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emicervantes/Desktop/CP-LEADS/SOL Lab/sol_lab/data/"/>
    </mc:Choice>
  </mc:AlternateContent>
  <xr:revisionPtr revIDLastSave="0" documentId="13_ncr:1_{DB73DC4B-F977-1B4D-A734-41EB324D2E8A}" xr6:coauthVersionLast="47" xr6:coauthVersionMax="47" xr10:uidLastSave="{00000000-0000-0000-0000-000000000000}"/>
  <bookViews>
    <workbookView xWindow="3220" yWindow="500" windowWidth="30380" windowHeight="18740" xr2:uid="{00000000-000D-0000-FFFF-FFFF00000000}"/>
  </bookViews>
  <sheets>
    <sheet name="Full data (Cleaned Duplicates)" sheetId="19" r:id="rId1"/>
    <sheet name="Codebook (with time data)" sheetId="2" r:id="rId2"/>
    <sheet name="Math Codes" sheetId="1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7" roundtripDataSignature="AMtx7mhInNGviULujY5oR6nLMkWe3YEurA=="/>
    </ext>
  </extLst>
</workbook>
</file>

<file path=xl/calcChain.xml><?xml version="1.0" encoding="utf-8"?>
<calcChain xmlns="http://schemas.openxmlformats.org/spreadsheetml/2006/main">
  <c r="OS3" i="19" l="1"/>
  <c r="OS4" i="19"/>
  <c r="OS5" i="19"/>
  <c r="OS6" i="19"/>
  <c r="OS7" i="19"/>
  <c r="OS8" i="19"/>
  <c r="OS9" i="19"/>
  <c r="OS10" i="19"/>
  <c r="OS11" i="19"/>
  <c r="OS12" i="19"/>
  <c r="OS13" i="19"/>
  <c r="OS14" i="19"/>
  <c r="OS15" i="19"/>
  <c r="OS16" i="19"/>
  <c r="OS17" i="19"/>
  <c r="OS18" i="19"/>
  <c r="OS19" i="19"/>
  <c r="OS20" i="19"/>
  <c r="OS21" i="19"/>
  <c r="OS22" i="19"/>
  <c r="OS23" i="19"/>
  <c r="OS24" i="19"/>
  <c r="OS25" i="19"/>
  <c r="OS26" i="19"/>
  <c r="OS27" i="19"/>
  <c r="OS28" i="19"/>
  <c r="OS29" i="19"/>
  <c r="OS30" i="19"/>
  <c r="OS31" i="19"/>
  <c r="OS32" i="19"/>
  <c r="OS33" i="19"/>
  <c r="OS34" i="19"/>
  <c r="OS35" i="19"/>
  <c r="OS36" i="19"/>
  <c r="OS37" i="19"/>
  <c r="OS38" i="19"/>
  <c r="OS39" i="19"/>
  <c r="OS40" i="19"/>
  <c r="OS41" i="19"/>
  <c r="OS42" i="19"/>
  <c r="OS43" i="19"/>
  <c r="OS44" i="19"/>
  <c r="OS45" i="19"/>
  <c r="OS46" i="19"/>
  <c r="OS47" i="19"/>
  <c r="OS48" i="19"/>
  <c r="OS49" i="19"/>
  <c r="OS50" i="19"/>
  <c r="OS51" i="19"/>
  <c r="OS52" i="19"/>
  <c r="OS53" i="19"/>
  <c r="OS54" i="19"/>
  <c r="OS55" i="19"/>
  <c r="OS56" i="19"/>
  <c r="OS57" i="19"/>
  <c r="OS58" i="19"/>
  <c r="OS59" i="19"/>
  <c r="OS60" i="19"/>
  <c r="OS61" i="19"/>
  <c r="OS62" i="19"/>
  <c r="OS63" i="19"/>
  <c r="OS64" i="19"/>
  <c r="OS65" i="19"/>
  <c r="OS66" i="19"/>
  <c r="OS67" i="19"/>
  <c r="OS68" i="19"/>
  <c r="OS69" i="19"/>
  <c r="OS70" i="19"/>
  <c r="OS71" i="19"/>
  <c r="OS72" i="19"/>
  <c r="OS73" i="19"/>
  <c r="OS74" i="19"/>
  <c r="OS75" i="19"/>
  <c r="OS76" i="19"/>
  <c r="OS77" i="19"/>
  <c r="OS78" i="19"/>
  <c r="OS79" i="19"/>
  <c r="OS80" i="19"/>
  <c r="OS81" i="19"/>
  <c r="OS82" i="19"/>
  <c r="OS83" i="19"/>
  <c r="OS84" i="19"/>
  <c r="OS85" i="19"/>
  <c r="OS86" i="19"/>
  <c r="OS87" i="19"/>
  <c r="OS88" i="19"/>
  <c r="OS89" i="19"/>
  <c r="OS90" i="19"/>
  <c r="OS91" i="19"/>
  <c r="OS92" i="19"/>
  <c r="OS93" i="19"/>
  <c r="OS94" i="19"/>
  <c r="OS95" i="19"/>
  <c r="OS96" i="19"/>
  <c r="OS97" i="19"/>
  <c r="OS98" i="19"/>
  <c r="OS99" i="19"/>
  <c r="OS100" i="19"/>
  <c r="OS101" i="19"/>
  <c r="OS102" i="19"/>
  <c r="OS103" i="19"/>
  <c r="OS104" i="19"/>
  <c r="OS105" i="19"/>
  <c r="OS106" i="19"/>
  <c r="OS107" i="19"/>
  <c r="OS108" i="19"/>
  <c r="OS109" i="19"/>
  <c r="OS110" i="19"/>
  <c r="OS111" i="19"/>
  <c r="OS112" i="19"/>
  <c r="OS113" i="19"/>
  <c r="OS114" i="19"/>
  <c r="OS115" i="19"/>
  <c r="OS116" i="19"/>
  <c r="OS117" i="19"/>
  <c r="OS118" i="19"/>
  <c r="OS119" i="19"/>
  <c r="OS120" i="19"/>
  <c r="OS121" i="19"/>
  <c r="OS122" i="19"/>
  <c r="OS123" i="19"/>
  <c r="OS124" i="19"/>
  <c r="OS125" i="19"/>
  <c r="OS126" i="19"/>
  <c r="OS127" i="19"/>
  <c r="OS128" i="19"/>
  <c r="OS129" i="19"/>
  <c r="OS130" i="19"/>
  <c r="OS131" i="19"/>
  <c r="OS132" i="19"/>
  <c r="OS133" i="19"/>
  <c r="OS134" i="19"/>
  <c r="OS135" i="19"/>
  <c r="OS136" i="19"/>
  <c r="OS137" i="19"/>
  <c r="OS138" i="19"/>
  <c r="OS139" i="19"/>
  <c r="OS140" i="19"/>
  <c r="OS141" i="19"/>
  <c r="OS142" i="19"/>
  <c r="OS143" i="19"/>
  <c r="OS144" i="19"/>
  <c r="OS145" i="19"/>
  <c r="OS146" i="19"/>
  <c r="OS147" i="19"/>
  <c r="OS148" i="19"/>
  <c r="OS149" i="19"/>
  <c r="OS150" i="19"/>
  <c r="OS151" i="19"/>
  <c r="OS152" i="19"/>
  <c r="OS153" i="19"/>
  <c r="OS154" i="19"/>
  <c r="OS155" i="19"/>
  <c r="OS156" i="19"/>
  <c r="OS157" i="19"/>
  <c r="OS158" i="19"/>
  <c r="OS159" i="19"/>
  <c r="OS160" i="19"/>
  <c r="OS161" i="19"/>
  <c r="OS162" i="19"/>
  <c r="OS163" i="19"/>
  <c r="OS164" i="19"/>
  <c r="OS165" i="19"/>
  <c r="OS166" i="19"/>
  <c r="OS167" i="19"/>
  <c r="OS168" i="19"/>
  <c r="OS169" i="19"/>
  <c r="OS170" i="19"/>
  <c r="OS171" i="19"/>
  <c r="OS172" i="19"/>
  <c r="OS173" i="19"/>
  <c r="OS174" i="19"/>
  <c r="OS175" i="19"/>
  <c r="OS176" i="19"/>
  <c r="OS177" i="19"/>
  <c r="OS178" i="19"/>
  <c r="OS179" i="19"/>
  <c r="OS180" i="19"/>
  <c r="OS181" i="19"/>
  <c r="OS182" i="19"/>
  <c r="OS183" i="19"/>
  <c r="OS184" i="19"/>
  <c r="OS185" i="19"/>
  <c r="OS186" i="19"/>
  <c r="OS187" i="19"/>
  <c r="OS188" i="19"/>
  <c r="OS189" i="19"/>
  <c r="OS190" i="19"/>
  <c r="OS191" i="19"/>
  <c r="OS192" i="19"/>
  <c r="OS193" i="19"/>
  <c r="OS194" i="19"/>
  <c r="OS195" i="19"/>
  <c r="OS196" i="19"/>
  <c r="OS197" i="19"/>
  <c r="OS198" i="19"/>
  <c r="OS199" i="19"/>
  <c r="OS200" i="19"/>
  <c r="OS201" i="19"/>
  <c r="OS202" i="19"/>
  <c r="OS203" i="19"/>
  <c r="OS204" i="19"/>
  <c r="OS205" i="19"/>
  <c r="OS206" i="19"/>
  <c r="OS207" i="19"/>
  <c r="OS208" i="19"/>
  <c r="OS209" i="19"/>
  <c r="OS210" i="19"/>
  <c r="OS211" i="19"/>
  <c r="OS212" i="19"/>
  <c r="OS213" i="19"/>
  <c r="OS214" i="19"/>
  <c r="OS215" i="19"/>
  <c r="OS216" i="19"/>
  <c r="OS217" i="19"/>
  <c r="OS218" i="19"/>
  <c r="OS219" i="19"/>
  <c r="OS220" i="19"/>
  <c r="OS221" i="19"/>
  <c r="OS222" i="19"/>
  <c r="OS223" i="19"/>
  <c r="OS224" i="19"/>
  <c r="OS225" i="19"/>
  <c r="OS226" i="19"/>
  <c r="OS227" i="19"/>
  <c r="OS228" i="19"/>
  <c r="OS229" i="19"/>
  <c r="OS230" i="19"/>
  <c r="OS231" i="19"/>
  <c r="OS232" i="19"/>
  <c r="OS233" i="19"/>
  <c r="OS234" i="19"/>
  <c r="OS235" i="19"/>
  <c r="OS236" i="19"/>
  <c r="OS237" i="19"/>
  <c r="OS238" i="19"/>
  <c r="OS239" i="19"/>
  <c r="OS240" i="19"/>
  <c r="OS241" i="19"/>
  <c r="OS242" i="19"/>
  <c r="OS243" i="19"/>
  <c r="OS244" i="19"/>
  <c r="OS245" i="19"/>
  <c r="OS246" i="19"/>
  <c r="OS247" i="19"/>
  <c r="OS248" i="19"/>
  <c r="OS249" i="19"/>
  <c r="OS250" i="19"/>
  <c r="OS251" i="19"/>
  <c r="OS252" i="19"/>
  <c r="OS253" i="19"/>
  <c r="OS254" i="19"/>
  <c r="OS255" i="19"/>
  <c r="OS256" i="19"/>
  <c r="OS257" i="19"/>
  <c r="OS258" i="19"/>
  <c r="OS259" i="19"/>
  <c r="OS260" i="19"/>
  <c r="OS261" i="19"/>
  <c r="OS262" i="19"/>
  <c r="OS263" i="19"/>
  <c r="OS264" i="19"/>
  <c r="OS265" i="19"/>
  <c r="OS266" i="19"/>
  <c r="OS267" i="19"/>
  <c r="OS268" i="19"/>
  <c r="OS269" i="19"/>
  <c r="OS270" i="19"/>
  <c r="OS271" i="19"/>
  <c r="OS272" i="19"/>
  <c r="OS273" i="19"/>
  <c r="OS274" i="19"/>
  <c r="OS275" i="19"/>
  <c r="OS276" i="19"/>
  <c r="OS277" i="19"/>
  <c r="OS278" i="19"/>
  <c r="OS279" i="19"/>
  <c r="OS280" i="19"/>
  <c r="OS281" i="19"/>
  <c r="OS282" i="19"/>
  <c r="OS283" i="19"/>
  <c r="OS284" i="19"/>
  <c r="OS285" i="19"/>
  <c r="OS286" i="19"/>
  <c r="OS287" i="19"/>
  <c r="OS288" i="19"/>
  <c r="OS289" i="19"/>
  <c r="OS290" i="19"/>
  <c r="OS291" i="19"/>
  <c r="OS292" i="19"/>
  <c r="OS293" i="19"/>
  <c r="OS294" i="19"/>
  <c r="OS295" i="19"/>
  <c r="OS296" i="19"/>
  <c r="OS297" i="19"/>
  <c r="OS298" i="19"/>
  <c r="OS299" i="19"/>
  <c r="OS300" i="19"/>
  <c r="OS301" i="19"/>
  <c r="OS302" i="19"/>
  <c r="OS303" i="19"/>
  <c r="OS304" i="19"/>
  <c r="OS2" i="19"/>
  <c r="MA2" i="19"/>
  <c r="OP3" i="19" l="1"/>
  <c r="OP4" i="19"/>
  <c r="OP5" i="19"/>
  <c r="OP6" i="19"/>
  <c r="OP7" i="19"/>
  <c r="OP8" i="19"/>
  <c r="OP9" i="19"/>
  <c r="OP10" i="19"/>
  <c r="OP11" i="19"/>
  <c r="OP12" i="19"/>
  <c r="OP13" i="19"/>
  <c r="OP14" i="19"/>
  <c r="OP15" i="19"/>
  <c r="OP16" i="19"/>
  <c r="OP17" i="19"/>
  <c r="OP18" i="19"/>
  <c r="OP19" i="19"/>
  <c r="OP20" i="19"/>
  <c r="OP21" i="19"/>
  <c r="OP22" i="19"/>
  <c r="OP23" i="19"/>
  <c r="OP24" i="19"/>
  <c r="OP25" i="19"/>
  <c r="OP26" i="19"/>
  <c r="OP27" i="19"/>
  <c r="OP28" i="19"/>
  <c r="OP29" i="19"/>
  <c r="OP30" i="19"/>
  <c r="OP31" i="19"/>
  <c r="OP32" i="19"/>
  <c r="OP33" i="19"/>
  <c r="OP34" i="19"/>
  <c r="OP35" i="19"/>
  <c r="OP36" i="19"/>
  <c r="OP37" i="19"/>
  <c r="OP38" i="19"/>
  <c r="OP39" i="19"/>
  <c r="OP40" i="19"/>
  <c r="OP41" i="19"/>
  <c r="OP42" i="19"/>
  <c r="OP43" i="19"/>
  <c r="OP44" i="19"/>
  <c r="OP45" i="19"/>
  <c r="OP46" i="19"/>
  <c r="OP47" i="19"/>
  <c r="OP48" i="19"/>
  <c r="OP49" i="19"/>
  <c r="OP50" i="19"/>
  <c r="OP51" i="19"/>
  <c r="OP52" i="19"/>
  <c r="OP53" i="19"/>
  <c r="OP54" i="19"/>
  <c r="OP55" i="19"/>
  <c r="OP56" i="19"/>
  <c r="OP57" i="19"/>
  <c r="OP58" i="19"/>
  <c r="OP59" i="19"/>
  <c r="OP60" i="19"/>
  <c r="OP61" i="19"/>
  <c r="OP62" i="19"/>
  <c r="OP63" i="19"/>
  <c r="OP64" i="19"/>
  <c r="OP65" i="19"/>
  <c r="OP66" i="19"/>
  <c r="OP67" i="19"/>
  <c r="OP68" i="19"/>
  <c r="OP69" i="19"/>
  <c r="OP70" i="19"/>
  <c r="OP71" i="19"/>
  <c r="OP72" i="19"/>
  <c r="OP73" i="19"/>
  <c r="OP74" i="19"/>
  <c r="OP75" i="19"/>
  <c r="OP76" i="19"/>
  <c r="OP77" i="19"/>
  <c r="OP78" i="19"/>
  <c r="OP79" i="19"/>
  <c r="OP80" i="19"/>
  <c r="OP81" i="19"/>
  <c r="OP82" i="19"/>
  <c r="OP83" i="19"/>
  <c r="OP84" i="19"/>
  <c r="OP85" i="19"/>
  <c r="OP86" i="19"/>
  <c r="OP87" i="19"/>
  <c r="OP88" i="19"/>
  <c r="OP89" i="19"/>
  <c r="OP90" i="19"/>
  <c r="OP91" i="19"/>
  <c r="OP92" i="19"/>
  <c r="OP93" i="19"/>
  <c r="OP94" i="19"/>
  <c r="OP95" i="19"/>
  <c r="OP96" i="19"/>
  <c r="OP97" i="19"/>
  <c r="OP98" i="19"/>
  <c r="OP99" i="19"/>
  <c r="OP100" i="19"/>
  <c r="OP101" i="19"/>
  <c r="OP102" i="19"/>
  <c r="OP103" i="19"/>
  <c r="OP104" i="19"/>
  <c r="OP105" i="19"/>
  <c r="OP106" i="19"/>
  <c r="OP107" i="19"/>
  <c r="OP108" i="19"/>
  <c r="OP109" i="19"/>
  <c r="OP110" i="19"/>
  <c r="OP111" i="19"/>
  <c r="OP112" i="19"/>
  <c r="OP113" i="19"/>
  <c r="OP114" i="19"/>
  <c r="OP115" i="19"/>
  <c r="OP116" i="19"/>
  <c r="OP117" i="19"/>
  <c r="OP118" i="19"/>
  <c r="OP119" i="19"/>
  <c r="OP120" i="19"/>
  <c r="OP121" i="19"/>
  <c r="OP122" i="19"/>
  <c r="OP123" i="19"/>
  <c r="OP124" i="19"/>
  <c r="OP125" i="19"/>
  <c r="OP126" i="19"/>
  <c r="OP127" i="19"/>
  <c r="OP128" i="19"/>
  <c r="OP129" i="19"/>
  <c r="OP130" i="19"/>
  <c r="OP131" i="19"/>
  <c r="OP132" i="19"/>
  <c r="OP133" i="19"/>
  <c r="OP134" i="19"/>
  <c r="OP135" i="19"/>
  <c r="OP136" i="19"/>
  <c r="OP137" i="19"/>
  <c r="OP138" i="19"/>
  <c r="OP139" i="19"/>
  <c r="OP140" i="19"/>
  <c r="OP141" i="19"/>
  <c r="OP142" i="19"/>
  <c r="OP143" i="19"/>
  <c r="OP144" i="19"/>
  <c r="OP145" i="19"/>
  <c r="OP146" i="19"/>
  <c r="OP147" i="19"/>
  <c r="OP148" i="19"/>
  <c r="OP149" i="19"/>
  <c r="OP150" i="19"/>
  <c r="OP151" i="19"/>
  <c r="OP152" i="19"/>
  <c r="OP153" i="19"/>
  <c r="OP154" i="19"/>
  <c r="OP155" i="19"/>
  <c r="OP156" i="19"/>
  <c r="OP157" i="19"/>
  <c r="OP158" i="19"/>
  <c r="OP159" i="19"/>
  <c r="OP160" i="19"/>
  <c r="OP161" i="19"/>
  <c r="OP162" i="19"/>
  <c r="OP163" i="19"/>
  <c r="OP164" i="19"/>
  <c r="OP165" i="19"/>
  <c r="OP166" i="19"/>
  <c r="OP167" i="19"/>
  <c r="OP168" i="19"/>
  <c r="OP169" i="19"/>
  <c r="OP170" i="19"/>
  <c r="OP171" i="19"/>
  <c r="OP172" i="19"/>
  <c r="OP173" i="19"/>
  <c r="OP174" i="19"/>
  <c r="OP175" i="19"/>
  <c r="OP176" i="19"/>
  <c r="OP177" i="19"/>
  <c r="OP178" i="19"/>
  <c r="OP179" i="19"/>
  <c r="OP180" i="19"/>
  <c r="OP181" i="19"/>
  <c r="OP182" i="19"/>
  <c r="OP183" i="19"/>
  <c r="OP184" i="19"/>
  <c r="OP185" i="19"/>
  <c r="OP186" i="19"/>
  <c r="OP187" i="19"/>
  <c r="OP188" i="19"/>
  <c r="OP189" i="19"/>
  <c r="OP190" i="19"/>
  <c r="OP191" i="19"/>
  <c r="OP192" i="19"/>
  <c r="OP193" i="19"/>
  <c r="OP194" i="19"/>
  <c r="OP195" i="19"/>
  <c r="OP196" i="19"/>
  <c r="OP197" i="19"/>
  <c r="OP198" i="19"/>
  <c r="OP199" i="19"/>
  <c r="OP200" i="19"/>
  <c r="OP201" i="19"/>
  <c r="OP202" i="19"/>
  <c r="OP203" i="19"/>
  <c r="OP204" i="19"/>
  <c r="OP205" i="19"/>
  <c r="OP206" i="19"/>
  <c r="OP207" i="19"/>
  <c r="OP208" i="19"/>
  <c r="OP209" i="19"/>
  <c r="OP210" i="19"/>
  <c r="OP211" i="19"/>
  <c r="OP212" i="19"/>
  <c r="OP213" i="19"/>
  <c r="OP214" i="19"/>
  <c r="OP215" i="19"/>
  <c r="OP216" i="19"/>
  <c r="OP217" i="19"/>
  <c r="OP218" i="19"/>
  <c r="OP219" i="19"/>
  <c r="OP220" i="19"/>
  <c r="OP221" i="19"/>
  <c r="OP222" i="19"/>
  <c r="OP223" i="19"/>
  <c r="OP224" i="19"/>
  <c r="OP225" i="19"/>
  <c r="OP226" i="19"/>
  <c r="OP227" i="19"/>
  <c r="OP228" i="19"/>
  <c r="OP229" i="19"/>
  <c r="OP230" i="19"/>
  <c r="OP231" i="19"/>
  <c r="OP232" i="19"/>
  <c r="OP233" i="19"/>
  <c r="OP234" i="19"/>
  <c r="OP235" i="19"/>
  <c r="OP236" i="19"/>
  <c r="OP237" i="19"/>
  <c r="OP238" i="19"/>
  <c r="OP239" i="19"/>
  <c r="OP240" i="19"/>
  <c r="OP241" i="19"/>
  <c r="OP242" i="19"/>
  <c r="OP243" i="19"/>
  <c r="OP244" i="19"/>
  <c r="OP245" i="19"/>
  <c r="OP246" i="19"/>
  <c r="OP247" i="19"/>
  <c r="OP248" i="19"/>
  <c r="OP249" i="19"/>
  <c r="OP250" i="19"/>
  <c r="OP251" i="19"/>
  <c r="OP252" i="19"/>
  <c r="OP253" i="19"/>
  <c r="OP254" i="19"/>
  <c r="OP255" i="19"/>
  <c r="OP256" i="19"/>
  <c r="OP257" i="19"/>
  <c r="OP258" i="19"/>
  <c r="OP259" i="19"/>
  <c r="OP260" i="19"/>
  <c r="OP261" i="19"/>
  <c r="OP262" i="19"/>
  <c r="OP263" i="19"/>
  <c r="OP264" i="19"/>
  <c r="OP265" i="19"/>
  <c r="OP266" i="19"/>
  <c r="OP267" i="19"/>
  <c r="OP268" i="19"/>
  <c r="OP269" i="19"/>
  <c r="OP270" i="19"/>
  <c r="OP271" i="19"/>
  <c r="OP272" i="19"/>
  <c r="OP273" i="19"/>
  <c r="OP274" i="19"/>
  <c r="OP275" i="19"/>
  <c r="OP276" i="19"/>
  <c r="OP277" i="19"/>
  <c r="OP278" i="19"/>
  <c r="OP279" i="19"/>
  <c r="OP280" i="19"/>
  <c r="OP281" i="19"/>
  <c r="OP282" i="19"/>
  <c r="OP283" i="19"/>
  <c r="OP284" i="19"/>
  <c r="OP285" i="19"/>
  <c r="OP286" i="19"/>
  <c r="OP287" i="19"/>
  <c r="OP288" i="19"/>
  <c r="OP289" i="19"/>
  <c r="OP290" i="19"/>
  <c r="OP291" i="19"/>
  <c r="OP292" i="19"/>
  <c r="OP293" i="19"/>
  <c r="OP294" i="19"/>
  <c r="OP295" i="19"/>
  <c r="OP296" i="19"/>
  <c r="OP297" i="19"/>
  <c r="OP298" i="19"/>
  <c r="OP299" i="19"/>
  <c r="OP300" i="19"/>
  <c r="OP301" i="19"/>
  <c r="OP302" i="19"/>
  <c r="OP303" i="19"/>
  <c r="OP304" i="19"/>
  <c r="OP2" i="19"/>
  <c r="MB2" i="19"/>
  <c r="MJ3" i="19" l="1"/>
  <c r="MJ4" i="19"/>
  <c r="MJ5" i="19"/>
  <c r="MJ6" i="19"/>
  <c r="MJ7" i="19"/>
  <c r="MJ8" i="19"/>
  <c r="MJ9" i="19"/>
  <c r="MJ10" i="19"/>
  <c r="MJ11" i="19"/>
  <c r="MJ12" i="19"/>
  <c r="MJ13" i="19"/>
  <c r="MJ14" i="19"/>
  <c r="MJ15" i="19"/>
  <c r="MJ16" i="19"/>
  <c r="MJ17" i="19"/>
  <c r="MJ18" i="19"/>
  <c r="MJ19" i="19"/>
  <c r="MJ20" i="19"/>
  <c r="MJ21" i="19"/>
  <c r="MJ22" i="19"/>
  <c r="MJ23" i="19"/>
  <c r="MJ24" i="19"/>
  <c r="MJ25" i="19"/>
  <c r="MJ26" i="19"/>
  <c r="MJ27" i="19"/>
  <c r="MJ28" i="19"/>
  <c r="MJ29" i="19"/>
  <c r="MJ30" i="19"/>
  <c r="MJ31" i="19"/>
  <c r="MJ32" i="19"/>
  <c r="MJ33" i="19"/>
  <c r="MJ34" i="19"/>
  <c r="MJ35" i="19"/>
  <c r="MJ36" i="19"/>
  <c r="MJ37" i="19"/>
  <c r="MJ38" i="19"/>
  <c r="MJ39" i="19"/>
  <c r="MJ40" i="19"/>
  <c r="MJ41" i="19"/>
  <c r="MJ42" i="19"/>
  <c r="MJ43" i="19"/>
  <c r="MJ44" i="19"/>
  <c r="MJ45" i="19"/>
  <c r="MJ46" i="19"/>
  <c r="MJ47" i="19"/>
  <c r="MJ48" i="19"/>
  <c r="MJ49" i="19"/>
  <c r="MJ50" i="19"/>
  <c r="MJ51" i="19"/>
  <c r="MJ52" i="19"/>
  <c r="MJ53" i="19"/>
  <c r="MJ54" i="19"/>
  <c r="MJ55" i="19"/>
  <c r="MJ56" i="19"/>
  <c r="MJ57" i="19"/>
  <c r="MJ58" i="19"/>
  <c r="MJ59" i="19"/>
  <c r="MJ60" i="19"/>
  <c r="MJ61" i="19"/>
  <c r="MJ62" i="19"/>
  <c r="MJ63" i="19"/>
  <c r="MJ64" i="19"/>
  <c r="MJ65" i="19"/>
  <c r="MJ66" i="19"/>
  <c r="MJ67" i="19"/>
  <c r="MJ68" i="19"/>
  <c r="MJ69" i="19"/>
  <c r="MJ70" i="19"/>
  <c r="MJ71" i="19"/>
  <c r="MJ72" i="19"/>
  <c r="MJ73" i="19"/>
  <c r="MJ74" i="19"/>
  <c r="MJ75" i="19"/>
  <c r="MJ76" i="19"/>
  <c r="MJ77" i="19"/>
  <c r="MJ78" i="19"/>
  <c r="MJ79" i="19"/>
  <c r="MJ80" i="19"/>
  <c r="MJ81" i="19"/>
  <c r="MJ82" i="19"/>
  <c r="MJ83" i="19"/>
  <c r="MJ84" i="19"/>
  <c r="MJ85" i="19"/>
  <c r="MJ86" i="19"/>
  <c r="MJ87" i="19"/>
  <c r="MJ88" i="19"/>
  <c r="MJ89" i="19"/>
  <c r="MJ90" i="19"/>
  <c r="MJ91" i="19"/>
  <c r="MJ92" i="19"/>
  <c r="MJ93" i="19"/>
  <c r="MJ94" i="19"/>
  <c r="MJ95" i="19"/>
  <c r="MJ96" i="19"/>
  <c r="MJ97" i="19"/>
  <c r="MJ98" i="19"/>
  <c r="MJ99" i="19"/>
  <c r="MJ100" i="19"/>
  <c r="MJ101" i="19"/>
  <c r="MJ102" i="19"/>
  <c r="MJ103" i="19"/>
  <c r="MJ104" i="19"/>
  <c r="MJ105" i="19"/>
  <c r="MJ106" i="19"/>
  <c r="MJ107" i="19"/>
  <c r="MJ108" i="19"/>
  <c r="MJ109" i="19"/>
  <c r="MJ110" i="19"/>
  <c r="MJ111" i="19"/>
  <c r="MJ112" i="19"/>
  <c r="MJ113" i="19"/>
  <c r="MJ114" i="19"/>
  <c r="MJ115" i="19"/>
  <c r="MJ116" i="19"/>
  <c r="MJ117" i="19"/>
  <c r="MJ118" i="19"/>
  <c r="MJ119" i="19"/>
  <c r="MJ120" i="19"/>
  <c r="MJ121" i="19"/>
  <c r="MJ122" i="19"/>
  <c r="MJ123" i="19"/>
  <c r="MJ124" i="19"/>
  <c r="MJ125" i="19"/>
  <c r="MJ126" i="19"/>
  <c r="MJ127" i="19"/>
  <c r="MJ128" i="19"/>
  <c r="MJ129" i="19"/>
  <c r="MJ130" i="19"/>
  <c r="MJ131" i="19"/>
  <c r="MJ132" i="19"/>
  <c r="MJ133" i="19"/>
  <c r="MJ134" i="19"/>
  <c r="MJ135" i="19"/>
  <c r="MJ136" i="19"/>
  <c r="MJ137" i="19"/>
  <c r="MJ138" i="19"/>
  <c r="MJ139" i="19"/>
  <c r="MJ140" i="19"/>
  <c r="MJ141" i="19"/>
  <c r="MJ142" i="19"/>
  <c r="MJ143" i="19"/>
  <c r="MJ144" i="19"/>
  <c r="MJ145" i="19"/>
  <c r="MJ146" i="19"/>
  <c r="MJ147" i="19"/>
  <c r="MJ148" i="19"/>
  <c r="MJ149" i="19"/>
  <c r="MJ150" i="19"/>
  <c r="MJ151" i="19"/>
  <c r="MJ152" i="19"/>
  <c r="MJ153" i="19"/>
  <c r="MJ154" i="19"/>
  <c r="MJ155" i="19"/>
  <c r="MJ156" i="19"/>
  <c r="MJ157" i="19"/>
  <c r="MJ158" i="19"/>
  <c r="MJ159" i="19"/>
  <c r="MJ160" i="19"/>
  <c r="MJ161" i="19"/>
  <c r="MJ162" i="19"/>
  <c r="MJ163" i="19"/>
  <c r="MJ164" i="19"/>
  <c r="MJ165" i="19"/>
  <c r="MJ166" i="19"/>
  <c r="MJ167" i="19"/>
  <c r="MJ168" i="19"/>
  <c r="MJ169" i="19"/>
  <c r="MJ170" i="19"/>
  <c r="MJ171" i="19"/>
  <c r="MJ172" i="19"/>
  <c r="MJ173" i="19"/>
  <c r="MJ174" i="19"/>
  <c r="MJ175" i="19"/>
  <c r="MJ176" i="19"/>
  <c r="MJ177" i="19"/>
  <c r="MJ178" i="19"/>
  <c r="MJ179" i="19"/>
  <c r="MJ180" i="19"/>
  <c r="MJ181" i="19"/>
  <c r="MJ182" i="19"/>
  <c r="MJ183" i="19"/>
  <c r="MJ184" i="19"/>
  <c r="MJ185" i="19"/>
  <c r="MJ186" i="19"/>
  <c r="MJ187" i="19"/>
  <c r="MJ188" i="19"/>
  <c r="MJ189" i="19"/>
  <c r="MJ190" i="19"/>
  <c r="MJ191" i="19"/>
  <c r="MJ192" i="19"/>
  <c r="MJ193" i="19"/>
  <c r="MJ194" i="19"/>
  <c r="MJ195" i="19"/>
  <c r="MJ196" i="19"/>
  <c r="MJ197" i="19"/>
  <c r="MJ198" i="19"/>
  <c r="MJ199" i="19"/>
  <c r="MJ200" i="19"/>
  <c r="MJ201" i="19"/>
  <c r="MJ202" i="19"/>
  <c r="MJ203" i="19"/>
  <c r="MJ204" i="19"/>
  <c r="MJ205" i="19"/>
  <c r="MJ206" i="19"/>
  <c r="MJ207" i="19"/>
  <c r="MJ208" i="19"/>
  <c r="MJ209" i="19"/>
  <c r="MJ210" i="19"/>
  <c r="MJ211" i="19"/>
  <c r="MJ212" i="19"/>
  <c r="MJ213" i="19"/>
  <c r="MJ214" i="19"/>
  <c r="MJ215" i="19"/>
  <c r="MJ216" i="19"/>
  <c r="MJ217" i="19"/>
  <c r="MJ218" i="19"/>
  <c r="MJ219" i="19"/>
  <c r="MJ220" i="19"/>
  <c r="MJ221" i="19"/>
  <c r="MJ222" i="19"/>
  <c r="MJ223" i="19"/>
  <c r="MJ224" i="19"/>
  <c r="MJ225" i="19"/>
  <c r="MJ226" i="19"/>
  <c r="MJ227" i="19"/>
  <c r="MJ228" i="19"/>
  <c r="MJ229" i="19"/>
  <c r="MJ230" i="19"/>
  <c r="MJ231" i="19"/>
  <c r="MJ232" i="19"/>
  <c r="MJ233" i="19"/>
  <c r="MJ234" i="19"/>
  <c r="MJ235" i="19"/>
  <c r="MJ236" i="19"/>
  <c r="MJ237" i="19"/>
  <c r="MJ238" i="19"/>
  <c r="MJ239" i="19"/>
  <c r="MJ240" i="19"/>
  <c r="MJ241" i="19"/>
  <c r="MJ242" i="19"/>
  <c r="MJ243" i="19"/>
  <c r="MJ244" i="19"/>
  <c r="MJ245" i="19"/>
  <c r="MJ246" i="19"/>
  <c r="MJ247" i="19"/>
  <c r="MJ248" i="19"/>
  <c r="MJ249" i="19"/>
  <c r="MJ250" i="19"/>
  <c r="MJ251" i="19"/>
  <c r="MJ252" i="19"/>
  <c r="MJ253" i="19"/>
  <c r="MJ254" i="19"/>
  <c r="MJ255" i="19"/>
  <c r="MJ256" i="19"/>
  <c r="MJ257" i="19"/>
  <c r="MJ258" i="19"/>
  <c r="MJ259" i="19"/>
  <c r="MJ260" i="19"/>
  <c r="MJ261" i="19"/>
  <c r="MJ262" i="19"/>
  <c r="MJ263" i="19"/>
  <c r="MJ264" i="19"/>
  <c r="MJ265" i="19"/>
  <c r="MJ266" i="19"/>
  <c r="MJ267" i="19"/>
  <c r="MJ268" i="19"/>
  <c r="MJ269" i="19"/>
  <c r="MJ270" i="19"/>
  <c r="MJ271" i="19"/>
  <c r="MJ272" i="19"/>
  <c r="MJ273" i="19"/>
  <c r="MJ274" i="19"/>
  <c r="MJ275" i="19"/>
  <c r="MJ276" i="19"/>
  <c r="MJ277" i="19"/>
  <c r="MJ278" i="19"/>
  <c r="MJ279" i="19"/>
  <c r="MJ280" i="19"/>
  <c r="MJ281" i="19"/>
  <c r="MJ282" i="19"/>
  <c r="MJ283" i="19"/>
  <c r="MJ284" i="19"/>
  <c r="MJ285" i="19"/>
  <c r="MJ286" i="19"/>
  <c r="MJ287" i="19"/>
  <c r="MJ288" i="19"/>
  <c r="MJ289" i="19"/>
  <c r="MJ290" i="19"/>
  <c r="MJ291" i="19"/>
  <c r="MJ292" i="19"/>
  <c r="MJ293" i="19"/>
  <c r="MJ294" i="19"/>
  <c r="MJ295" i="19"/>
  <c r="MJ296" i="19"/>
  <c r="MJ297" i="19"/>
  <c r="MJ298" i="19"/>
  <c r="MJ299" i="19"/>
  <c r="MJ300" i="19"/>
  <c r="MJ301" i="19"/>
  <c r="MJ302" i="19"/>
  <c r="MJ303" i="19"/>
  <c r="MJ304" i="19"/>
  <c r="MJ2" i="19"/>
  <c r="ME3" i="19"/>
  <c r="ME4" i="19"/>
  <c r="ME5" i="19"/>
  <c r="ME6" i="19"/>
  <c r="ME7" i="19"/>
  <c r="ME8" i="19"/>
  <c r="ME9" i="19"/>
  <c r="ME10" i="19"/>
  <c r="ME11" i="19"/>
  <c r="ME12" i="19"/>
  <c r="ME13" i="19"/>
  <c r="ME14" i="19"/>
  <c r="ME15" i="19"/>
  <c r="ME16" i="19"/>
  <c r="ME17" i="19"/>
  <c r="ME18" i="19"/>
  <c r="ME19" i="19"/>
  <c r="ME20" i="19"/>
  <c r="ME21" i="19"/>
  <c r="ME22" i="19"/>
  <c r="ME23" i="19"/>
  <c r="ME24" i="19"/>
  <c r="ME25" i="19"/>
  <c r="ME26" i="19"/>
  <c r="ME27" i="19"/>
  <c r="ME28" i="19"/>
  <c r="ME29" i="19"/>
  <c r="ME30" i="19"/>
  <c r="ME31" i="19"/>
  <c r="ME32" i="19"/>
  <c r="ME33" i="19"/>
  <c r="ME34" i="19"/>
  <c r="ME35" i="19"/>
  <c r="ME36" i="19"/>
  <c r="ME37" i="19"/>
  <c r="ME38" i="19"/>
  <c r="ME39" i="19"/>
  <c r="ME40" i="19"/>
  <c r="ME41" i="19"/>
  <c r="ME42" i="19"/>
  <c r="ME43" i="19"/>
  <c r="ME44" i="19"/>
  <c r="ME45" i="19"/>
  <c r="ME46" i="19"/>
  <c r="ME47" i="19"/>
  <c r="ME48" i="19"/>
  <c r="ME49" i="19"/>
  <c r="ME50" i="19"/>
  <c r="ME51" i="19"/>
  <c r="ME52" i="19"/>
  <c r="ME53" i="19"/>
  <c r="ME54" i="19"/>
  <c r="ME55" i="19"/>
  <c r="ME56" i="19"/>
  <c r="ME57" i="19"/>
  <c r="ME58" i="19"/>
  <c r="ME59" i="19"/>
  <c r="ME60" i="19"/>
  <c r="ME61" i="19"/>
  <c r="ME62" i="19"/>
  <c r="ME63" i="19"/>
  <c r="ME64" i="19"/>
  <c r="ME65" i="19"/>
  <c r="ME66" i="19"/>
  <c r="ME67" i="19"/>
  <c r="ME68" i="19"/>
  <c r="ME69" i="19"/>
  <c r="ME70" i="19"/>
  <c r="ME71" i="19"/>
  <c r="ME72" i="19"/>
  <c r="ME73" i="19"/>
  <c r="ME74" i="19"/>
  <c r="ME75" i="19"/>
  <c r="ME76" i="19"/>
  <c r="ME77" i="19"/>
  <c r="ME78" i="19"/>
  <c r="ME79" i="19"/>
  <c r="ME80" i="19"/>
  <c r="ME81" i="19"/>
  <c r="ME82" i="19"/>
  <c r="ME83" i="19"/>
  <c r="ME84" i="19"/>
  <c r="ME85" i="19"/>
  <c r="ME86" i="19"/>
  <c r="ME87" i="19"/>
  <c r="ME88" i="19"/>
  <c r="ME89" i="19"/>
  <c r="ME90" i="19"/>
  <c r="ME91" i="19"/>
  <c r="ME92" i="19"/>
  <c r="ME93" i="19"/>
  <c r="ME94" i="19"/>
  <c r="ME95" i="19"/>
  <c r="ME96" i="19"/>
  <c r="ME97" i="19"/>
  <c r="ME98" i="19"/>
  <c r="ME99" i="19"/>
  <c r="ME100" i="19"/>
  <c r="ME101" i="19"/>
  <c r="ME102" i="19"/>
  <c r="ME103" i="19"/>
  <c r="ME104" i="19"/>
  <c r="ME105" i="19"/>
  <c r="ME106" i="19"/>
  <c r="ME107" i="19"/>
  <c r="ME108" i="19"/>
  <c r="ME109" i="19"/>
  <c r="ME110" i="19"/>
  <c r="ME111" i="19"/>
  <c r="ME112" i="19"/>
  <c r="ME113" i="19"/>
  <c r="ME114" i="19"/>
  <c r="ME115" i="19"/>
  <c r="ME116" i="19"/>
  <c r="ME117" i="19"/>
  <c r="ME118" i="19"/>
  <c r="ME119" i="19"/>
  <c r="ME120" i="19"/>
  <c r="ME121" i="19"/>
  <c r="ME122" i="19"/>
  <c r="ME123" i="19"/>
  <c r="ME124" i="19"/>
  <c r="ME125" i="19"/>
  <c r="ME126" i="19"/>
  <c r="ME127" i="19"/>
  <c r="ME128" i="19"/>
  <c r="ME129" i="19"/>
  <c r="ME130" i="19"/>
  <c r="ME131" i="19"/>
  <c r="ME132" i="19"/>
  <c r="ME133" i="19"/>
  <c r="ME134" i="19"/>
  <c r="ME135" i="19"/>
  <c r="ME136" i="19"/>
  <c r="ME137" i="19"/>
  <c r="ME138" i="19"/>
  <c r="ME139" i="19"/>
  <c r="ME140" i="19"/>
  <c r="ME141" i="19"/>
  <c r="ME142" i="19"/>
  <c r="ME143" i="19"/>
  <c r="ME144" i="19"/>
  <c r="ME145" i="19"/>
  <c r="ME146" i="19"/>
  <c r="ME147" i="19"/>
  <c r="ME148" i="19"/>
  <c r="ME149" i="19"/>
  <c r="ME150" i="19"/>
  <c r="ME151" i="19"/>
  <c r="ME152" i="19"/>
  <c r="ME153" i="19"/>
  <c r="ME154" i="19"/>
  <c r="ME155" i="19"/>
  <c r="ME156" i="19"/>
  <c r="ME157" i="19"/>
  <c r="ME158" i="19"/>
  <c r="ME159" i="19"/>
  <c r="ME160" i="19"/>
  <c r="ME161" i="19"/>
  <c r="ME162" i="19"/>
  <c r="ME163" i="19"/>
  <c r="ME164" i="19"/>
  <c r="ME165" i="19"/>
  <c r="ME166" i="19"/>
  <c r="ME167" i="19"/>
  <c r="ME168" i="19"/>
  <c r="ME169" i="19"/>
  <c r="ME170" i="19"/>
  <c r="ME171" i="19"/>
  <c r="ME172" i="19"/>
  <c r="ME173" i="19"/>
  <c r="ME174" i="19"/>
  <c r="ME175" i="19"/>
  <c r="ME176" i="19"/>
  <c r="ME177" i="19"/>
  <c r="ME178" i="19"/>
  <c r="ME179" i="19"/>
  <c r="ME180" i="19"/>
  <c r="ME181" i="19"/>
  <c r="ME182" i="19"/>
  <c r="ME183" i="19"/>
  <c r="ME184" i="19"/>
  <c r="ME185" i="19"/>
  <c r="ME186" i="19"/>
  <c r="ME187" i="19"/>
  <c r="ME188" i="19"/>
  <c r="ME189" i="19"/>
  <c r="ME190" i="19"/>
  <c r="ME191" i="19"/>
  <c r="ME192" i="19"/>
  <c r="ME193" i="19"/>
  <c r="ME194" i="19"/>
  <c r="ME195" i="19"/>
  <c r="ME196" i="19"/>
  <c r="ME197" i="19"/>
  <c r="ME198" i="19"/>
  <c r="ME199" i="19"/>
  <c r="ME200" i="19"/>
  <c r="ME201" i="19"/>
  <c r="ME202" i="19"/>
  <c r="ME203" i="19"/>
  <c r="ME204" i="19"/>
  <c r="ME205" i="19"/>
  <c r="ME206" i="19"/>
  <c r="ME207" i="19"/>
  <c r="ME208" i="19"/>
  <c r="ME209" i="19"/>
  <c r="ME210" i="19"/>
  <c r="ME211" i="19"/>
  <c r="ME212" i="19"/>
  <c r="ME213" i="19"/>
  <c r="ME214" i="19"/>
  <c r="ME215" i="19"/>
  <c r="ME216" i="19"/>
  <c r="ME217" i="19"/>
  <c r="ME218" i="19"/>
  <c r="ME219" i="19"/>
  <c r="ME220" i="19"/>
  <c r="ME221" i="19"/>
  <c r="ME222" i="19"/>
  <c r="ME223" i="19"/>
  <c r="ME224" i="19"/>
  <c r="ME225" i="19"/>
  <c r="ME226" i="19"/>
  <c r="ME227" i="19"/>
  <c r="ME228" i="19"/>
  <c r="ME229" i="19"/>
  <c r="ME230" i="19"/>
  <c r="ME231" i="19"/>
  <c r="ME232" i="19"/>
  <c r="ME233" i="19"/>
  <c r="ME234" i="19"/>
  <c r="ME235" i="19"/>
  <c r="ME236" i="19"/>
  <c r="ME237" i="19"/>
  <c r="ME238" i="19"/>
  <c r="ME239" i="19"/>
  <c r="ME240" i="19"/>
  <c r="ME241" i="19"/>
  <c r="ME242" i="19"/>
  <c r="ME243" i="19"/>
  <c r="ME244" i="19"/>
  <c r="ME245" i="19"/>
  <c r="ME246" i="19"/>
  <c r="ME247" i="19"/>
  <c r="ME248" i="19"/>
  <c r="ME249" i="19"/>
  <c r="ME250" i="19"/>
  <c r="ME251" i="19"/>
  <c r="ME252" i="19"/>
  <c r="ME253" i="19"/>
  <c r="ME254" i="19"/>
  <c r="ME255" i="19"/>
  <c r="ME256" i="19"/>
  <c r="ME257" i="19"/>
  <c r="ME258" i="19"/>
  <c r="ME259" i="19"/>
  <c r="ME260" i="19"/>
  <c r="ME261" i="19"/>
  <c r="ME262" i="19"/>
  <c r="ME263" i="19"/>
  <c r="ME264" i="19"/>
  <c r="ME265" i="19"/>
  <c r="ME266" i="19"/>
  <c r="ME267" i="19"/>
  <c r="ME268" i="19"/>
  <c r="ME269" i="19"/>
  <c r="ME270" i="19"/>
  <c r="ME271" i="19"/>
  <c r="ME272" i="19"/>
  <c r="ME273" i="19"/>
  <c r="ME274" i="19"/>
  <c r="ME275" i="19"/>
  <c r="ME276" i="19"/>
  <c r="ME277" i="19"/>
  <c r="ME278" i="19"/>
  <c r="ME279" i="19"/>
  <c r="ME280" i="19"/>
  <c r="ME281" i="19"/>
  <c r="ME282" i="19"/>
  <c r="ME283" i="19"/>
  <c r="ME284" i="19"/>
  <c r="ME285" i="19"/>
  <c r="ME286" i="19"/>
  <c r="ME287" i="19"/>
  <c r="ME288" i="19"/>
  <c r="ME289" i="19"/>
  <c r="ME290" i="19"/>
  <c r="ME291" i="19"/>
  <c r="ME292" i="19"/>
  <c r="ME293" i="19"/>
  <c r="ME294" i="19"/>
  <c r="ME295" i="19"/>
  <c r="ME296" i="19"/>
  <c r="ME297" i="19"/>
  <c r="ME298" i="19"/>
  <c r="ME299" i="19"/>
  <c r="ME300" i="19"/>
  <c r="ME301" i="19"/>
  <c r="ME302" i="19"/>
  <c r="ME303" i="19"/>
  <c r="ME304" i="19"/>
  <c r="ME2" i="19"/>
  <c r="MS3" i="19" l="1"/>
  <c r="MT3" i="19"/>
  <c r="MS4" i="19"/>
  <c r="MT4" i="19"/>
  <c r="MS5" i="19"/>
  <c r="MT5" i="19"/>
  <c r="MS6" i="19"/>
  <c r="MT6" i="19"/>
  <c r="MS7" i="19"/>
  <c r="MT7" i="19"/>
  <c r="MS8" i="19"/>
  <c r="MT8" i="19"/>
  <c r="MS9" i="19"/>
  <c r="MT9" i="19"/>
  <c r="MS10" i="19"/>
  <c r="MT10" i="19"/>
  <c r="MS11" i="19"/>
  <c r="MT11" i="19"/>
  <c r="MS12" i="19"/>
  <c r="MT12" i="19"/>
  <c r="MS13" i="19"/>
  <c r="MT13" i="19"/>
  <c r="MS14" i="19"/>
  <c r="MT14" i="19"/>
  <c r="MS15" i="19"/>
  <c r="MT15" i="19"/>
  <c r="MS16" i="19"/>
  <c r="MT16" i="19"/>
  <c r="MS17" i="19"/>
  <c r="MT17" i="19"/>
  <c r="MS18" i="19"/>
  <c r="MT18" i="19"/>
  <c r="MS19" i="19"/>
  <c r="MT19" i="19"/>
  <c r="MS20" i="19"/>
  <c r="MT20" i="19"/>
  <c r="MS21" i="19"/>
  <c r="MT21" i="19"/>
  <c r="MS22" i="19"/>
  <c r="MT22" i="19"/>
  <c r="MS23" i="19"/>
  <c r="MT23" i="19"/>
  <c r="MS24" i="19"/>
  <c r="MT24" i="19"/>
  <c r="MS25" i="19"/>
  <c r="MT25" i="19"/>
  <c r="MS26" i="19"/>
  <c r="MT26" i="19"/>
  <c r="MS27" i="19"/>
  <c r="MT27" i="19"/>
  <c r="MS28" i="19"/>
  <c r="MT28" i="19"/>
  <c r="MS29" i="19"/>
  <c r="MT29" i="19"/>
  <c r="MS30" i="19"/>
  <c r="MT30" i="19"/>
  <c r="MS31" i="19"/>
  <c r="MT31" i="19"/>
  <c r="MS32" i="19"/>
  <c r="MT32" i="19"/>
  <c r="MS33" i="19"/>
  <c r="MT33" i="19"/>
  <c r="MS34" i="19"/>
  <c r="MT34" i="19"/>
  <c r="MS35" i="19"/>
  <c r="MT35" i="19"/>
  <c r="MS36" i="19"/>
  <c r="MT36" i="19"/>
  <c r="MS37" i="19"/>
  <c r="MT37" i="19"/>
  <c r="MS38" i="19"/>
  <c r="MT38" i="19"/>
  <c r="MS39" i="19"/>
  <c r="MT39" i="19"/>
  <c r="MS40" i="19"/>
  <c r="MT40" i="19"/>
  <c r="MS41" i="19"/>
  <c r="MT41" i="19"/>
  <c r="MS42" i="19"/>
  <c r="MT42" i="19"/>
  <c r="MS43" i="19"/>
  <c r="MT43" i="19"/>
  <c r="MS44" i="19"/>
  <c r="MT44" i="19"/>
  <c r="MS45" i="19"/>
  <c r="MT45" i="19"/>
  <c r="MS46" i="19"/>
  <c r="MT46" i="19"/>
  <c r="MS47" i="19"/>
  <c r="MT47" i="19"/>
  <c r="MS48" i="19"/>
  <c r="MT48" i="19"/>
  <c r="MS49" i="19"/>
  <c r="MT49" i="19"/>
  <c r="MS50" i="19"/>
  <c r="MT50" i="19"/>
  <c r="MS51" i="19"/>
  <c r="MT51" i="19"/>
  <c r="MS52" i="19"/>
  <c r="MT52" i="19"/>
  <c r="MS53" i="19"/>
  <c r="MT53" i="19"/>
  <c r="MS54" i="19"/>
  <c r="MT54" i="19"/>
  <c r="MS55" i="19"/>
  <c r="MT55" i="19"/>
  <c r="MS56" i="19"/>
  <c r="MT56" i="19"/>
  <c r="MS57" i="19"/>
  <c r="MT57" i="19"/>
  <c r="MS58" i="19"/>
  <c r="MT58" i="19"/>
  <c r="MS59" i="19"/>
  <c r="MT59" i="19"/>
  <c r="MS60" i="19"/>
  <c r="MT60" i="19"/>
  <c r="MS61" i="19"/>
  <c r="MT61" i="19"/>
  <c r="MS62" i="19"/>
  <c r="MT62" i="19"/>
  <c r="MS63" i="19"/>
  <c r="MT63" i="19"/>
  <c r="MS64" i="19"/>
  <c r="MT64" i="19"/>
  <c r="MS65" i="19"/>
  <c r="MT65" i="19"/>
  <c r="MS66" i="19"/>
  <c r="MT66" i="19"/>
  <c r="MS67" i="19"/>
  <c r="MT67" i="19"/>
  <c r="MS68" i="19"/>
  <c r="MT68" i="19"/>
  <c r="MS69" i="19"/>
  <c r="MT69" i="19"/>
  <c r="MS70" i="19"/>
  <c r="MT70" i="19"/>
  <c r="MS71" i="19"/>
  <c r="MT71" i="19"/>
  <c r="MS72" i="19"/>
  <c r="MT72" i="19"/>
  <c r="MS73" i="19"/>
  <c r="MT73" i="19"/>
  <c r="MS74" i="19"/>
  <c r="MT74" i="19"/>
  <c r="MS75" i="19"/>
  <c r="MT75" i="19"/>
  <c r="MS76" i="19"/>
  <c r="MT76" i="19"/>
  <c r="MS77" i="19"/>
  <c r="MT77" i="19"/>
  <c r="MS78" i="19"/>
  <c r="MT78" i="19"/>
  <c r="MS79" i="19"/>
  <c r="MT79" i="19"/>
  <c r="MS80" i="19"/>
  <c r="MT80" i="19"/>
  <c r="MS81" i="19"/>
  <c r="MT81" i="19"/>
  <c r="MS82" i="19"/>
  <c r="MT82" i="19"/>
  <c r="MS83" i="19"/>
  <c r="MT83" i="19"/>
  <c r="MS84" i="19"/>
  <c r="MT84" i="19"/>
  <c r="MS85" i="19"/>
  <c r="MT85" i="19"/>
  <c r="MS86" i="19"/>
  <c r="MT86" i="19"/>
  <c r="MS87" i="19"/>
  <c r="MT87" i="19"/>
  <c r="MS88" i="19"/>
  <c r="MT88" i="19"/>
  <c r="MS89" i="19"/>
  <c r="MT89" i="19"/>
  <c r="MS90" i="19"/>
  <c r="MT90" i="19"/>
  <c r="MS91" i="19"/>
  <c r="MT91" i="19"/>
  <c r="MS92" i="19"/>
  <c r="MT92" i="19"/>
  <c r="MS93" i="19"/>
  <c r="MT93" i="19"/>
  <c r="MS94" i="19"/>
  <c r="MT94" i="19"/>
  <c r="MS95" i="19"/>
  <c r="MT95" i="19"/>
  <c r="MS96" i="19"/>
  <c r="MT96" i="19"/>
  <c r="MS97" i="19"/>
  <c r="MT97" i="19"/>
  <c r="MS98" i="19"/>
  <c r="MT98" i="19"/>
  <c r="MS99" i="19"/>
  <c r="MT99" i="19"/>
  <c r="MS100" i="19"/>
  <c r="MT100" i="19"/>
  <c r="MS101" i="19"/>
  <c r="MT101" i="19"/>
  <c r="MS102" i="19"/>
  <c r="MT102" i="19"/>
  <c r="MS103" i="19"/>
  <c r="MT103" i="19"/>
  <c r="MS104" i="19"/>
  <c r="MT104" i="19"/>
  <c r="MS105" i="19"/>
  <c r="MT105" i="19"/>
  <c r="MS106" i="19"/>
  <c r="MT106" i="19"/>
  <c r="MS107" i="19"/>
  <c r="MT107" i="19"/>
  <c r="MS108" i="19"/>
  <c r="MT108" i="19"/>
  <c r="MS109" i="19"/>
  <c r="MT109" i="19"/>
  <c r="MS110" i="19"/>
  <c r="MT110" i="19"/>
  <c r="MS111" i="19"/>
  <c r="MT111" i="19"/>
  <c r="MS112" i="19"/>
  <c r="MT112" i="19"/>
  <c r="MS113" i="19"/>
  <c r="MT113" i="19"/>
  <c r="MS114" i="19"/>
  <c r="MT114" i="19"/>
  <c r="MS115" i="19"/>
  <c r="MT115" i="19"/>
  <c r="MS116" i="19"/>
  <c r="MT116" i="19"/>
  <c r="MS117" i="19"/>
  <c r="MT117" i="19"/>
  <c r="MS118" i="19"/>
  <c r="MT118" i="19"/>
  <c r="MS119" i="19"/>
  <c r="MT119" i="19"/>
  <c r="MS120" i="19"/>
  <c r="MT120" i="19"/>
  <c r="MS121" i="19"/>
  <c r="MT121" i="19"/>
  <c r="MS122" i="19"/>
  <c r="MT122" i="19"/>
  <c r="MS123" i="19"/>
  <c r="MT123" i="19"/>
  <c r="MS124" i="19"/>
  <c r="MT124" i="19"/>
  <c r="MS125" i="19"/>
  <c r="MT125" i="19"/>
  <c r="MS126" i="19"/>
  <c r="MT126" i="19"/>
  <c r="MS127" i="19"/>
  <c r="MT127" i="19"/>
  <c r="MS128" i="19"/>
  <c r="MT128" i="19"/>
  <c r="MS129" i="19"/>
  <c r="MT129" i="19"/>
  <c r="MS130" i="19"/>
  <c r="MT130" i="19"/>
  <c r="MS131" i="19"/>
  <c r="MT131" i="19"/>
  <c r="MS132" i="19"/>
  <c r="MT132" i="19"/>
  <c r="MS133" i="19"/>
  <c r="MT133" i="19"/>
  <c r="MS134" i="19"/>
  <c r="MT134" i="19"/>
  <c r="MS135" i="19"/>
  <c r="MT135" i="19"/>
  <c r="MS136" i="19"/>
  <c r="MT136" i="19"/>
  <c r="MS137" i="19"/>
  <c r="MT137" i="19"/>
  <c r="MS138" i="19"/>
  <c r="MT138" i="19"/>
  <c r="MS139" i="19"/>
  <c r="MT139" i="19"/>
  <c r="MS140" i="19"/>
  <c r="MT140" i="19"/>
  <c r="MS141" i="19"/>
  <c r="MT141" i="19"/>
  <c r="MS142" i="19"/>
  <c r="MT142" i="19"/>
  <c r="MS143" i="19"/>
  <c r="MT143" i="19"/>
  <c r="MS144" i="19"/>
  <c r="MT144" i="19"/>
  <c r="MS145" i="19"/>
  <c r="MT145" i="19"/>
  <c r="MS146" i="19"/>
  <c r="MT146" i="19"/>
  <c r="MS147" i="19"/>
  <c r="MT147" i="19"/>
  <c r="MS148" i="19"/>
  <c r="MT148" i="19"/>
  <c r="MS149" i="19"/>
  <c r="MT149" i="19"/>
  <c r="MS150" i="19"/>
  <c r="MT150" i="19"/>
  <c r="MS151" i="19"/>
  <c r="MT151" i="19"/>
  <c r="MS152" i="19"/>
  <c r="MT152" i="19"/>
  <c r="MS153" i="19"/>
  <c r="MT153" i="19"/>
  <c r="MS154" i="19"/>
  <c r="MT154" i="19"/>
  <c r="MS155" i="19"/>
  <c r="MT155" i="19"/>
  <c r="MS156" i="19"/>
  <c r="MT156" i="19"/>
  <c r="MS157" i="19"/>
  <c r="MT157" i="19"/>
  <c r="MS158" i="19"/>
  <c r="MT158" i="19"/>
  <c r="MS159" i="19"/>
  <c r="MT159" i="19"/>
  <c r="MS160" i="19"/>
  <c r="MT160" i="19"/>
  <c r="MS161" i="19"/>
  <c r="MT161" i="19"/>
  <c r="MS162" i="19"/>
  <c r="MT162" i="19"/>
  <c r="MS163" i="19"/>
  <c r="MT163" i="19"/>
  <c r="MS164" i="19"/>
  <c r="MT164" i="19"/>
  <c r="MS165" i="19"/>
  <c r="MT165" i="19"/>
  <c r="MS166" i="19"/>
  <c r="MT166" i="19"/>
  <c r="MS167" i="19"/>
  <c r="MT167" i="19"/>
  <c r="MS168" i="19"/>
  <c r="MT168" i="19"/>
  <c r="MS169" i="19"/>
  <c r="MT169" i="19"/>
  <c r="MS170" i="19"/>
  <c r="MT170" i="19"/>
  <c r="MS171" i="19"/>
  <c r="MT171" i="19"/>
  <c r="MS172" i="19"/>
  <c r="MT172" i="19"/>
  <c r="MS173" i="19"/>
  <c r="MT173" i="19"/>
  <c r="MS174" i="19"/>
  <c r="MT174" i="19"/>
  <c r="MS175" i="19"/>
  <c r="MT175" i="19"/>
  <c r="MS176" i="19"/>
  <c r="MT176" i="19"/>
  <c r="MS177" i="19"/>
  <c r="MT177" i="19"/>
  <c r="MS178" i="19"/>
  <c r="MT178" i="19"/>
  <c r="MS179" i="19"/>
  <c r="MT179" i="19"/>
  <c r="MS180" i="19"/>
  <c r="MT180" i="19"/>
  <c r="MS181" i="19"/>
  <c r="MT181" i="19"/>
  <c r="MS182" i="19"/>
  <c r="MT182" i="19"/>
  <c r="MS183" i="19"/>
  <c r="MT183" i="19"/>
  <c r="MS184" i="19"/>
  <c r="MT184" i="19"/>
  <c r="MS185" i="19"/>
  <c r="MT185" i="19"/>
  <c r="MS186" i="19"/>
  <c r="MT186" i="19"/>
  <c r="MS187" i="19"/>
  <c r="MT187" i="19"/>
  <c r="MS188" i="19"/>
  <c r="MT188" i="19"/>
  <c r="MS189" i="19"/>
  <c r="MT189" i="19"/>
  <c r="MS190" i="19"/>
  <c r="MT190" i="19"/>
  <c r="MS191" i="19"/>
  <c r="MT191" i="19"/>
  <c r="MS192" i="19"/>
  <c r="MT192" i="19"/>
  <c r="MS193" i="19"/>
  <c r="MT193" i="19"/>
  <c r="MS194" i="19"/>
  <c r="MT194" i="19"/>
  <c r="MS195" i="19"/>
  <c r="MT195" i="19"/>
  <c r="MS196" i="19"/>
  <c r="MT196" i="19"/>
  <c r="MS197" i="19"/>
  <c r="MT197" i="19"/>
  <c r="MS198" i="19"/>
  <c r="MT198" i="19"/>
  <c r="MS199" i="19"/>
  <c r="MT199" i="19"/>
  <c r="MS200" i="19"/>
  <c r="MT200" i="19"/>
  <c r="MS201" i="19"/>
  <c r="MT201" i="19"/>
  <c r="MS202" i="19"/>
  <c r="MT202" i="19"/>
  <c r="MS203" i="19"/>
  <c r="MT203" i="19"/>
  <c r="MS204" i="19"/>
  <c r="MT204" i="19"/>
  <c r="MS205" i="19"/>
  <c r="MT205" i="19"/>
  <c r="MS206" i="19"/>
  <c r="MT206" i="19"/>
  <c r="MS207" i="19"/>
  <c r="MT207" i="19"/>
  <c r="MS208" i="19"/>
  <c r="MT208" i="19"/>
  <c r="MS209" i="19"/>
  <c r="MT209" i="19"/>
  <c r="MS210" i="19"/>
  <c r="MT210" i="19"/>
  <c r="MS211" i="19"/>
  <c r="MT211" i="19"/>
  <c r="MS212" i="19"/>
  <c r="MT212" i="19"/>
  <c r="MS213" i="19"/>
  <c r="MT213" i="19"/>
  <c r="MS214" i="19"/>
  <c r="MT214" i="19"/>
  <c r="MS215" i="19"/>
  <c r="MT215" i="19"/>
  <c r="MS216" i="19"/>
  <c r="MT216" i="19"/>
  <c r="MS217" i="19"/>
  <c r="MT217" i="19"/>
  <c r="MS218" i="19"/>
  <c r="MT218" i="19"/>
  <c r="MS219" i="19"/>
  <c r="MT219" i="19"/>
  <c r="MS220" i="19"/>
  <c r="MT220" i="19"/>
  <c r="MS221" i="19"/>
  <c r="MT221" i="19"/>
  <c r="MS222" i="19"/>
  <c r="MT222" i="19"/>
  <c r="MS223" i="19"/>
  <c r="MT223" i="19"/>
  <c r="MS224" i="19"/>
  <c r="MT224" i="19"/>
  <c r="MS225" i="19"/>
  <c r="MT225" i="19"/>
  <c r="MS226" i="19"/>
  <c r="MT226" i="19"/>
  <c r="MS227" i="19"/>
  <c r="MT227" i="19"/>
  <c r="MS228" i="19"/>
  <c r="MT228" i="19"/>
  <c r="MS229" i="19"/>
  <c r="MT229" i="19"/>
  <c r="MS230" i="19"/>
  <c r="MT230" i="19"/>
  <c r="MS231" i="19"/>
  <c r="MT231" i="19"/>
  <c r="MS232" i="19"/>
  <c r="MT232" i="19"/>
  <c r="MS233" i="19"/>
  <c r="MT233" i="19"/>
  <c r="MS234" i="19"/>
  <c r="MT234" i="19"/>
  <c r="MS235" i="19"/>
  <c r="MT235" i="19"/>
  <c r="MS236" i="19"/>
  <c r="MT236" i="19"/>
  <c r="MS237" i="19"/>
  <c r="MT237" i="19"/>
  <c r="MS238" i="19"/>
  <c r="MT238" i="19"/>
  <c r="MS239" i="19"/>
  <c r="MT239" i="19"/>
  <c r="MS240" i="19"/>
  <c r="MT240" i="19"/>
  <c r="MS241" i="19"/>
  <c r="MT241" i="19"/>
  <c r="MS242" i="19"/>
  <c r="MT242" i="19"/>
  <c r="MS243" i="19"/>
  <c r="MT243" i="19"/>
  <c r="MS244" i="19"/>
  <c r="MT244" i="19"/>
  <c r="MS245" i="19"/>
  <c r="MT245" i="19"/>
  <c r="MS246" i="19"/>
  <c r="MT246" i="19"/>
  <c r="MS247" i="19"/>
  <c r="MT247" i="19"/>
  <c r="MS248" i="19"/>
  <c r="MT248" i="19"/>
  <c r="MS249" i="19"/>
  <c r="MT249" i="19"/>
  <c r="MS250" i="19"/>
  <c r="MT250" i="19"/>
  <c r="MS251" i="19"/>
  <c r="MT251" i="19"/>
  <c r="MS252" i="19"/>
  <c r="MT252" i="19"/>
  <c r="MS253" i="19"/>
  <c r="MT253" i="19"/>
  <c r="MS254" i="19"/>
  <c r="MT254" i="19"/>
  <c r="MS255" i="19"/>
  <c r="MT255" i="19"/>
  <c r="MS256" i="19"/>
  <c r="MT256" i="19"/>
  <c r="MS257" i="19"/>
  <c r="MT257" i="19"/>
  <c r="MS258" i="19"/>
  <c r="MT258" i="19"/>
  <c r="MS259" i="19"/>
  <c r="MT259" i="19"/>
  <c r="MS260" i="19"/>
  <c r="MT260" i="19"/>
  <c r="MS261" i="19"/>
  <c r="MT261" i="19"/>
  <c r="MS262" i="19"/>
  <c r="MT262" i="19"/>
  <c r="MS263" i="19"/>
  <c r="MT263" i="19"/>
  <c r="MS264" i="19"/>
  <c r="MT264" i="19"/>
  <c r="MS265" i="19"/>
  <c r="MT265" i="19"/>
  <c r="MS266" i="19"/>
  <c r="MT266" i="19"/>
  <c r="MS267" i="19"/>
  <c r="MT267" i="19"/>
  <c r="MS268" i="19"/>
  <c r="MT268" i="19"/>
  <c r="MS269" i="19"/>
  <c r="MT269" i="19"/>
  <c r="MS270" i="19"/>
  <c r="MT270" i="19"/>
  <c r="MS271" i="19"/>
  <c r="MT271" i="19"/>
  <c r="MS272" i="19"/>
  <c r="MT272" i="19"/>
  <c r="MS273" i="19"/>
  <c r="MT273" i="19"/>
  <c r="MS274" i="19"/>
  <c r="MT274" i="19"/>
  <c r="MS275" i="19"/>
  <c r="MT275" i="19"/>
  <c r="MS276" i="19"/>
  <c r="MT276" i="19"/>
  <c r="MS277" i="19"/>
  <c r="MT277" i="19"/>
  <c r="MS278" i="19"/>
  <c r="MT278" i="19"/>
  <c r="MS279" i="19"/>
  <c r="MT279" i="19"/>
  <c r="MS280" i="19"/>
  <c r="MT280" i="19"/>
  <c r="MS281" i="19"/>
  <c r="MT281" i="19"/>
  <c r="MS282" i="19"/>
  <c r="MT282" i="19"/>
  <c r="MS283" i="19"/>
  <c r="MT283" i="19"/>
  <c r="MS284" i="19"/>
  <c r="MT284" i="19"/>
  <c r="MS285" i="19"/>
  <c r="MT285" i="19"/>
  <c r="MS286" i="19"/>
  <c r="MT286" i="19"/>
  <c r="MS287" i="19"/>
  <c r="MT287" i="19"/>
  <c r="MS288" i="19"/>
  <c r="MT288" i="19"/>
  <c r="MS289" i="19"/>
  <c r="MT289" i="19"/>
  <c r="MS290" i="19"/>
  <c r="MT290" i="19"/>
  <c r="MS291" i="19"/>
  <c r="MT291" i="19"/>
  <c r="MS292" i="19"/>
  <c r="MT292" i="19"/>
  <c r="MS293" i="19"/>
  <c r="MT293" i="19"/>
  <c r="MS294" i="19"/>
  <c r="MT294" i="19"/>
  <c r="MS295" i="19"/>
  <c r="MT295" i="19"/>
  <c r="MS296" i="19"/>
  <c r="MT296" i="19"/>
  <c r="MS297" i="19"/>
  <c r="MT297" i="19"/>
  <c r="MS298" i="19"/>
  <c r="MT298" i="19"/>
  <c r="MS299" i="19"/>
  <c r="MT299" i="19"/>
  <c r="MS300" i="19"/>
  <c r="MT300" i="19"/>
  <c r="MS301" i="19"/>
  <c r="MT301" i="19"/>
  <c r="MS302" i="19"/>
  <c r="MT302" i="19"/>
  <c r="MS303" i="19"/>
  <c r="MT303" i="19"/>
  <c r="MS304" i="19"/>
  <c r="MT304" i="19"/>
  <c r="MT2" i="19"/>
  <c r="MS2" i="19"/>
  <c r="MK3" i="19"/>
  <c r="ML3" i="19"/>
  <c r="MM3" i="19"/>
  <c r="MN3" i="19"/>
  <c r="MO3" i="19"/>
  <c r="MP3" i="19"/>
  <c r="MQ3" i="19"/>
  <c r="MR3" i="19"/>
  <c r="MK4" i="19"/>
  <c r="ML4" i="19"/>
  <c r="MM4" i="19"/>
  <c r="MN4" i="19"/>
  <c r="MO4" i="19"/>
  <c r="MP4" i="19"/>
  <c r="MQ4" i="19"/>
  <c r="MR4" i="19"/>
  <c r="MK5" i="19"/>
  <c r="ML5" i="19"/>
  <c r="MM5" i="19"/>
  <c r="MN5" i="19"/>
  <c r="MO5" i="19"/>
  <c r="MP5" i="19"/>
  <c r="MQ5" i="19"/>
  <c r="MR5" i="19"/>
  <c r="MK6" i="19"/>
  <c r="ML6" i="19"/>
  <c r="MM6" i="19"/>
  <c r="MN6" i="19"/>
  <c r="MO6" i="19"/>
  <c r="MP6" i="19"/>
  <c r="MQ6" i="19"/>
  <c r="MR6" i="19"/>
  <c r="MK7" i="19"/>
  <c r="ML7" i="19"/>
  <c r="MM7" i="19"/>
  <c r="MN7" i="19"/>
  <c r="MO7" i="19"/>
  <c r="MP7" i="19"/>
  <c r="MQ7" i="19"/>
  <c r="MR7" i="19"/>
  <c r="MK8" i="19"/>
  <c r="ML8" i="19"/>
  <c r="MM8" i="19"/>
  <c r="MN8" i="19"/>
  <c r="MO8" i="19"/>
  <c r="MP8" i="19"/>
  <c r="MQ8" i="19"/>
  <c r="MR8" i="19"/>
  <c r="MK9" i="19"/>
  <c r="ML9" i="19"/>
  <c r="MM9" i="19"/>
  <c r="MN9" i="19"/>
  <c r="MO9" i="19"/>
  <c r="MP9" i="19"/>
  <c r="MQ9" i="19"/>
  <c r="MR9" i="19"/>
  <c r="MK10" i="19"/>
  <c r="ML10" i="19"/>
  <c r="MM10" i="19"/>
  <c r="MN10" i="19"/>
  <c r="MO10" i="19"/>
  <c r="MP10" i="19"/>
  <c r="MQ10" i="19"/>
  <c r="MR10" i="19"/>
  <c r="MK11" i="19"/>
  <c r="ML11" i="19"/>
  <c r="MM11" i="19"/>
  <c r="MN11" i="19"/>
  <c r="MO11" i="19"/>
  <c r="MP11" i="19"/>
  <c r="MQ11" i="19"/>
  <c r="MR11" i="19"/>
  <c r="MK12" i="19"/>
  <c r="ML12" i="19"/>
  <c r="MM12" i="19"/>
  <c r="MN12" i="19"/>
  <c r="MO12" i="19"/>
  <c r="MP12" i="19"/>
  <c r="MQ12" i="19"/>
  <c r="MR12" i="19"/>
  <c r="MK13" i="19"/>
  <c r="ML13" i="19"/>
  <c r="MM13" i="19"/>
  <c r="MN13" i="19"/>
  <c r="MO13" i="19"/>
  <c r="MP13" i="19"/>
  <c r="MQ13" i="19"/>
  <c r="MR13" i="19"/>
  <c r="MK14" i="19"/>
  <c r="ML14" i="19"/>
  <c r="MM14" i="19"/>
  <c r="MN14" i="19"/>
  <c r="MO14" i="19"/>
  <c r="MP14" i="19"/>
  <c r="MQ14" i="19"/>
  <c r="MR14" i="19"/>
  <c r="MK15" i="19"/>
  <c r="ML15" i="19"/>
  <c r="MM15" i="19"/>
  <c r="MN15" i="19"/>
  <c r="MO15" i="19"/>
  <c r="MP15" i="19"/>
  <c r="MQ15" i="19"/>
  <c r="MR15" i="19"/>
  <c r="MK16" i="19"/>
  <c r="ML16" i="19"/>
  <c r="MM16" i="19"/>
  <c r="MN16" i="19"/>
  <c r="MO16" i="19"/>
  <c r="MP16" i="19"/>
  <c r="MQ16" i="19"/>
  <c r="MR16" i="19"/>
  <c r="MK17" i="19"/>
  <c r="ML17" i="19"/>
  <c r="MM17" i="19"/>
  <c r="MN17" i="19"/>
  <c r="MO17" i="19"/>
  <c r="MP17" i="19"/>
  <c r="MQ17" i="19"/>
  <c r="MR17" i="19"/>
  <c r="MK18" i="19"/>
  <c r="ML18" i="19"/>
  <c r="MM18" i="19"/>
  <c r="MN18" i="19"/>
  <c r="MO18" i="19"/>
  <c r="MP18" i="19"/>
  <c r="MQ18" i="19"/>
  <c r="MR18" i="19"/>
  <c r="MK19" i="19"/>
  <c r="ML19" i="19"/>
  <c r="MM19" i="19"/>
  <c r="MN19" i="19"/>
  <c r="MO19" i="19"/>
  <c r="MP19" i="19"/>
  <c r="MQ19" i="19"/>
  <c r="MR19" i="19"/>
  <c r="MK20" i="19"/>
  <c r="ML20" i="19"/>
  <c r="MM20" i="19"/>
  <c r="MN20" i="19"/>
  <c r="MO20" i="19"/>
  <c r="MP20" i="19"/>
  <c r="MQ20" i="19"/>
  <c r="MR20" i="19"/>
  <c r="MK21" i="19"/>
  <c r="ML21" i="19"/>
  <c r="MM21" i="19"/>
  <c r="MN21" i="19"/>
  <c r="MO21" i="19"/>
  <c r="MP21" i="19"/>
  <c r="MQ21" i="19"/>
  <c r="MR21" i="19"/>
  <c r="MK22" i="19"/>
  <c r="ML22" i="19"/>
  <c r="MM22" i="19"/>
  <c r="MN22" i="19"/>
  <c r="MO22" i="19"/>
  <c r="MP22" i="19"/>
  <c r="MQ22" i="19"/>
  <c r="MR22" i="19"/>
  <c r="MK23" i="19"/>
  <c r="ML23" i="19"/>
  <c r="MM23" i="19"/>
  <c r="MN23" i="19"/>
  <c r="MO23" i="19"/>
  <c r="MP23" i="19"/>
  <c r="MQ23" i="19"/>
  <c r="MR23" i="19"/>
  <c r="MK24" i="19"/>
  <c r="ML24" i="19"/>
  <c r="MM24" i="19"/>
  <c r="MN24" i="19"/>
  <c r="MO24" i="19"/>
  <c r="MP24" i="19"/>
  <c r="MQ24" i="19"/>
  <c r="MR24" i="19"/>
  <c r="MK25" i="19"/>
  <c r="ML25" i="19"/>
  <c r="MM25" i="19"/>
  <c r="MN25" i="19"/>
  <c r="MO25" i="19"/>
  <c r="MP25" i="19"/>
  <c r="MQ25" i="19"/>
  <c r="MR25" i="19"/>
  <c r="MK26" i="19"/>
  <c r="ML26" i="19"/>
  <c r="MM26" i="19"/>
  <c r="MN26" i="19"/>
  <c r="MO26" i="19"/>
  <c r="MP26" i="19"/>
  <c r="MQ26" i="19"/>
  <c r="MR26" i="19"/>
  <c r="MK27" i="19"/>
  <c r="ML27" i="19"/>
  <c r="MM27" i="19"/>
  <c r="MN27" i="19"/>
  <c r="MO27" i="19"/>
  <c r="MP27" i="19"/>
  <c r="MQ27" i="19"/>
  <c r="MR27" i="19"/>
  <c r="MK28" i="19"/>
  <c r="ML28" i="19"/>
  <c r="MM28" i="19"/>
  <c r="MN28" i="19"/>
  <c r="MO28" i="19"/>
  <c r="MP28" i="19"/>
  <c r="MQ28" i="19"/>
  <c r="MR28" i="19"/>
  <c r="MK29" i="19"/>
  <c r="ML29" i="19"/>
  <c r="MM29" i="19"/>
  <c r="MN29" i="19"/>
  <c r="MO29" i="19"/>
  <c r="MP29" i="19"/>
  <c r="MQ29" i="19"/>
  <c r="MR29" i="19"/>
  <c r="MK30" i="19"/>
  <c r="ML30" i="19"/>
  <c r="MM30" i="19"/>
  <c r="MN30" i="19"/>
  <c r="MO30" i="19"/>
  <c r="MP30" i="19"/>
  <c r="MQ30" i="19"/>
  <c r="MR30" i="19"/>
  <c r="MK31" i="19"/>
  <c r="ML31" i="19"/>
  <c r="MM31" i="19"/>
  <c r="MN31" i="19"/>
  <c r="MO31" i="19"/>
  <c r="MP31" i="19"/>
  <c r="MQ31" i="19"/>
  <c r="MR31" i="19"/>
  <c r="MK32" i="19"/>
  <c r="ML32" i="19"/>
  <c r="MM32" i="19"/>
  <c r="MN32" i="19"/>
  <c r="MO32" i="19"/>
  <c r="MP32" i="19"/>
  <c r="MQ32" i="19"/>
  <c r="MR32" i="19"/>
  <c r="MK33" i="19"/>
  <c r="ML33" i="19"/>
  <c r="MM33" i="19"/>
  <c r="MN33" i="19"/>
  <c r="MO33" i="19"/>
  <c r="MP33" i="19"/>
  <c r="MQ33" i="19"/>
  <c r="MR33" i="19"/>
  <c r="MK34" i="19"/>
  <c r="ML34" i="19"/>
  <c r="MM34" i="19"/>
  <c r="MN34" i="19"/>
  <c r="MO34" i="19"/>
  <c r="MP34" i="19"/>
  <c r="MQ34" i="19"/>
  <c r="MR34" i="19"/>
  <c r="MK35" i="19"/>
  <c r="ML35" i="19"/>
  <c r="MM35" i="19"/>
  <c r="MN35" i="19"/>
  <c r="MO35" i="19"/>
  <c r="MP35" i="19"/>
  <c r="MQ35" i="19"/>
  <c r="MR35" i="19"/>
  <c r="MK36" i="19"/>
  <c r="ML36" i="19"/>
  <c r="MM36" i="19"/>
  <c r="MN36" i="19"/>
  <c r="MO36" i="19"/>
  <c r="MP36" i="19"/>
  <c r="MQ36" i="19"/>
  <c r="MR36" i="19"/>
  <c r="MK37" i="19"/>
  <c r="ML37" i="19"/>
  <c r="MM37" i="19"/>
  <c r="MN37" i="19"/>
  <c r="MO37" i="19"/>
  <c r="MP37" i="19"/>
  <c r="MQ37" i="19"/>
  <c r="MR37" i="19"/>
  <c r="MK38" i="19"/>
  <c r="ML38" i="19"/>
  <c r="MM38" i="19"/>
  <c r="MN38" i="19"/>
  <c r="MO38" i="19"/>
  <c r="MP38" i="19"/>
  <c r="MQ38" i="19"/>
  <c r="MR38" i="19"/>
  <c r="MK39" i="19"/>
  <c r="ML39" i="19"/>
  <c r="MM39" i="19"/>
  <c r="MN39" i="19"/>
  <c r="MO39" i="19"/>
  <c r="MP39" i="19"/>
  <c r="MQ39" i="19"/>
  <c r="MR39" i="19"/>
  <c r="MK40" i="19"/>
  <c r="ML40" i="19"/>
  <c r="MM40" i="19"/>
  <c r="MN40" i="19"/>
  <c r="MO40" i="19"/>
  <c r="MP40" i="19"/>
  <c r="MQ40" i="19"/>
  <c r="MR40" i="19"/>
  <c r="MK41" i="19"/>
  <c r="ML41" i="19"/>
  <c r="MM41" i="19"/>
  <c r="MN41" i="19"/>
  <c r="MO41" i="19"/>
  <c r="MP41" i="19"/>
  <c r="MQ41" i="19"/>
  <c r="MR41" i="19"/>
  <c r="MK42" i="19"/>
  <c r="ML42" i="19"/>
  <c r="MM42" i="19"/>
  <c r="MN42" i="19"/>
  <c r="MO42" i="19"/>
  <c r="MP42" i="19"/>
  <c r="MQ42" i="19"/>
  <c r="MR42" i="19"/>
  <c r="MK43" i="19"/>
  <c r="ML43" i="19"/>
  <c r="MM43" i="19"/>
  <c r="MN43" i="19"/>
  <c r="MO43" i="19"/>
  <c r="MP43" i="19"/>
  <c r="MQ43" i="19"/>
  <c r="MR43" i="19"/>
  <c r="MK44" i="19"/>
  <c r="ML44" i="19"/>
  <c r="MM44" i="19"/>
  <c r="MN44" i="19"/>
  <c r="MO44" i="19"/>
  <c r="MP44" i="19"/>
  <c r="MQ44" i="19"/>
  <c r="MR44" i="19"/>
  <c r="MK45" i="19"/>
  <c r="ML45" i="19"/>
  <c r="MM45" i="19"/>
  <c r="MN45" i="19"/>
  <c r="MO45" i="19"/>
  <c r="MP45" i="19"/>
  <c r="MQ45" i="19"/>
  <c r="MR45" i="19"/>
  <c r="MK46" i="19"/>
  <c r="ML46" i="19"/>
  <c r="MM46" i="19"/>
  <c r="MN46" i="19"/>
  <c r="MO46" i="19"/>
  <c r="MP46" i="19"/>
  <c r="MQ46" i="19"/>
  <c r="MR46" i="19"/>
  <c r="MK47" i="19"/>
  <c r="ML47" i="19"/>
  <c r="MM47" i="19"/>
  <c r="MN47" i="19"/>
  <c r="MO47" i="19"/>
  <c r="MP47" i="19"/>
  <c r="MQ47" i="19"/>
  <c r="MR47" i="19"/>
  <c r="MK48" i="19"/>
  <c r="ML48" i="19"/>
  <c r="MM48" i="19"/>
  <c r="MN48" i="19"/>
  <c r="MO48" i="19"/>
  <c r="MP48" i="19"/>
  <c r="MQ48" i="19"/>
  <c r="MR48" i="19"/>
  <c r="MK49" i="19"/>
  <c r="ML49" i="19"/>
  <c r="MM49" i="19"/>
  <c r="MN49" i="19"/>
  <c r="MO49" i="19"/>
  <c r="MP49" i="19"/>
  <c r="MQ49" i="19"/>
  <c r="MR49" i="19"/>
  <c r="MK50" i="19"/>
  <c r="ML50" i="19"/>
  <c r="MM50" i="19"/>
  <c r="MN50" i="19"/>
  <c r="MO50" i="19"/>
  <c r="MP50" i="19"/>
  <c r="MQ50" i="19"/>
  <c r="MR50" i="19"/>
  <c r="MK51" i="19"/>
  <c r="ML51" i="19"/>
  <c r="MM51" i="19"/>
  <c r="MN51" i="19"/>
  <c r="MO51" i="19"/>
  <c r="MP51" i="19"/>
  <c r="MQ51" i="19"/>
  <c r="MR51" i="19"/>
  <c r="MK52" i="19"/>
  <c r="ML52" i="19"/>
  <c r="MM52" i="19"/>
  <c r="MN52" i="19"/>
  <c r="MO52" i="19"/>
  <c r="MP52" i="19"/>
  <c r="MQ52" i="19"/>
  <c r="MR52" i="19"/>
  <c r="MK53" i="19"/>
  <c r="ML53" i="19"/>
  <c r="MM53" i="19"/>
  <c r="MN53" i="19"/>
  <c r="MO53" i="19"/>
  <c r="MP53" i="19"/>
  <c r="MQ53" i="19"/>
  <c r="MR53" i="19"/>
  <c r="MK54" i="19"/>
  <c r="ML54" i="19"/>
  <c r="MM54" i="19"/>
  <c r="MN54" i="19"/>
  <c r="MO54" i="19"/>
  <c r="MP54" i="19"/>
  <c r="MQ54" i="19"/>
  <c r="MR54" i="19"/>
  <c r="MK55" i="19"/>
  <c r="ML55" i="19"/>
  <c r="MM55" i="19"/>
  <c r="MN55" i="19"/>
  <c r="MO55" i="19"/>
  <c r="MP55" i="19"/>
  <c r="MQ55" i="19"/>
  <c r="MR55" i="19"/>
  <c r="MK56" i="19"/>
  <c r="ML56" i="19"/>
  <c r="MM56" i="19"/>
  <c r="MN56" i="19"/>
  <c r="MO56" i="19"/>
  <c r="MP56" i="19"/>
  <c r="MQ56" i="19"/>
  <c r="MR56" i="19"/>
  <c r="MK57" i="19"/>
  <c r="ML57" i="19"/>
  <c r="MM57" i="19"/>
  <c r="MN57" i="19"/>
  <c r="MO57" i="19"/>
  <c r="MP57" i="19"/>
  <c r="MQ57" i="19"/>
  <c r="MR57" i="19"/>
  <c r="MK58" i="19"/>
  <c r="ML58" i="19"/>
  <c r="MM58" i="19"/>
  <c r="MN58" i="19"/>
  <c r="MO58" i="19"/>
  <c r="MP58" i="19"/>
  <c r="MQ58" i="19"/>
  <c r="MR58" i="19"/>
  <c r="MK59" i="19"/>
  <c r="ML59" i="19"/>
  <c r="MM59" i="19"/>
  <c r="MN59" i="19"/>
  <c r="MO59" i="19"/>
  <c r="MP59" i="19"/>
  <c r="MQ59" i="19"/>
  <c r="MR59" i="19"/>
  <c r="MK60" i="19"/>
  <c r="ML60" i="19"/>
  <c r="MM60" i="19"/>
  <c r="MN60" i="19"/>
  <c r="MO60" i="19"/>
  <c r="MP60" i="19"/>
  <c r="MQ60" i="19"/>
  <c r="MR60" i="19"/>
  <c r="MK61" i="19"/>
  <c r="ML61" i="19"/>
  <c r="MM61" i="19"/>
  <c r="MN61" i="19"/>
  <c r="MO61" i="19"/>
  <c r="MP61" i="19"/>
  <c r="MQ61" i="19"/>
  <c r="MR61" i="19"/>
  <c r="MK62" i="19"/>
  <c r="ML62" i="19"/>
  <c r="MM62" i="19"/>
  <c r="MN62" i="19"/>
  <c r="MO62" i="19"/>
  <c r="MP62" i="19"/>
  <c r="MQ62" i="19"/>
  <c r="MR62" i="19"/>
  <c r="MK63" i="19"/>
  <c r="ML63" i="19"/>
  <c r="MM63" i="19"/>
  <c r="MN63" i="19"/>
  <c r="MO63" i="19"/>
  <c r="MP63" i="19"/>
  <c r="MQ63" i="19"/>
  <c r="MR63" i="19"/>
  <c r="MK64" i="19"/>
  <c r="ML64" i="19"/>
  <c r="MM64" i="19"/>
  <c r="MN64" i="19"/>
  <c r="MO64" i="19"/>
  <c r="MP64" i="19"/>
  <c r="MQ64" i="19"/>
  <c r="MR64" i="19"/>
  <c r="MK65" i="19"/>
  <c r="ML65" i="19"/>
  <c r="MM65" i="19"/>
  <c r="MN65" i="19"/>
  <c r="MO65" i="19"/>
  <c r="MP65" i="19"/>
  <c r="MQ65" i="19"/>
  <c r="MR65" i="19"/>
  <c r="MK66" i="19"/>
  <c r="ML66" i="19"/>
  <c r="MM66" i="19"/>
  <c r="MN66" i="19"/>
  <c r="MO66" i="19"/>
  <c r="MP66" i="19"/>
  <c r="MQ66" i="19"/>
  <c r="MR66" i="19"/>
  <c r="MK67" i="19"/>
  <c r="ML67" i="19"/>
  <c r="MM67" i="19"/>
  <c r="MN67" i="19"/>
  <c r="MO67" i="19"/>
  <c r="MP67" i="19"/>
  <c r="MQ67" i="19"/>
  <c r="MR67" i="19"/>
  <c r="MK68" i="19"/>
  <c r="ML68" i="19"/>
  <c r="MM68" i="19"/>
  <c r="MN68" i="19"/>
  <c r="MO68" i="19"/>
  <c r="MP68" i="19"/>
  <c r="MQ68" i="19"/>
  <c r="MR68" i="19"/>
  <c r="MK69" i="19"/>
  <c r="ML69" i="19"/>
  <c r="MM69" i="19"/>
  <c r="MN69" i="19"/>
  <c r="MO69" i="19"/>
  <c r="MP69" i="19"/>
  <c r="MQ69" i="19"/>
  <c r="MR69" i="19"/>
  <c r="MK70" i="19"/>
  <c r="ML70" i="19"/>
  <c r="MM70" i="19"/>
  <c r="MN70" i="19"/>
  <c r="MO70" i="19"/>
  <c r="MP70" i="19"/>
  <c r="MQ70" i="19"/>
  <c r="MR70" i="19"/>
  <c r="MK71" i="19"/>
  <c r="ML71" i="19"/>
  <c r="MM71" i="19"/>
  <c r="MN71" i="19"/>
  <c r="MO71" i="19"/>
  <c r="MP71" i="19"/>
  <c r="MQ71" i="19"/>
  <c r="MR71" i="19"/>
  <c r="MK72" i="19"/>
  <c r="ML72" i="19"/>
  <c r="MM72" i="19"/>
  <c r="MN72" i="19"/>
  <c r="MO72" i="19"/>
  <c r="MP72" i="19"/>
  <c r="MQ72" i="19"/>
  <c r="MR72" i="19"/>
  <c r="MK73" i="19"/>
  <c r="ML73" i="19"/>
  <c r="MM73" i="19"/>
  <c r="MN73" i="19"/>
  <c r="MO73" i="19"/>
  <c r="MP73" i="19"/>
  <c r="MQ73" i="19"/>
  <c r="MR73" i="19"/>
  <c r="MK74" i="19"/>
  <c r="ML74" i="19"/>
  <c r="MM74" i="19"/>
  <c r="MN74" i="19"/>
  <c r="MO74" i="19"/>
  <c r="MP74" i="19"/>
  <c r="MQ74" i="19"/>
  <c r="MR74" i="19"/>
  <c r="MK75" i="19"/>
  <c r="ML75" i="19"/>
  <c r="MM75" i="19"/>
  <c r="MN75" i="19"/>
  <c r="MO75" i="19"/>
  <c r="MP75" i="19"/>
  <c r="MQ75" i="19"/>
  <c r="MR75" i="19"/>
  <c r="MK76" i="19"/>
  <c r="ML76" i="19"/>
  <c r="MM76" i="19"/>
  <c r="MN76" i="19"/>
  <c r="MO76" i="19"/>
  <c r="MP76" i="19"/>
  <c r="MQ76" i="19"/>
  <c r="MR76" i="19"/>
  <c r="MK77" i="19"/>
  <c r="ML77" i="19"/>
  <c r="MM77" i="19"/>
  <c r="MN77" i="19"/>
  <c r="MO77" i="19"/>
  <c r="MP77" i="19"/>
  <c r="MQ77" i="19"/>
  <c r="MR77" i="19"/>
  <c r="MK78" i="19"/>
  <c r="ML78" i="19"/>
  <c r="MM78" i="19"/>
  <c r="MN78" i="19"/>
  <c r="MO78" i="19"/>
  <c r="MP78" i="19"/>
  <c r="MQ78" i="19"/>
  <c r="MR78" i="19"/>
  <c r="MK79" i="19"/>
  <c r="ML79" i="19"/>
  <c r="MM79" i="19"/>
  <c r="MN79" i="19"/>
  <c r="MO79" i="19"/>
  <c r="MP79" i="19"/>
  <c r="MQ79" i="19"/>
  <c r="MR79" i="19"/>
  <c r="MK80" i="19"/>
  <c r="ML80" i="19"/>
  <c r="MM80" i="19"/>
  <c r="MN80" i="19"/>
  <c r="MO80" i="19"/>
  <c r="MP80" i="19"/>
  <c r="MQ80" i="19"/>
  <c r="MR80" i="19"/>
  <c r="MK81" i="19"/>
  <c r="ML81" i="19"/>
  <c r="MM81" i="19"/>
  <c r="MN81" i="19"/>
  <c r="MO81" i="19"/>
  <c r="MP81" i="19"/>
  <c r="MQ81" i="19"/>
  <c r="MR81" i="19"/>
  <c r="MK82" i="19"/>
  <c r="ML82" i="19"/>
  <c r="MM82" i="19"/>
  <c r="MN82" i="19"/>
  <c r="MO82" i="19"/>
  <c r="MP82" i="19"/>
  <c r="MQ82" i="19"/>
  <c r="MR82" i="19"/>
  <c r="MK83" i="19"/>
  <c r="ML83" i="19"/>
  <c r="MM83" i="19"/>
  <c r="MN83" i="19"/>
  <c r="MO83" i="19"/>
  <c r="MP83" i="19"/>
  <c r="MQ83" i="19"/>
  <c r="MR83" i="19"/>
  <c r="MK84" i="19"/>
  <c r="ML84" i="19"/>
  <c r="MM84" i="19"/>
  <c r="MN84" i="19"/>
  <c r="MO84" i="19"/>
  <c r="MP84" i="19"/>
  <c r="MQ84" i="19"/>
  <c r="MR84" i="19"/>
  <c r="MK85" i="19"/>
  <c r="ML85" i="19"/>
  <c r="MM85" i="19"/>
  <c r="MN85" i="19"/>
  <c r="MO85" i="19"/>
  <c r="MP85" i="19"/>
  <c r="MQ85" i="19"/>
  <c r="MR85" i="19"/>
  <c r="MK86" i="19"/>
  <c r="ML86" i="19"/>
  <c r="MM86" i="19"/>
  <c r="MN86" i="19"/>
  <c r="MO86" i="19"/>
  <c r="MP86" i="19"/>
  <c r="MQ86" i="19"/>
  <c r="MR86" i="19"/>
  <c r="MK87" i="19"/>
  <c r="ML87" i="19"/>
  <c r="MM87" i="19"/>
  <c r="MN87" i="19"/>
  <c r="MO87" i="19"/>
  <c r="MP87" i="19"/>
  <c r="MQ87" i="19"/>
  <c r="MR87" i="19"/>
  <c r="MK88" i="19"/>
  <c r="ML88" i="19"/>
  <c r="MM88" i="19"/>
  <c r="MN88" i="19"/>
  <c r="MO88" i="19"/>
  <c r="MP88" i="19"/>
  <c r="MQ88" i="19"/>
  <c r="MR88" i="19"/>
  <c r="MK89" i="19"/>
  <c r="ML89" i="19"/>
  <c r="MM89" i="19"/>
  <c r="MN89" i="19"/>
  <c r="MO89" i="19"/>
  <c r="MP89" i="19"/>
  <c r="MQ89" i="19"/>
  <c r="MR89" i="19"/>
  <c r="MK90" i="19"/>
  <c r="ML90" i="19"/>
  <c r="MM90" i="19"/>
  <c r="MN90" i="19"/>
  <c r="MO90" i="19"/>
  <c r="MP90" i="19"/>
  <c r="MQ90" i="19"/>
  <c r="MR90" i="19"/>
  <c r="MK91" i="19"/>
  <c r="ML91" i="19"/>
  <c r="MM91" i="19"/>
  <c r="MN91" i="19"/>
  <c r="MO91" i="19"/>
  <c r="MP91" i="19"/>
  <c r="MQ91" i="19"/>
  <c r="MR91" i="19"/>
  <c r="MK92" i="19"/>
  <c r="ML92" i="19"/>
  <c r="MM92" i="19"/>
  <c r="MN92" i="19"/>
  <c r="MO92" i="19"/>
  <c r="MP92" i="19"/>
  <c r="MQ92" i="19"/>
  <c r="MR92" i="19"/>
  <c r="MK93" i="19"/>
  <c r="ML93" i="19"/>
  <c r="MM93" i="19"/>
  <c r="MN93" i="19"/>
  <c r="MO93" i="19"/>
  <c r="MP93" i="19"/>
  <c r="MQ93" i="19"/>
  <c r="MR93" i="19"/>
  <c r="MK94" i="19"/>
  <c r="ML94" i="19"/>
  <c r="MM94" i="19"/>
  <c r="MN94" i="19"/>
  <c r="MO94" i="19"/>
  <c r="MP94" i="19"/>
  <c r="MQ94" i="19"/>
  <c r="MR94" i="19"/>
  <c r="MK95" i="19"/>
  <c r="ML95" i="19"/>
  <c r="MM95" i="19"/>
  <c r="MN95" i="19"/>
  <c r="MO95" i="19"/>
  <c r="MP95" i="19"/>
  <c r="MQ95" i="19"/>
  <c r="MR95" i="19"/>
  <c r="MK96" i="19"/>
  <c r="ML96" i="19"/>
  <c r="MM96" i="19"/>
  <c r="MN96" i="19"/>
  <c r="MO96" i="19"/>
  <c r="MP96" i="19"/>
  <c r="MQ96" i="19"/>
  <c r="MR96" i="19"/>
  <c r="MK97" i="19"/>
  <c r="ML97" i="19"/>
  <c r="MM97" i="19"/>
  <c r="MN97" i="19"/>
  <c r="MO97" i="19"/>
  <c r="MP97" i="19"/>
  <c r="MQ97" i="19"/>
  <c r="MR97" i="19"/>
  <c r="MK98" i="19"/>
  <c r="ML98" i="19"/>
  <c r="MM98" i="19"/>
  <c r="MN98" i="19"/>
  <c r="MO98" i="19"/>
  <c r="MP98" i="19"/>
  <c r="MQ98" i="19"/>
  <c r="MR98" i="19"/>
  <c r="MK99" i="19"/>
  <c r="ML99" i="19"/>
  <c r="MM99" i="19"/>
  <c r="MN99" i="19"/>
  <c r="MO99" i="19"/>
  <c r="MP99" i="19"/>
  <c r="MQ99" i="19"/>
  <c r="MR99" i="19"/>
  <c r="MK100" i="19"/>
  <c r="ML100" i="19"/>
  <c r="MM100" i="19"/>
  <c r="MN100" i="19"/>
  <c r="MO100" i="19"/>
  <c r="MP100" i="19"/>
  <c r="MQ100" i="19"/>
  <c r="MR100" i="19"/>
  <c r="MK101" i="19"/>
  <c r="ML101" i="19"/>
  <c r="MM101" i="19"/>
  <c r="MN101" i="19"/>
  <c r="MO101" i="19"/>
  <c r="MP101" i="19"/>
  <c r="MQ101" i="19"/>
  <c r="MR101" i="19"/>
  <c r="MK102" i="19"/>
  <c r="ML102" i="19"/>
  <c r="MM102" i="19"/>
  <c r="MN102" i="19"/>
  <c r="MO102" i="19"/>
  <c r="MP102" i="19"/>
  <c r="MQ102" i="19"/>
  <c r="MR102" i="19"/>
  <c r="MK103" i="19"/>
  <c r="ML103" i="19"/>
  <c r="MM103" i="19"/>
  <c r="MN103" i="19"/>
  <c r="MO103" i="19"/>
  <c r="MP103" i="19"/>
  <c r="MQ103" i="19"/>
  <c r="MR103" i="19"/>
  <c r="MK104" i="19"/>
  <c r="ML104" i="19"/>
  <c r="MM104" i="19"/>
  <c r="MN104" i="19"/>
  <c r="MO104" i="19"/>
  <c r="MP104" i="19"/>
  <c r="MQ104" i="19"/>
  <c r="MR104" i="19"/>
  <c r="MK105" i="19"/>
  <c r="ML105" i="19"/>
  <c r="MM105" i="19"/>
  <c r="MN105" i="19"/>
  <c r="MO105" i="19"/>
  <c r="MP105" i="19"/>
  <c r="MQ105" i="19"/>
  <c r="MR105" i="19"/>
  <c r="MK106" i="19"/>
  <c r="ML106" i="19"/>
  <c r="MM106" i="19"/>
  <c r="MN106" i="19"/>
  <c r="MO106" i="19"/>
  <c r="MP106" i="19"/>
  <c r="MQ106" i="19"/>
  <c r="MR106" i="19"/>
  <c r="MK107" i="19"/>
  <c r="ML107" i="19"/>
  <c r="MM107" i="19"/>
  <c r="MN107" i="19"/>
  <c r="MO107" i="19"/>
  <c r="MP107" i="19"/>
  <c r="MQ107" i="19"/>
  <c r="MR107" i="19"/>
  <c r="MK108" i="19"/>
  <c r="ML108" i="19"/>
  <c r="MM108" i="19"/>
  <c r="MN108" i="19"/>
  <c r="MO108" i="19"/>
  <c r="MP108" i="19"/>
  <c r="MQ108" i="19"/>
  <c r="MR108" i="19"/>
  <c r="MK109" i="19"/>
  <c r="ML109" i="19"/>
  <c r="MM109" i="19"/>
  <c r="MN109" i="19"/>
  <c r="MO109" i="19"/>
  <c r="MP109" i="19"/>
  <c r="MQ109" i="19"/>
  <c r="MR109" i="19"/>
  <c r="MK110" i="19"/>
  <c r="ML110" i="19"/>
  <c r="MM110" i="19"/>
  <c r="MN110" i="19"/>
  <c r="MO110" i="19"/>
  <c r="MP110" i="19"/>
  <c r="MQ110" i="19"/>
  <c r="MR110" i="19"/>
  <c r="MK111" i="19"/>
  <c r="ML111" i="19"/>
  <c r="MM111" i="19"/>
  <c r="MN111" i="19"/>
  <c r="MO111" i="19"/>
  <c r="MP111" i="19"/>
  <c r="MQ111" i="19"/>
  <c r="MR111" i="19"/>
  <c r="MK112" i="19"/>
  <c r="ML112" i="19"/>
  <c r="MM112" i="19"/>
  <c r="MN112" i="19"/>
  <c r="MO112" i="19"/>
  <c r="MP112" i="19"/>
  <c r="MQ112" i="19"/>
  <c r="MR112" i="19"/>
  <c r="MK113" i="19"/>
  <c r="ML113" i="19"/>
  <c r="MM113" i="19"/>
  <c r="MN113" i="19"/>
  <c r="MO113" i="19"/>
  <c r="MP113" i="19"/>
  <c r="MQ113" i="19"/>
  <c r="MR113" i="19"/>
  <c r="MK114" i="19"/>
  <c r="ML114" i="19"/>
  <c r="MM114" i="19"/>
  <c r="MN114" i="19"/>
  <c r="MO114" i="19"/>
  <c r="MP114" i="19"/>
  <c r="MQ114" i="19"/>
  <c r="MR114" i="19"/>
  <c r="MK115" i="19"/>
  <c r="ML115" i="19"/>
  <c r="MM115" i="19"/>
  <c r="MN115" i="19"/>
  <c r="MO115" i="19"/>
  <c r="MP115" i="19"/>
  <c r="MQ115" i="19"/>
  <c r="MR115" i="19"/>
  <c r="MK116" i="19"/>
  <c r="ML116" i="19"/>
  <c r="MM116" i="19"/>
  <c r="MN116" i="19"/>
  <c r="MO116" i="19"/>
  <c r="MP116" i="19"/>
  <c r="MQ116" i="19"/>
  <c r="MR116" i="19"/>
  <c r="MK117" i="19"/>
  <c r="ML117" i="19"/>
  <c r="MM117" i="19"/>
  <c r="MN117" i="19"/>
  <c r="MO117" i="19"/>
  <c r="MP117" i="19"/>
  <c r="MQ117" i="19"/>
  <c r="MR117" i="19"/>
  <c r="MK118" i="19"/>
  <c r="ML118" i="19"/>
  <c r="MM118" i="19"/>
  <c r="MN118" i="19"/>
  <c r="MO118" i="19"/>
  <c r="MP118" i="19"/>
  <c r="MQ118" i="19"/>
  <c r="MR118" i="19"/>
  <c r="MK119" i="19"/>
  <c r="ML119" i="19"/>
  <c r="MM119" i="19"/>
  <c r="MN119" i="19"/>
  <c r="MO119" i="19"/>
  <c r="MP119" i="19"/>
  <c r="MQ119" i="19"/>
  <c r="MR119" i="19"/>
  <c r="MK120" i="19"/>
  <c r="ML120" i="19"/>
  <c r="MM120" i="19"/>
  <c r="MN120" i="19"/>
  <c r="MO120" i="19"/>
  <c r="MP120" i="19"/>
  <c r="MQ120" i="19"/>
  <c r="MR120" i="19"/>
  <c r="MK121" i="19"/>
  <c r="ML121" i="19"/>
  <c r="MM121" i="19"/>
  <c r="MN121" i="19"/>
  <c r="MO121" i="19"/>
  <c r="MP121" i="19"/>
  <c r="MQ121" i="19"/>
  <c r="MR121" i="19"/>
  <c r="MK122" i="19"/>
  <c r="ML122" i="19"/>
  <c r="MM122" i="19"/>
  <c r="MN122" i="19"/>
  <c r="MO122" i="19"/>
  <c r="MP122" i="19"/>
  <c r="MQ122" i="19"/>
  <c r="MR122" i="19"/>
  <c r="MK123" i="19"/>
  <c r="ML123" i="19"/>
  <c r="MM123" i="19"/>
  <c r="MN123" i="19"/>
  <c r="MO123" i="19"/>
  <c r="MP123" i="19"/>
  <c r="MQ123" i="19"/>
  <c r="MR123" i="19"/>
  <c r="MK124" i="19"/>
  <c r="ML124" i="19"/>
  <c r="MM124" i="19"/>
  <c r="MN124" i="19"/>
  <c r="MO124" i="19"/>
  <c r="MP124" i="19"/>
  <c r="MQ124" i="19"/>
  <c r="MR124" i="19"/>
  <c r="MK125" i="19"/>
  <c r="ML125" i="19"/>
  <c r="MM125" i="19"/>
  <c r="MN125" i="19"/>
  <c r="MO125" i="19"/>
  <c r="MP125" i="19"/>
  <c r="MQ125" i="19"/>
  <c r="MR125" i="19"/>
  <c r="MK126" i="19"/>
  <c r="ML126" i="19"/>
  <c r="MM126" i="19"/>
  <c r="MN126" i="19"/>
  <c r="MO126" i="19"/>
  <c r="MP126" i="19"/>
  <c r="MQ126" i="19"/>
  <c r="MR126" i="19"/>
  <c r="MK127" i="19"/>
  <c r="ML127" i="19"/>
  <c r="MM127" i="19"/>
  <c r="MN127" i="19"/>
  <c r="MO127" i="19"/>
  <c r="MP127" i="19"/>
  <c r="MQ127" i="19"/>
  <c r="MR127" i="19"/>
  <c r="MK128" i="19"/>
  <c r="ML128" i="19"/>
  <c r="MM128" i="19"/>
  <c r="MN128" i="19"/>
  <c r="MO128" i="19"/>
  <c r="MP128" i="19"/>
  <c r="MQ128" i="19"/>
  <c r="MR128" i="19"/>
  <c r="MK129" i="19"/>
  <c r="ML129" i="19"/>
  <c r="MM129" i="19"/>
  <c r="MN129" i="19"/>
  <c r="MO129" i="19"/>
  <c r="MP129" i="19"/>
  <c r="MQ129" i="19"/>
  <c r="MR129" i="19"/>
  <c r="MK130" i="19"/>
  <c r="ML130" i="19"/>
  <c r="MM130" i="19"/>
  <c r="MN130" i="19"/>
  <c r="MO130" i="19"/>
  <c r="MP130" i="19"/>
  <c r="MQ130" i="19"/>
  <c r="MR130" i="19"/>
  <c r="MK131" i="19"/>
  <c r="ML131" i="19"/>
  <c r="MM131" i="19"/>
  <c r="MN131" i="19"/>
  <c r="MO131" i="19"/>
  <c r="MP131" i="19"/>
  <c r="MQ131" i="19"/>
  <c r="MR131" i="19"/>
  <c r="MK132" i="19"/>
  <c r="ML132" i="19"/>
  <c r="MM132" i="19"/>
  <c r="MN132" i="19"/>
  <c r="MO132" i="19"/>
  <c r="MP132" i="19"/>
  <c r="MQ132" i="19"/>
  <c r="MR132" i="19"/>
  <c r="MK133" i="19"/>
  <c r="ML133" i="19"/>
  <c r="MM133" i="19"/>
  <c r="MN133" i="19"/>
  <c r="MO133" i="19"/>
  <c r="MP133" i="19"/>
  <c r="MQ133" i="19"/>
  <c r="MR133" i="19"/>
  <c r="MK134" i="19"/>
  <c r="ML134" i="19"/>
  <c r="MM134" i="19"/>
  <c r="MN134" i="19"/>
  <c r="MO134" i="19"/>
  <c r="MP134" i="19"/>
  <c r="MQ134" i="19"/>
  <c r="MR134" i="19"/>
  <c r="MK135" i="19"/>
  <c r="ML135" i="19"/>
  <c r="MM135" i="19"/>
  <c r="MN135" i="19"/>
  <c r="MO135" i="19"/>
  <c r="MP135" i="19"/>
  <c r="MQ135" i="19"/>
  <c r="MR135" i="19"/>
  <c r="MK136" i="19"/>
  <c r="ML136" i="19"/>
  <c r="MM136" i="19"/>
  <c r="MN136" i="19"/>
  <c r="MO136" i="19"/>
  <c r="MP136" i="19"/>
  <c r="MQ136" i="19"/>
  <c r="MR136" i="19"/>
  <c r="MK137" i="19"/>
  <c r="ML137" i="19"/>
  <c r="MM137" i="19"/>
  <c r="MN137" i="19"/>
  <c r="MO137" i="19"/>
  <c r="MP137" i="19"/>
  <c r="MQ137" i="19"/>
  <c r="MR137" i="19"/>
  <c r="MK138" i="19"/>
  <c r="ML138" i="19"/>
  <c r="MM138" i="19"/>
  <c r="MN138" i="19"/>
  <c r="MO138" i="19"/>
  <c r="MP138" i="19"/>
  <c r="MQ138" i="19"/>
  <c r="MR138" i="19"/>
  <c r="MK139" i="19"/>
  <c r="ML139" i="19"/>
  <c r="MM139" i="19"/>
  <c r="MN139" i="19"/>
  <c r="MO139" i="19"/>
  <c r="MP139" i="19"/>
  <c r="MQ139" i="19"/>
  <c r="MR139" i="19"/>
  <c r="MK140" i="19"/>
  <c r="ML140" i="19"/>
  <c r="MM140" i="19"/>
  <c r="MN140" i="19"/>
  <c r="MO140" i="19"/>
  <c r="MP140" i="19"/>
  <c r="MQ140" i="19"/>
  <c r="MR140" i="19"/>
  <c r="MK141" i="19"/>
  <c r="ML141" i="19"/>
  <c r="MM141" i="19"/>
  <c r="MN141" i="19"/>
  <c r="MO141" i="19"/>
  <c r="MP141" i="19"/>
  <c r="MQ141" i="19"/>
  <c r="MR141" i="19"/>
  <c r="MK142" i="19"/>
  <c r="ML142" i="19"/>
  <c r="MM142" i="19"/>
  <c r="MN142" i="19"/>
  <c r="MO142" i="19"/>
  <c r="MP142" i="19"/>
  <c r="MQ142" i="19"/>
  <c r="MR142" i="19"/>
  <c r="MK143" i="19"/>
  <c r="ML143" i="19"/>
  <c r="MM143" i="19"/>
  <c r="MN143" i="19"/>
  <c r="MO143" i="19"/>
  <c r="MP143" i="19"/>
  <c r="MQ143" i="19"/>
  <c r="MR143" i="19"/>
  <c r="MK144" i="19"/>
  <c r="ML144" i="19"/>
  <c r="MM144" i="19"/>
  <c r="MN144" i="19"/>
  <c r="MO144" i="19"/>
  <c r="MP144" i="19"/>
  <c r="MQ144" i="19"/>
  <c r="MR144" i="19"/>
  <c r="MK145" i="19"/>
  <c r="ML145" i="19"/>
  <c r="MM145" i="19"/>
  <c r="MN145" i="19"/>
  <c r="MO145" i="19"/>
  <c r="MP145" i="19"/>
  <c r="MQ145" i="19"/>
  <c r="MR145" i="19"/>
  <c r="MK146" i="19"/>
  <c r="ML146" i="19"/>
  <c r="MM146" i="19"/>
  <c r="MN146" i="19"/>
  <c r="MO146" i="19"/>
  <c r="MP146" i="19"/>
  <c r="MQ146" i="19"/>
  <c r="MR146" i="19"/>
  <c r="MK147" i="19"/>
  <c r="ML147" i="19"/>
  <c r="MM147" i="19"/>
  <c r="MN147" i="19"/>
  <c r="MO147" i="19"/>
  <c r="MP147" i="19"/>
  <c r="MQ147" i="19"/>
  <c r="MR147" i="19"/>
  <c r="MK148" i="19"/>
  <c r="ML148" i="19"/>
  <c r="MM148" i="19"/>
  <c r="MN148" i="19"/>
  <c r="MO148" i="19"/>
  <c r="MP148" i="19"/>
  <c r="MQ148" i="19"/>
  <c r="MR148" i="19"/>
  <c r="MK149" i="19"/>
  <c r="ML149" i="19"/>
  <c r="MM149" i="19"/>
  <c r="MN149" i="19"/>
  <c r="MO149" i="19"/>
  <c r="MP149" i="19"/>
  <c r="MQ149" i="19"/>
  <c r="MR149" i="19"/>
  <c r="MK150" i="19"/>
  <c r="ML150" i="19"/>
  <c r="MM150" i="19"/>
  <c r="MN150" i="19"/>
  <c r="MO150" i="19"/>
  <c r="MP150" i="19"/>
  <c r="MQ150" i="19"/>
  <c r="MR150" i="19"/>
  <c r="MK151" i="19"/>
  <c r="ML151" i="19"/>
  <c r="MM151" i="19"/>
  <c r="MN151" i="19"/>
  <c r="MO151" i="19"/>
  <c r="MP151" i="19"/>
  <c r="MQ151" i="19"/>
  <c r="MR151" i="19"/>
  <c r="MK152" i="19"/>
  <c r="ML152" i="19"/>
  <c r="MM152" i="19"/>
  <c r="MN152" i="19"/>
  <c r="MO152" i="19"/>
  <c r="MP152" i="19"/>
  <c r="MQ152" i="19"/>
  <c r="MR152" i="19"/>
  <c r="MK153" i="19"/>
  <c r="ML153" i="19"/>
  <c r="MM153" i="19"/>
  <c r="MN153" i="19"/>
  <c r="MO153" i="19"/>
  <c r="MP153" i="19"/>
  <c r="MQ153" i="19"/>
  <c r="MR153" i="19"/>
  <c r="MK154" i="19"/>
  <c r="ML154" i="19"/>
  <c r="MM154" i="19"/>
  <c r="MN154" i="19"/>
  <c r="MO154" i="19"/>
  <c r="MP154" i="19"/>
  <c r="MQ154" i="19"/>
  <c r="MR154" i="19"/>
  <c r="MK155" i="19"/>
  <c r="ML155" i="19"/>
  <c r="MM155" i="19"/>
  <c r="MN155" i="19"/>
  <c r="MO155" i="19"/>
  <c r="MP155" i="19"/>
  <c r="MQ155" i="19"/>
  <c r="MR155" i="19"/>
  <c r="MK156" i="19"/>
  <c r="ML156" i="19"/>
  <c r="MM156" i="19"/>
  <c r="MN156" i="19"/>
  <c r="MO156" i="19"/>
  <c r="MP156" i="19"/>
  <c r="MQ156" i="19"/>
  <c r="MR156" i="19"/>
  <c r="MK157" i="19"/>
  <c r="ML157" i="19"/>
  <c r="MM157" i="19"/>
  <c r="MN157" i="19"/>
  <c r="MO157" i="19"/>
  <c r="MP157" i="19"/>
  <c r="MQ157" i="19"/>
  <c r="MR157" i="19"/>
  <c r="MK158" i="19"/>
  <c r="ML158" i="19"/>
  <c r="MM158" i="19"/>
  <c r="MN158" i="19"/>
  <c r="MO158" i="19"/>
  <c r="MP158" i="19"/>
  <c r="MQ158" i="19"/>
  <c r="MR158" i="19"/>
  <c r="MK159" i="19"/>
  <c r="ML159" i="19"/>
  <c r="MM159" i="19"/>
  <c r="MN159" i="19"/>
  <c r="MO159" i="19"/>
  <c r="MP159" i="19"/>
  <c r="MQ159" i="19"/>
  <c r="MR159" i="19"/>
  <c r="MK160" i="19"/>
  <c r="ML160" i="19"/>
  <c r="MM160" i="19"/>
  <c r="MN160" i="19"/>
  <c r="MO160" i="19"/>
  <c r="MP160" i="19"/>
  <c r="MQ160" i="19"/>
  <c r="MR160" i="19"/>
  <c r="MK161" i="19"/>
  <c r="ML161" i="19"/>
  <c r="MM161" i="19"/>
  <c r="MN161" i="19"/>
  <c r="MO161" i="19"/>
  <c r="MP161" i="19"/>
  <c r="MQ161" i="19"/>
  <c r="MR161" i="19"/>
  <c r="MK162" i="19"/>
  <c r="ML162" i="19"/>
  <c r="MM162" i="19"/>
  <c r="MN162" i="19"/>
  <c r="MO162" i="19"/>
  <c r="MP162" i="19"/>
  <c r="MQ162" i="19"/>
  <c r="MR162" i="19"/>
  <c r="MK163" i="19"/>
  <c r="ML163" i="19"/>
  <c r="MM163" i="19"/>
  <c r="MN163" i="19"/>
  <c r="MO163" i="19"/>
  <c r="MP163" i="19"/>
  <c r="MQ163" i="19"/>
  <c r="MR163" i="19"/>
  <c r="MK164" i="19"/>
  <c r="ML164" i="19"/>
  <c r="MM164" i="19"/>
  <c r="MN164" i="19"/>
  <c r="MO164" i="19"/>
  <c r="MP164" i="19"/>
  <c r="MQ164" i="19"/>
  <c r="MR164" i="19"/>
  <c r="MK165" i="19"/>
  <c r="ML165" i="19"/>
  <c r="MM165" i="19"/>
  <c r="MN165" i="19"/>
  <c r="MO165" i="19"/>
  <c r="MP165" i="19"/>
  <c r="MQ165" i="19"/>
  <c r="MR165" i="19"/>
  <c r="MK166" i="19"/>
  <c r="ML166" i="19"/>
  <c r="MM166" i="19"/>
  <c r="MN166" i="19"/>
  <c r="MO166" i="19"/>
  <c r="MP166" i="19"/>
  <c r="MQ166" i="19"/>
  <c r="MR166" i="19"/>
  <c r="MK167" i="19"/>
  <c r="ML167" i="19"/>
  <c r="MM167" i="19"/>
  <c r="MN167" i="19"/>
  <c r="MO167" i="19"/>
  <c r="MP167" i="19"/>
  <c r="MQ167" i="19"/>
  <c r="MR167" i="19"/>
  <c r="MK168" i="19"/>
  <c r="ML168" i="19"/>
  <c r="MM168" i="19"/>
  <c r="MN168" i="19"/>
  <c r="MO168" i="19"/>
  <c r="MP168" i="19"/>
  <c r="MQ168" i="19"/>
  <c r="MR168" i="19"/>
  <c r="MK169" i="19"/>
  <c r="ML169" i="19"/>
  <c r="MM169" i="19"/>
  <c r="MN169" i="19"/>
  <c r="MO169" i="19"/>
  <c r="MP169" i="19"/>
  <c r="MQ169" i="19"/>
  <c r="MR169" i="19"/>
  <c r="MK170" i="19"/>
  <c r="ML170" i="19"/>
  <c r="MM170" i="19"/>
  <c r="MN170" i="19"/>
  <c r="MO170" i="19"/>
  <c r="MP170" i="19"/>
  <c r="MQ170" i="19"/>
  <c r="MR170" i="19"/>
  <c r="MK171" i="19"/>
  <c r="ML171" i="19"/>
  <c r="MM171" i="19"/>
  <c r="MN171" i="19"/>
  <c r="MO171" i="19"/>
  <c r="MP171" i="19"/>
  <c r="MQ171" i="19"/>
  <c r="MR171" i="19"/>
  <c r="MK172" i="19"/>
  <c r="ML172" i="19"/>
  <c r="MM172" i="19"/>
  <c r="MN172" i="19"/>
  <c r="MO172" i="19"/>
  <c r="MP172" i="19"/>
  <c r="MQ172" i="19"/>
  <c r="MR172" i="19"/>
  <c r="MK173" i="19"/>
  <c r="ML173" i="19"/>
  <c r="MM173" i="19"/>
  <c r="MN173" i="19"/>
  <c r="MO173" i="19"/>
  <c r="MP173" i="19"/>
  <c r="MQ173" i="19"/>
  <c r="MR173" i="19"/>
  <c r="MK174" i="19"/>
  <c r="ML174" i="19"/>
  <c r="MM174" i="19"/>
  <c r="MN174" i="19"/>
  <c r="MO174" i="19"/>
  <c r="MP174" i="19"/>
  <c r="MQ174" i="19"/>
  <c r="MR174" i="19"/>
  <c r="MK175" i="19"/>
  <c r="ML175" i="19"/>
  <c r="MM175" i="19"/>
  <c r="MN175" i="19"/>
  <c r="MO175" i="19"/>
  <c r="MP175" i="19"/>
  <c r="MQ175" i="19"/>
  <c r="MR175" i="19"/>
  <c r="MK176" i="19"/>
  <c r="ML176" i="19"/>
  <c r="MM176" i="19"/>
  <c r="MN176" i="19"/>
  <c r="MO176" i="19"/>
  <c r="MP176" i="19"/>
  <c r="MQ176" i="19"/>
  <c r="MR176" i="19"/>
  <c r="MK177" i="19"/>
  <c r="ML177" i="19"/>
  <c r="MM177" i="19"/>
  <c r="MN177" i="19"/>
  <c r="MO177" i="19"/>
  <c r="MP177" i="19"/>
  <c r="MQ177" i="19"/>
  <c r="MR177" i="19"/>
  <c r="MK178" i="19"/>
  <c r="ML178" i="19"/>
  <c r="MM178" i="19"/>
  <c r="MN178" i="19"/>
  <c r="MO178" i="19"/>
  <c r="MP178" i="19"/>
  <c r="MQ178" i="19"/>
  <c r="MR178" i="19"/>
  <c r="MK179" i="19"/>
  <c r="ML179" i="19"/>
  <c r="MM179" i="19"/>
  <c r="MN179" i="19"/>
  <c r="MO179" i="19"/>
  <c r="MP179" i="19"/>
  <c r="MQ179" i="19"/>
  <c r="MR179" i="19"/>
  <c r="MK180" i="19"/>
  <c r="ML180" i="19"/>
  <c r="MM180" i="19"/>
  <c r="MN180" i="19"/>
  <c r="MO180" i="19"/>
  <c r="MP180" i="19"/>
  <c r="MQ180" i="19"/>
  <c r="MR180" i="19"/>
  <c r="MK181" i="19"/>
  <c r="ML181" i="19"/>
  <c r="MM181" i="19"/>
  <c r="MN181" i="19"/>
  <c r="MO181" i="19"/>
  <c r="MP181" i="19"/>
  <c r="MQ181" i="19"/>
  <c r="MR181" i="19"/>
  <c r="MK182" i="19"/>
  <c r="ML182" i="19"/>
  <c r="MM182" i="19"/>
  <c r="MN182" i="19"/>
  <c r="MO182" i="19"/>
  <c r="MP182" i="19"/>
  <c r="MQ182" i="19"/>
  <c r="MR182" i="19"/>
  <c r="MK183" i="19"/>
  <c r="ML183" i="19"/>
  <c r="MM183" i="19"/>
  <c r="MN183" i="19"/>
  <c r="MO183" i="19"/>
  <c r="MP183" i="19"/>
  <c r="MQ183" i="19"/>
  <c r="MR183" i="19"/>
  <c r="MK184" i="19"/>
  <c r="ML184" i="19"/>
  <c r="MM184" i="19"/>
  <c r="MN184" i="19"/>
  <c r="MO184" i="19"/>
  <c r="MP184" i="19"/>
  <c r="MQ184" i="19"/>
  <c r="MR184" i="19"/>
  <c r="MK185" i="19"/>
  <c r="ML185" i="19"/>
  <c r="MM185" i="19"/>
  <c r="MN185" i="19"/>
  <c r="MO185" i="19"/>
  <c r="MP185" i="19"/>
  <c r="MQ185" i="19"/>
  <c r="MR185" i="19"/>
  <c r="MK186" i="19"/>
  <c r="ML186" i="19"/>
  <c r="MM186" i="19"/>
  <c r="MN186" i="19"/>
  <c r="MO186" i="19"/>
  <c r="MP186" i="19"/>
  <c r="MQ186" i="19"/>
  <c r="MR186" i="19"/>
  <c r="MK187" i="19"/>
  <c r="ML187" i="19"/>
  <c r="MM187" i="19"/>
  <c r="MN187" i="19"/>
  <c r="MO187" i="19"/>
  <c r="MP187" i="19"/>
  <c r="MQ187" i="19"/>
  <c r="MR187" i="19"/>
  <c r="MK188" i="19"/>
  <c r="ML188" i="19"/>
  <c r="MM188" i="19"/>
  <c r="MN188" i="19"/>
  <c r="MO188" i="19"/>
  <c r="MP188" i="19"/>
  <c r="MQ188" i="19"/>
  <c r="MR188" i="19"/>
  <c r="MK189" i="19"/>
  <c r="ML189" i="19"/>
  <c r="MM189" i="19"/>
  <c r="MN189" i="19"/>
  <c r="MO189" i="19"/>
  <c r="MP189" i="19"/>
  <c r="MQ189" i="19"/>
  <c r="MR189" i="19"/>
  <c r="MK190" i="19"/>
  <c r="ML190" i="19"/>
  <c r="MM190" i="19"/>
  <c r="MN190" i="19"/>
  <c r="MO190" i="19"/>
  <c r="MP190" i="19"/>
  <c r="MQ190" i="19"/>
  <c r="MR190" i="19"/>
  <c r="MK191" i="19"/>
  <c r="ML191" i="19"/>
  <c r="MM191" i="19"/>
  <c r="MN191" i="19"/>
  <c r="MO191" i="19"/>
  <c r="MP191" i="19"/>
  <c r="MQ191" i="19"/>
  <c r="MR191" i="19"/>
  <c r="MK192" i="19"/>
  <c r="ML192" i="19"/>
  <c r="MM192" i="19"/>
  <c r="MN192" i="19"/>
  <c r="MO192" i="19"/>
  <c r="MP192" i="19"/>
  <c r="MQ192" i="19"/>
  <c r="MR192" i="19"/>
  <c r="MK193" i="19"/>
  <c r="ML193" i="19"/>
  <c r="MM193" i="19"/>
  <c r="MN193" i="19"/>
  <c r="MO193" i="19"/>
  <c r="MP193" i="19"/>
  <c r="MQ193" i="19"/>
  <c r="MR193" i="19"/>
  <c r="MK194" i="19"/>
  <c r="ML194" i="19"/>
  <c r="MM194" i="19"/>
  <c r="MN194" i="19"/>
  <c r="MO194" i="19"/>
  <c r="MP194" i="19"/>
  <c r="MQ194" i="19"/>
  <c r="MR194" i="19"/>
  <c r="MK195" i="19"/>
  <c r="ML195" i="19"/>
  <c r="MM195" i="19"/>
  <c r="MN195" i="19"/>
  <c r="MO195" i="19"/>
  <c r="MP195" i="19"/>
  <c r="MQ195" i="19"/>
  <c r="MR195" i="19"/>
  <c r="MK196" i="19"/>
  <c r="ML196" i="19"/>
  <c r="MM196" i="19"/>
  <c r="MN196" i="19"/>
  <c r="MO196" i="19"/>
  <c r="MP196" i="19"/>
  <c r="MQ196" i="19"/>
  <c r="MR196" i="19"/>
  <c r="MK197" i="19"/>
  <c r="ML197" i="19"/>
  <c r="MM197" i="19"/>
  <c r="MN197" i="19"/>
  <c r="MO197" i="19"/>
  <c r="MP197" i="19"/>
  <c r="MQ197" i="19"/>
  <c r="MR197" i="19"/>
  <c r="MK198" i="19"/>
  <c r="ML198" i="19"/>
  <c r="MM198" i="19"/>
  <c r="MN198" i="19"/>
  <c r="MO198" i="19"/>
  <c r="MP198" i="19"/>
  <c r="MQ198" i="19"/>
  <c r="MR198" i="19"/>
  <c r="MK199" i="19"/>
  <c r="ML199" i="19"/>
  <c r="MM199" i="19"/>
  <c r="MN199" i="19"/>
  <c r="MO199" i="19"/>
  <c r="MP199" i="19"/>
  <c r="MQ199" i="19"/>
  <c r="MR199" i="19"/>
  <c r="MK200" i="19"/>
  <c r="ML200" i="19"/>
  <c r="MM200" i="19"/>
  <c r="MN200" i="19"/>
  <c r="MO200" i="19"/>
  <c r="MP200" i="19"/>
  <c r="MQ200" i="19"/>
  <c r="MR200" i="19"/>
  <c r="MK201" i="19"/>
  <c r="ML201" i="19"/>
  <c r="MM201" i="19"/>
  <c r="MN201" i="19"/>
  <c r="MO201" i="19"/>
  <c r="MP201" i="19"/>
  <c r="MQ201" i="19"/>
  <c r="MR201" i="19"/>
  <c r="MK202" i="19"/>
  <c r="ML202" i="19"/>
  <c r="MM202" i="19"/>
  <c r="MN202" i="19"/>
  <c r="MO202" i="19"/>
  <c r="MP202" i="19"/>
  <c r="MQ202" i="19"/>
  <c r="MR202" i="19"/>
  <c r="MK203" i="19"/>
  <c r="ML203" i="19"/>
  <c r="MM203" i="19"/>
  <c r="MN203" i="19"/>
  <c r="MO203" i="19"/>
  <c r="MP203" i="19"/>
  <c r="MQ203" i="19"/>
  <c r="MR203" i="19"/>
  <c r="MK204" i="19"/>
  <c r="ML204" i="19"/>
  <c r="MM204" i="19"/>
  <c r="MN204" i="19"/>
  <c r="MO204" i="19"/>
  <c r="MP204" i="19"/>
  <c r="MQ204" i="19"/>
  <c r="MR204" i="19"/>
  <c r="MK205" i="19"/>
  <c r="ML205" i="19"/>
  <c r="MM205" i="19"/>
  <c r="MN205" i="19"/>
  <c r="MO205" i="19"/>
  <c r="MP205" i="19"/>
  <c r="MQ205" i="19"/>
  <c r="MR205" i="19"/>
  <c r="MK206" i="19"/>
  <c r="ML206" i="19"/>
  <c r="MM206" i="19"/>
  <c r="MN206" i="19"/>
  <c r="MO206" i="19"/>
  <c r="MP206" i="19"/>
  <c r="MQ206" i="19"/>
  <c r="MR206" i="19"/>
  <c r="MK207" i="19"/>
  <c r="ML207" i="19"/>
  <c r="MM207" i="19"/>
  <c r="MN207" i="19"/>
  <c r="MO207" i="19"/>
  <c r="MP207" i="19"/>
  <c r="MQ207" i="19"/>
  <c r="MR207" i="19"/>
  <c r="MK208" i="19"/>
  <c r="ML208" i="19"/>
  <c r="MM208" i="19"/>
  <c r="MN208" i="19"/>
  <c r="MO208" i="19"/>
  <c r="MP208" i="19"/>
  <c r="MQ208" i="19"/>
  <c r="MR208" i="19"/>
  <c r="MK209" i="19"/>
  <c r="ML209" i="19"/>
  <c r="MM209" i="19"/>
  <c r="MN209" i="19"/>
  <c r="MO209" i="19"/>
  <c r="MP209" i="19"/>
  <c r="MQ209" i="19"/>
  <c r="MR209" i="19"/>
  <c r="MK210" i="19"/>
  <c r="ML210" i="19"/>
  <c r="MM210" i="19"/>
  <c r="MN210" i="19"/>
  <c r="MO210" i="19"/>
  <c r="MP210" i="19"/>
  <c r="MQ210" i="19"/>
  <c r="MR210" i="19"/>
  <c r="MK211" i="19"/>
  <c r="ML211" i="19"/>
  <c r="MM211" i="19"/>
  <c r="MN211" i="19"/>
  <c r="MO211" i="19"/>
  <c r="MP211" i="19"/>
  <c r="MQ211" i="19"/>
  <c r="MR211" i="19"/>
  <c r="MK212" i="19"/>
  <c r="ML212" i="19"/>
  <c r="MM212" i="19"/>
  <c r="MN212" i="19"/>
  <c r="MO212" i="19"/>
  <c r="MP212" i="19"/>
  <c r="MQ212" i="19"/>
  <c r="MR212" i="19"/>
  <c r="MK213" i="19"/>
  <c r="ML213" i="19"/>
  <c r="MM213" i="19"/>
  <c r="MN213" i="19"/>
  <c r="MO213" i="19"/>
  <c r="MP213" i="19"/>
  <c r="MQ213" i="19"/>
  <c r="MR213" i="19"/>
  <c r="MK214" i="19"/>
  <c r="ML214" i="19"/>
  <c r="MM214" i="19"/>
  <c r="MN214" i="19"/>
  <c r="MO214" i="19"/>
  <c r="MP214" i="19"/>
  <c r="MQ214" i="19"/>
  <c r="MR214" i="19"/>
  <c r="MK215" i="19"/>
  <c r="ML215" i="19"/>
  <c r="MM215" i="19"/>
  <c r="MN215" i="19"/>
  <c r="MO215" i="19"/>
  <c r="MP215" i="19"/>
  <c r="MQ215" i="19"/>
  <c r="MR215" i="19"/>
  <c r="MK216" i="19"/>
  <c r="ML216" i="19"/>
  <c r="MM216" i="19"/>
  <c r="MN216" i="19"/>
  <c r="MO216" i="19"/>
  <c r="MP216" i="19"/>
  <c r="MQ216" i="19"/>
  <c r="MR216" i="19"/>
  <c r="MK217" i="19"/>
  <c r="ML217" i="19"/>
  <c r="MM217" i="19"/>
  <c r="MN217" i="19"/>
  <c r="MO217" i="19"/>
  <c r="MP217" i="19"/>
  <c r="MQ217" i="19"/>
  <c r="MR217" i="19"/>
  <c r="MK218" i="19"/>
  <c r="ML218" i="19"/>
  <c r="MM218" i="19"/>
  <c r="MN218" i="19"/>
  <c r="MO218" i="19"/>
  <c r="MP218" i="19"/>
  <c r="MQ218" i="19"/>
  <c r="MR218" i="19"/>
  <c r="MK219" i="19"/>
  <c r="ML219" i="19"/>
  <c r="MM219" i="19"/>
  <c r="MN219" i="19"/>
  <c r="MO219" i="19"/>
  <c r="MP219" i="19"/>
  <c r="MQ219" i="19"/>
  <c r="MR219" i="19"/>
  <c r="MK220" i="19"/>
  <c r="ML220" i="19"/>
  <c r="MM220" i="19"/>
  <c r="MN220" i="19"/>
  <c r="MO220" i="19"/>
  <c r="MP220" i="19"/>
  <c r="MQ220" i="19"/>
  <c r="MR220" i="19"/>
  <c r="MK221" i="19"/>
  <c r="ML221" i="19"/>
  <c r="MM221" i="19"/>
  <c r="MN221" i="19"/>
  <c r="MO221" i="19"/>
  <c r="MP221" i="19"/>
  <c r="MQ221" i="19"/>
  <c r="MR221" i="19"/>
  <c r="MK222" i="19"/>
  <c r="ML222" i="19"/>
  <c r="MM222" i="19"/>
  <c r="MN222" i="19"/>
  <c r="MO222" i="19"/>
  <c r="MP222" i="19"/>
  <c r="MQ222" i="19"/>
  <c r="MR222" i="19"/>
  <c r="MK223" i="19"/>
  <c r="ML223" i="19"/>
  <c r="MM223" i="19"/>
  <c r="MN223" i="19"/>
  <c r="MO223" i="19"/>
  <c r="MP223" i="19"/>
  <c r="MQ223" i="19"/>
  <c r="MR223" i="19"/>
  <c r="MK224" i="19"/>
  <c r="ML224" i="19"/>
  <c r="MM224" i="19"/>
  <c r="MN224" i="19"/>
  <c r="MO224" i="19"/>
  <c r="MP224" i="19"/>
  <c r="MQ224" i="19"/>
  <c r="MR224" i="19"/>
  <c r="MK225" i="19"/>
  <c r="ML225" i="19"/>
  <c r="MM225" i="19"/>
  <c r="MN225" i="19"/>
  <c r="MO225" i="19"/>
  <c r="MP225" i="19"/>
  <c r="MQ225" i="19"/>
  <c r="MR225" i="19"/>
  <c r="MK226" i="19"/>
  <c r="ML226" i="19"/>
  <c r="MM226" i="19"/>
  <c r="MN226" i="19"/>
  <c r="MO226" i="19"/>
  <c r="MP226" i="19"/>
  <c r="MQ226" i="19"/>
  <c r="MR226" i="19"/>
  <c r="MK227" i="19"/>
  <c r="ML227" i="19"/>
  <c r="MM227" i="19"/>
  <c r="MN227" i="19"/>
  <c r="MO227" i="19"/>
  <c r="MP227" i="19"/>
  <c r="MQ227" i="19"/>
  <c r="MR227" i="19"/>
  <c r="MK228" i="19"/>
  <c r="ML228" i="19"/>
  <c r="MM228" i="19"/>
  <c r="MN228" i="19"/>
  <c r="MO228" i="19"/>
  <c r="MP228" i="19"/>
  <c r="MQ228" i="19"/>
  <c r="MR228" i="19"/>
  <c r="MK229" i="19"/>
  <c r="ML229" i="19"/>
  <c r="MM229" i="19"/>
  <c r="MN229" i="19"/>
  <c r="MO229" i="19"/>
  <c r="MP229" i="19"/>
  <c r="MQ229" i="19"/>
  <c r="MR229" i="19"/>
  <c r="MK230" i="19"/>
  <c r="ML230" i="19"/>
  <c r="MM230" i="19"/>
  <c r="MN230" i="19"/>
  <c r="MO230" i="19"/>
  <c r="MP230" i="19"/>
  <c r="MQ230" i="19"/>
  <c r="MR230" i="19"/>
  <c r="MK231" i="19"/>
  <c r="ML231" i="19"/>
  <c r="MM231" i="19"/>
  <c r="MN231" i="19"/>
  <c r="MO231" i="19"/>
  <c r="MP231" i="19"/>
  <c r="MQ231" i="19"/>
  <c r="MR231" i="19"/>
  <c r="MK232" i="19"/>
  <c r="ML232" i="19"/>
  <c r="MM232" i="19"/>
  <c r="MN232" i="19"/>
  <c r="MO232" i="19"/>
  <c r="MP232" i="19"/>
  <c r="MQ232" i="19"/>
  <c r="MR232" i="19"/>
  <c r="MK233" i="19"/>
  <c r="ML233" i="19"/>
  <c r="MM233" i="19"/>
  <c r="MN233" i="19"/>
  <c r="MO233" i="19"/>
  <c r="MP233" i="19"/>
  <c r="MQ233" i="19"/>
  <c r="MR233" i="19"/>
  <c r="MK234" i="19"/>
  <c r="ML234" i="19"/>
  <c r="MM234" i="19"/>
  <c r="MN234" i="19"/>
  <c r="MO234" i="19"/>
  <c r="MP234" i="19"/>
  <c r="MQ234" i="19"/>
  <c r="MR234" i="19"/>
  <c r="MK235" i="19"/>
  <c r="ML235" i="19"/>
  <c r="MM235" i="19"/>
  <c r="MN235" i="19"/>
  <c r="MO235" i="19"/>
  <c r="MP235" i="19"/>
  <c r="MQ235" i="19"/>
  <c r="MR235" i="19"/>
  <c r="MK236" i="19"/>
  <c r="ML236" i="19"/>
  <c r="MM236" i="19"/>
  <c r="MN236" i="19"/>
  <c r="MO236" i="19"/>
  <c r="MP236" i="19"/>
  <c r="MQ236" i="19"/>
  <c r="MR236" i="19"/>
  <c r="MK237" i="19"/>
  <c r="ML237" i="19"/>
  <c r="MM237" i="19"/>
  <c r="MN237" i="19"/>
  <c r="MO237" i="19"/>
  <c r="MP237" i="19"/>
  <c r="MQ237" i="19"/>
  <c r="MR237" i="19"/>
  <c r="MK238" i="19"/>
  <c r="ML238" i="19"/>
  <c r="MM238" i="19"/>
  <c r="MN238" i="19"/>
  <c r="MO238" i="19"/>
  <c r="MP238" i="19"/>
  <c r="MQ238" i="19"/>
  <c r="MR238" i="19"/>
  <c r="MK239" i="19"/>
  <c r="ML239" i="19"/>
  <c r="MM239" i="19"/>
  <c r="MN239" i="19"/>
  <c r="MO239" i="19"/>
  <c r="MP239" i="19"/>
  <c r="MQ239" i="19"/>
  <c r="MR239" i="19"/>
  <c r="MK240" i="19"/>
  <c r="ML240" i="19"/>
  <c r="MM240" i="19"/>
  <c r="MN240" i="19"/>
  <c r="MO240" i="19"/>
  <c r="MP240" i="19"/>
  <c r="MQ240" i="19"/>
  <c r="MR240" i="19"/>
  <c r="MK241" i="19"/>
  <c r="ML241" i="19"/>
  <c r="MM241" i="19"/>
  <c r="MN241" i="19"/>
  <c r="MO241" i="19"/>
  <c r="MP241" i="19"/>
  <c r="MQ241" i="19"/>
  <c r="MR241" i="19"/>
  <c r="MK242" i="19"/>
  <c r="ML242" i="19"/>
  <c r="MM242" i="19"/>
  <c r="MN242" i="19"/>
  <c r="MO242" i="19"/>
  <c r="MP242" i="19"/>
  <c r="MQ242" i="19"/>
  <c r="MR242" i="19"/>
  <c r="MK243" i="19"/>
  <c r="ML243" i="19"/>
  <c r="MM243" i="19"/>
  <c r="MN243" i="19"/>
  <c r="MO243" i="19"/>
  <c r="MP243" i="19"/>
  <c r="MQ243" i="19"/>
  <c r="MR243" i="19"/>
  <c r="MK244" i="19"/>
  <c r="ML244" i="19"/>
  <c r="MM244" i="19"/>
  <c r="MN244" i="19"/>
  <c r="MO244" i="19"/>
  <c r="MP244" i="19"/>
  <c r="MQ244" i="19"/>
  <c r="MR244" i="19"/>
  <c r="MK245" i="19"/>
  <c r="ML245" i="19"/>
  <c r="MM245" i="19"/>
  <c r="MN245" i="19"/>
  <c r="MO245" i="19"/>
  <c r="MP245" i="19"/>
  <c r="MQ245" i="19"/>
  <c r="MR245" i="19"/>
  <c r="MK246" i="19"/>
  <c r="ML246" i="19"/>
  <c r="MM246" i="19"/>
  <c r="MN246" i="19"/>
  <c r="MO246" i="19"/>
  <c r="MP246" i="19"/>
  <c r="MQ246" i="19"/>
  <c r="MR246" i="19"/>
  <c r="MK247" i="19"/>
  <c r="ML247" i="19"/>
  <c r="MM247" i="19"/>
  <c r="MN247" i="19"/>
  <c r="MO247" i="19"/>
  <c r="MP247" i="19"/>
  <c r="MQ247" i="19"/>
  <c r="MR247" i="19"/>
  <c r="MK248" i="19"/>
  <c r="ML248" i="19"/>
  <c r="MM248" i="19"/>
  <c r="MN248" i="19"/>
  <c r="MO248" i="19"/>
  <c r="MP248" i="19"/>
  <c r="MQ248" i="19"/>
  <c r="MR248" i="19"/>
  <c r="MK249" i="19"/>
  <c r="ML249" i="19"/>
  <c r="MM249" i="19"/>
  <c r="MN249" i="19"/>
  <c r="MO249" i="19"/>
  <c r="MP249" i="19"/>
  <c r="MQ249" i="19"/>
  <c r="MR249" i="19"/>
  <c r="MK250" i="19"/>
  <c r="ML250" i="19"/>
  <c r="MM250" i="19"/>
  <c r="MN250" i="19"/>
  <c r="MO250" i="19"/>
  <c r="MP250" i="19"/>
  <c r="MQ250" i="19"/>
  <c r="MR250" i="19"/>
  <c r="MK251" i="19"/>
  <c r="ML251" i="19"/>
  <c r="MM251" i="19"/>
  <c r="MN251" i="19"/>
  <c r="MO251" i="19"/>
  <c r="MP251" i="19"/>
  <c r="MQ251" i="19"/>
  <c r="MR251" i="19"/>
  <c r="MK252" i="19"/>
  <c r="ML252" i="19"/>
  <c r="MM252" i="19"/>
  <c r="MN252" i="19"/>
  <c r="MO252" i="19"/>
  <c r="MP252" i="19"/>
  <c r="MQ252" i="19"/>
  <c r="MR252" i="19"/>
  <c r="MK253" i="19"/>
  <c r="ML253" i="19"/>
  <c r="MM253" i="19"/>
  <c r="MN253" i="19"/>
  <c r="MO253" i="19"/>
  <c r="MP253" i="19"/>
  <c r="MQ253" i="19"/>
  <c r="MR253" i="19"/>
  <c r="MK254" i="19"/>
  <c r="ML254" i="19"/>
  <c r="MM254" i="19"/>
  <c r="MN254" i="19"/>
  <c r="MO254" i="19"/>
  <c r="MP254" i="19"/>
  <c r="MQ254" i="19"/>
  <c r="MR254" i="19"/>
  <c r="MK255" i="19"/>
  <c r="ML255" i="19"/>
  <c r="MM255" i="19"/>
  <c r="MN255" i="19"/>
  <c r="MO255" i="19"/>
  <c r="MP255" i="19"/>
  <c r="MQ255" i="19"/>
  <c r="MR255" i="19"/>
  <c r="MK256" i="19"/>
  <c r="ML256" i="19"/>
  <c r="MM256" i="19"/>
  <c r="MN256" i="19"/>
  <c r="MO256" i="19"/>
  <c r="MP256" i="19"/>
  <c r="MQ256" i="19"/>
  <c r="MR256" i="19"/>
  <c r="MK257" i="19"/>
  <c r="ML257" i="19"/>
  <c r="MM257" i="19"/>
  <c r="MN257" i="19"/>
  <c r="MO257" i="19"/>
  <c r="MP257" i="19"/>
  <c r="MQ257" i="19"/>
  <c r="MR257" i="19"/>
  <c r="MK258" i="19"/>
  <c r="ML258" i="19"/>
  <c r="MM258" i="19"/>
  <c r="MN258" i="19"/>
  <c r="MO258" i="19"/>
  <c r="MP258" i="19"/>
  <c r="MQ258" i="19"/>
  <c r="MR258" i="19"/>
  <c r="MK259" i="19"/>
  <c r="ML259" i="19"/>
  <c r="MM259" i="19"/>
  <c r="MN259" i="19"/>
  <c r="MO259" i="19"/>
  <c r="MP259" i="19"/>
  <c r="MQ259" i="19"/>
  <c r="MR259" i="19"/>
  <c r="MK260" i="19"/>
  <c r="ML260" i="19"/>
  <c r="MM260" i="19"/>
  <c r="MN260" i="19"/>
  <c r="MO260" i="19"/>
  <c r="MP260" i="19"/>
  <c r="MQ260" i="19"/>
  <c r="MR260" i="19"/>
  <c r="MK261" i="19"/>
  <c r="ML261" i="19"/>
  <c r="MM261" i="19"/>
  <c r="MN261" i="19"/>
  <c r="MO261" i="19"/>
  <c r="MP261" i="19"/>
  <c r="MQ261" i="19"/>
  <c r="MR261" i="19"/>
  <c r="MK262" i="19"/>
  <c r="ML262" i="19"/>
  <c r="MM262" i="19"/>
  <c r="MN262" i="19"/>
  <c r="MO262" i="19"/>
  <c r="MP262" i="19"/>
  <c r="MQ262" i="19"/>
  <c r="MR262" i="19"/>
  <c r="MK263" i="19"/>
  <c r="ML263" i="19"/>
  <c r="MM263" i="19"/>
  <c r="MN263" i="19"/>
  <c r="MO263" i="19"/>
  <c r="MP263" i="19"/>
  <c r="MQ263" i="19"/>
  <c r="MR263" i="19"/>
  <c r="MK264" i="19"/>
  <c r="ML264" i="19"/>
  <c r="MM264" i="19"/>
  <c r="MN264" i="19"/>
  <c r="MO264" i="19"/>
  <c r="MP264" i="19"/>
  <c r="MQ264" i="19"/>
  <c r="MR264" i="19"/>
  <c r="MK265" i="19"/>
  <c r="ML265" i="19"/>
  <c r="MM265" i="19"/>
  <c r="MN265" i="19"/>
  <c r="MO265" i="19"/>
  <c r="MP265" i="19"/>
  <c r="MQ265" i="19"/>
  <c r="MR265" i="19"/>
  <c r="MK266" i="19"/>
  <c r="ML266" i="19"/>
  <c r="MM266" i="19"/>
  <c r="MN266" i="19"/>
  <c r="MO266" i="19"/>
  <c r="MP266" i="19"/>
  <c r="MQ266" i="19"/>
  <c r="MR266" i="19"/>
  <c r="MK267" i="19"/>
  <c r="ML267" i="19"/>
  <c r="MM267" i="19"/>
  <c r="MN267" i="19"/>
  <c r="MO267" i="19"/>
  <c r="MP267" i="19"/>
  <c r="MQ267" i="19"/>
  <c r="MR267" i="19"/>
  <c r="MK268" i="19"/>
  <c r="ML268" i="19"/>
  <c r="MM268" i="19"/>
  <c r="MN268" i="19"/>
  <c r="MO268" i="19"/>
  <c r="MP268" i="19"/>
  <c r="MQ268" i="19"/>
  <c r="MR268" i="19"/>
  <c r="MK269" i="19"/>
  <c r="ML269" i="19"/>
  <c r="MM269" i="19"/>
  <c r="MN269" i="19"/>
  <c r="MO269" i="19"/>
  <c r="MP269" i="19"/>
  <c r="MQ269" i="19"/>
  <c r="MR269" i="19"/>
  <c r="MK270" i="19"/>
  <c r="ML270" i="19"/>
  <c r="MM270" i="19"/>
  <c r="MN270" i="19"/>
  <c r="MO270" i="19"/>
  <c r="MP270" i="19"/>
  <c r="MQ270" i="19"/>
  <c r="MR270" i="19"/>
  <c r="MK271" i="19"/>
  <c r="ML271" i="19"/>
  <c r="MM271" i="19"/>
  <c r="MN271" i="19"/>
  <c r="MO271" i="19"/>
  <c r="MP271" i="19"/>
  <c r="MQ271" i="19"/>
  <c r="MR271" i="19"/>
  <c r="MK272" i="19"/>
  <c r="ML272" i="19"/>
  <c r="MM272" i="19"/>
  <c r="MN272" i="19"/>
  <c r="MO272" i="19"/>
  <c r="MP272" i="19"/>
  <c r="MQ272" i="19"/>
  <c r="MR272" i="19"/>
  <c r="MK273" i="19"/>
  <c r="ML273" i="19"/>
  <c r="MM273" i="19"/>
  <c r="MN273" i="19"/>
  <c r="MO273" i="19"/>
  <c r="MP273" i="19"/>
  <c r="MQ273" i="19"/>
  <c r="MR273" i="19"/>
  <c r="MK274" i="19"/>
  <c r="ML274" i="19"/>
  <c r="MM274" i="19"/>
  <c r="MN274" i="19"/>
  <c r="MO274" i="19"/>
  <c r="MP274" i="19"/>
  <c r="MQ274" i="19"/>
  <c r="MR274" i="19"/>
  <c r="MK275" i="19"/>
  <c r="ML275" i="19"/>
  <c r="MM275" i="19"/>
  <c r="MN275" i="19"/>
  <c r="MO275" i="19"/>
  <c r="MP275" i="19"/>
  <c r="MQ275" i="19"/>
  <c r="MR275" i="19"/>
  <c r="MK276" i="19"/>
  <c r="ML276" i="19"/>
  <c r="MM276" i="19"/>
  <c r="MN276" i="19"/>
  <c r="MO276" i="19"/>
  <c r="MP276" i="19"/>
  <c r="MQ276" i="19"/>
  <c r="MR276" i="19"/>
  <c r="MK277" i="19"/>
  <c r="ML277" i="19"/>
  <c r="MM277" i="19"/>
  <c r="MN277" i="19"/>
  <c r="MO277" i="19"/>
  <c r="MP277" i="19"/>
  <c r="MQ277" i="19"/>
  <c r="MR277" i="19"/>
  <c r="MK278" i="19"/>
  <c r="ML278" i="19"/>
  <c r="MM278" i="19"/>
  <c r="MN278" i="19"/>
  <c r="MO278" i="19"/>
  <c r="MP278" i="19"/>
  <c r="MQ278" i="19"/>
  <c r="MR278" i="19"/>
  <c r="MK279" i="19"/>
  <c r="ML279" i="19"/>
  <c r="MM279" i="19"/>
  <c r="MN279" i="19"/>
  <c r="MO279" i="19"/>
  <c r="MP279" i="19"/>
  <c r="MQ279" i="19"/>
  <c r="MR279" i="19"/>
  <c r="MK280" i="19"/>
  <c r="ML280" i="19"/>
  <c r="MM280" i="19"/>
  <c r="MN280" i="19"/>
  <c r="MO280" i="19"/>
  <c r="MP280" i="19"/>
  <c r="MQ280" i="19"/>
  <c r="MR280" i="19"/>
  <c r="MK281" i="19"/>
  <c r="ML281" i="19"/>
  <c r="MM281" i="19"/>
  <c r="MN281" i="19"/>
  <c r="MO281" i="19"/>
  <c r="MP281" i="19"/>
  <c r="MQ281" i="19"/>
  <c r="MR281" i="19"/>
  <c r="MK282" i="19"/>
  <c r="ML282" i="19"/>
  <c r="MM282" i="19"/>
  <c r="MN282" i="19"/>
  <c r="MO282" i="19"/>
  <c r="MP282" i="19"/>
  <c r="MQ282" i="19"/>
  <c r="MR282" i="19"/>
  <c r="MK283" i="19"/>
  <c r="ML283" i="19"/>
  <c r="MM283" i="19"/>
  <c r="MN283" i="19"/>
  <c r="MO283" i="19"/>
  <c r="MP283" i="19"/>
  <c r="MQ283" i="19"/>
  <c r="MR283" i="19"/>
  <c r="MK284" i="19"/>
  <c r="ML284" i="19"/>
  <c r="MM284" i="19"/>
  <c r="MN284" i="19"/>
  <c r="MO284" i="19"/>
  <c r="MP284" i="19"/>
  <c r="MQ284" i="19"/>
  <c r="MR284" i="19"/>
  <c r="MK285" i="19"/>
  <c r="ML285" i="19"/>
  <c r="MM285" i="19"/>
  <c r="MN285" i="19"/>
  <c r="MO285" i="19"/>
  <c r="MP285" i="19"/>
  <c r="MQ285" i="19"/>
  <c r="MR285" i="19"/>
  <c r="MK286" i="19"/>
  <c r="ML286" i="19"/>
  <c r="MM286" i="19"/>
  <c r="MN286" i="19"/>
  <c r="MO286" i="19"/>
  <c r="MP286" i="19"/>
  <c r="MQ286" i="19"/>
  <c r="MR286" i="19"/>
  <c r="MK287" i="19"/>
  <c r="ML287" i="19"/>
  <c r="MM287" i="19"/>
  <c r="MN287" i="19"/>
  <c r="MO287" i="19"/>
  <c r="MP287" i="19"/>
  <c r="MQ287" i="19"/>
  <c r="MR287" i="19"/>
  <c r="MK288" i="19"/>
  <c r="ML288" i="19"/>
  <c r="MM288" i="19"/>
  <c r="MN288" i="19"/>
  <c r="MO288" i="19"/>
  <c r="MP288" i="19"/>
  <c r="MQ288" i="19"/>
  <c r="MR288" i="19"/>
  <c r="MK289" i="19"/>
  <c r="ML289" i="19"/>
  <c r="MM289" i="19"/>
  <c r="MN289" i="19"/>
  <c r="MO289" i="19"/>
  <c r="MP289" i="19"/>
  <c r="MQ289" i="19"/>
  <c r="MR289" i="19"/>
  <c r="MK290" i="19"/>
  <c r="ML290" i="19"/>
  <c r="MM290" i="19"/>
  <c r="MN290" i="19"/>
  <c r="MO290" i="19"/>
  <c r="MP290" i="19"/>
  <c r="MQ290" i="19"/>
  <c r="MR290" i="19"/>
  <c r="MK291" i="19"/>
  <c r="ML291" i="19"/>
  <c r="MM291" i="19"/>
  <c r="MN291" i="19"/>
  <c r="MO291" i="19"/>
  <c r="MP291" i="19"/>
  <c r="MQ291" i="19"/>
  <c r="MR291" i="19"/>
  <c r="MK292" i="19"/>
  <c r="ML292" i="19"/>
  <c r="MM292" i="19"/>
  <c r="MN292" i="19"/>
  <c r="MO292" i="19"/>
  <c r="MP292" i="19"/>
  <c r="MQ292" i="19"/>
  <c r="MR292" i="19"/>
  <c r="MK293" i="19"/>
  <c r="ML293" i="19"/>
  <c r="MM293" i="19"/>
  <c r="MN293" i="19"/>
  <c r="MO293" i="19"/>
  <c r="MP293" i="19"/>
  <c r="MQ293" i="19"/>
  <c r="MR293" i="19"/>
  <c r="MK294" i="19"/>
  <c r="ML294" i="19"/>
  <c r="MM294" i="19"/>
  <c r="MN294" i="19"/>
  <c r="MO294" i="19"/>
  <c r="MP294" i="19"/>
  <c r="MQ294" i="19"/>
  <c r="MR294" i="19"/>
  <c r="MK295" i="19"/>
  <c r="ML295" i="19"/>
  <c r="MM295" i="19"/>
  <c r="MN295" i="19"/>
  <c r="MO295" i="19"/>
  <c r="MP295" i="19"/>
  <c r="MQ295" i="19"/>
  <c r="MR295" i="19"/>
  <c r="MK296" i="19"/>
  <c r="ML296" i="19"/>
  <c r="MM296" i="19"/>
  <c r="MN296" i="19"/>
  <c r="MO296" i="19"/>
  <c r="MP296" i="19"/>
  <c r="MQ296" i="19"/>
  <c r="MR296" i="19"/>
  <c r="MK297" i="19"/>
  <c r="ML297" i="19"/>
  <c r="MM297" i="19"/>
  <c r="MN297" i="19"/>
  <c r="MO297" i="19"/>
  <c r="MP297" i="19"/>
  <c r="MQ297" i="19"/>
  <c r="MR297" i="19"/>
  <c r="MK298" i="19"/>
  <c r="ML298" i="19"/>
  <c r="MM298" i="19"/>
  <c r="MN298" i="19"/>
  <c r="MO298" i="19"/>
  <c r="MP298" i="19"/>
  <c r="MQ298" i="19"/>
  <c r="MR298" i="19"/>
  <c r="MK299" i="19"/>
  <c r="ML299" i="19"/>
  <c r="MM299" i="19"/>
  <c r="MN299" i="19"/>
  <c r="MO299" i="19"/>
  <c r="MP299" i="19"/>
  <c r="MQ299" i="19"/>
  <c r="MR299" i="19"/>
  <c r="MK300" i="19"/>
  <c r="ML300" i="19"/>
  <c r="MM300" i="19"/>
  <c r="MN300" i="19"/>
  <c r="MO300" i="19"/>
  <c r="MP300" i="19"/>
  <c r="MQ300" i="19"/>
  <c r="MR300" i="19"/>
  <c r="MK301" i="19"/>
  <c r="ML301" i="19"/>
  <c r="MM301" i="19"/>
  <c r="MN301" i="19"/>
  <c r="MO301" i="19"/>
  <c r="MP301" i="19"/>
  <c r="MQ301" i="19"/>
  <c r="MR301" i="19"/>
  <c r="MK302" i="19"/>
  <c r="ML302" i="19"/>
  <c r="MM302" i="19"/>
  <c r="MN302" i="19"/>
  <c r="MO302" i="19"/>
  <c r="MP302" i="19"/>
  <c r="MQ302" i="19"/>
  <c r="MR302" i="19"/>
  <c r="MK303" i="19"/>
  <c r="ML303" i="19"/>
  <c r="MM303" i="19"/>
  <c r="MN303" i="19"/>
  <c r="MO303" i="19"/>
  <c r="MP303" i="19"/>
  <c r="MQ303" i="19"/>
  <c r="MR303" i="19"/>
  <c r="MK304" i="19"/>
  <c r="ML304" i="19"/>
  <c r="MM304" i="19"/>
  <c r="MN304" i="19"/>
  <c r="MO304" i="19"/>
  <c r="MP304" i="19"/>
  <c r="MQ304" i="19"/>
  <c r="MR304" i="19"/>
  <c r="MM2" i="19"/>
  <c r="MN2" i="19"/>
  <c r="MO2" i="19"/>
  <c r="ML2" i="19"/>
  <c r="MP2" i="19"/>
  <c r="MK2" i="19"/>
  <c r="MR2" i="19"/>
  <c r="MQ2" i="19"/>
  <c r="MF3" i="19"/>
  <c r="MG3" i="19"/>
  <c r="MH3" i="19"/>
  <c r="MI3" i="19"/>
  <c r="MF4" i="19"/>
  <c r="MG4" i="19"/>
  <c r="MH4" i="19"/>
  <c r="MI4" i="19"/>
  <c r="MF5" i="19"/>
  <c r="MG5" i="19"/>
  <c r="MH5" i="19"/>
  <c r="MI5" i="19"/>
  <c r="MF6" i="19"/>
  <c r="MG6" i="19"/>
  <c r="MH6" i="19"/>
  <c r="MI6" i="19"/>
  <c r="MF7" i="19"/>
  <c r="MG7" i="19"/>
  <c r="MH7" i="19"/>
  <c r="MI7" i="19"/>
  <c r="MF8" i="19"/>
  <c r="MG8" i="19"/>
  <c r="MH8" i="19"/>
  <c r="MI8" i="19"/>
  <c r="MF9" i="19"/>
  <c r="MG9" i="19"/>
  <c r="MH9" i="19"/>
  <c r="MI9" i="19"/>
  <c r="MF10" i="19"/>
  <c r="MG10" i="19"/>
  <c r="MH10" i="19"/>
  <c r="MI10" i="19"/>
  <c r="MF11" i="19"/>
  <c r="MG11" i="19"/>
  <c r="MH11" i="19"/>
  <c r="MI11" i="19"/>
  <c r="MF12" i="19"/>
  <c r="MG12" i="19"/>
  <c r="MH12" i="19"/>
  <c r="MI12" i="19"/>
  <c r="MF13" i="19"/>
  <c r="MG13" i="19"/>
  <c r="MH13" i="19"/>
  <c r="MI13" i="19"/>
  <c r="MF14" i="19"/>
  <c r="MG14" i="19"/>
  <c r="MH14" i="19"/>
  <c r="MI14" i="19"/>
  <c r="MF15" i="19"/>
  <c r="MG15" i="19"/>
  <c r="MH15" i="19"/>
  <c r="MI15" i="19"/>
  <c r="MF16" i="19"/>
  <c r="MG16" i="19"/>
  <c r="MH16" i="19"/>
  <c r="MI16" i="19"/>
  <c r="MF17" i="19"/>
  <c r="MG17" i="19"/>
  <c r="MH17" i="19"/>
  <c r="MI17" i="19"/>
  <c r="MF18" i="19"/>
  <c r="MG18" i="19"/>
  <c r="MH18" i="19"/>
  <c r="MI18" i="19"/>
  <c r="MF19" i="19"/>
  <c r="MG19" i="19"/>
  <c r="MH19" i="19"/>
  <c r="MI19" i="19"/>
  <c r="MF20" i="19"/>
  <c r="MG20" i="19"/>
  <c r="MH20" i="19"/>
  <c r="MI20" i="19"/>
  <c r="MF21" i="19"/>
  <c r="MG21" i="19"/>
  <c r="MH21" i="19"/>
  <c r="MI21" i="19"/>
  <c r="MF22" i="19"/>
  <c r="MG22" i="19"/>
  <c r="MH22" i="19"/>
  <c r="MI22" i="19"/>
  <c r="MF23" i="19"/>
  <c r="MG23" i="19"/>
  <c r="MH23" i="19"/>
  <c r="MI23" i="19"/>
  <c r="MF24" i="19"/>
  <c r="MG24" i="19"/>
  <c r="MH24" i="19"/>
  <c r="MI24" i="19"/>
  <c r="MF25" i="19"/>
  <c r="MG25" i="19"/>
  <c r="MH25" i="19"/>
  <c r="MI25" i="19"/>
  <c r="MF26" i="19"/>
  <c r="MG26" i="19"/>
  <c r="MH26" i="19"/>
  <c r="MI26" i="19"/>
  <c r="MF27" i="19"/>
  <c r="MG27" i="19"/>
  <c r="MH27" i="19"/>
  <c r="MI27" i="19"/>
  <c r="MF28" i="19"/>
  <c r="MG28" i="19"/>
  <c r="MH28" i="19"/>
  <c r="MI28" i="19"/>
  <c r="MF29" i="19"/>
  <c r="MG29" i="19"/>
  <c r="MH29" i="19"/>
  <c r="MI29" i="19"/>
  <c r="MF30" i="19"/>
  <c r="MG30" i="19"/>
  <c r="MH30" i="19"/>
  <c r="MI30" i="19"/>
  <c r="MF31" i="19"/>
  <c r="MG31" i="19"/>
  <c r="MH31" i="19"/>
  <c r="MI31" i="19"/>
  <c r="MF32" i="19"/>
  <c r="MG32" i="19"/>
  <c r="MH32" i="19"/>
  <c r="MI32" i="19"/>
  <c r="MF33" i="19"/>
  <c r="MG33" i="19"/>
  <c r="MH33" i="19"/>
  <c r="MI33" i="19"/>
  <c r="MF34" i="19"/>
  <c r="MG34" i="19"/>
  <c r="MH34" i="19"/>
  <c r="MI34" i="19"/>
  <c r="MF35" i="19"/>
  <c r="MG35" i="19"/>
  <c r="MH35" i="19"/>
  <c r="MI35" i="19"/>
  <c r="MF36" i="19"/>
  <c r="MG36" i="19"/>
  <c r="MH36" i="19"/>
  <c r="MI36" i="19"/>
  <c r="MF37" i="19"/>
  <c r="MG37" i="19"/>
  <c r="MH37" i="19"/>
  <c r="MI37" i="19"/>
  <c r="MF38" i="19"/>
  <c r="MG38" i="19"/>
  <c r="MH38" i="19"/>
  <c r="MI38" i="19"/>
  <c r="MF39" i="19"/>
  <c r="MG39" i="19"/>
  <c r="MH39" i="19"/>
  <c r="MI39" i="19"/>
  <c r="MF40" i="19"/>
  <c r="MG40" i="19"/>
  <c r="MH40" i="19"/>
  <c r="MI40" i="19"/>
  <c r="MF41" i="19"/>
  <c r="MG41" i="19"/>
  <c r="MH41" i="19"/>
  <c r="MI41" i="19"/>
  <c r="MF42" i="19"/>
  <c r="MG42" i="19"/>
  <c r="MH42" i="19"/>
  <c r="MI42" i="19"/>
  <c r="MF43" i="19"/>
  <c r="MG43" i="19"/>
  <c r="MH43" i="19"/>
  <c r="MI43" i="19"/>
  <c r="MF44" i="19"/>
  <c r="MG44" i="19"/>
  <c r="MH44" i="19"/>
  <c r="MI44" i="19"/>
  <c r="MF45" i="19"/>
  <c r="MG45" i="19"/>
  <c r="MH45" i="19"/>
  <c r="MI45" i="19"/>
  <c r="MF46" i="19"/>
  <c r="MG46" i="19"/>
  <c r="MH46" i="19"/>
  <c r="MI46" i="19"/>
  <c r="MF47" i="19"/>
  <c r="MG47" i="19"/>
  <c r="MH47" i="19"/>
  <c r="MI47" i="19"/>
  <c r="MF48" i="19"/>
  <c r="MG48" i="19"/>
  <c r="MH48" i="19"/>
  <c r="MI48" i="19"/>
  <c r="MF49" i="19"/>
  <c r="MG49" i="19"/>
  <c r="MH49" i="19"/>
  <c r="MI49" i="19"/>
  <c r="MF50" i="19"/>
  <c r="MG50" i="19"/>
  <c r="MH50" i="19"/>
  <c r="MI50" i="19"/>
  <c r="MF51" i="19"/>
  <c r="MG51" i="19"/>
  <c r="MH51" i="19"/>
  <c r="MI51" i="19"/>
  <c r="MF52" i="19"/>
  <c r="MG52" i="19"/>
  <c r="MH52" i="19"/>
  <c r="MI52" i="19"/>
  <c r="MF53" i="19"/>
  <c r="MG53" i="19"/>
  <c r="MH53" i="19"/>
  <c r="MI53" i="19"/>
  <c r="MF54" i="19"/>
  <c r="MG54" i="19"/>
  <c r="MH54" i="19"/>
  <c r="MI54" i="19"/>
  <c r="MF55" i="19"/>
  <c r="MG55" i="19"/>
  <c r="MH55" i="19"/>
  <c r="MI55" i="19"/>
  <c r="MF56" i="19"/>
  <c r="MG56" i="19"/>
  <c r="MH56" i="19"/>
  <c r="MI56" i="19"/>
  <c r="MF57" i="19"/>
  <c r="MG57" i="19"/>
  <c r="MH57" i="19"/>
  <c r="MI57" i="19"/>
  <c r="MF58" i="19"/>
  <c r="MG58" i="19"/>
  <c r="MH58" i="19"/>
  <c r="MI58" i="19"/>
  <c r="MF59" i="19"/>
  <c r="MG59" i="19"/>
  <c r="MH59" i="19"/>
  <c r="MI59" i="19"/>
  <c r="MF60" i="19"/>
  <c r="MG60" i="19"/>
  <c r="MH60" i="19"/>
  <c r="MI60" i="19"/>
  <c r="MF61" i="19"/>
  <c r="MG61" i="19"/>
  <c r="MH61" i="19"/>
  <c r="MI61" i="19"/>
  <c r="MF62" i="19"/>
  <c r="MG62" i="19"/>
  <c r="MH62" i="19"/>
  <c r="MI62" i="19"/>
  <c r="MF63" i="19"/>
  <c r="MG63" i="19"/>
  <c r="MH63" i="19"/>
  <c r="MI63" i="19"/>
  <c r="MF64" i="19"/>
  <c r="MG64" i="19"/>
  <c r="MH64" i="19"/>
  <c r="MI64" i="19"/>
  <c r="MF65" i="19"/>
  <c r="MG65" i="19"/>
  <c r="MH65" i="19"/>
  <c r="MI65" i="19"/>
  <c r="MF66" i="19"/>
  <c r="MG66" i="19"/>
  <c r="MH66" i="19"/>
  <c r="MI66" i="19"/>
  <c r="MF67" i="19"/>
  <c r="MG67" i="19"/>
  <c r="MH67" i="19"/>
  <c r="MI67" i="19"/>
  <c r="MF68" i="19"/>
  <c r="MG68" i="19"/>
  <c r="MH68" i="19"/>
  <c r="MI68" i="19"/>
  <c r="MF69" i="19"/>
  <c r="MG69" i="19"/>
  <c r="MH69" i="19"/>
  <c r="MI69" i="19"/>
  <c r="MF70" i="19"/>
  <c r="MG70" i="19"/>
  <c r="MH70" i="19"/>
  <c r="MI70" i="19"/>
  <c r="MF71" i="19"/>
  <c r="MG71" i="19"/>
  <c r="MH71" i="19"/>
  <c r="MI71" i="19"/>
  <c r="MF72" i="19"/>
  <c r="MG72" i="19"/>
  <c r="MH72" i="19"/>
  <c r="MI72" i="19"/>
  <c r="MF73" i="19"/>
  <c r="MG73" i="19"/>
  <c r="MH73" i="19"/>
  <c r="MI73" i="19"/>
  <c r="MF74" i="19"/>
  <c r="MG74" i="19"/>
  <c r="MH74" i="19"/>
  <c r="MI74" i="19"/>
  <c r="MF75" i="19"/>
  <c r="MG75" i="19"/>
  <c r="MH75" i="19"/>
  <c r="MI75" i="19"/>
  <c r="MF76" i="19"/>
  <c r="MG76" i="19"/>
  <c r="MH76" i="19"/>
  <c r="MI76" i="19"/>
  <c r="MF77" i="19"/>
  <c r="MG77" i="19"/>
  <c r="MH77" i="19"/>
  <c r="MI77" i="19"/>
  <c r="MF78" i="19"/>
  <c r="MG78" i="19"/>
  <c r="MH78" i="19"/>
  <c r="MI78" i="19"/>
  <c r="MF79" i="19"/>
  <c r="MG79" i="19"/>
  <c r="MH79" i="19"/>
  <c r="MI79" i="19"/>
  <c r="MF80" i="19"/>
  <c r="MG80" i="19"/>
  <c r="MH80" i="19"/>
  <c r="MI80" i="19"/>
  <c r="MF81" i="19"/>
  <c r="MG81" i="19"/>
  <c r="MH81" i="19"/>
  <c r="MI81" i="19"/>
  <c r="MF82" i="19"/>
  <c r="MG82" i="19"/>
  <c r="MH82" i="19"/>
  <c r="MI82" i="19"/>
  <c r="MF83" i="19"/>
  <c r="MG83" i="19"/>
  <c r="MH83" i="19"/>
  <c r="MI83" i="19"/>
  <c r="MF84" i="19"/>
  <c r="MG84" i="19"/>
  <c r="MH84" i="19"/>
  <c r="MI84" i="19"/>
  <c r="MF85" i="19"/>
  <c r="MG85" i="19"/>
  <c r="MH85" i="19"/>
  <c r="MI85" i="19"/>
  <c r="MF86" i="19"/>
  <c r="MG86" i="19"/>
  <c r="MH86" i="19"/>
  <c r="MI86" i="19"/>
  <c r="MF87" i="19"/>
  <c r="MG87" i="19"/>
  <c r="MH87" i="19"/>
  <c r="MI87" i="19"/>
  <c r="MF88" i="19"/>
  <c r="MG88" i="19"/>
  <c r="MH88" i="19"/>
  <c r="MI88" i="19"/>
  <c r="MF89" i="19"/>
  <c r="MG89" i="19"/>
  <c r="MH89" i="19"/>
  <c r="MI89" i="19"/>
  <c r="MF90" i="19"/>
  <c r="MG90" i="19"/>
  <c r="MH90" i="19"/>
  <c r="MI90" i="19"/>
  <c r="MF91" i="19"/>
  <c r="MG91" i="19"/>
  <c r="MH91" i="19"/>
  <c r="MI91" i="19"/>
  <c r="MF92" i="19"/>
  <c r="MG92" i="19"/>
  <c r="MH92" i="19"/>
  <c r="MI92" i="19"/>
  <c r="MF93" i="19"/>
  <c r="MG93" i="19"/>
  <c r="MH93" i="19"/>
  <c r="MI93" i="19"/>
  <c r="MF94" i="19"/>
  <c r="MG94" i="19"/>
  <c r="MH94" i="19"/>
  <c r="MI94" i="19"/>
  <c r="MF95" i="19"/>
  <c r="MG95" i="19"/>
  <c r="MH95" i="19"/>
  <c r="MI95" i="19"/>
  <c r="MF96" i="19"/>
  <c r="MG96" i="19"/>
  <c r="MH96" i="19"/>
  <c r="MI96" i="19"/>
  <c r="MF97" i="19"/>
  <c r="MG97" i="19"/>
  <c r="MH97" i="19"/>
  <c r="MI97" i="19"/>
  <c r="MF98" i="19"/>
  <c r="MG98" i="19"/>
  <c r="MH98" i="19"/>
  <c r="MI98" i="19"/>
  <c r="MF99" i="19"/>
  <c r="MG99" i="19"/>
  <c r="MH99" i="19"/>
  <c r="MI99" i="19"/>
  <c r="MF100" i="19"/>
  <c r="MG100" i="19"/>
  <c r="MH100" i="19"/>
  <c r="MI100" i="19"/>
  <c r="MF101" i="19"/>
  <c r="MG101" i="19"/>
  <c r="MH101" i="19"/>
  <c r="MI101" i="19"/>
  <c r="MF102" i="19"/>
  <c r="MG102" i="19"/>
  <c r="MH102" i="19"/>
  <c r="MI102" i="19"/>
  <c r="MF103" i="19"/>
  <c r="MG103" i="19"/>
  <c r="MH103" i="19"/>
  <c r="MI103" i="19"/>
  <c r="MF104" i="19"/>
  <c r="MG104" i="19"/>
  <c r="MH104" i="19"/>
  <c r="MI104" i="19"/>
  <c r="MF105" i="19"/>
  <c r="MG105" i="19"/>
  <c r="MH105" i="19"/>
  <c r="MI105" i="19"/>
  <c r="MF106" i="19"/>
  <c r="MG106" i="19"/>
  <c r="MH106" i="19"/>
  <c r="MI106" i="19"/>
  <c r="MF107" i="19"/>
  <c r="MG107" i="19"/>
  <c r="MH107" i="19"/>
  <c r="MI107" i="19"/>
  <c r="MF108" i="19"/>
  <c r="MG108" i="19"/>
  <c r="MH108" i="19"/>
  <c r="MI108" i="19"/>
  <c r="MF109" i="19"/>
  <c r="MG109" i="19"/>
  <c r="MH109" i="19"/>
  <c r="MI109" i="19"/>
  <c r="MF110" i="19"/>
  <c r="MG110" i="19"/>
  <c r="MH110" i="19"/>
  <c r="MI110" i="19"/>
  <c r="MF111" i="19"/>
  <c r="MG111" i="19"/>
  <c r="MH111" i="19"/>
  <c r="MI111" i="19"/>
  <c r="MF112" i="19"/>
  <c r="MG112" i="19"/>
  <c r="MH112" i="19"/>
  <c r="MI112" i="19"/>
  <c r="MF113" i="19"/>
  <c r="MG113" i="19"/>
  <c r="MH113" i="19"/>
  <c r="MI113" i="19"/>
  <c r="MF114" i="19"/>
  <c r="MG114" i="19"/>
  <c r="MH114" i="19"/>
  <c r="MI114" i="19"/>
  <c r="MF115" i="19"/>
  <c r="MG115" i="19"/>
  <c r="MH115" i="19"/>
  <c r="MI115" i="19"/>
  <c r="MF116" i="19"/>
  <c r="MG116" i="19"/>
  <c r="MH116" i="19"/>
  <c r="MI116" i="19"/>
  <c r="MF117" i="19"/>
  <c r="MG117" i="19"/>
  <c r="MH117" i="19"/>
  <c r="MI117" i="19"/>
  <c r="MF118" i="19"/>
  <c r="MG118" i="19"/>
  <c r="MH118" i="19"/>
  <c r="MI118" i="19"/>
  <c r="MF119" i="19"/>
  <c r="MG119" i="19"/>
  <c r="MH119" i="19"/>
  <c r="MI119" i="19"/>
  <c r="MF120" i="19"/>
  <c r="MG120" i="19"/>
  <c r="MH120" i="19"/>
  <c r="MI120" i="19"/>
  <c r="MF121" i="19"/>
  <c r="MG121" i="19"/>
  <c r="MH121" i="19"/>
  <c r="MI121" i="19"/>
  <c r="MF122" i="19"/>
  <c r="MG122" i="19"/>
  <c r="MH122" i="19"/>
  <c r="MI122" i="19"/>
  <c r="MF123" i="19"/>
  <c r="MG123" i="19"/>
  <c r="MH123" i="19"/>
  <c r="MI123" i="19"/>
  <c r="MF124" i="19"/>
  <c r="MG124" i="19"/>
  <c r="MH124" i="19"/>
  <c r="MI124" i="19"/>
  <c r="MF125" i="19"/>
  <c r="MG125" i="19"/>
  <c r="MH125" i="19"/>
  <c r="MI125" i="19"/>
  <c r="MF126" i="19"/>
  <c r="MG126" i="19"/>
  <c r="MH126" i="19"/>
  <c r="MI126" i="19"/>
  <c r="MF127" i="19"/>
  <c r="MG127" i="19"/>
  <c r="MH127" i="19"/>
  <c r="MI127" i="19"/>
  <c r="MF128" i="19"/>
  <c r="MG128" i="19"/>
  <c r="MH128" i="19"/>
  <c r="MI128" i="19"/>
  <c r="MF129" i="19"/>
  <c r="MG129" i="19"/>
  <c r="MH129" i="19"/>
  <c r="MI129" i="19"/>
  <c r="MF130" i="19"/>
  <c r="MG130" i="19"/>
  <c r="MH130" i="19"/>
  <c r="MI130" i="19"/>
  <c r="MF131" i="19"/>
  <c r="MG131" i="19"/>
  <c r="MH131" i="19"/>
  <c r="MI131" i="19"/>
  <c r="MF132" i="19"/>
  <c r="MG132" i="19"/>
  <c r="MH132" i="19"/>
  <c r="MI132" i="19"/>
  <c r="MF133" i="19"/>
  <c r="MG133" i="19"/>
  <c r="MH133" i="19"/>
  <c r="MI133" i="19"/>
  <c r="MF134" i="19"/>
  <c r="MG134" i="19"/>
  <c r="MH134" i="19"/>
  <c r="MI134" i="19"/>
  <c r="MF135" i="19"/>
  <c r="MG135" i="19"/>
  <c r="MH135" i="19"/>
  <c r="MI135" i="19"/>
  <c r="MF136" i="19"/>
  <c r="MG136" i="19"/>
  <c r="MH136" i="19"/>
  <c r="MI136" i="19"/>
  <c r="MF137" i="19"/>
  <c r="MG137" i="19"/>
  <c r="MH137" i="19"/>
  <c r="MI137" i="19"/>
  <c r="MF138" i="19"/>
  <c r="MG138" i="19"/>
  <c r="MH138" i="19"/>
  <c r="MI138" i="19"/>
  <c r="MF139" i="19"/>
  <c r="MG139" i="19"/>
  <c r="MH139" i="19"/>
  <c r="MI139" i="19"/>
  <c r="MF140" i="19"/>
  <c r="MG140" i="19"/>
  <c r="MH140" i="19"/>
  <c r="MI140" i="19"/>
  <c r="MF141" i="19"/>
  <c r="MG141" i="19"/>
  <c r="MH141" i="19"/>
  <c r="MI141" i="19"/>
  <c r="MF142" i="19"/>
  <c r="MG142" i="19"/>
  <c r="MH142" i="19"/>
  <c r="MI142" i="19"/>
  <c r="MF143" i="19"/>
  <c r="MG143" i="19"/>
  <c r="MH143" i="19"/>
  <c r="MI143" i="19"/>
  <c r="MF144" i="19"/>
  <c r="MG144" i="19"/>
  <c r="MH144" i="19"/>
  <c r="MI144" i="19"/>
  <c r="MF145" i="19"/>
  <c r="MG145" i="19"/>
  <c r="MH145" i="19"/>
  <c r="MI145" i="19"/>
  <c r="MF146" i="19"/>
  <c r="MG146" i="19"/>
  <c r="MH146" i="19"/>
  <c r="MI146" i="19"/>
  <c r="MF147" i="19"/>
  <c r="MG147" i="19"/>
  <c r="MH147" i="19"/>
  <c r="MI147" i="19"/>
  <c r="MF148" i="19"/>
  <c r="MG148" i="19"/>
  <c r="MH148" i="19"/>
  <c r="MI148" i="19"/>
  <c r="MF149" i="19"/>
  <c r="MG149" i="19"/>
  <c r="MH149" i="19"/>
  <c r="MI149" i="19"/>
  <c r="MF150" i="19"/>
  <c r="MG150" i="19"/>
  <c r="MH150" i="19"/>
  <c r="MI150" i="19"/>
  <c r="MF151" i="19"/>
  <c r="MG151" i="19"/>
  <c r="MH151" i="19"/>
  <c r="MI151" i="19"/>
  <c r="MF152" i="19"/>
  <c r="MG152" i="19"/>
  <c r="MH152" i="19"/>
  <c r="MI152" i="19"/>
  <c r="MF153" i="19"/>
  <c r="MG153" i="19"/>
  <c r="MH153" i="19"/>
  <c r="MI153" i="19"/>
  <c r="MF154" i="19"/>
  <c r="MG154" i="19"/>
  <c r="MH154" i="19"/>
  <c r="MI154" i="19"/>
  <c r="MF155" i="19"/>
  <c r="MG155" i="19"/>
  <c r="MH155" i="19"/>
  <c r="MI155" i="19"/>
  <c r="MF156" i="19"/>
  <c r="MG156" i="19"/>
  <c r="MH156" i="19"/>
  <c r="MI156" i="19"/>
  <c r="MF157" i="19"/>
  <c r="MG157" i="19"/>
  <c r="MH157" i="19"/>
  <c r="MI157" i="19"/>
  <c r="MF158" i="19"/>
  <c r="MG158" i="19"/>
  <c r="MH158" i="19"/>
  <c r="MI158" i="19"/>
  <c r="MF159" i="19"/>
  <c r="MG159" i="19"/>
  <c r="MH159" i="19"/>
  <c r="MI159" i="19"/>
  <c r="MF160" i="19"/>
  <c r="MG160" i="19"/>
  <c r="MH160" i="19"/>
  <c r="MI160" i="19"/>
  <c r="MF161" i="19"/>
  <c r="MG161" i="19"/>
  <c r="MH161" i="19"/>
  <c r="MI161" i="19"/>
  <c r="MF162" i="19"/>
  <c r="MG162" i="19"/>
  <c r="MH162" i="19"/>
  <c r="MI162" i="19"/>
  <c r="MF163" i="19"/>
  <c r="MG163" i="19"/>
  <c r="MH163" i="19"/>
  <c r="MI163" i="19"/>
  <c r="MF164" i="19"/>
  <c r="MG164" i="19"/>
  <c r="MH164" i="19"/>
  <c r="MI164" i="19"/>
  <c r="MF165" i="19"/>
  <c r="MG165" i="19"/>
  <c r="MH165" i="19"/>
  <c r="MI165" i="19"/>
  <c r="MF166" i="19"/>
  <c r="MG166" i="19"/>
  <c r="MH166" i="19"/>
  <c r="MI166" i="19"/>
  <c r="MF167" i="19"/>
  <c r="MG167" i="19"/>
  <c r="MH167" i="19"/>
  <c r="MI167" i="19"/>
  <c r="MF168" i="19"/>
  <c r="MG168" i="19"/>
  <c r="MH168" i="19"/>
  <c r="MI168" i="19"/>
  <c r="MF169" i="19"/>
  <c r="MG169" i="19"/>
  <c r="MH169" i="19"/>
  <c r="MI169" i="19"/>
  <c r="MF170" i="19"/>
  <c r="MG170" i="19"/>
  <c r="MH170" i="19"/>
  <c r="MI170" i="19"/>
  <c r="MF171" i="19"/>
  <c r="MG171" i="19"/>
  <c r="MH171" i="19"/>
  <c r="MI171" i="19"/>
  <c r="MF172" i="19"/>
  <c r="MG172" i="19"/>
  <c r="MH172" i="19"/>
  <c r="MI172" i="19"/>
  <c r="MF173" i="19"/>
  <c r="MG173" i="19"/>
  <c r="MH173" i="19"/>
  <c r="MI173" i="19"/>
  <c r="MF174" i="19"/>
  <c r="MG174" i="19"/>
  <c r="MH174" i="19"/>
  <c r="MI174" i="19"/>
  <c r="MF175" i="19"/>
  <c r="MG175" i="19"/>
  <c r="MH175" i="19"/>
  <c r="MI175" i="19"/>
  <c r="MF176" i="19"/>
  <c r="MG176" i="19"/>
  <c r="MH176" i="19"/>
  <c r="MI176" i="19"/>
  <c r="MF177" i="19"/>
  <c r="MG177" i="19"/>
  <c r="MH177" i="19"/>
  <c r="MI177" i="19"/>
  <c r="MF178" i="19"/>
  <c r="MG178" i="19"/>
  <c r="MH178" i="19"/>
  <c r="MI178" i="19"/>
  <c r="MF179" i="19"/>
  <c r="MG179" i="19"/>
  <c r="MH179" i="19"/>
  <c r="MI179" i="19"/>
  <c r="MF180" i="19"/>
  <c r="MG180" i="19"/>
  <c r="MH180" i="19"/>
  <c r="MI180" i="19"/>
  <c r="MF181" i="19"/>
  <c r="MG181" i="19"/>
  <c r="MH181" i="19"/>
  <c r="MI181" i="19"/>
  <c r="MF182" i="19"/>
  <c r="MG182" i="19"/>
  <c r="MH182" i="19"/>
  <c r="MI182" i="19"/>
  <c r="MF183" i="19"/>
  <c r="MG183" i="19"/>
  <c r="MH183" i="19"/>
  <c r="MI183" i="19"/>
  <c r="MF184" i="19"/>
  <c r="MG184" i="19"/>
  <c r="MH184" i="19"/>
  <c r="MI184" i="19"/>
  <c r="MF185" i="19"/>
  <c r="MG185" i="19"/>
  <c r="MH185" i="19"/>
  <c r="MI185" i="19"/>
  <c r="MF186" i="19"/>
  <c r="MG186" i="19"/>
  <c r="MH186" i="19"/>
  <c r="MI186" i="19"/>
  <c r="MF187" i="19"/>
  <c r="MG187" i="19"/>
  <c r="MH187" i="19"/>
  <c r="MI187" i="19"/>
  <c r="MF188" i="19"/>
  <c r="MG188" i="19"/>
  <c r="MH188" i="19"/>
  <c r="MI188" i="19"/>
  <c r="MF189" i="19"/>
  <c r="MG189" i="19"/>
  <c r="MH189" i="19"/>
  <c r="MI189" i="19"/>
  <c r="MF190" i="19"/>
  <c r="MG190" i="19"/>
  <c r="MH190" i="19"/>
  <c r="MI190" i="19"/>
  <c r="MF191" i="19"/>
  <c r="MG191" i="19"/>
  <c r="MH191" i="19"/>
  <c r="MI191" i="19"/>
  <c r="MF192" i="19"/>
  <c r="MG192" i="19"/>
  <c r="MH192" i="19"/>
  <c r="MI192" i="19"/>
  <c r="MF193" i="19"/>
  <c r="MG193" i="19"/>
  <c r="MH193" i="19"/>
  <c r="MI193" i="19"/>
  <c r="MF194" i="19"/>
  <c r="MG194" i="19"/>
  <c r="MH194" i="19"/>
  <c r="MI194" i="19"/>
  <c r="MF195" i="19"/>
  <c r="MG195" i="19"/>
  <c r="MH195" i="19"/>
  <c r="MI195" i="19"/>
  <c r="MF196" i="19"/>
  <c r="MG196" i="19"/>
  <c r="MH196" i="19"/>
  <c r="MI196" i="19"/>
  <c r="MF197" i="19"/>
  <c r="MG197" i="19"/>
  <c r="MH197" i="19"/>
  <c r="MI197" i="19"/>
  <c r="MF198" i="19"/>
  <c r="MG198" i="19"/>
  <c r="MH198" i="19"/>
  <c r="MI198" i="19"/>
  <c r="MF199" i="19"/>
  <c r="MG199" i="19"/>
  <c r="MH199" i="19"/>
  <c r="MI199" i="19"/>
  <c r="MF200" i="19"/>
  <c r="MG200" i="19"/>
  <c r="MH200" i="19"/>
  <c r="MI200" i="19"/>
  <c r="MF201" i="19"/>
  <c r="MG201" i="19"/>
  <c r="MH201" i="19"/>
  <c r="MI201" i="19"/>
  <c r="MF202" i="19"/>
  <c r="MG202" i="19"/>
  <c r="MH202" i="19"/>
  <c r="MI202" i="19"/>
  <c r="MF203" i="19"/>
  <c r="MG203" i="19"/>
  <c r="MH203" i="19"/>
  <c r="MI203" i="19"/>
  <c r="MF204" i="19"/>
  <c r="MG204" i="19"/>
  <c r="MH204" i="19"/>
  <c r="MI204" i="19"/>
  <c r="MF205" i="19"/>
  <c r="MG205" i="19"/>
  <c r="MH205" i="19"/>
  <c r="MI205" i="19"/>
  <c r="MF206" i="19"/>
  <c r="MG206" i="19"/>
  <c r="MH206" i="19"/>
  <c r="MI206" i="19"/>
  <c r="MF207" i="19"/>
  <c r="MG207" i="19"/>
  <c r="MH207" i="19"/>
  <c r="MI207" i="19"/>
  <c r="MF208" i="19"/>
  <c r="MG208" i="19"/>
  <c r="MH208" i="19"/>
  <c r="MI208" i="19"/>
  <c r="MF209" i="19"/>
  <c r="MG209" i="19"/>
  <c r="MH209" i="19"/>
  <c r="MI209" i="19"/>
  <c r="MF210" i="19"/>
  <c r="MG210" i="19"/>
  <c r="MH210" i="19"/>
  <c r="MI210" i="19"/>
  <c r="MF211" i="19"/>
  <c r="MG211" i="19"/>
  <c r="MH211" i="19"/>
  <c r="MI211" i="19"/>
  <c r="MF212" i="19"/>
  <c r="MG212" i="19"/>
  <c r="MH212" i="19"/>
  <c r="MI212" i="19"/>
  <c r="MF213" i="19"/>
  <c r="MG213" i="19"/>
  <c r="MH213" i="19"/>
  <c r="MI213" i="19"/>
  <c r="MF214" i="19"/>
  <c r="MG214" i="19"/>
  <c r="MH214" i="19"/>
  <c r="MI214" i="19"/>
  <c r="MF215" i="19"/>
  <c r="MG215" i="19"/>
  <c r="MH215" i="19"/>
  <c r="MI215" i="19"/>
  <c r="MF216" i="19"/>
  <c r="MG216" i="19"/>
  <c r="MH216" i="19"/>
  <c r="MI216" i="19"/>
  <c r="MF217" i="19"/>
  <c r="MG217" i="19"/>
  <c r="MH217" i="19"/>
  <c r="MI217" i="19"/>
  <c r="MF218" i="19"/>
  <c r="MG218" i="19"/>
  <c r="MH218" i="19"/>
  <c r="MI218" i="19"/>
  <c r="MF219" i="19"/>
  <c r="MG219" i="19"/>
  <c r="MH219" i="19"/>
  <c r="MI219" i="19"/>
  <c r="MF220" i="19"/>
  <c r="MG220" i="19"/>
  <c r="MH220" i="19"/>
  <c r="MI220" i="19"/>
  <c r="MF221" i="19"/>
  <c r="MG221" i="19"/>
  <c r="MH221" i="19"/>
  <c r="MI221" i="19"/>
  <c r="MF222" i="19"/>
  <c r="MG222" i="19"/>
  <c r="MH222" i="19"/>
  <c r="MI222" i="19"/>
  <c r="MF223" i="19"/>
  <c r="MG223" i="19"/>
  <c r="MH223" i="19"/>
  <c r="MI223" i="19"/>
  <c r="MF224" i="19"/>
  <c r="MG224" i="19"/>
  <c r="MH224" i="19"/>
  <c r="MI224" i="19"/>
  <c r="MF225" i="19"/>
  <c r="MG225" i="19"/>
  <c r="MH225" i="19"/>
  <c r="MI225" i="19"/>
  <c r="MF226" i="19"/>
  <c r="MG226" i="19"/>
  <c r="MH226" i="19"/>
  <c r="MI226" i="19"/>
  <c r="MF227" i="19"/>
  <c r="MG227" i="19"/>
  <c r="MH227" i="19"/>
  <c r="MI227" i="19"/>
  <c r="MF228" i="19"/>
  <c r="MG228" i="19"/>
  <c r="MH228" i="19"/>
  <c r="MI228" i="19"/>
  <c r="MF229" i="19"/>
  <c r="MG229" i="19"/>
  <c r="MH229" i="19"/>
  <c r="MI229" i="19"/>
  <c r="MF230" i="19"/>
  <c r="MG230" i="19"/>
  <c r="MH230" i="19"/>
  <c r="MI230" i="19"/>
  <c r="MF231" i="19"/>
  <c r="MG231" i="19"/>
  <c r="MH231" i="19"/>
  <c r="MI231" i="19"/>
  <c r="MF232" i="19"/>
  <c r="MG232" i="19"/>
  <c r="MH232" i="19"/>
  <c r="MI232" i="19"/>
  <c r="MF233" i="19"/>
  <c r="MG233" i="19"/>
  <c r="MH233" i="19"/>
  <c r="MI233" i="19"/>
  <c r="MF234" i="19"/>
  <c r="MG234" i="19"/>
  <c r="MH234" i="19"/>
  <c r="MI234" i="19"/>
  <c r="MF235" i="19"/>
  <c r="MG235" i="19"/>
  <c r="MH235" i="19"/>
  <c r="MI235" i="19"/>
  <c r="MF236" i="19"/>
  <c r="MG236" i="19"/>
  <c r="MH236" i="19"/>
  <c r="MI236" i="19"/>
  <c r="MF237" i="19"/>
  <c r="MG237" i="19"/>
  <c r="MH237" i="19"/>
  <c r="MI237" i="19"/>
  <c r="MF238" i="19"/>
  <c r="MG238" i="19"/>
  <c r="MH238" i="19"/>
  <c r="MI238" i="19"/>
  <c r="MF239" i="19"/>
  <c r="MG239" i="19"/>
  <c r="MH239" i="19"/>
  <c r="MI239" i="19"/>
  <c r="MF240" i="19"/>
  <c r="MG240" i="19"/>
  <c r="MH240" i="19"/>
  <c r="MI240" i="19"/>
  <c r="MF241" i="19"/>
  <c r="MG241" i="19"/>
  <c r="MH241" i="19"/>
  <c r="MI241" i="19"/>
  <c r="MF242" i="19"/>
  <c r="MG242" i="19"/>
  <c r="MH242" i="19"/>
  <c r="MI242" i="19"/>
  <c r="MF243" i="19"/>
  <c r="MG243" i="19"/>
  <c r="MH243" i="19"/>
  <c r="MI243" i="19"/>
  <c r="MF244" i="19"/>
  <c r="MG244" i="19"/>
  <c r="MH244" i="19"/>
  <c r="MI244" i="19"/>
  <c r="MF245" i="19"/>
  <c r="MG245" i="19"/>
  <c r="MH245" i="19"/>
  <c r="MI245" i="19"/>
  <c r="MF246" i="19"/>
  <c r="MG246" i="19"/>
  <c r="MH246" i="19"/>
  <c r="MI246" i="19"/>
  <c r="MF247" i="19"/>
  <c r="MG247" i="19"/>
  <c r="MH247" i="19"/>
  <c r="MI247" i="19"/>
  <c r="MF248" i="19"/>
  <c r="MG248" i="19"/>
  <c r="MH248" i="19"/>
  <c r="MI248" i="19"/>
  <c r="MF249" i="19"/>
  <c r="MG249" i="19"/>
  <c r="MH249" i="19"/>
  <c r="MI249" i="19"/>
  <c r="MF250" i="19"/>
  <c r="MG250" i="19"/>
  <c r="MH250" i="19"/>
  <c r="MI250" i="19"/>
  <c r="MF251" i="19"/>
  <c r="MG251" i="19"/>
  <c r="MH251" i="19"/>
  <c r="MI251" i="19"/>
  <c r="MF252" i="19"/>
  <c r="MG252" i="19"/>
  <c r="MH252" i="19"/>
  <c r="MI252" i="19"/>
  <c r="MF253" i="19"/>
  <c r="MG253" i="19"/>
  <c r="MH253" i="19"/>
  <c r="MI253" i="19"/>
  <c r="MF254" i="19"/>
  <c r="MG254" i="19"/>
  <c r="MH254" i="19"/>
  <c r="MI254" i="19"/>
  <c r="MF255" i="19"/>
  <c r="MG255" i="19"/>
  <c r="MH255" i="19"/>
  <c r="MI255" i="19"/>
  <c r="MF256" i="19"/>
  <c r="MG256" i="19"/>
  <c r="MH256" i="19"/>
  <c r="MI256" i="19"/>
  <c r="MF257" i="19"/>
  <c r="MG257" i="19"/>
  <c r="MH257" i="19"/>
  <c r="MI257" i="19"/>
  <c r="MF258" i="19"/>
  <c r="MG258" i="19"/>
  <c r="MH258" i="19"/>
  <c r="MI258" i="19"/>
  <c r="MF259" i="19"/>
  <c r="MG259" i="19"/>
  <c r="MH259" i="19"/>
  <c r="MI259" i="19"/>
  <c r="MF260" i="19"/>
  <c r="MG260" i="19"/>
  <c r="MH260" i="19"/>
  <c r="MI260" i="19"/>
  <c r="MF261" i="19"/>
  <c r="MG261" i="19"/>
  <c r="MH261" i="19"/>
  <c r="MI261" i="19"/>
  <c r="MF262" i="19"/>
  <c r="MG262" i="19"/>
  <c r="MH262" i="19"/>
  <c r="MI262" i="19"/>
  <c r="MF263" i="19"/>
  <c r="MG263" i="19"/>
  <c r="MH263" i="19"/>
  <c r="MI263" i="19"/>
  <c r="MF264" i="19"/>
  <c r="MG264" i="19"/>
  <c r="MH264" i="19"/>
  <c r="MI264" i="19"/>
  <c r="MF265" i="19"/>
  <c r="MG265" i="19"/>
  <c r="MH265" i="19"/>
  <c r="MI265" i="19"/>
  <c r="MF266" i="19"/>
  <c r="MG266" i="19"/>
  <c r="MH266" i="19"/>
  <c r="MI266" i="19"/>
  <c r="MF267" i="19"/>
  <c r="MG267" i="19"/>
  <c r="MH267" i="19"/>
  <c r="MI267" i="19"/>
  <c r="MF268" i="19"/>
  <c r="MG268" i="19"/>
  <c r="MH268" i="19"/>
  <c r="MI268" i="19"/>
  <c r="MF269" i="19"/>
  <c r="MG269" i="19"/>
  <c r="MH269" i="19"/>
  <c r="MI269" i="19"/>
  <c r="MF270" i="19"/>
  <c r="MG270" i="19"/>
  <c r="MH270" i="19"/>
  <c r="MI270" i="19"/>
  <c r="MF271" i="19"/>
  <c r="MG271" i="19"/>
  <c r="MH271" i="19"/>
  <c r="MI271" i="19"/>
  <c r="MF272" i="19"/>
  <c r="MG272" i="19"/>
  <c r="MH272" i="19"/>
  <c r="MI272" i="19"/>
  <c r="MF273" i="19"/>
  <c r="MG273" i="19"/>
  <c r="MH273" i="19"/>
  <c r="MI273" i="19"/>
  <c r="MF274" i="19"/>
  <c r="MG274" i="19"/>
  <c r="MH274" i="19"/>
  <c r="MI274" i="19"/>
  <c r="MF275" i="19"/>
  <c r="MG275" i="19"/>
  <c r="MH275" i="19"/>
  <c r="MI275" i="19"/>
  <c r="MF276" i="19"/>
  <c r="MG276" i="19"/>
  <c r="MH276" i="19"/>
  <c r="MI276" i="19"/>
  <c r="MF277" i="19"/>
  <c r="MG277" i="19"/>
  <c r="MH277" i="19"/>
  <c r="MI277" i="19"/>
  <c r="MF278" i="19"/>
  <c r="MG278" i="19"/>
  <c r="MH278" i="19"/>
  <c r="MI278" i="19"/>
  <c r="MF279" i="19"/>
  <c r="MG279" i="19"/>
  <c r="MH279" i="19"/>
  <c r="MI279" i="19"/>
  <c r="MF280" i="19"/>
  <c r="MG280" i="19"/>
  <c r="MH280" i="19"/>
  <c r="MI280" i="19"/>
  <c r="MF281" i="19"/>
  <c r="MG281" i="19"/>
  <c r="MH281" i="19"/>
  <c r="MI281" i="19"/>
  <c r="MF282" i="19"/>
  <c r="MG282" i="19"/>
  <c r="MH282" i="19"/>
  <c r="MI282" i="19"/>
  <c r="MF283" i="19"/>
  <c r="MG283" i="19"/>
  <c r="MH283" i="19"/>
  <c r="MI283" i="19"/>
  <c r="MF284" i="19"/>
  <c r="MG284" i="19"/>
  <c r="MH284" i="19"/>
  <c r="MI284" i="19"/>
  <c r="MF285" i="19"/>
  <c r="MG285" i="19"/>
  <c r="MH285" i="19"/>
  <c r="MI285" i="19"/>
  <c r="MF286" i="19"/>
  <c r="MG286" i="19"/>
  <c r="MH286" i="19"/>
  <c r="MI286" i="19"/>
  <c r="MF287" i="19"/>
  <c r="MG287" i="19"/>
  <c r="MH287" i="19"/>
  <c r="MI287" i="19"/>
  <c r="MF288" i="19"/>
  <c r="MG288" i="19"/>
  <c r="MH288" i="19"/>
  <c r="MI288" i="19"/>
  <c r="MF289" i="19"/>
  <c r="MG289" i="19"/>
  <c r="MH289" i="19"/>
  <c r="MI289" i="19"/>
  <c r="MF290" i="19"/>
  <c r="MG290" i="19"/>
  <c r="MH290" i="19"/>
  <c r="MI290" i="19"/>
  <c r="MF291" i="19"/>
  <c r="MG291" i="19"/>
  <c r="MH291" i="19"/>
  <c r="MI291" i="19"/>
  <c r="MF292" i="19"/>
  <c r="MG292" i="19"/>
  <c r="MH292" i="19"/>
  <c r="MI292" i="19"/>
  <c r="MF293" i="19"/>
  <c r="MG293" i="19"/>
  <c r="MH293" i="19"/>
  <c r="MI293" i="19"/>
  <c r="MF294" i="19"/>
  <c r="MG294" i="19"/>
  <c r="MH294" i="19"/>
  <c r="MI294" i="19"/>
  <c r="MF295" i="19"/>
  <c r="MG295" i="19"/>
  <c r="MH295" i="19"/>
  <c r="MI295" i="19"/>
  <c r="MF296" i="19"/>
  <c r="MG296" i="19"/>
  <c r="MH296" i="19"/>
  <c r="MI296" i="19"/>
  <c r="MF297" i="19"/>
  <c r="MG297" i="19"/>
  <c r="MH297" i="19"/>
  <c r="MI297" i="19"/>
  <c r="MF298" i="19"/>
  <c r="MG298" i="19"/>
  <c r="MH298" i="19"/>
  <c r="MI298" i="19"/>
  <c r="MF299" i="19"/>
  <c r="MG299" i="19"/>
  <c r="MH299" i="19"/>
  <c r="MI299" i="19"/>
  <c r="MF300" i="19"/>
  <c r="MG300" i="19"/>
  <c r="MH300" i="19"/>
  <c r="MI300" i="19"/>
  <c r="MF301" i="19"/>
  <c r="MG301" i="19"/>
  <c r="MH301" i="19"/>
  <c r="MI301" i="19"/>
  <c r="MF302" i="19"/>
  <c r="MG302" i="19"/>
  <c r="MH302" i="19"/>
  <c r="MI302" i="19"/>
  <c r="MF303" i="19"/>
  <c r="MG303" i="19"/>
  <c r="MH303" i="19"/>
  <c r="MI303" i="19"/>
  <c r="MF304" i="19"/>
  <c r="MG304" i="19"/>
  <c r="MH304" i="19"/>
  <c r="MI304" i="19"/>
  <c r="MI2" i="19"/>
  <c r="MD2" i="19"/>
  <c r="MH2" i="19"/>
  <c r="MC2" i="19"/>
  <c r="MG2" i="19"/>
  <c r="MF2" i="19"/>
  <c r="MA3" i="19"/>
  <c r="MB3" i="19"/>
  <c r="MC3" i="19"/>
  <c r="MD3" i="19"/>
  <c r="MA4" i="19"/>
  <c r="MB4" i="19"/>
  <c r="MC4" i="19"/>
  <c r="MD4" i="19"/>
  <c r="MA5" i="19"/>
  <c r="MB5" i="19"/>
  <c r="MC5" i="19"/>
  <c r="MD5" i="19"/>
  <c r="MA6" i="19"/>
  <c r="MB6" i="19"/>
  <c r="MC6" i="19"/>
  <c r="MD6" i="19"/>
  <c r="MA7" i="19"/>
  <c r="MB7" i="19"/>
  <c r="MC7" i="19"/>
  <c r="MD7" i="19"/>
  <c r="MA8" i="19"/>
  <c r="MB8" i="19"/>
  <c r="MC8" i="19"/>
  <c r="MD8" i="19"/>
  <c r="MA9" i="19"/>
  <c r="MB9" i="19"/>
  <c r="MC9" i="19"/>
  <c r="MD9" i="19"/>
  <c r="MA10" i="19"/>
  <c r="MB10" i="19"/>
  <c r="MC10" i="19"/>
  <c r="MD10" i="19"/>
  <c r="MA11" i="19"/>
  <c r="MB11" i="19"/>
  <c r="MC11" i="19"/>
  <c r="MD11" i="19"/>
  <c r="MA12" i="19"/>
  <c r="MB12" i="19"/>
  <c r="MC12" i="19"/>
  <c r="MD12" i="19"/>
  <c r="MA13" i="19"/>
  <c r="MB13" i="19"/>
  <c r="MC13" i="19"/>
  <c r="MD13" i="19"/>
  <c r="MA14" i="19"/>
  <c r="MB14" i="19"/>
  <c r="MC14" i="19"/>
  <c r="MD14" i="19"/>
  <c r="MA15" i="19"/>
  <c r="MB15" i="19"/>
  <c r="MC15" i="19"/>
  <c r="MD15" i="19"/>
  <c r="MA16" i="19"/>
  <c r="MB16" i="19"/>
  <c r="MC16" i="19"/>
  <c r="MD16" i="19"/>
  <c r="MA17" i="19"/>
  <c r="MB17" i="19"/>
  <c r="MC17" i="19"/>
  <c r="MD17" i="19"/>
  <c r="MA18" i="19"/>
  <c r="MB18" i="19"/>
  <c r="MC18" i="19"/>
  <c r="MD18" i="19"/>
  <c r="MA19" i="19"/>
  <c r="MB19" i="19"/>
  <c r="MC19" i="19"/>
  <c r="MD19" i="19"/>
  <c r="MA20" i="19"/>
  <c r="MB20" i="19"/>
  <c r="MC20" i="19"/>
  <c r="MD20" i="19"/>
  <c r="MA21" i="19"/>
  <c r="MB21" i="19"/>
  <c r="MC21" i="19"/>
  <c r="MD21" i="19"/>
  <c r="MA22" i="19"/>
  <c r="MB22" i="19"/>
  <c r="MC22" i="19"/>
  <c r="MD22" i="19"/>
  <c r="MA23" i="19"/>
  <c r="MB23" i="19"/>
  <c r="MC23" i="19"/>
  <c r="MD23" i="19"/>
  <c r="MA24" i="19"/>
  <c r="MB24" i="19"/>
  <c r="MC24" i="19"/>
  <c r="MD24" i="19"/>
  <c r="MA25" i="19"/>
  <c r="MB25" i="19"/>
  <c r="MC25" i="19"/>
  <c r="MD25" i="19"/>
  <c r="MA26" i="19"/>
  <c r="MB26" i="19"/>
  <c r="MC26" i="19"/>
  <c r="MD26" i="19"/>
  <c r="MA27" i="19"/>
  <c r="MB27" i="19"/>
  <c r="MC27" i="19"/>
  <c r="MD27" i="19"/>
  <c r="MA28" i="19"/>
  <c r="MB28" i="19"/>
  <c r="MC28" i="19"/>
  <c r="MD28" i="19"/>
  <c r="MA29" i="19"/>
  <c r="MB29" i="19"/>
  <c r="MC29" i="19"/>
  <c r="MD29" i="19"/>
  <c r="MA30" i="19"/>
  <c r="MB30" i="19"/>
  <c r="MC30" i="19"/>
  <c r="MD30" i="19"/>
  <c r="MA31" i="19"/>
  <c r="MB31" i="19"/>
  <c r="MC31" i="19"/>
  <c r="MD31" i="19"/>
  <c r="MA32" i="19"/>
  <c r="MB32" i="19"/>
  <c r="MC32" i="19"/>
  <c r="MD32" i="19"/>
  <c r="MA33" i="19"/>
  <c r="MB33" i="19"/>
  <c r="MC33" i="19"/>
  <c r="MD33" i="19"/>
  <c r="MA34" i="19"/>
  <c r="MB34" i="19"/>
  <c r="MC34" i="19"/>
  <c r="MD34" i="19"/>
  <c r="MA35" i="19"/>
  <c r="MB35" i="19"/>
  <c r="MC35" i="19"/>
  <c r="MD35" i="19"/>
  <c r="MA36" i="19"/>
  <c r="MB36" i="19"/>
  <c r="MC36" i="19"/>
  <c r="MD36" i="19"/>
  <c r="MA37" i="19"/>
  <c r="MB37" i="19"/>
  <c r="MC37" i="19"/>
  <c r="MD37" i="19"/>
  <c r="MA38" i="19"/>
  <c r="MB38" i="19"/>
  <c r="MC38" i="19"/>
  <c r="MD38" i="19"/>
  <c r="MA39" i="19"/>
  <c r="MB39" i="19"/>
  <c r="MC39" i="19"/>
  <c r="MD39" i="19"/>
  <c r="MA40" i="19"/>
  <c r="MB40" i="19"/>
  <c r="MC40" i="19"/>
  <c r="MD40" i="19"/>
  <c r="MA41" i="19"/>
  <c r="MB41" i="19"/>
  <c r="MC41" i="19"/>
  <c r="MD41" i="19"/>
  <c r="MA42" i="19"/>
  <c r="MB42" i="19"/>
  <c r="MC42" i="19"/>
  <c r="MD42" i="19"/>
  <c r="MA43" i="19"/>
  <c r="MB43" i="19"/>
  <c r="MC43" i="19"/>
  <c r="MD43" i="19"/>
  <c r="MA44" i="19"/>
  <c r="MB44" i="19"/>
  <c r="MC44" i="19"/>
  <c r="MD44" i="19"/>
  <c r="MA45" i="19"/>
  <c r="MB45" i="19"/>
  <c r="MC45" i="19"/>
  <c r="MD45" i="19"/>
  <c r="MA46" i="19"/>
  <c r="MB46" i="19"/>
  <c r="MC46" i="19"/>
  <c r="MD46" i="19"/>
  <c r="MA47" i="19"/>
  <c r="MB47" i="19"/>
  <c r="MC47" i="19"/>
  <c r="MD47" i="19"/>
  <c r="MA48" i="19"/>
  <c r="MB48" i="19"/>
  <c r="MC48" i="19"/>
  <c r="MD48" i="19"/>
  <c r="MA49" i="19"/>
  <c r="MB49" i="19"/>
  <c r="MC49" i="19"/>
  <c r="MD49" i="19"/>
  <c r="MA50" i="19"/>
  <c r="MB50" i="19"/>
  <c r="MC50" i="19"/>
  <c r="MD50" i="19"/>
  <c r="MA51" i="19"/>
  <c r="MB51" i="19"/>
  <c r="MC51" i="19"/>
  <c r="MD51" i="19"/>
  <c r="MA52" i="19"/>
  <c r="MB52" i="19"/>
  <c r="MC52" i="19"/>
  <c r="MD52" i="19"/>
  <c r="MA53" i="19"/>
  <c r="MB53" i="19"/>
  <c r="MC53" i="19"/>
  <c r="MD53" i="19"/>
  <c r="MA54" i="19"/>
  <c r="MB54" i="19"/>
  <c r="MC54" i="19"/>
  <c r="MD54" i="19"/>
  <c r="MA55" i="19"/>
  <c r="MB55" i="19"/>
  <c r="MC55" i="19"/>
  <c r="MD55" i="19"/>
  <c r="MA56" i="19"/>
  <c r="MB56" i="19"/>
  <c r="MC56" i="19"/>
  <c r="MD56" i="19"/>
  <c r="MA57" i="19"/>
  <c r="MB57" i="19"/>
  <c r="MC57" i="19"/>
  <c r="MD57" i="19"/>
  <c r="MA58" i="19"/>
  <c r="MB58" i="19"/>
  <c r="MC58" i="19"/>
  <c r="MD58" i="19"/>
  <c r="MA59" i="19"/>
  <c r="MB59" i="19"/>
  <c r="MC59" i="19"/>
  <c r="MD59" i="19"/>
  <c r="MA60" i="19"/>
  <c r="MB60" i="19"/>
  <c r="MC60" i="19"/>
  <c r="MD60" i="19"/>
  <c r="MA61" i="19"/>
  <c r="MB61" i="19"/>
  <c r="MC61" i="19"/>
  <c r="MD61" i="19"/>
  <c r="MA62" i="19"/>
  <c r="MB62" i="19"/>
  <c r="MC62" i="19"/>
  <c r="MD62" i="19"/>
  <c r="MA63" i="19"/>
  <c r="MB63" i="19"/>
  <c r="MC63" i="19"/>
  <c r="MD63" i="19"/>
  <c r="MA64" i="19"/>
  <c r="MB64" i="19"/>
  <c r="MC64" i="19"/>
  <c r="MD64" i="19"/>
  <c r="MA65" i="19"/>
  <c r="MB65" i="19"/>
  <c r="MC65" i="19"/>
  <c r="MD65" i="19"/>
  <c r="MA66" i="19"/>
  <c r="MB66" i="19"/>
  <c r="MC66" i="19"/>
  <c r="MD66" i="19"/>
  <c r="MA67" i="19"/>
  <c r="MB67" i="19"/>
  <c r="MC67" i="19"/>
  <c r="MD67" i="19"/>
  <c r="MA68" i="19"/>
  <c r="MB68" i="19"/>
  <c r="MC68" i="19"/>
  <c r="MD68" i="19"/>
  <c r="MA69" i="19"/>
  <c r="MB69" i="19"/>
  <c r="MC69" i="19"/>
  <c r="MD69" i="19"/>
  <c r="MA70" i="19"/>
  <c r="MB70" i="19"/>
  <c r="MC70" i="19"/>
  <c r="MD70" i="19"/>
  <c r="MA71" i="19"/>
  <c r="MB71" i="19"/>
  <c r="MC71" i="19"/>
  <c r="MD71" i="19"/>
  <c r="MA72" i="19"/>
  <c r="MB72" i="19"/>
  <c r="MC72" i="19"/>
  <c r="MD72" i="19"/>
  <c r="MA73" i="19"/>
  <c r="MB73" i="19"/>
  <c r="MC73" i="19"/>
  <c r="MD73" i="19"/>
  <c r="MA74" i="19"/>
  <c r="MB74" i="19"/>
  <c r="MC74" i="19"/>
  <c r="MD74" i="19"/>
  <c r="MA75" i="19"/>
  <c r="MB75" i="19"/>
  <c r="MC75" i="19"/>
  <c r="MD75" i="19"/>
  <c r="MA76" i="19"/>
  <c r="MB76" i="19"/>
  <c r="MC76" i="19"/>
  <c r="MD76" i="19"/>
  <c r="MA77" i="19"/>
  <c r="MB77" i="19"/>
  <c r="MC77" i="19"/>
  <c r="MD77" i="19"/>
  <c r="MA78" i="19"/>
  <c r="MB78" i="19"/>
  <c r="MC78" i="19"/>
  <c r="MD78" i="19"/>
  <c r="MA79" i="19"/>
  <c r="MB79" i="19"/>
  <c r="MC79" i="19"/>
  <c r="MD79" i="19"/>
  <c r="MA80" i="19"/>
  <c r="MB80" i="19"/>
  <c r="MC80" i="19"/>
  <c r="MD80" i="19"/>
  <c r="MA81" i="19"/>
  <c r="MB81" i="19"/>
  <c r="MC81" i="19"/>
  <c r="MD81" i="19"/>
  <c r="MA82" i="19"/>
  <c r="MB82" i="19"/>
  <c r="MC82" i="19"/>
  <c r="MD82" i="19"/>
  <c r="MA83" i="19"/>
  <c r="MB83" i="19"/>
  <c r="MC83" i="19"/>
  <c r="MD83" i="19"/>
  <c r="MA84" i="19"/>
  <c r="MB84" i="19"/>
  <c r="MC84" i="19"/>
  <c r="MD84" i="19"/>
  <c r="MA85" i="19"/>
  <c r="MB85" i="19"/>
  <c r="MC85" i="19"/>
  <c r="MD85" i="19"/>
  <c r="MA86" i="19"/>
  <c r="MB86" i="19"/>
  <c r="MC86" i="19"/>
  <c r="MD86" i="19"/>
  <c r="MA87" i="19"/>
  <c r="MB87" i="19"/>
  <c r="MC87" i="19"/>
  <c r="MD87" i="19"/>
  <c r="MA88" i="19"/>
  <c r="MB88" i="19"/>
  <c r="MC88" i="19"/>
  <c r="MD88" i="19"/>
  <c r="MA89" i="19"/>
  <c r="MB89" i="19"/>
  <c r="MC89" i="19"/>
  <c r="MD89" i="19"/>
  <c r="MA90" i="19"/>
  <c r="MB90" i="19"/>
  <c r="MC90" i="19"/>
  <c r="MD90" i="19"/>
  <c r="MA91" i="19"/>
  <c r="MB91" i="19"/>
  <c r="MC91" i="19"/>
  <c r="MD91" i="19"/>
  <c r="MA92" i="19"/>
  <c r="MB92" i="19"/>
  <c r="MC92" i="19"/>
  <c r="MD92" i="19"/>
  <c r="MA93" i="19"/>
  <c r="MB93" i="19"/>
  <c r="MC93" i="19"/>
  <c r="MD93" i="19"/>
  <c r="MA94" i="19"/>
  <c r="MB94" i="19"/>
  <c r="MC94" i="19"/>
  <c r="MD94" i="19"/>
  <c r="MA95" i="19"/>
  <c r="MB95" i="19"/>
  <c r="MC95" i="19"/>
  <c r="MD95" i="19"/>
  <c r="MA96" i="19"/>
  <c r="MB96" i="19"/>
  <c r="MC96" i="19"/>
  <c r="MD96" i="19"/>
  <c r="MA97" i="19"/>
  <c r="MB97" i="19"/>
  <c r="MC97" i="19"/>
  <c r="MD97" i="19"/>
  <c r="MA98" i="19"/>
  <c r="MB98" i="19"/>
  <c r="MC98" i="19"/>
  <c r="MD98" i="19"/>
  <c r="MA99" i="19"/>
  <c r="MB99" i="19"/>
  <c r="MC99" i="19"/>
  <c r="MD99" i="19"/>
  <c r="MA100" i="19"/>
  <c r="MB100" i="19"/>
  <c r="MC100" i="19"/>
  <c r="MD100" i="19"/>
  <c r="MA101" i="19"/>
  <c r="MB101" i="19"/>
  <c r="MC101" i="19"/>
  <c r="MD101" i="19"/>
  <c r="MA102" i="19"/>
  <c r="MB102" i="19"/>
  <c r="MC102" i="19"/>
  <c r="MD102" i="19"/>
  <c r="MA103" i="19"/>
  <c r="MB103" i="19"/>
  <c r="MC103" i="19"/>
  <c r="MD103" i="19"/>
  <c r="MA104" i="19"/>
  <c r="MB104" i="19"/>
  <c r="MC104" i="19"/>
  <c r="MD104" i="19"/>
  <c r="MA105" i="19"/>
  <c r="MB105" i="19"/>
  <c r="MC105" i="19"/>
  <c r="MD105" i="19"/>
  <c r="MA106" i="19"/>
  <c r="MB106" i="19"/>
  <c r="MC106" i="19"/>
  <c r="MD106" i="19"/>
  <c r="MA107" i="19"/>
  <c r="MB107" i="19"/>
  <c r="MC107" i="19"/>
  <c r="MD107" i="19"/>
  <c r="MA108" i="19"/>
  <c r="MB108" i="19"/>
  <c r="MC108" i="19"/>
  <c r="MD108" i="19"/>
  <c r="MA109" i="19"/>
  <c r="MB109" i="19"/>
  <c r="MC109" i="19"/>
  <c r="MD109" i="19"/>
  <c r="MA110" i="19"/>
  <c r="MB110" i="19"/>
  <c r="MC110" i="19"/>
  <c r="MD110" i="19"/>
  <c r="MA111" i="19"/>
  <c r="MB111" i="19"/>
  <c r="MC111" i="19"/>
  <c r="MD111" i="19"/>
  <c r="MA112" i="19"/>
  <c r="MB112" i="19"/>
  <c r="MC112" i="19"/>
  <c r="MD112" i="19"/>
  <c r="MA113" i="19"/>
  <c r="MB113" i="19"/>
  <c r="MC113" i="19"/>
  <c r="MD113" i="19"/>
  <c r="MA114" i="19"/>
  <c r="MB114" i="19"/>
  <c r="MC114" i="19"/>
  <c r="MD114" i="19"/>
  <c r="MA115" i="19"/>
  <c r="MB115" i="19"/>
  <c r="MC115" i="19"/>
  <c r="MD115" i="19"/>
  <c r="MA116" i="19"/>
  <c r="MB116" i="19"/>
  <c r="MC116" i="19"/>
  <c r="MD116" i="19"/>
  <c r="MA117" i="19"/>
  <c r="MB117" i="19"/>
  <c r="MC117" i="19"/>
  <c r="MD117" i="19"/>
  <c r="MA118" i="19"/>
  <c r="MB118" i="19"/>
  <c r="MC118" i="19"/>
  <c r="MD118" i="19"/>
  <c r="MA119" i="19"/>
  <c r="MB119" i="19"/>
  <c r="MC119" i="19"/>
  <c r="MD119" i="19"/>
  <c r="MA120" i="19"/>
  <c r="MB120" i="19"/>
  <c r="MC120" i="19"/>
  <c r="MD120" i="19"/>
  <c r="MA121" i="19"/>
  <c r="MB121" i="19"/>
  <c r="MC121" i="19"/>
  <c r="MD121" i="19"/>
  <c r="MA122" i="19"/>
  <c r="MB122" i="19"/>
  <c r="MC122" i="19"/>
  <c r="MD122" i="19"/>
  <c r="MA123" i="19"/>
  <c r="MB123" i="19"/>
  <c r="MC123" i="19"/>
  <c r="MD123" i="19"/>
  <c r="MA124" i="19"/>
  <c r="MB124" i="19"/>
  <c r="MC124" i="19"/>
  <c r="MD124" i="19"/>
  <c r="MA125" i="19"/>
  <c r="MB125" i="19"/>
  <c r="MC125" i="19"/>
  <c r="MD125" i="19"/>
  <c r="MA126" i="19"/>
  <c r="MB126" i="19"/>
  <c r="MC126" i="19"/>
  <c r="MD126" i="19"/>
  <c r="MA127" i="19"/>
  <c r="MB127" i="19"/>
  <c r="MC127" i="19"/>
  <c r="MD127" i="19"/>
  <c r="MA128" i="19"/>
  <c r="MB128" i="19"/>
  <c r="MC128" i="19"/>
  <c r="MD128" i="19"/>
  <c r="MA129" i="19"/>
  <c r="MB129" i="19"/>
  <c r="MC129" i="19"/>
  <c r="MD129" i="19"/>
  <c r="MA130" i="19"/>
  <c r="MB130" i="19"/>
  <c r="MC130" i="19"/>
  <c r="MD130" i="19"/>
  <c r="MA131" i="19"/>
  <c r="MB131" i="19"/>
  <c r="MC131" i="19"/>
  <c r="MD131" i="19"/>
  <c r="MA132" i="19"/>
  <c r="MB132" i="19"/>
  <c r="MC132" i="19"/>
  <c r="MD132" i="19"/>
  <c r="MA133" i="19"/>
  <c r="MB133" i="19"/>
  <c r="MC133" i="19"/>
  <c r="MD133" i="19"/>
  <c r="MA134" i="19"/>
  <c r="MB134" i="19"/>
  <c r="MC134" i="19"/>
  <c r="MD134" i="19"/>
  <c r="MA135" i="19"/>
  <c r="MB135" i="19"/>
  <c r="MC135" i="19"/>
  <c r="MD135" i="19"/>
  <c r="MA136" i="19"/>
  <c r="MB136" i="19"/>
  <c r="MC136" i="19"/>
  <c r="MD136" i="19"/>
  <c r="MA137" i="19"/>
  <c r="MB137" i="19"/>
  <c r="MC137" i="19"/>
  <c r="MD137" i="19"/>
  <c r="MA138" i="19"/>
  <c r="MB138" i="19"/>
  <c r="MC138" i="19"/>
  <c r="MD138" i="19"/>
  <c r="MA139" i="19"/>
  <c r="MB139" i="19"/>
  <c r="MC139" i="19"/>
  <c r="MD139" i="19"/>
  <c r="MA140" i="19"/>
  <c r="MB140" i="19"/>
  <c r="MC140" i="19"/>
  <c r="MD140" i="19"/>
  <c r="MA141" i="19"/>
  <c r="MB141" i="19"/>
  <c r="MC141" i="19"/>
  <c r="MD141" i="19"/>
  <c r="MA142" i="19"/>
  <c r="MB142" i="19"/>
  <c r="MC142" i="19"/>
  <c r="MD142" i="19"/>
  <c r="MA143" i="19"/>
  <c r="MB143" i="19"/>
  <c r="MC143" i="19"/>
  <c r="MD143" i="19"/>
  <c r="MA144" i="19"/>
  <c r="MB144" i="19"/>
  <c r="MC144" i="19"/>
  <c r="MD144" i="19"/>
  <c r="MA145" i="19"/>
  <c r="MB145" i="19"/>
  <c r="MC145" i="19"/>
  <c r="MD145" i="19"/>
  <c r="MA146" i="19"/>
  <c r="MB146" i="19"/>
  <c r="MC146" i="19"/>
  <c r="MD146" i="19"/>
  <c r="MA147" i="19"/>
  <c r="MB147" i="19"/>
  <c r="MC147" i="19"/>
  <c r="MD147" i="19"/>
  <c r="MA148" i="19"/>
  <c r="MB148" i="19"/>
  <c r="MC148" i="19"/>
  <c r="MD148" i="19"/>
  <c r="MA149" i="19"/>
  <c r="MB149" i="19"/>
  <c r="MC149" i="19"/>
  <c r="MD149" i="19"/>
  <c r="MA150" i="19"/>
  <c r="MB150" i="19"/>
  <c r="MC150" i="19"/>
  <c r="MD150" i="19"/>
  <c r="MA151" i="19"/>
  <c r="MB151" i="19"/>
  <c r="MC151" i="19"/>
  <c r="MD151" i="19"/>
  <c r="MA152" i="19"/>
  <c r="MB152" i="19"/>
  <c r="MC152" i="19"/>
  <c r="MD152" i="19"/>
  <c r="MA153" i="19"/>
  <c r="MB153" i="19"/>
  <c r="MC153" i="19"/>
  <c r="MD153" i="19"/>
  <c r="MA154" i="19"/>
  <c r="MB154" i="19"/>
  <c r="MC154" i="19"/>
  <c r="MD154" i="19"/>
  <c r="MA155" i="19"/>
  <c r="MB155" i="19"/>
  <c r="MC155" i="19"/>
  <c r="MD155" i="19"/>
  <c r="MA156" i="19"/>
  <c r="MB156" i="19"/>
  <c r="MC156" i="19"/>
  <c r="MD156" i="19"/>
  <c r="MA157" i="19"/>
  <c r="MB157" i="19"/>
  <c r="MC157" i="19"/>
  <c r="MD157" i="19"/>
  <c r="MA158" i="19"/>
  <c r="MB158" i="19"/>
  <c r="MC158" i="19"/>
  <c r="MD158" i="19"/>
  <c r="MA159" i="19"/>
  <c r="MB159" i="19"/>
  <c r="MC159" i="19"/>
  <c r="MD159" i="19"/>
  <c r="MA160" i="19"/>
  <c r="MB160" i="19"/>
  <c r="MC160" i="19"/>
  <c r="MD160" i="19"/>
  <c r="MA161" i="19"/>
  <c r="MB161" i="19"/>
  <c r="MC161" i="19"/>
  <c r="MD161" i="19"/>
  <c r="MA162" i="19"/>
  <c r="MB162" i="19"/>
  <c r="MC162" i="19"/>
  <c r="MD162" i="19"/>
  <c r="MA163" i="19"/>
  <c r="MB163" i="19"/>
  <c r="MC163" i="19"/>
  <c r="MD163" i="19"/>
  <c r="MA164" i="19"/>
  <c r="MB164" i="19"/>
  <c r="MC164" i="19"/>
  <c r="MD164" i="19"/>
  <c r="MA165" i="19"/>
  <c r="MB165" i="19"/>
  <c r="MC165" i="19"/>
  <c r="MD165" i="19"/>
  <c r="MA166" i="19"/>
  <c r="MB166" i="19"/>
  <c r="MC166" i="19"/>
  <c r="MD166" i="19"/>
  <c r="MA167" i="19"/>
  <c r="MB167" i="19"/>
  <c r="MC167" i="19"/>
  <c r="MD167" i="19"/>
  <c r="MA168" i="19"/>
  <c r="MB168" i="19"/>
  <c r="MC168" i="19"/>
  <c r="MD168" i="19"/>
  <c r="MA169" i="19"/>
  <c r="MB169" i="19"/>
  <c r="MC169" i="19"/>
  <c r="MD169" i="19"/>
  <c r="MA170" i="19"/>
  <c r="MB170" i="19"/>
  <c r="MC170" i="19"/>
  <c r="MD170" i="19"/>
  <c r="MA171" i="19"/>
  <c r="MB171" i="19"/>
  <c r="MC171" i="19"/>
  <c r="MD171" i="19"/>
  <c r="MA172" i="19"/>
  <c r="MB172" i="19"/>
  <c r="MC172" i="19"/>
  <c r="MD172" i="19"/>
  <c r="MA173" i="19"/>
  <c r="MB173" i="19"/>
  <c r="MC173" i="19"/>
  <c r="MD173" i="19"/>
  <c r="MA174" i="19"/>
  <c r="MB174" i="19"/>
  <c r="MC174" i="19"/>
  <c r="MD174" i="19"/>
  <c r="MA175" i="19"/>
  <c r="MB175" i="19"/>
  <c r="MC175" i="19"/>
  <c r="MD175" i="19"/>
  <c r="MA176" i="19"/>
  <c r="MB176" i="19"/>
  <c r="MC176" i="19"/>
  <c r="MD176" i="19"/>
  <c r="MA177" i="19"/>
  <c r="MB177" i="19"/>
  <c r="MC177" i="19"/>
  <c r="MD177" i="19"/>
  <c r="MA178" i="19"/>
  <c r="MB178" i="19"/>
  <c r="MC178" i="19"/>
  <c r="MD178" i="19"/>
  <c r="MA179" i="19"/>
  <c r="MB179" i="19"/>
  <c r="MC179" i="19"/>
  <c r="MD179" i="19"/>
  <c r="MA180" i="19"/>
  <c r="MB180" i="19"/>
  <c r="MC180" i="19"/>
  <c r="MD180" i="19"/>
  <c r="MA181" i="19"/>
  <c r="MB181" i="19"/>
  <c r="MC181" i="19"/>
  <c r="MD181" i="19"/>
  <c r="MA182" i="19"/>
  <c r="MB182" i="19"/>
  <c r="MC182" i="19"/>
  <c r="MD182" i="19"/>
  <c r="MA183" i="19"/>
  <c r="MB183" i="19"/>
  <c r="MC183" i="19"/>
  <c r="MD183" i="19"/>
  <c r="MA184" i="19"/>
  <c r="MB184" i="19"/>
  <c r="MC184" i="19"/>
  <c r="MD184" i="19"/>
  <c r="MA185" i="19"/>
  <c r="MB185" i="19"/>
  <c r="MC185" i="19"/>
  <c r="MD185" i="19"/>
  <c r="MA186" i="19"/>
  <c r="MB186" i="19"/>
  <c r="MC186" i="19"/>
  <c r="MD186" i="19"/>
  <c r="MA187" i="19"/>
  <c r="MB187" i="19"/>
  <c r="MC187" i="19"/>
  <c r="MD187" i="19"/>
  <c r="MA188" i="19"/>
  <c r="MB188" i="19"/>
  <c r="MC188" i="19"/>
  <c r="MD188" i="19"/>
  <c r="MA189" i="19"/>
  <c r="MB189" i="19"/>
  <c r="MC189" i="19"/>
  <c r="MD189" i="19"/>
  <c r="MA190" i="19"/>
  <c r="MB190" i="19"/>
  <c r="MC190" i="19"/>
  <c r="MD190" i="19"/>
  <c r="MA191" i="19"/>
  <c r="MB191" i="19"/>
  <c r="MC191" i="19"/>
  <c r="MD191" i="19"/>
  <c r="MA192" i="19"/>
  <c r="MB192" i="19"/>
  <c r="MC192" i="19"/>
  <c r="MD192" i="19"/>
  <c r="MA193" i="19"/>
  <c r="MB193" i="19"/>
  <c r="MC193" i="19"/>
  <c r="MD193" i="19"/>
  <c r="MA194" i="19"/>
  <c r="MB194" i="19"/>
  <c r="MC194" i="19"/>
  <c r="MD194" i="19"/>
  <c r="MA195" i="19"/>
  <c r="MB195" i="19"/>
  <c r="MC195" i="19"/>
  <c r="MD195" i="19"/>
  <c r="MA196" i="19"/>
  <c r="MB196" i="19"/>
  <c r="MC196" i="19"/>
  <c r="MD196" i="19"/>
  <c r="MA197" i="19"/>
  <c r="MB197" i="19"/>
  <c r="MC197" i="19"/>
  <c r="MD197" i="19"/>
  <c r="MA198" i="19"/>
  <c r="MB198" i="19"/>
  <c r="MC198" i="19"/>
  <c r="MD198" i="19"/>
  <c r="MA199" i="19"/>
  <c r="MB199" i="19"/>
  <c r="MC199" i="19"/>
  <c r="MD199" i="19"/>
  <c r="MA200" i="19"/>
  <c r="MB200" i="19"/>
  <c r="MC200" i="19"/>
  <c r="MD200" i="19"/>
  <c r="MA201" i="19"/>
  <c r="MB201" i="19"/>
  <c r="MC201" i="19"/>
  <c r="MD201" i="19"/>
  <c r="MA202" i="19"/>
  <c r="MB202" i="19"/>
  <c r="MC202" i="19"/>
  <c r="MD202" i="19"/>
  <c r="MA203" i="19"/>
  <c r="MB203" i="19"/>
  <c r="MC203" i="19"/>
  <c r="MD203" i="19"/>
  <c r="MA204" i="19"/>
  <c r="MB204" i="19"/>
  <c r="MC204" i="19"/>
  <c r="MD204" i="19"/>
  <c r="MA205" i="19"/>
  <c r="MB205" i="19"/>
  <c r="MC205" i="19"/>
  <c r="MD205" i="19"/>
  <c r="MA206" i="19"/>
  <c r="MB206" i="19"/>
  <c r="MC206" i="19"/>
  <c r="MD206" i="19"/>
  <c r="MA207" i="19"/>
  <c r="MB207" i="19"/>
  <c r="MC207" i="19"/>
  <c r="MD207" i="19"/>
  <c r="MA208" i="19"/>
  <c r="MB208" i="19"/>
  <c r="MC208" i="19"/>
  <c r="MD208" i="19"/>
  <c r="MA209" i="19"/>
  <c r="MB209" i="19"/>
  <c r="MC209" i="19"/>
  <c r="MD209" i="19"/>
  <c r="MA210" i="19"/>
  <c r="MB210" i="19"/>
  <c r="MC210" i="19"/>
  <c r="MD210" i="19"/>
  <c r="MA211" i="19"/>
  <c r="MB211" i="19"/>
  <c r="MC211" i="19"/>
  <c r="MD211" i="19"/>
  <c r="MA212" i="19"/>
  <c r="MB212" i="19"/>
  <c r="MC212" i="19"/>
  <c r="MD212" i="19"/>
  <c r="MA213" i="19"/>
  <c r="MB213" i="19"/>
  <c r="MC213" i="19"/>
  <c r="MD213" i="19"/>
  <c r="MA214" i="19"/>
  <c r="MB214" i="19"/>
  <c r="MC214" i="19"/>
  <c r="MD214" i="19"/>
  <c r="MA215" i="19"/>
  <c r="MB215" i="19"/>
  <c r="MC215" i="19"/>
  <c r="MD215" i="19"/>
  <c r="MA216" i="19"/>
  <c r="MB216" i="19"/>
  <c r="MC216" i="19"/>
  <c r="MD216" i="19"/>
  <c r="MA217" i="19"/>
  <c r="MB217" i="19"/>
  <c r="MC217" i="19"/>
  <c r="MD217" i="19"/>
  <c r="MA218" i="19"/>
  <c r="MB218" i="19"/>
  <c r="MC218" i="19"/>
  <c r="MD218" i="19"/>
  <c r="MA219" i="19"/>
  <c r="MB219" i="19"/>
  <c r="MC219" i="19"/>
  <c r="MD219" i="19"/>
  <c r="MA220" i="19"/>
  <c r="MB220" i="19"/>
  <c r="MC220" i="19"/>
  <c r="MD220" i="19"/>
  <c r="MA221" i="19"/>
  <c r="MB221" i="19"/>
  <c r="MC221" i="19"/>
  <c r="MD221" i="19"/>
  <c r="MA222" i="19"/>
  <c r="MB222" i="19"/>
  <c r="MC222" i="19"/>
  <c r="MD222" i="19"/>
  <c r="MA223" i="19"/>
  <c r="MB223" i="19"/>
  <c r="MC223" i="19"/>
  <c r="MD223" i="19"/>
  <c r="MA224" i="19"/>
  <c r="MB224" i="19"/>
  <c r="MC224" i="19"/>
  <c r="MD224" i="19"/>
  <c r="MA225" i="19"/>
  <c r="MB225" i="19"/>
  <c r="MC225" i="19"/>
  <c r="MD225" i="19"/>
  <c r="MA226" i="19"/>
  <c r="MB226" i="19"/>
  <c r="MC226" i="19"/>
  <c r="MD226" i="19"/>
  <c r="MA227" i="19"/>
  <c r="MB227" i="19"/>
  <c r="MC227" i="19"/>
  <c r="MD227" i="19"/>
  <c r="MA228" i="19"/>
  <c r="MB228" i="19"/>
  <c r="MC228" i="19"/>
  <c r="MD228" i="19"/>
  <c r="MA229" i="19"/>
  <c r="MB229" i="19"/>
  <c r="MC229" i="19"/>
  <c r="MD229" i="19"/>
  <c r="MA230" i="19"/>
  <c r="MB230" i="19"/>
  <c r="MC230" i="19"/>
  <c r="MD230" i="19"/>
  <c r="MA231" i="19"/>
  <c r="MB231" i="19"/>
  <c r="MC231" i="19"/>
  <c r="MD231" i="19"/>
  <c r="MA232" i="19"/>
  <c r="MB232" i="19"/>
  <c r="MC232" i="19"/>
  <c r="MD232" i="19"/>
  <c r="MA233" i="19"/>
  <c r="MB233" i="19"/>
  <c r="MC233" i="19"/>
  <c r="MD233" i="19"/>
  <c r="MA234" i="19"/>
  <c r="MB234" i="19"/>
  <c r="MC234" i="19"/>
  <c r="MD234" i="19"/>
  <c r="MA235" i="19"/>
  <c r="MB235" i="19"/>
  <c r="MC235" i="19"/>
  <c r="MD235" i="19"/>
  <c r="MA236" i="19"/>
  <c r="MB236" i="19"/>
  <c r="MC236" i="19"/>
  <c r="MD236" i="19"/>
  <c r="MA237" i="19"/>
  <c r="MB237" i="19"/>
  <c r="MC237" i="19"/>
  <c r="MD237" i="19"/>
  <c r="MA238" i="19"/>
  <c r="MB238" i="19"/>
  <c r="MC238" i="19"/>
  <c r="MD238" i="19"/>
  <c r="MA239" i="19"/>
  <c r="MB239" i="19"/>
  <c r="MC239" i="19"/>
  <c r="MD239" i="19"/>
  <c r="MA240" i="19"/>
  <c r="MB240" i="19"/>
  <c r="MC240" i="19"/>
  <c r="MD240" i="19"/>
  <c r="MA241" i="19"/>
  <c r="MB241" i="19"/>
  <c r="MC241" i="19"/>
  <c r="MD241" i="19"/>
  <c r="MA242" i="19"/>
  <c r="MB242" i="19"/>
  <c r="MC242" i="19"/>
  <c r="MD242" i="19"/>
  <c r="MA243" i="19"/>
  <c r="MB243" i="19"/>
  <c r="MC243" i="19"/>
  <c r="MD243" i="19"/>
  <c r="MA244" i="19"/>
  <c r="MB244" i="19"/>
  <c r="MC244" i="19"/>
  <c r="MD244" i="19"/>
  <c r="MA245" i="19"/>
  <c r="MB245" i="19"/>
  <c r="MC245" i="19"/>
  <c r="MD245" i="19"/>
  <c r="MA246" i="19"/>
  <c r="MB246" i="19"/>
  <c r="MC246" i="19"/>
  <c r="MD246" i="19"/>
  <c r="MA247" i="19"/>
  <c r="MB247" i="19"/>
  <c r="MC247" i="19"/>
  <c r="MD247" i="19"/>
  <c r="MA248" i="19"/>
  <c r="MB248" i="19"/>
  <c r="MC248" i="19"/>
  <c r="MD248" i="19"/>
  <c r="MA249" i="19"/>
  <c r="MB249" i="19"/>
  <c r="MC249" i="19"/>
  <c r="MD249" i="19"/>
  <c r="MA250" i="19"/>
  <c r="MB250" i="19"/>
  <c r="MC250" i="19"/>
  <c r="MD250" i="19"/>
  <c r="MA251" i="19"/>
  <c r="MB251" i="19"/>
  <c r="MC251" i="19"/>
  <c r="MD251" i="19"/>
  <c r="MA252" i="19"/>
  <c r="MB252" i="19"/>
  <c r="MC252" i="19"/>
  <c r="MD252" i="19"/>
  <c r="MA253" i="19"/>
  <c r="MB253" i="19"/>
  <c r="MC253" i="19"/>
  <c r="MD253" i="19"/>
  <c r="MA254" i="19"/>
  <c r="MB254" i="19"/>
  <c r="MC254" i="19"/>
  <c r="MD254" i="19"/>
  <c r="MA255" i="19"/>
  <c r="MB255" i="19"/>
  <c r="MC255" i="19"/>
  <c r="MD255" i="19"/>
  <c r="MA256" i="19"/>
  <c r="MB256" i="19"/>
  <c r="MC256" i="19"/>
  <c r="MD256" i="19"/>
  <c r="MA257" i="19"/>
  <c r="MB257" i="19"/>
  <c r="MC257" i="19"/>
  <c r="MD257" i="19"/>
  <c r="MA258" i="19"/>
  <c r="MB258" i="19"/>
  <c r="MC258" i="19"/>
  <c r="MD258" i="19"/>
  <c r="MA259" i="19"/>
  <c r="MB259" i="19"/>
  <c r="MC259" i="19"/>
  <c r="MD259" i="19"/>
  <c r="MA260" i="19"/>
  <c r="MB260" i="19"/>
  <c r="MC260" i="19"/>
  <c r="MD260" i="19"/>
  <c r="MA261" i="19"/>
  <c r="MB261" i="19"/>
  <c r="MC261" i="19"/>
  <c r="MD261" i="19"/>
  <c r="MA262" i="19"/>
  <c r="MB262" i="19"/>
  <c r="MC262" i="19"/>
  <c r="MD262" i="19"/>
  <c r="MA263" i="19"/>
  <c r="MB263" i="19"/>
  <c r="MC263" i="19"/>
  <c r="MD263" i="19"/>
  <c r="MA264" i="19"/>
  <c r="MB264" i="19"/>
  <c r="MC264" i="19"/>
  <c r="MD264" i="19"/>
  <c r="MA265" i="19"/>
  <c r="MB265" i="19"/>
  <c r="MC265" i="19"/>
  <c r="MD265" i="19"/>
  <c r="MA266" i="19"/>
  <c r="MB266" i="19"/>
  <c r="MC266" i="19"/>
  <c r="MD266" i="19"/>
  <c r="MA267" i="19"/>
  <c r="MB267" i="19"/>
  <c r="MC267" i="19"/>
  <c r="MD267" i="19"/>
  <c r="MA268" i="19"/>
  <c r="MB268" i="19"/>
  <c r="MC268" i="19"/>
  <c r="MD268" i="19"/>
  <c r="MA269" i="19"/>
  <c r="MB269" i="19"/>
  <c r="MC269" i="19"/>
  <c r="MD269" i="19"/>
  <c r="MA270" i="19"/>
  <c r="MB270" i="19"/>
  <c r="MC270" i="19"/>
  <c r="MD270" i="19"/>
  <c r="MA271" i="19"/>
  <c r="MB271" i="19"/>
  <c r="MC271" i="19"/>
  <c r="MD271" i="19"/>
  <c r="MA272" i="19"/>
  <c r="MB272" i="19"/>
  <c r="MC272" i="19"/>
  <c r="MD272" i="19"/>
  <c r="MA273" i="19"/>
  <c r="MB273" i="19"/>
  <c r="MC273" i="19"/>
  <c r="MD273" i="19"/>
  <c r="MA274" i="19"/>
  <c r="MB274" i="19"/>
  <c r="MC274" i="19"/>
  <c r="MD274" i="19"/>
  <c r="MA275" i="19"/>
  <c r="MB275" i="19"/>
  <c r="MC275" i="19"/>
  <c r="MD275" i="19"/>
  <c r="MA276" i="19"/>
  <c r="MB276" i="19"/>
  <c r="MC276" i="19"/>
  <c r="MD276" i="19"/>
  <c r="MA277" i="19"/>
  <c r="MB277" i="19"/>
  <c r="MC277" i="19"/>
  <c r="MD277" i="19"/>
  <c r="MA278" i="19"/>
  <c r="MB278" i="19"/>
  <c r="MC278" i="19"/>
  <c r="MD278" i="19"/>
  <c r="MA279" i="19"/>
  <c r="MB279" i="19"/>
  <c r="MC279" i="19"/>
  <c r="MD279" i="19"/>
  <c r="MA280" i="19"/>
  <c r="MB280" i="19"/>
  <c r="MC280" i="19"/>
  <c r="MD280" i="19"/>
  <c r="MA281" i="19"/>
  <c r="MB281" i="19"/>
  <c r="MC281" i="19"/>
  <c r="MD281" i="19"/>
  <c r="MA282" i="19"/>
  <c r="MB282" i="19"/>
  <c r="MC282" i="19"/>
  <c r="MD282" i="19"/>
  <c r="MA283" i="19"/>
  <c r="MB283" i="19"/>
  <c r="MC283" i="19"/>
  <c r="MD283" i="19"/>
  <c r="MA284" i="19"/>
  <c r="MB284" i="19"/>
  <c r="MC284" i="19"/>
  <c r="MD284" i="19"/>
  <c r="MA285" i="19"/>
  <c r="MB285" i="19"/>
  <c r="MC285" i="19"/>
  <c r="MD285" i="19"/>
  <c r="MA286" i="19"/>
  <c r="MB286" i="19"/>
  <c r="MC286" i="19"/>
  <c r="MD286" i="19"/>
  <c r="MA287" i="19"/>
  <c r="MB287" i="19"/>
  <c r="MC287" i="19"/>
  <c r="MD287" i="19"/>
  <c r="MA288" i="19"/>
  <c r="MB288" i="19"/>
  <c r="MC288" i="19"/>
  <c r="MD288" i="19"/>
  <c r="MA289" i="19"/>
  <c r="MB289" i="19"/>
  <c r="MC289" i="19"/>
  <c r="MD289" i="19"/>
  <c r="MA290" i="19"/>
  <c r="MB290" i="19"/>
  <c r="MC290" i="19"/>
  <c r="MD290" i="19"/>
  <c r="MA291" i="19"/>
  <c r="MB291" i="19"/>
  <c r="MC291" i="19"/>
  <c r="MD291" i="19"/>
  <c r="MA292" i="19"/>
  <c r="MB292" i="19"/>
  <c r="MC292" i="19"/>
  <c r="MD292" i="19"/>
  <c r="MA293" i="19"/>
  <c r="MB293" i="19"/>
  <c r="MC293" i="19"/>
  <c r="MD293" i="19"/>
  <c r="MA294" i="19"/>
  <c r="MB294" i="19"/>
  <c r="MC294" i="19"/>
  <c r="MD294" i="19"/>
  <c r="MA295" i="19"/>
  <c r="MB295" i="19"/>
  <c r="MC295" i="19"/>
  <c r="MD295" i="19"/>
  <c r="MA296" i="19"/>
  <c r="MB296" i="19"/>
  <c r="MC296" i="19"/>
  <c r="MD296" i="19"/>
  <c r="MA297" i="19"/>
  <c r="MB297" i="19"/>
  <c r="MC297" i="19"/>
  <c r="MD297" i="19"/>
  <c r="MA298" i="19"/>
  <c r="MB298" i="19"/>
  <c r="MC298" i="19"/>
  <c r="MD298" i="19"/>
  <c r="MA299" i="19"/>
  <c r="MB299" i="19"/>
  <c r="MC299" i="19"/>
  <c r="MD299" i="19"/>
  <c r="MA300" i="19"/>
  <c r="MB300" i="19"/>
  <c r="MC300" i="19"/>
  <c r="MD300" i="19"/>
  <c r="MA301" i="19"/>
  <c r="MB301" i="19"/>
  <c r="MC301" i="19"/>
  <c r="MD301" i="19"/>
  <c r="MA302" i="19"/>
  <c r="MB302" i="19"/>
  <c r="MC302" i="19"/>
  <c r="MD302" i="19"/>
  <c r="MA303" i="19"/>
  <c r="MB303" i="19"/>
  <c r="MC303" i="19"/>
  <c r="MD303" i="19"/>
  <c r="MA304" i="19"/>
  <c r="MB304" i="19"/>
  <c r="MC304" i="19"/>
  <c r="MD304" i="19"/>
  <c r="NZ3" i="19"/>
  <c r="NZ4" i="19"/>
  <c r="NZ5" i="19"/>
  <c r="NZ6" i="19"/>
  <c r="NZ7" i="19"/>
  <c r="NZ8" i="19"/>
  <c r="NZ9" i="19"/>
  <c r="NZ10" i="19"/>
  <c r="NZ11" i="19"/>
  <c r="NZ12" i="19"/>
  <c r="NZ13" i="19"/>
  <c r="NZ14" i="19"/>
  <c r="NZ15" i="19"/>
  <c r="NZ16" i="19"/>
  <c r="NZ17" i="19"/>
  <c r="NZ18" i="19"/>
  <c r="NZ19" i="19"/>
  <c r="NZ20" i="19"/>
  <c r="NZ21" i="19"/>
  <c r="NZ22" i="19"/>
  <c r="NZ23" i="19"/>
  <c r="NZ24" i="19"/>
  <c r="NZ25" i="19"/>
  <c r="NZ26" i="19"/>
  <c r="NZ27" i="19"/>
  <c r="NZ28" i="19"/>
  <c r="NZ29" i="19"/>
  <c r="NZ30" i="19"/>
  <c r="NZ31" i="19"/>
  <c r="NZ32" i="19"/>
  <c r="NZ33" i="19"/>
  <c r="NZ34" i="19"/>
  <c r="NZ35" i="19"/>
  <c r="NZ36" i="19"/>
  <c r="NZ37" i="19"/>
  <c r="NZ38" i="19"/>
  <c r="NZ39" i="19"/>
  <c r="NZ40" i="19"/>
  <c r="NZ41" i="19"/>
  <c r="NZ42" i="19"/>
  <c r="NZ43" i="19"/>
  <c r="NZ44" i="19"/>
  <c r="NZ45" i="19"/>
  <c r="NZ46" i="19"/>
  <c r="NZ47" i="19"/>
  <c r="NZ48" i="19"/>
  <c r="NZ49" i="19"/>
  <c r="NZ50" i="19"/>
  <c r="NZ51" i="19"/>
  <c r="NZ52" i="19"/>
  <c r="NZ53" i="19"/>
  <c r="NZ54" i="19"/>
  <c r="NZ55" i="19"/>
  <c r="NZ56" i="19"/>
  <c r="NZ57" i="19"/>
  <c r="NZ58" i="19"/>
  <c r="NZ59" i="19"/>
  <c r="NZ60" i="19"/>
  <c r="NZ61" i="19"/>
  <c r="NZ62" i="19"/>
  <c r="NZ63" i="19"/>
  <c r="NZ64" i="19"/>
  <c r="NZ65" i="19"/>
  <c r="NZ66" i="19"/>
  <c r="NZ67" i="19"/>
  <c r="NZ68" i="19"/>
  <c r="NZ69" i="19"/>
  <c r="NZ70" i="19"/>
  <c r="NZ71" i="19"/>
  <c r="NZ72" i="19"/>
  <c r="NZ73" i="19"/>
  <c r="NZ74" i="19"/>
  <c r="NZ75" i="19"/>
  <c r="NZ76" i="19"/>
  <c r="NZ77" i="19"/>
  <c r="NZ78" i="19"/>
  <c r="NZ79" i="19"/>
  <c r="NZ80" i="19"/>
  <c r="NZ81" i="19"/>
  <c r="NZ82" i="19"/>
  <c r="NZ83" i="19"/>
  <c r="NZ84" i="19"/>
  <c r="NZ85" i="19"/>
  <c r="NZ86" i="19"/>
  <c r="NZ87" i="19"/>
  <c r="NZ88" i="19"/>
  <c r="NZ89" i="19"/>
  <c r="NZ90" i="19"/>
  <c r="NZ91" i="19"/>
  <c r="NZ92" i="19"/>
  <c r="NZ93" i="19"/>
  <c r="NZ94" i="19"/>
  <c r="NZ95" i="19"/>
  <c r="NZ96" i="19"/>
  <c r="NZ97" i="19"/>
  <c r="NZ98" i="19"/>
  <c r="NZ99" i="19"/>
  <c r="NZ100" i="19"/>
  <c r="NZ101" i="19"/>
  <c r="NZ102" i="19"/>
  <c r="NZ103" i="19"/>
  <c r="NZ104" i="19"/>
  <c r="NZ105" i="19"/>
  <c r="NZ106" i="19"/>
  <c r="NZ107" i="19"/>
  <c r="NZ108" i="19"/>
  <c r="NZ109" i="19"/>
  <c r="NZ110" i="19"/>
  <c r="NZ111" i="19"/>
  <c r="NZ112" i="19"/>
  <c r="NZ113" i="19"/>
  <c r="NZ114" i="19"/>
  <c r="NZ115" i="19"/>
  <c r="NZ116" i="19"/>
  <c r="NZ117" i="19"/>
  <c r="NZ118" i="19"/>
  <c r="NZ119" i="19"/>
  <c r="NZ120" i="19"/>
  <c r="NZ121" i="19"/>
  <c r="NZ122" i="19"/>
  <c r="NZ123" i="19"/>
  <c r="NZ124" i="19"/>
  <c r="NZ125" i="19"/>
  <c r="NZ126" i="19"/>
  <c r="NZ127" i="19"/>
  <c r="NZ128" i="19"/>
  <c r="NZ129" i="19"/>
  <c r="NZ130" i="19"/>
  <c r="NZ131" i="19"/>
  <c r="NZ132" i="19"/>
  <c r="NZ133" i="19"/>
  <c r="NZ134" i="19"/>
  <c r="NZ135" i="19"/>
  <c r="NZ136" i="19"/>
  <c r="NZ137" i="19"/>
  <c r="NZ138" i="19"/>
  <c r="NZ139" i="19"/>
  <c r="NZ140" i="19"/>
  <c r="NZ141" i="19"/>
  <c r="NZ142" i="19"/>
  <c r="NZ143" i="19"/>
  <c r="NZ144" i="19"/>
  <c r="NZ145" i="19"/>
  <c r="NZ146" i="19"/>
  <c r="NZ147" i="19"/>
  <c r="NZ148" i="19"/>
  <c r="NZ149" i="19"/>
  <c r="NZ150" i="19"/>
  <c r="NZ151" i="19"/>
  <c r="NZ152" i="19"/>
  <c r="NZ153" i="19"/>
  <c r="NZ154" i="19"/>
  <c r="NZ155" i="19"/>
  <c r="NZ156" i="19"/>
  <c r="NZ157" i="19"/>
  <c r="NZ158" i="19"/>
  <c r="NZ159" i="19"/>
  <c r="NZ160" i="19"/>
  <c r="NZ161" i="19"/>
  <c r="NZ162" i="19"/>
  <c r="NZ163" i="19"/>
  <c r="NZ164" i="19"/>
  <c r="NZ165" i="19"/>
  <c r="NZ166" i="19"/>
  <c r="NZ167" i="19"/>
  <c r="NZ168" i="19"/>
  <c r="NZ169" i="19"/>
  <c r="NZ170" i="19"/>
  <c r="NZ171" i="19"/>
  <c r="NZ172" i="19"/>
  <c r="NZ173" i="19"/>
  <c r="NZ174" i="19"/>
  <c r="NZ175" i="19"/>
  <c r="NZ176" i="19"/>
  <c r="NZ177" i="19"/>
  <c r="NZ178" i="19"/>
  <c r="NZ179" i="19"/>
  <c r="NZ180" i="19"/>
  <c r="NZ181" i="19"/>
  <c r="NZ182" i="19"/>
  <c r="NZ183" i="19"/>
  <c r="NZ184" i="19"/>
  <c r="NZ185" i="19"/>
  <c r="NZ186" i="19"/>
  <c r="NZ187" i="19"/>
  <c r="NZ188" i="19"/>
  <c r="NZ189" i="19"/>
  <c r="NZ190" i="19"/>
  <c r="NZ191" i="19"/>
  <c r="NZ192" i="19"/>
  <c r="NZ193" i="19"/>
  <c r="NZ194" i="19"/>
  <c r="NZ195" i="19"/>
  <c r="NZ196" i="19"/>
  <c r="NZ197" i="19"/>
  <c r="NZ198" i="19"/>
  <c r="NZ199" i="19"/>
  <c r="NZ200" i="19"/>
  <c r="NZ201" i="19"/>
  <c r="NZ202" i="19"/>
  <c r="NZ203" i="19"/>
  <c r="NZ204" i="19"/>
  <c r="NZ205" i="19"/>
  <c r="NZ206" i="19"/>
  <c r="NZ207" i="19"/>
  <c r="NZ208" i="19"/>
  <c r="NZ209" i="19"/>
  <c r="NZ210" i="19"/>
  <c r="NZ211" i="19"/>
  <c r="NZ212" i="19"/>
  <c r="NZ213" i="19"/>
  <c r="NZ214" i="19"/>
  <c r="NZ215" i="19"/>
  <c r="NZ216" i="19"/>
  <c r="NZ217" i="19"/>
  <c r="NZ218" i="19"/>
  <c r="NZ219" i="19"/>
  <c r="NZ220" i="19"/>
  <c r="NZ221" i="19"/>
  <c r="NZ222" i="19"/>
  <c r="NZ223" i="19"/>
  <c r="NZ224" i="19"/>
  <c r="NZ225" i="19"/>
  <c r="NZ226" i="19"/>
  <c r="NZ227" i="19"/>
  <c r="NZ228" i="19"/>
  <c r="NZ229" i="19"/>
  <c r="NZ230" i="19"/>
  <c r="NZ231" i="19"/>
  <c r="NZ232" i="19"/>
  <c r="NZ233" i="19"/>
  <c r="NZ234" i="19"/>
  <c r="NZ235" i="19"/>
  <c r="NZ236" i="19"/>
  <c r="NZ237" i="19"/>
  <c r="NZ238" i="19"/>
  <c r="NZ239" i="19"/>
  <c r="NZ240" i="19"/>
  <c r="NZ241" i="19"/>
  <c r="NZ242" i="19"/>
  <c r="NZ243" i="19"/>
  <c r="NZ244" i="19"/>
  <c r="NZ245" i="19"/>
  <c r="NZ246" i="19"/>
  <c r="NZ247" i="19"/>
  <c r="NZ248" i="19"/>
  <c r="NZ249" i="19"/>
  <c r="NZ250" i="19"/>
  <c r="NZ251" i="19"/>
  <c r="NZ252" i="19"/>
  <c r="NZ253" i="19"/>
  <c r="NZ254" i="19"/>
  <c r="NZ255" i="19"/>
  <c r="NZ256" i="19"/>
  <c r="NZ257" i="19"/>
  <c r="NZ258" i="19"/>
  <c r="NZ259" i="19"/>
  <c r="NZ260" i="19"/>
  <c r="NZ261" i="19"/>
  <c r="NZ262" i="19"/>
  <c r="NZ263" i="19"/>
  <c r="NZ264" i="19"/>
  <c r="NZ265" i="19"/>
  <c r="NZ266" i="19"/>
  <c r="NZ267" i="19"/>
  <c r="NZ268" i="19"/>
  <c r="NZ269" i="19"/>
  <c r="NZ270" i="19"/>
  <c r="NZ271" i="19"/>
  <c r="NZ272" i="19"/>
  <c r="NZ273" i="19"/>
  <c r="NZ274" i="19"/>
  <c r="NZ275" i="19"/>
  <c r="NZ276" i="19"/>
  <c r="NZ277" i="19"/>
  <c r="NZ278" i="19"/>
  <c r="NZ279" i="19"/>
  <c r="NZ280" i="19"/>
  <c r="NZ281" i="19"/>
  <c r="NZ282" i="19"/>
  <c r="NZ283" i="19"/>
  <c r="NZ284" i="19"/>
  <c r="NZ285" i="19"/>
  <c r="NZ286" i="19"/>
  <c r="NZ287" i="19"/>
  <c r="NZ288" i="19"/>
  <c r="NZ289" i="19"/>
  <c r="NZ290" i="19"/>
  <c r="NZ291" i="19"/>
  <c r="NZ292" i="19"/>
  <c r="NZ293" i="19"/>
  <c r="NZ294" i="19"/>
  <c r="NZ295" i="19"/>
  <c r="NZ296" i="19"/>
  <c r="NZ297" i="19"/>
  <c r="NZ298" i="19"/>
  <c r="NZ299" i="19"/>
  <c r="NZ300" i="19"/>
  <c r="NZ301" i="19"/>
  <c r="NZ302" i="19"/>
  <c r="NZ303" i="19"/>
  <c r="NZ304" i="19"/>
  <c r="NZ2" i="19"/>
  <c r="MU3" i="19"/>
  <c r="MV3" i="19"/>
  <c r="MY3" i="19"/>
  <c r="NB3" i="19"/>
  <c r="NC3" i="19"/>
  <c r="ND3" i="19"/>
  <c r="NE3" i="19"/>
  <c r="NF3" i="19"/>
  <c r="NG3" i="19"/>
  <c r="NH3" i="19"/>
  <c r="NI3" i="19"/>
  <c r="NJ3" i="19"/>
  <c r="NK3" i="19"/>
  <c r="NL3" i="19"/>
  <c r="NM3" i="19"/>
  <c r="NN3" i="19"/>
  <c r="NO3" i="19"/>
  <c r="NP3" i="19"/>
  <c r="NQ3" i="19"/>
  <c r="NR3" i="19"/>
  <c r="NS3" i="19"/>
  <c r="NT3" i="19"/>
  <c r="NU3" i="19"/>
  <c r="NV3" i="19"/>
  <c r="MU4" i="19"/>
  <c r="MV4" i="19"/>
  <c r="MY4" i="19"/>
  <c r="NB4" i="19"/>
  <c r="NC4" i="19"/>
  <c r="ND4" i="19"/>
  <c r="NE4" i="19"/>
  <c r="NF4" i="19"/>
  <c r="NG4" i="19"/>
  <c r="NH4" i="19"/>
  <c r="NI4" i="19"/>
  <c r="NJ4" i="19"/>
  <c r="NK4" i="19"/>
  <c r="NL4" i="19"/>
  <c r="NM4" i="19"/>
  <c r="NN4" i="19"/>
  <c r="NO4" i="19"/>
  <c r="NP4" i="19"/>
  <c r="NQ4" i="19"/>
  <c r="NR4" i="19"/>
  <c r="NS4" i="19"/>
  <c r="NT4" i="19"/>
  <c r="NU4" i="19"/>
  <c r="NV4" i="19"/>
  <c r="MU5" i="19"/>
  <c r="MV5" i="19"/>
  <c r="MY5" i="19"/>
  <c r="NB5" i="19"/>
  <c r="NC5" i="19"/>
  <c r="ND5" i="19"/>
  <c r="NE5" i="19"/>
  <c r="NF5" i="19"/>
  <c r="NG5" i="19"/>
  <c r="NH5" i="19"/>
  <c r="NI5" i="19"/>
  <c r="NJ5" i="19"/>
  <c r="NK5" i="19"/>
  <c r="NL5" i="19"/>
  <c r="NM5" i="19"/>
  <c r="NN5" i="19"/>
  <c r="NO5" i="19"/>
  <c r="NP5" i="19"/>
  <c r="NQ5" i="19"/>
  <c r="NR5" i="19"/>
  <c r="NS5" i="19"/>
  <c r="NT5" i="19"/>
  <c r="NU5" i="19"/>
  <c r="NV5" i="19"/>
  <c r="MU6" i="19"/>
  <c r="MV6" i="19"/>
  <c r="MY6" i="19"/>
  <c r="NB6" i="19"/>
  <c r="NC6" i="19"/>
  <c r="ND6" i="19"/>
  <c r="NE6" i="19"/>
  <c r="NF6" i="19"/>
  <c r="NG6" i="19"/>
  <c r="NH6" i="19"/>
  <c r="NI6" i="19"/>
  <c r="NJ6" i="19"/>
  <c r="NK6" i="19"/>
  <c r="NL6" i="19"/>
  <c r="NM6" i="19"/>
  <c r="NN6" i="19"/>
  <c r="NO6" i="19"/>
  <c r="NP6" i="19"/>
  <c r="NQ6" i="19"/>
  <c r="NR6" i="19"/>
  <c r="NS6" i="19"/>
  <c r="NT6" i="19"/>
  <c r="NU6" i="19"/>
  <c r="NV6" i="19"/>
  <c r="MU7" i="19"/>
  <c r="MV7" i="19"/>
  <c r="MY7" i="19"/>
  <c r="NB7" i="19"/>
  <c r="NC7" i="19"/>
  <c r="ND7" i="19"/>
  <c r="NE7" i="19"/>
  <c r="NF7" i="19"/>
  <c r="NG7" i="19"/>
  <c r="NH7" i="19"/>
  <c r="NI7" i="19"/>
  <c r="NJ7" i="19"/>
  <c r="NK7" i="19"/>
  <c r="NL7" i="19"/>
  <c r="NM7" i="19"/>
  <c r="NN7" i="19"/>
  <c r="NO7" i="19"/>
  <c r="NP7" i="19"/>
  <c r="NQ7" i="19"/>
  <c r="NR7" i="19"/>
  <c r="NS7" i="19"/>
  <c r="NT7" i="19"/>
  <c r="NU7" i="19"/>
  <c r="NV7" i="19"/>
  <c r="MU8" i="19"/>
  <c r="MV8" i="19"/>
  <c r="MY8" i="19"/>
  <c r="NB8" i="19"/>
  <c r="NC8" i="19"/>
  <c r="ND8" i="19"/>
  <c r="NE8" i="19"/>
  <c r="NF8" i="19"/>
  <c r="NG8" i="19"/>
  <c r="NH8" i="19"/>
  <c r="NI8" i="19"/>
  <c r="NJ8" i="19"/>
  <c r="NK8" i="19"/>
  <c r="NL8" i="19"/>
  <c r="NM8" i="19"/>
  <c r="NN8" i="19"/>
  <c r="NO8" i="19"/>
  <c r="NP8" i="19"/>
  <c r="NQ8" i="19"/>
  <c r="NR8" i="19"/>
  <c r="NS8" i="19"/>
  <c r="NT8" i="19"/>
  <c r="NU8" i="19"/>
  <c r="NV8" i="19"/>
  <c r="MU9" i="19"/>
  <c r="MV9" i="19"/>
  <c r="MY9" i="19"/>
  <c r="NB9" i="19"/>
  <c r="NC9" i="19"/>
  <c r="ND9" i="19"/>
  <c r="NE9" i="19"/>
  <c r="NF9" i="19"/>
  <c r="NG9" i="19"/>
  <c r="NH9" i="19"/>
  <c r="NI9" i="19"/>
  <c r="NJ9" i="19"/>
  <c r="NK9" i="19"/>
  <c r="NL9" i="19"/>
  <c r="NM9" i="19"/>
  <c r="NN9" i="19"/>
  <c r="NO9" i="19"/>
  <c r="NP9" i="19"/>
  <c r="NQ9" i="19"/>
  <c r="NR9" i="19"/>
  <c r="NS9" i="19"/>
  <c r="NT9" i="19"/>
  <c r="NU9" i="19"/>
  <c r="NV9" i="19"/>
  <c r="MU10" i="19"/>
  <c r="MV10" i="19"/>
  <c r="MY10" i="19"/>
  <c r="NB10" i="19"/>
  <c r="NC10" i="19"/>
  <c r="ND10" i="19"/>
  <c r="NE10" i="19"/>
  <c r="NF10" i="19"/>
  <c r="NG10" i="19"/>
  <c r="NH10" i="19"/>
  <c r="NI10" i="19"/>
  <c r="NJ10" i="19"/>
  <c r="NK10" i="19"/>
  <c r="NL10" i="19"/>
  <c r="NM10" i="19"/>
  <c r="NN10" i="19"/>
  <c r="NO10" i="19"/>
  <c r="NP10" i="19"/>
  <c r="NQ10" i="19"/>
  <c r="NR10" i="19"/>
  <c r="NS10" i="19"/>
  <c r="NT10" i="19"/>
  <c r="NU10" i="19"/>
  <c r="NV10" i="19"/>
  <c r="MU11" i="19"/>
  <c r="MV11" i="19"/>
  <c r="MY11" i="19"/>
  <c r="NB11" i="19"/>
  <c r="NC11" i="19"/>
  <c r="ND11" i="19"/>
  <c r="NE11" i="19"/>
  <c r="NF11" i="19"/>
  <c r="NG11" i="19"/>
  <c r="NH11" i="19"/>
  <c r="NI11" i="19"/>
  <c r="NJ11" i="19"/>
  <c r="NK11" i="19"/>
  <c r="NL11" i="19"/>
  <c r="NM11" i="19"/>
  <c r="NN11" i="19"/>
  <c r="NO11" i="19"/>
  <c r="NP11" i="19"/>
  <c r="NQ11" i="19"/>
  <c r="NR11" i="19"/>
  <c r="NS11" i="19"/>
  <c r="NT11" i="19"/>
  <c r="NU11" i="19"/>
  <c r="NV11" i="19"/>
  <c r="MU12" i="19"/>
  <c r="MV12" i="19"/>
  <c r="MY12" i="19"/>
  <c r="NB12" i="19"/>
  <c r="NC12" i="19"/>
  <c r="ND12" i="19"/>
  <c r="NE12" i="19"/>
  <c r="NF12" i="19"/>
  <c r="NG12" i="19"/>
  <c r="NH12" i="19"/>
  <c r="NI12" i="19"/>
  <c r="NJ12" i="19"/>
  <c r="NK12" i="19"/>
  <c r="NL12" i="19"/>
  <c r="NM12" i="19"/>
  <c r="NN12" i="19"/>
  <c r="NO12" i="19"/>
  <c r="NP12" i="19"/>
  <c r="NQ12" i="19"/>
  <c r="NR12" i="19"/>
  <c r="NS12" i="19"/>
  <c r="NT12" i="19"/>
  <c r="NU12" i="19"/>
  <c r="NV12" i="19"/>
  <c r="MU13" i="19"/>
  <c r="MV13" i="19"/>
  <c r="MY13" i="19"/>
  <c r="NB13" i="19"/>
  <c r="NC13" i="19"/>
  <c r="ND13" i="19"/>
  <c r="NE13" i="19"/>
  <c r="NF13" i="19"/>
  <c r="NG13" i="19"/>
  <c r="NH13" i="19"/>
  <c r="NI13" i="19"/>
  <c r="NJ13" i="19"/>
  <c r="NK13" i="19"/>
  <c r="NL13" i="19"/>
  <c r="NM13" i="19"/>
  <c r="NN13" i="19"/>
  <c r="NO13" i="19"/>
  <c r="NP13" i="19"/>
  <c r="NQ13" i="19"/>
  <c r="NR13" i="19"/>
  <c r="NS13" i="19"/>
  <c r="NT13" i="19"/>
  <c r="NU13" i="19"/>
  <c r="NV13" i="19"/>
  <c r="MU14" i="19"/>
  <c r="MV14" i="19"/>
  <c r="MY14" i="19"/>
  <c r="NB14" i="19"/>
  <c r="NC14" i="19"/>
  <c r="ND14" i="19"/>
  <c r="NE14" i="19"/>
  <c r="NF14" i="19"/>
  <c r="NG14" i="19"/>
  <c r="NH14" i="19"/>
  <c r="NI14" i="19"/>
  <c r="NJ14" i="19"/>
  <c r="NK14" i="19"/>
  <c r="NL14" i="19"/>
  <c r="NM14" i="19"/>
  <c r="NN14" i="19"/>
  <c r="NO14" i="19"/>
  <c r="NP14" i="19"/>
  <c r="NQ14" i="19"/>
  <c r="NR14" i="19"/>
  <c r="NS14" i="19"/>
  <c r="NT14" i="19"/>
  <c r="NU14" i="19"/>
  <c r="NV14" i="19"/>
  <c r="MU15" i="19"/>
  <c r="MV15" i="19"/>
  <c r="MY15" i="19"/>
  <c r="NB15" i="19"/>
  <c r="NC15" i="19"/>
  <c r="ND15" i="19"/>
  <c r="NE15" i="19"/>
  <c r="NF15" i="19"/>
  <c r="NG15" i="19"/>
  <c r="NH15" i="19"/>
  <c r="NI15" i="19"/>
  <c r="NJ15" i="19"/>
  <c r="NK15" i="19"/>
  <c r="NL15" i="19"/>
  <c r="NM15" i="19"/>
  <c r="NN15" i="19"/>
  <c r="NO15" i="19"/>
  <c r="NP15" i="19"/>
  <c r="NQ15" i="19"/>
  <c r="NR15" i="19"/>
  <c r="NS15" i="19"/>
  <c r="NT15" i="19"/>
  <c r="NU15" i="19"/>
  <c r="NV15" i="19"/>
  <c r="MU16" i="19"/>
  <c r="MV16" i="19"/>
  <c r="MY16" i="19"/>
  <c r="NB16" i="19"/>
  <c r="NC16" i="19"/>
  <c r="ND16" i="19"/>
  <c r="NE16" i="19"/>
  <c r="NF16" i="19"/>
  <c r="NG16" i="19"/>
  <c r="NH16" i="19"/>
  <c r="NI16" i="19"/>
  <c r="NJ16" i="19"/>
  <c r="NK16" i="19"/>
  <c r="NL16" i="19"/>
  <c r="NM16" i="19"/>
  <c r="NN16" i="19"/>
  <c r="NO16" i="19"/>
  <c r="NP16" i="19"/>
  <c r="NQ16" i="19"/>
  <c r="NR16" i="19"/>
  <c r="NS16" i="19"/>
  <c r="NT16" i="19"/>
  <c r="NU16" i="19"/>
  <c r="NV16" i="19"/>
  <c r="MU17" i="19"/>
  <c r="MV17" i="19"/>
  <c r="MY17" i="19"/>
  <c r="NB17" i="19"/>
  <c r="NC17" i="19"/>
  <c r="ND17" i="19"/>
  <c r="NE17" i="19"/>
  <c r="NF17" i="19"/>
  <c r="NG17" i="19"/>
  <c r="NH17" i="19"/>
  <c r="NI17" i="19"/>
  <c r="NJ17" i="19"/>
  <c r="NK17" i="19"/>
  <c r="NL17" i="19"/>
  <c r="NM17" i="19"/>
  <c r="NN17" i="19"/>
  <c r="NO17" i="19"/>
  <c r="NP17" i="19"/>
  <c r="NQ17" i="19"/>
  <c r="NR17" i="19"/>
  <c r="NS17" i="19"/>
  <c r="NT17" i="19"/>
  <c r="NU17" i="19"/>
  <c r="NV17" i="19"/>
  <c r="MU18" i="19"/>
  <c r="MV18" i="19"/>
  <c r="MY18" i="19"/>
  <c r="NB18" i="19"/>
  <c r="NC18" i="19"/>
  <c r="ND18" i="19"/>
  <c r="NE18" i="19"/>
  <c r="NF18" i="19"/>
  <c r="NG18" i="19"/>
  <c r="NH18" i="19"/>
  <c r="NI18" i="19"/>
  <c r="NJ18" i="19"/>
  <c r="NK18" i="19"/>
  <c r="NL18" i="19"/>
  <c r="NM18" i="19"/>
  <c r="NN18" i="19"/>
  <c r="NO18" i="19"/>
  <c r="NP18" i="19"/>
  <c r="NQ18" i="19"/>
  <c r="NR18" i="19"/>
  <c r="NS18" i="19"/>
  <c r="NT18" i="19"/>
  <c r="NU18" i="19"/>
  <c r="NV18" i="19"/>
  <c r="MU19" i="19"/>
  <c r="MV19" i="19"/>
  <c r="MY19" i="19"/>
  <c r="NB19" i="19"/>
  <c r="NC19" i="19"/>
  <c r="ND19" i="19"/>
  <c r="NE19" i="19"/>
  <c r="NF19" i="19"/>
  <c r="NG19" i="19"/>
  <c r="NH19" i="19"/>
  <c r="NI19" i="19"/>
  <c r="NJ19" i="19"/>
  <c r="NK19" i="19"/>
  <c r="NL19" i="19"/>
  <c r="NM19" i="19"/>
  <c r="NN19" i="19"/>
  <c r="NO19" i="19"/>
  <c r="NP19" i="19"/>
  <c r="NQ19" i="19"/>
  <c r="NR19" i="19"/>
  <c r="NS19" i="19"/>
  <c r="NT19" i="19"/>
  <c r="NU19" i="19"/>
  <c r="NV19" i="19"/>
  <c r="MU20" i="19"/>
  <c r="MV20" i="19"/>
  <c r="MY20" i="19"/>
  <c r="NB20" i="19"/>
  <c r="NC20" i="19"/>
  <c r="ND20" i="19"/>
  <c r="NE20" i="19"/>
  <c r="NF20" i="19"/>
  <c r="NG20" i="19"/>
  <c r="NH20" i="19"/>
  <c r="NI20" i="19"/>
  <c r="NJ20" i="19"/>
  <c r="NK20" i="19"/>
  <c r="NL20" i="19"/>
  <c r="NM20" i="19"/>
  <c r="NN20" i="19"/>
  <c r="NO20" i="19"/>
  <c r="NP20" i="19"/>
  <c r="NQ20" i="19"/>
  <c r="NR20" i="19"/>
  <c r="NS20" i="19"/>
  <c r="NT20" i="19"/>
  <c r="NU20" i="19"/>
  <c r="NV20" i="19"/>
  <c r="MU21" i="19"/>
  <c r="MV21" i="19"/>
  <c r="MY21" i="19"/>
  <c r="NB21" i="19"/>
  <c r="NC21" i="19"/>
  <c r="ND21" i="19"/>
  <c r="NE21" i="19"/>
  <c r="NF21" i="19"/>
  <c r="NG21" i="19"/>
  <c r="NH21" i="19"/>
  <c r="NI21" i="19"/>
  <c r="NJ21" i="19"/>
  <c r="NK21" i="19"/>
  <c r="NL21" i="19"/>
  <c r="NM21" i="19"/>
  <c r="NN21" i="19"/>
  <c r="NO21" i="19"/>
  <c r="NP21" i="19"/>
  <c r="NQ21" i="19"/>
  <c r="NR21" i="19"/>
  <c r="NS21" i="19"/>
  <c r="NT21" i="19"/>
  <c r="NU21" i="19"/>
  <c r="NV21" i="19"/>
  <c r="MU22" i="19"/>
  <c r="MV22" i="19"/>
  <c r="MY22" i="19"/>
  <c r="NB22" i="19"/>
  <c r="NC22" i="19"/>
  <c r="ND22" i="19"/>
  <c r="NE22" i="19"/>
  <c r="NF22" i="19"/>
  <c r="NG22" i="19"/>
  <c r="NH22" i="19"/>
  <c r="NI22" i="19"/>
  <c r="NJ22" i="19"/>
  <c r="NK22" i="19"/>
  <c r="NL22" i="19"/>
  <c r="NM22" i="19"/>
  <c r="NN22" i="19"/>
  <c r="NO22" i="19"/>
  <c r="NP22" i="19"/>
  <c r="NQ22" i="19"/>
  <c r="NR22" i="19"/>
  <c r="NS22" i="19"/>
  <c r="NT22" i="19"/>
  <c r="NU22" i="19"/>
  <c r="NV22" i="19"/>
  <c r="MU23" i="19"/>
  <c r="MV23" i="19"/>
  <c r="MY23" i="19"/>
  <c r="NB23" i="19"/>
  <c r="NC23" i="19"/>
  <c r="ND23" i="19"/>
  <c r="NE23" i="19"/>
  <c r="NF23" i="19"/>
  <c r="NG23" i="19"/>
  <c r="NH23" i="19"/>
  <c r="NI23" i="19"/>
  <c r="NJ23" i="19"/>
  <c r="NK23" i="19"/>
  <c r="NL23" i="19"/>
  <c r="NM23" i="19"/>
  <c r="NN23" i="19"/>
  <c r="NO23" i="19"/>
  <c r="NP23" i="19"/>
  <c r="NQ23" i="19"/>
  <c r="NR23" i="19"/>
  <c r="NS23" i="19"/>
  <c r="NT23" i="19"/>
  <c r="NU23" i="19"/>
  <c r="NV23" i="19"/>
  <c r="MU24" i="19"/>
  <c r="MV24" i="19"/>
  <c r="MY24" i="19"/>
  <c r="NB24" i="19"/>
  <c r="NC24" i="19"/>
  <c r="ND24" i="19"/>
  <c r="NE24" i="19"/>
  <c r="NF24" i="19"/>
  <c r="NG24" i="19"/>
  <c r="NH24" i="19"/>
  <c r="NI24" i="19"/>
  <c r="NJ24" i="19"/>
  <c r="NK24" i="19"/>
  <c r="NL24" i="19"/>
  <c r="NM24" i="19"/>
  <c r="NN24" i="19"/>
  <c r="NO24" i="19"/>
  <c r="NP24" i="19"/>
  <c r="NQ24" i="19"/>
  <c r="NR24" i="19"/>
  <c r="NS24" i="19"/>
  <c r="NT24" i="19"/>
  <c r="NU24" i="19"/>
  <c r="NV24" i="19"/>
  <c r="MU25" i="19"/>
  <c r="MV25" i="19"/>
  <c r="MY25" i="19"/>
  <c r="NB25" i="19"/>
  <c r="NC25" i="19"/>
  <c r="ND25" i="19"/>
  <c r="NE25" i="19"/>
  <c r="NF25" i="19"/>
  <c r="NG25" i="19"/>
  <c r="NH25" i="19"/>
  <c r="NI25" i="19"/>
  <c r="NJ25" i="19"/>
  <c r="NK25" i="19"/>
  <c r="NL25" i="19"/>
  <c r="NM25" i="19"/>
  <c r="NN25" i="19"/>
  <c r="NO25" i="19"/>
  <c r="NP25" i="19"/>
  <c r="NQ25" i="19"/>
  <c r="NR25" i="19"/>
  <c r="NS25" i="19"/>
  <c r="NT25" i="19"/>
  <c r="NU25" i="19"/>
  <c r="NV25" i="19"/>
  <c r="MU26" i="19"/>
  <c r="MV26" i="19"/>
  <c r="MY26" i="19"/>
  <c r="NB26" i="19"/>
  <c r="NC26" i="19"/>
  <c r="ND26" i="19"/>
  <c r="NE26" i="19"/>
  <c r="NF26" i="19"/>
  <c r="NG26" i="19"/>
  <c r="NH26" i="19"/>
  <c r="NI26" i="19"/>
  <c r="NJ26" i="19"/>
  <c r="NK26" i="19"/>
  <c r="NL26" i="19"/>
  <c r="NM26" i="19"/>
  <c r="NN26" i="19"/>
  <c r="NO26" i="19"/>
  <c r="NP26" i="19"/>
  <c r="NQ26" i="19"/>
  <c r="NR26" i="19"/>
  <c r="NS26" i="19"/>
  <c r="NT26" i="19"/>
  <c r="NU26" i="19"/>
  <c r="NV26" i="19"/>
  <c r="MU27" i="19"/>
  <c r="MV27" i="19"/>
  <c r="MY27" i="19"/>
  <c r="NB27" i="19"/>
  <c r="NC27" i="19"/>
  <c r="ND27" i="19"/>
  <c r="NE27" i="19"/>
  <c r="NF27" i="19"/>
  <c r="NG27" i="19"/>
  <c r="NH27" i="19"/>
  <c r="NI27" i="19"/>
  <c r="NJ27" i="19"/>
  <c r="NK27" i="19"/>
  <c r="NL27" i="19"/>
  <c r="NM27" i="19"/>
  <c r="NN27" i="19"/>
  <c r="NO27" i="19"/>
  <c r="NP27" i="19"/>
  <c r="NQ27" i="19"/>
  <c r="NR27" i="19"/>
  <c r="NS27" i="19"/>
  <c r="NT27" i="19"/>
  <c r="NU27" i="19"/>
  <c r="NV27" i="19"/>
  <c r="MU28" i="19"/>
  <c r="MV28" i="19"/>
  <c r="MY28" i="19"/>
  <c r="NB28" i="19"/>
  <c r="NC28" i="19"/>
  <c r="ND28" i="19"/>
  <c r="NE28" i="19"/>
  <c r="NF28" i="19"/>
  <c r="NG28" i="19"/>
  <c r="NH28" i="19"/>
  <c r="NI28" i="19"/>
  <c r="NJ28" i="19"/>
  <c r="NK28" i="19"/>
  <c r="NL28" i="19"/>
  <c r="NM28" i="19"/>
  <c r="NN28" i="19"/>
  <c r="NO28" i="19"/>
  <c r="NP28" i="19"/>
  <c r="NQ28" i="19"/>
  <c r="NR28" i="19"/>
  <c r="NS28" i="19"/>
  <c r="NT28" i="19"/>
  <c r="NU28" i="19"/>
  <c r="NV28" i="19"/>
  <c r="MU29" i="19"/>
  <c r="MV29" i="19"/>
  <c r="MY29" i="19"/>
  <c r="NB29" i="19"/>
  <c r="NC29" i="19"/>
  <c r="ND29" i="19"/>
  <c r="NE29" i="19"/>
  <c r="NF29" i="19"/>
  <c r="NG29" i="19"/>
  <c r="NH29" i="19"/>
  <c r="NI29" i="19"/>
  <c r="NJ29" i="19"/>
  <c r="NK29" i="19"/>
  <c r="NL29" i="19"/>
  <c r="NM29" i="19"/>
  <c r="NN29" i="19"/>
  <c r="NO29" i="19"/>
  <c r="NP29" i="19"/>
  <c r="NQ29" i="19"/>
  <c r="NR29" i="19"/>
  <c r="NS29" i="19"/>
  <c r="NT29" i="19"/>
  <c r="NU29" i="19"/>
  <c r="NV29" i="19"/>
  <c r="MU30" i="19"/>
  <c r="MV30" i="19"/>
  <c r="MY30" i="19"/>
  <c r="NB30" i="19"/>
  <c r="NC30" i="19"/>
  <c r="ND30" i="19"/>
  <c r="NE30" i="19"/>
  <c r="NF30" i="19"/>
  <c r="NG30" i="19"/>
  <c r="NH30" i="19"/>
  <c r="NI30" i="19"/>
  <c r="NJ30" i="19"/>
  <c r="NK30" i="19"/>
  <c r="NL30" i="19"/>
  <c r="NM30" i="19"/>
  <c r="NN30" i="19"/>
  <c r="NO30" i="19"/>
  <c r="NP30" i="19"/>
  <c r="NQ30" i="19"/>
  <c r="NR30" i="19"/>
  <c r="NS30" i="19"/>
  <c r="NT30" i="19"/>
  <c r="NU30" i="19"/>
  <c r="NV30" i="19"/>
  <c r="MU31" i="19"/>
  <c r="MV31" i="19"/>
  <c r="MY31" i="19"/>
  <c r="NB31" i="19"/>
  <c r="NC31" i="19"/>
  <c r="ND31" i="19"/>
  <c r="NE31" i="19"/>
  <c r="NF31" i="19"/>
  <c r="NG31" i="19"/>
  <c r="NH31" i="19"/>
  <c r="NI31" i="19"/>
  <c r="NJ31" i="19"/>
  <c r="NK31" i="19"/>
  <c r="NL31" i="19"/>
  <c r="NM31" i="19"/>
  <c r="NN31" i="19"/>
  <c r="NO31" i="19"/>
  <c r="NP31" i="19"/>
  <c r="NQ31" i="19"/>
  <c r="NR31" i="19"/>
  <c r="NS31" i="19"/>
  <c r="NT31" i="19"/>
  <c r="NU31" i="19"/>
  <c r="NV31" i="19"/>
  <c r="MU32" i="19"/>
  <c r="MV32" i="19"/>
  <c r="MY32" i="19"/>
  <c r="NB32" i="19"/>
  <c r="NC32" i="19"/>
  <c r="ND32" i="19"/>
  <c r="NE32" i="19"/>
  <c r="NF32" i="19"/>
  <c r="NG32" i="19"/>
  <c r="NH32" i="19"/>
  <c r="NI32" i="19"/>
  <c r="NJ32" i="19"/>
  <c r="NK32" i="19"/>
  <c r="NL32" i="19"/>
  <c r="NM32" i="19"/>
  <c r="NN32" i="19"/>
  <c r="NO32" i="19"/>
  <c r="NP32" i="19"/>
  <c r="NQ32" i="19"/>
  <c r="NR32" i="19"/>
  <c r="NS32" i="19"/>
  <c r="NT32" i="19"/>
  <c r="NU32" i="19"/>
  <c r="NV32" i="19"/>
  <c r="MU33" i="19"/>
  <c r="MV33" i="19"/>
  <c r="MY33" i="19"/>
  <c r="NB33" i="19"/>
  <c r="NC33" i="19"/>
  <c r="ND33" i="19"/>
  <c r="NE33" i="19"/>
  <c r="NF33" i="19"/>
  <c r="NG33" i="19"/>
  <c r="NH33" i="19"/>
  <c r="NI33" i="19"/>
  <c r="NJ33" i="19"/>
  <c r="NK33" i="19"/>
  <c r="NL33" i="19"/>
  <c r="NM33" i="19"/>
  <c r="NN33" i="19"/>
  <c r="NO33" i="19"/>
  <c r="NP33" i="19"/>
  <c r="NQ33" i="19"/>
  <c r="NR33" i="19"/>
  <c r="NS33" i="19"/>
  <c r="NT33" i="19"/>
  <c r="NU33" i="19"/>
  <c r="NV33" i="19"/>
  <c r="MU34" i="19"/>
  <c r="MV34" i="19"/>
  <c r="MY34" i="19"/>
  <c r="NB34" i="19"/>
  <c r="NC34" i="19"/>
  <c r="ND34" i="19"/>
  <c r="NE34" i="19"/>
  <c r="NF34" i="19"/>
  <c r="NG34" i="19"/>
  <c r="NH34" i="19"/>
  <c r="NI34" i="19"/>
  <c r="NJ34" i="19"/>
  <c r="NK34" i="19"/>
  <c r="NL34" i="19"/>
  <c r="NM34" i="19"/>
  <c r="NN34" i="19"/>
  <c r="NO34" i="19"/>
  <c r="NP34" i="19"/>
  <c r="NQ34" i="19"/>
  <c r="NR34" i="19"/>
  <c r="NS34" i="19"/>
  <c r="NT34" i="19"/>
  <c r="NU34" i="19"/>
  <c r="NV34" i="19"/>
  <c r="MU35" i="19"/>
  <c r="MV35" i="19"/>
  <c r="MY35" i="19"/>
  <c r="NB35" i="19"/>
  <c r="NC35" i="19"/>
  <c r="ND35" i="19"/>
  <c r="NE35" i="19"/>
  <c r="NF35" i="19"/>
  <c r="NG35" i="19"/>
  <c r="NH35" i="19"/>
  <c r="NI35" i="19"/>
  <c r="NJ35" i="19"/>
  <c r="NK35" i="19"/>
  <c r="NL35" i="19"/>
  <c r="NM35" i="19"/>
  <c r="NN35" i="19"/>
  <c r="NO35" i="19"/>
  <c r="NP35" i="19"/>
  <c r="NQ35" i="19"/>
  <c r="NR35" i="19"/>
  <c r="NS35" i="19"/>
  <c r="NT35" i="19"/>
  <c r="NU35" i="19"/>
  <c r="NV35" i="19"/>
  <c r="MU36" i="19"/>
  <c r="MV36" i="19"/>
  <c r="MY36" i="19"/>
  <c r="NB36" i="19"/>
  <c r="NC36" i="19"/>
  <c r="ND36" i="19"/>
  <c r="NE36" i="19"/>
  <c r="NF36" i="19"/>
  <c r="NG36" i="19"/>
  <c r="NH36" i="19"/>
  <c r="NI36" i="19"/>
  <c r="NJ36" i="19"/>
  <c r="NK36" i="19"/>
  <c r="NL36" i="19"/>
  <c r="NM36" i="19"/>
  <c r="NN36" i="19"/>
  <c r="NO36" i="19"/>
  <c r="NP36" i="19"/>
  <c r="NQ36" i="19"/>
  <c r="NR36" i="19"/>
  <c r="NS36" i="19"/>
  <c r="NT36" i="19"/>
  <c r="NU36" i="19"/>
  <c r="NV36" i="19"/>
  <c r="MU37" i="19"/>
  <c r="MV37" i="19"/>
  <c r="MY37" i="19"/>
  <c r="NB37" i="19"/>
  <c r="NC37" i="19"/>
  <c r="ND37" i="19"/>
  <c r="NE37" i="19"/>
  <c r="NF37" i="19"/>
  <c r="NG37" i="19"/>
  <c r="NH37" i="19"/>
  <c r="NI37" i="19"/>
  <c r="NJ37" i="19"/>
  <c r="NK37" i="19"/>
  <c r="NL37" i="19"/>
  <c r="NM37" i="19"/>
  <c r="NN37" i="19"/>
  <c r="NO37" i="19"/>
  <c r="NP37" i="19"/>
  <c r="NQ37" i="19"/>
  <c r="NR37" i="19"/>
  <c r="NS37" i="19"/>
  <c r="NT37" i="19"/>
  <c r="NU37" i="19"/>
  <c r="NV37" i="19"/>
  <c r="MU38" i="19"/>
  <c r="MV38" i="19"/>
  <c r="MY38" i="19"/>
  <c r="NB38" i="19"/>
  <c r="NC38" i="19"/>
  <c r="ND38" i="19"/>
  <c r="NE38" i="19"/>
  <c r="NF38" i="19"/>
  <c r="NG38" i="19"/>
  <c r="NH38" i="19"/>
  <c r="NI38" i="19"/>
  <c r="NJ38" i="19"/>
  <c r="NK38" i="19"/>
  <c r="NL38" i="19"/>
  <c r="NM38" i="19"/>
  <c r="NN38" i="19"/>
  <c r="NO38" i="19"/>
  <c r="NP38" i="19"/>
  <c r="NQ38" i="19"/>
  <c r="NR38" i="19"/>
  <c r="NS38" i="19"/>
  <c r="NT38" i="19"/>
  <c r="NU38" i="19"/>
  <c r="NV38" i="19"/>
  <c r="MU39" i="19"/>
  <c r="MV39" i="19"/>
  <c r="MY39" i="19"/>
  <c r="NB39" i="19"/>
  <c r="NC39" i="19"/>
  <c r="ND39" i="19"/>
  <c r="NE39" i="19"/>
  <c r="NF39" i="19"/>
  <c r="NG39" i="19"/>
  <c r="NH39" i="19"/>
  <c r="NI39" i="19"/>
  <c r="NJ39" i="19"/>
  <c r="NK39" i="19"/>
  <c r="NL39" i="19"/>
  <c r="NM39" i="19"/>
  <c r="NN39" i="19"/>
  <c r="NO39" i="19"/>
  <c r="NP39" i="19"/>
  <c r="NQ39" i="19"/>
  <c r="NR39" i="19"/>
  <c r="NS39" i="19"/>
  <c r="NT39" i="19"/>
  <c r="NU39" i="19"/>
  <c r="NV39" i="19"/>
  <c r="MU40" i="19"/>
  <c r="MV40" i="19"/>
  <c r="MY40" i="19"/>
  <c r="NB40" i="19"/>
  <c r="NC40" i="19"/>
  <c r="ND40" i="19"/>
  <c r="NE40" i="19"/>
  <c r="NF40" i="19"/>
  <c r="NG40" i="19"/>
  <c r="NH40" i="19"/>
  <c r="NI40" i="19"/>
  <c r="NJ40" i="19"/>
  <c r="NK40" i="19"/>
  <c r="NL40" i="19"/>
  <c r="NM40" i="19"/>
  <c r="NN40" i="19"/>
  <c r="NO40" i="19"/>
  <c r="NP40" i="19"/>
  <c r="NQ40" i="19"/>
  <c r="NR40" i="19"/>
  <c r="NS40" i="19"/>
  <c r="NT40" i="19"/>
  <c r="NU40" i="19"/>
  <c r="NV40" i="19"/>
  <c r="MU41" i="19"/>
  <c r="MV41" i="19"/>
  <c r="MY41" i="19"/>
  <c r="NB41" i="19"/>
  <c r="NC41" i="19"/>
  <c r="ND41" i="19"/>
  <c r="NE41" i="19"/>
  <c r="NF41" i="19"/>
  <c r="NG41" i="19"/>
  <c r="NH41" i="19"/>
  <c r="NI41" i="19"/>
  <c r="NJ41" i="19"/>
  <c r="NK41" i="19"/>
  <c r="NL41" i="19"/>
  <c r="NM41" i="19"/>
  <c r="NN41" i="19"/>
  <c r="NO41" i="19"/>
  <c r="NP41" i="19"/>
  <c r="NQ41" i="19"/>
  <c r="NR41" i="19"/>
  <c r="NS41" i="19"/>
  <c r="NT41" i="19"/>
  <c r="NU41" i="19"/>
  <c r="NV41" i="19"/>
  <c r="MU42" i="19"/>
  <c r="MV42" i="19"/>
  <c r="MY42" i="19"/>
  <c r="NB42" i="19"/>
  <c r="NC42" i="19"/>
  <c r="ND42" i="19"/>
  <c r="NE42" i="19"/>
  <c r="NF42" i="19"/>
  <c r="NG42" i="19"/>
  <c r="NH42" i="19"/>
  <c r="NI42" i="19"/>
  <c r="NJ42" i="19"/>
  <c r="NK42" i="19"/>
  <c r="NL42" i="19"/>
  <c r="NM42" i="19"/>
  <c r="NN42" i="19"/>
  <c r="NO42" i="19"/>
  <c r="NP42" i="19"/>
  <c r="NQ42" i="19"/>
  <c r="NR42" i="19"/>
  <c r="NS42" i="19"/>
  <c r="NT42" i="19"/>
  <c r="NU42" i="19"/>
  <c r="NV42" i="19"/>
  <c r="MU43" i="19"/>
  <c r="MV43" i="19"/>
  <c r="MY43" i="19"/>
  <c r="NB43" i="19"/>
  <c r="NC43" i="19"/>
  <c r="ND43" i="19"/>
  <c r="NE43" i="19"/>
  <c r="NF43" i="19"/>
  <c r="NG43" i="19"/>
  <c r="NH43" i="19"/>
  <c r="NI43" i="19"/>
  <c r="NJ43" i="19"/>
  <c r="NK43" i="19"/>
  <c r="NL43" i="19"/>
  <c r="NM43" i="19"/>
  <c r="NN43" i="19"/>
  <c r="NO43" i="19"/>
  <c r="NP43" i="19"/>
  <c r="NQ43" i="19"/>
  <c r="NR43" i="19"/>
  <c r="NS43" i="19"/>
  <c r="NT43" i="19"/>
  <c r="NU43" i="19"/>
  <c r="NV43" i="19"/>
  <c r="MU44" i="19"/>
  <c r="MV44" i="19"/>
  <c r="MY44" i="19"/>
  <c r="NB44" i="19"/>
  <c r="NC44" i="19"/>
  <c r="ND44" i="19"/>
  <c r="NE44" i="19"/>
  <c r="NF44" i="19"/>
  <c r="NG44" i="19"/>
  <c r="NH44" i="19"/>
  <c r="NI44" i="19"/>
  <c r="NJ44" i="19"/>
  <c r="NK44" i="19"/>
  <c r="NL44" i="19"/>
  <c r="NM44" i="19"/>
  <c r="NN44" i="19"/>
  <c r="NO44" i="19"/>
  <c r="NP44" i="19"/>
  <c r="NQ44" i="19"/>
  <c r="NR44" i="19"/>
  <c r="NS44" i="19"/>
  <c r="NT44" i="19"/>
  <c r="NU44" i="19"/>
  <c r="NV44" i="19"/>
  <c r="MU45" i="19"/>
  <c r="MV45" i="19"/>
  <c r="MY45" i="19"/>
  <c r="NB45" i="19"/>
  <c r="NC45" i="19"/>
  <c r="ND45" i="19"/>
  <c r="NE45" i="19"/>
  <c r="NF45" i="19"/>
  <c r="NG45" i="19"/>
  <c r="NH45" i="19"/>
  <c r="NI45" i="19"/>
  <c r="NJ45" i="19"/>
  <c r="NK45" i="19"/>
  <c r="NL45" i="19"/>
  <c r="NM45" i="19"/>
  <c r="NN45" i="19"/>
  <c r="NO45" i="19"/>
  <c r="NP45" i="19"/>
  <c r="NQ45" i="19"/>
  <c r="NR45" i="19"/>
  <c r="NS45" i="19"/>
  <c r="NT45" i="19"/>
  <c r="NU45" i="19"/>
  <c r="NV45" i="19"/>
  <c r="MU46" i="19"/>
  <c r="MV46" i="19"/>
  <c r="MY46" i="19"/>
  <c r="NB46" i="19"/>
  <c r="NC46" i="19"/>
  <c r="ND46" i="19"/>
  <c r="NE46" i="19"/>
  <c r="NF46" i="19"/>
  <c r="NG46" i="19"/>
  <c r="NH46" i="19"/>
  <c r="NI46" i="19"/>
  <c r="NJ46" i="19"/>
  <c r="NK46" i="19"/>
  <c r="NL46" i="19"/>
  <c r="NM46" i="19"/>
  <c r="NN46" i="19"/>
  <c r="NO46" i="19"/>
  <c r="NP46" i="19"/>
  <c r="NQ46" i="19"/>
  <c r="NR46" i="19"/>
  <c r="NS46" i="19"/>
  <c r="NT46" i="19"/>
  <c r="NU46" i="19"/>
  <c r="NV46" i="19"/>
  <c r="MU47" i="19"/>
  <c r="MV47" i="19"/>
  <c r="MY47" i="19"/>
  <c r="NB47" i="19"/>
  <c r="NC47" i="19"/>
  <c r="ND47" i="19"/>
  <c r="NE47" i="19"/>
  <c r="NF47" i="19"/>
  <c r="NG47" i="19"/>
  <c r="NH47" i="19"/>
  <c r="NI47" i="19"/>
  <c r="NJ47" i="19"/>
  <c r="NK47" i="19"/>
  <c r="NL47" i="19"/>
  <c r="NM47" i="19"/>
  <c r="NN47" i="19"/>
  <c r="NO47" i="19"/>
  <c r="NP47" i="19"/>
  <c r="NQ47" i="19"/>
  <c r="NR47" i="19"/>
  <c r="NS47" i="19"/>
  <c r="NT47" i="19"/>
  <c r="NU47" i="19"/>
  <c r="NV47" i="19"/>
  <c r="MU48" i="19"/>
  <c r="MV48" i="19"/>
  <c r="MY48" i="19"/>
  <c r="NB48" i="19"/>
  <c r="NC48" i="19"/>
  <c r="ND48" i="19"/>
  <c r="NE48" i="19"/>
  <c r="NF48" i="19"/>
  <c r="NG48" i="19"/>
  <c r="NH48" i="19"/>
  <c r="NI48" i="19"/>
  <c r="NJ48" i="19"/>
  <c r="NK48" i="19"/>
  <c r="NL48" i="19"/>
  <c r="NM48" i="19"/>
  <c r="NN48" i="19"/>
  <c r="NO48" i="19"/>
  <c r="NP48" i="19"/>
  <c r="NQ48" i="19"/>
  <c r="NR48" i="19"/>
  <c r="NS48" i="19"/>
  <c r="NT48" i="19"/>
  <c r="NU48" i="19"/>
  <c r="NV48" i="19"/>
  <c r="MU49" i="19"/>
  <c r="MV49" i="19"/>
  <c r="MY49" i="19"/>
  <c r="NB49" i="19"/>
  <c r="NC49" i="19"/>
  <c r="ND49" i="19"/>
  <c r="NE49" i="19"/>
  <c r="NF49" i="19"/>
  <c r="NG49" i="19"/>
  <c r="NH49" i="19"/>
  <c r="NI49" i="19"/>
  <c r="NJ49" i="19"/>
  <c r="NK49" i="19"/>
  <c r="NL49" i="19"/>
  <c r="NM49" i="19"/>
  <c r="NN49" i="19"/>
  <c r="NO49" i="19"/>
  <c r="NP49" i="19"/>
  <c r="NQ49" i="19"/>
  <c r="NR49" i="19"/>
  <c r="NS49" i="19"/>
  <c r="NT49" i="19"/>
  <c r="NU49" i="19"/>
  <c r="NV49" i="19"/>
  <c r="MU50" i="19"/>
  <c r="MV50" i="19"/>
  <c r="MY50" i="19"/>
  <c r="NB50" i="19"/>
  <c r="NC50" i="19"/>
  <c r="ND50" i="19"/>
  <c r="NE50" i="19"/>
  <c r="NF50" i="19"/>
  <c r="NG50" i="19"/>
  <c r="NH50" i="19"/>
  <c r="NI50" i="19"/>
  <c r="NJ50" i="19"/>
  <c r="NK50" i="19"/>
  <c r="NL50" i="19"/>
  <c r="NM50" i="19"/>
  <c r="NN50" i="19"/>
  <c r="NO50" i="19"/>
  <c r="NP50" i="19"/>
  <c r="NQ50" i="19"/>
  <c r="NR50" i="19"/>
  <c r="NS50" i="19"/>
  <c r="NT50" i="19"/>
  <c r="NU50" i="19"/>
  <c r="NV50" i="19"/>
  <c r="MU51" i="19"/>
  <c r="MV51" i="19"/>
  <c r="MY51" i="19"/>
  <c r="NB51" i="19"/>
  <c r="NC51" i="19"/>
  <c r="ND51" i="19"/>
  <c r="NE51" i="19"/>
  <c r="NF51" i="19"/>
  <c r="NG51" i="19"/>
  <c r="NH51" i="19"/>
  <c r="NI51" i="19"/>
  <c r="NJ51" i="19"/>
  <c r="NK51" i="19"/>
  <c r="NL51" i="19"/>
  <c r="NM51" i="19"/>
  <c r="NN51" i="19"/>
  <c r="NO51" i="19"/>
  <c r="NP51" i="19"/>
  <c r="NQ51" i="19"/>
  <c r="NR51" i="19"/>
  <c r="NS51" i="19"/>
  <c r="NT51" i="19"/>
  <c r="NU51" i="19"/>
  <c r="NV51" i="19"/>
  <c r="MU52" i="19"/>
  <c r="MV52" i="19"/>
  <c r="MY52" i="19"/>
  <c r="NB52" i="19"/>
  <c r="NC52" i="19"/>
  <c r="ND52" i="19"/>
  <c r="NE52" i="19"/>
  <c r="NF52" i="19"/>
  <c r="NG52" i="19"/>
  <c r="NH52" i="19"/>
  <c r="NI52" i="19"/>
  <c r="NJ52" i="19"/>
  <c r="NK52" i="19"/>
  <c r="NL52" i="19"/>
  <c r="NM52" i="19"/>
  <c r="NN52" i="19"/>
  <c r="NO52" i="19"/>
  <c r="NP52" i="19"/>
  <c r="NQ52" i="19"/>
  <c r="NR52" i="19"/>
  <c r="NS52" i="19"/>
  <c r="NT52" i="19"/>
  <c r="NU52" i="19"/>
  <c r="NV52" i="19"/>
  <c r="MU53" i="19"/>
  <c r="MV53" i="19"/>
  <c r="MY53" i="19"/>
  <c r="NB53" i="19"/>
  <c r="NC53" i="19"/>
  <c r="ND53" i="19"/>
  <c r="NE53" i="19"/>
  <c r="NF53" i="19"/>
  <c r="NG53" i="19"/>
  <c r="NH53" i="19"/>
  <c r="NI53" i="19"/>
  <c r="NJ53" i="19"/>
  <c r="NK53" i="19"/>
  <c r="NL53" i="19"/>
  <c r="NM53" i="19"/>
  <c r="NN53" i="19"/>
  <c r="NO53" i="19"/>
  <c r="NP53" i="19"/>
  <c r="NQ53" i="19"/>
  <c r="NR53" i="19"/>
  <c r="NS53" i="19"/>
  <c r="NT53" i="19"/>
  <c r="NU53" i="19"/>
  <c r="NV53" i="19"/>
  <c r="MU54" i="19"/>
  <c r="MV54" i="19"/>
  <c r="MY54" i="19"/>
  <c r="NB54" i="19"/>
  <c r="NC54" i="19"/>
  <c r="ND54" i="19"/>
  <c r="NE54" i="19"/>
  <c r="NF54" i="19"/>
  <c r="NG54" i="19"/>
  <c r="NH54" i="19"/>
  <c r="NI54" i="19"/>
  <c r="NJ54" i="19"/>
  <c r="NK54" i="19"/>
  <c r="NL54" i="19"/>
  <c r="NM54" i="19"/>
  <c r="NN54" i="19"/>
  <c r="NO54" i="19"/>
  <c r="NP54" i="19"/>
  <c r="NQ54" i="19"/>
  <c r="NR54" i="19"/>
  <c r="NS54" i="19"/>
  <c r="NT54" i="19"/>
  <c r="NU54" i="19"/>
  <c r="NV54" i="19"/>
  <c r="MU55" i="19"/>
  <c r="MV55" i="19"/>
  <c r="MY55" i="19"/>
  <c r="NB55" i="19"/>
  <c r="NC55" i="19"/>
  <c r="ND55" i="19"/>
  <c r="NE55" i="19"/>
  <c r="NF55" i="19"/>
  <c r="NG55" i="19"/>
  <c r="NH55" i="19"/>
  <c r="NI55" i="19"/>
  <c r="NJ55" i="19"/>
  <c r="NK55" i="19"/>
  <c r="NL55" i="19"/>
  <c r="NM55" i="19"/>
  <c r="NN55" i="19"/>
  <c r="NO55" i="19"/>
  <c r="NP55" i="19"/>
  <c r="NQ55" i="19"/>
  <c r="NR55" i="19"/>
  <c r="NS55" i="19"/>
  <c r="NT55" i="19"/>
  <c r="NU55" i="19"/>
  <c r="NV55" i="19"/>
  <c r="MU56" i="19"/>
  <c r="MV56" i="19"/>
  <c r="MY56" i="19"/>
  <c r="NB56" i="19"/>
  <c r="NC56" i="19"/>
  <c r="ND56" i="19"/>
  <c r="NE56" i="19"/>
  <c r="NF56" i="19"/>
  <c r="NG56" i="19"/>
  <c r="NH56" i="19"/>
  <c r="NI56" i="19"/>
  <c r="NJ56" i="19"/>
  <c r="NK56" i="19"/>
  <c r="NL56" i="19"/>
  <c r="NM56" i="19"/>
  <c r="NN56" i="19"/>
  <c r="NO56" i="19"/>
  <c r="NP56" i="19"/>
  <c r="NQ56" i="19"/>
  <c r="NR56" i="19"/>
  <c r="NS56" i="19"/>
  <c r="NT56" i="19"/>
  <c r="NU56" i="19"/>
  <c r="NV56" i="19"/>
  <c r="MU57" i="19"/>
  <c r="MV57" i="19"/>
  <c r="MY57" i="19"/>
  <c r="NB57" i="19"/>
  <c r="NC57" i="19"/>
  <c r="ND57" i="19"/>
  <c r="NE57" i="19"/>
  <c r="NF57" i="19"/>
  <c r="NG57" i="19"/>
  <c r="NH57" i="19"/>
  <c r="NI57" i="19"/>
  <c r="NJ57" i="19"/>
  <c r="NK57" i="19"/>
  <c r="NL57" i="19"/>
  <c r="NM57" i="19"/>
  <c r="NN57" i="19"/>
  <c r="NO57" i="19"/>
  <c r="NP57" i="19"/>
  <c r="NQ57" i="19"/>
  <c r="NR57" i="19"/>
  <c r="NS57" i="19"/>
  <c r="NT57" i="19"/>
  <c r="NU57" i="19"/>
  <c r="NV57" i="19"/>
  <c r="MU58" i="19"/>
  <c r="MV58" i="19"/>
  <c r="MY58" i="19"/>
  <c r="NB58" i="19"/>
  <c r="NC58" i="19"/>
  <c r="ND58" i="19"/>
  <c r="NE58" i="19"/>
  <c r="NF58" i="19"/>
  <c r="NG58" i="19"/>
  <c r="NH58" i="19"/>
  <c r="NI58" i="19"/>
  <c r="NJ58" i="19"/>
  <c r="NK58" i="19"/>
  <c r="NL58" i="19"/>
  <c r="NM58" i="19"/>
  <c r="NN58" i="19"/>
  <c r="NO58" i="19"/>
  <c r="NP58" i="19"/>
  <c r="NQ58" i="19"/>
  <c r="NR58" i="19"/>
  <c r="NS58" i="19"/>
  <c r="NT58" i="19"/>
  <c r="NU58" i="19"/>
  <c r="NV58" i="19"/>
  <c r="MU59" i="19"/>
  <c r="MV59" i="19"/>
  <c r="MY59" i="19"/>
  <c r="NB59" i="19"/>
  <c r="NC59" i="19"/>
  <c r="ND59" i="19"/>
  <c r="NE59" i="19"/>
  <c r="NF59" i="19"/>
  <c r="NG59" i="19"/>
  <c r="NH59" i="19"/>
  <c r="NI59" i="19"/>
  <c r="NJ59" i="19"/>
  <c r="NK59" i="19"/>
  <c r="NL59" i="19"/>
  <c r="NM59" i="19"/>
  <c r="NN59" i="19"/>
  <c r="NO59" i="19"/>
  <c r="NP59" i="19"/>
  <c r="NQ59" i="19"/>
  <c r="NR59" i="19"/>
  <c r="NS59" i="19"/>
  <c r="NT59" i="19"/>
  <c r="NU59" i="19"/>
  <c r="NV59" i="19"/>
  <c r="MU60" i="19"/>
  <c r="MV60" i="19"/>
  <c r="MY60" i="19"/>
  <c r="NB60" i="19"/>
  <c r="NC60" i="19"/>
  <c r="ND60" i="19"/>
  <c r="NE60" i="19"/>
  <c r="NF60" i="19"/>
  <c r="NG60" i="19"/>
  <c r="NH60" i="19"/>
  <c r="NI60" i="19"/>
  <c r="NJ60" i="19"/>
  <c r="NK60" i="19"/>
  <c r="NL60" i="19"/>
  <c r="NM60" i="19"/>
  <c r="NN60" i="19"/>
  <c r="NO60" i="19"/>
  <c r="NP60" i="19"/>
  <c r="NQ60" i="19"/>
  <c r="NR60" i="19"/>
  <c r="NS60" i="19"/>
  <c r="NT60" i="19"/>
  <c r="NU60" i="19"/>
  <c r="NV60" i="19"/>
  <c r="MU61" i="19"/>
  <c r="MV61" i="19"/>
  <c r="MY61" i="19"/>
  <c r="NB61" i="19"/>
  <c r="NC61" i="19"/>
  <c r="ND61" i="19"/>
  <c r="NE61" i="19"/>
  <c r="NF61" i="19"/>
  <c r="NG61" i="19"/>
  <c r="NH61" i="19"/>
  <c r="NI61" i="19"/>
  <c r="NJ61" i="19"/>
  <c r="NK61" i="19"/>
  <c r="NL61" i="19"/>
  <c r="NM61" i="19"/>
  <c r="NN61" i="19"/>
  <c r="NO61" i="19"/>
  <c r="NP61" i="19"/>
  <c r="NQ61" i="19"/>
  <c r="NR61" i="19"/>
  <c r="NS61" i="19"/>
  <c r="NT61" i="19"/>
  <c r="NU61" i="19"/>
  <c r="NV61" i="19"/>
  <c r="MU62" i="19"/>
  <c r="MV62" i="19"/>
  <c r="MY62" i="19"/>
  <c r="NB62" i="19"/>
  <c r="NC62" i="19"/>
  <c r="ND62" i="19"/>
  <c r="NE62" i="19"/>
  <c r="NF62" i="19"/>
  <c r="NG62" i="19"/>
  <c r="NH62" i="19"/>
  <c r="NI62" i="19"/>
  <c r="NJ62" i="19"/>
  <c r="NK62" i="19"/>
  <c r="NL62" i="19"/>
  <c r="NM62" i="19"/>
  <c r="NN62" i="19"/>
  <c r="NO62" i="19"/>
  <c r="NP62" i="19"/>
  <c r="NQ62" i="19"/>
  <c r="NR62" i="19"/>
  <c r="NS62" i="19"/>
  <c r="NT62" i="19"/>
  <c r="NU62" i="19"/>
  <c r="NV62" i="19"/>
  <c r="MU63" i="19"/>
  <c r="MV63" i="19"/>
  <c r="MY63" i="19"/>
  <c r="NB63" i="19"/>
  <c r="NC63" i="19"/>
  <c r="ND63" i="19"/>
  <c r="NE63" i="19"/>
  <c r="NF63" i="19"/>
  <c r="NG63" i="19"/>
  <c r="NH63" i="19"/>
  <c r="NI63" i="19"/>
  <c r="NJ63" i="19"/>
  <c r="NK63" i="19"/>
  <c r="NL63" i="19"/>
  <c r="NM63" i="19"/>
  <c r="NN63" i="19"/>
  <c r="NO63" i="19"/>
  <c r="NP63" i="19"/>
  <c r="NQ63" i="19"/>
  <c r="NR63" i="19"/>
  <c r="NS63" i="19"/>
  <c r="NT63" i="19"/>
  <c r="NU63" i="19"/>
  <c r="NV63" i="19"/>
  <c r="MU64" i="19"/>
  <c r="MV64" i="19"/>
  <c r="MY64" i="19"/>
  <c r="NB64" i="19"/>
  <c r="NC64" i="19"/>
  <c r="ND64" i="19"/>
  <c r="NE64" i="19"/>
  <c r="NF64" i="19"/>
  <c r="NG64" i="19"/>
  <c r="NH64" i="19"/>
  <c r="NI64" i="19"/>
  <c r="NJ64" i="19"/>
  <c r="NK64" i="19"/>
  <c r="NL64" i="19"/>
  <c r="NM64" i="19"/>
  <c r="NN64" i="19"/>
  <c r="NO64" i="19"/>
  <c r="NP64" i="19"/>
  <c r="NQ64" i="19"/>
  <c r="NR64" i="19"/>
  <c r="NS64" i="19"/>
  <c r="NT64" i="19"/>
  <c r="NU64" i="19"/>
  <c r="NV64" i="19"/>
  <c r="MU65" i="19"/>
  <c r="MV65" i="19"/>
  <c r="MY65" i="19"/>
  <c r="NB65" i="19"/>
  <c r="NC65" i="19"/>
  <c r="ND65" i="19"/>
  <c r="NE65" i="19"/>
  <c r="NF65" i="19"/>
  <c r="NG65" i="19"/>
  <c r="NH65" i="19"/>
  <c r="NI65" i="19"/>
  <c r="NJ65" i="19"/>
  <c r="NK65" i="19"/>
  <c r="NL65" i="19"/>
  <c r="NM65" i="19"/>
  <c r="NN65" i="19"/>
  <c r="NO65" i="19"/>
  <c r="NP65" i="19"/>
  <c r="NQ65" i="19"/>
  <c r="NR65" i="19"/>
  <c r="NS65" i="19"/>
  <c r="NT65" i="19"/>
  <c r="NU65" i="19"/>
  <c r="NV65" i="19"/>
  <c r="MU66" i="19"/>
  <c r="MV66" i="19"/>
  <c r="MY66" i="19"/>
  <c r="NB66" i="19"/>
  <c r="NC66" i="19"/>
  <c r="ND66" i="19"/>
  <c r="NE66" i="19"/>
  <c r="NF66" i="19"/>
  <c r="NG66" i="19"/>
  <c r="NH66" i="19"/>
  <c r="NI66" i="19"/>
  <c r="NJ66" i="19"/>
  <c r="NK66" i="19"/>
  <c r="NL66" i="19"/>
  <c r="NM66" i="19"/>
  <c r="NN66" i="19"/>
  <c r="NO66" i="19"/>
  <c r="NP66" i="19"/>
  <c r="NQ66" i="19"/>
  <c r="NR66" i="19"/>
  <c r="NS66" i="19"/>
  <c r="NT66" i="19"/>
  <c r="NU66" i="19"/>
  <c r="NV66" i="19"/>
  <c r="MU67" i="19"/>
  <c r="MV67" i="19"/>
  <c r="MY67" i="19"/>
  <c r="NB67" i="19"/>
  <c r="NC67" i="19"/>
  <c r="ND67" i="19"/>
  <c r="NE67" i="19"/>
  <c r="NF67" i="19"/>
  <c r="NG67" i="19"/>
  <c r="NH67" i="19"/>
  <c r="NI67" i="19"/>
  <c r="NJ67" i="19"/>
  <c r="NK67" i="19"/>
  <c r="NL67" i="19"/>
  <c r="NM67" i="19"/>
  <c r="NN67" i="19"/>
  <c r="NO67" i="19"/>
  <c r="NP67" i="19"/>
  <c r="NQ67" i="19"/>
  <c r="NR67" i="19"/>
  <c r="NS67" i="19"/>
  <c r="NT67" i="19"/>
  <c r="NU67" i="19"/>
  <c r="NV67" i="19"/>
  <c r="MU68" i="19"/>
  <c r="MV68" i="19"/>
  <c r="MY68" i="19"/>
  <c r="NB68" i="19"/>
  <c r="NC68" i="19"/>
  <c r="ND68" i="19"/>
  <c r="NE68" i="19"/>
  <c r="NF68" i="19"/>
  <c r="NG68" i="19"/>
  <c r="NH68" i="19"/>
  <c r="NI68" i="19"/>
  <c r="NJ68" i="19"/>
  <c r="NK68" i="19"/>
  <c r="NL68" i="19"/>
  <c r="NM68" i="19"/>
  <c r="NN68" i="19"/>
  <c r="NO68" i="19"/>
  <c r="NP68" i="19"/>
  <c r="NQ68" i="19"/>
  <c r="NR68" i="19"/>
  <c r="NS68" i="19"/>
  <c r="NT68" i="19"/>
  <c r="NU68" i="19"/>
  <c r="NV68" i="19"/>
  <c r="MU69" i="19"/>
  <c r="MV69" i="19"/>
  <c r="MY69" i="19"/>
  <c r="NB69" i="19"/>
  <c r="NC69" i="19"/>
  <c r="ND69" i="19"/>
  <c r="NE69" i="19"/>
  <c r="NF69" i="19"/>
  <c r="NG69" i="19"/>
  <c r="NH69" i="19"/>
  <c r="NI69" i="19"/>
  <c r="NJ69" i="19"/>
  <c r="NK69" i="19"/>
  <c r="NL69" i="19"/>
  <c r="NM69" i="19"/>
  <c r="NN69" i="19"/>
  <c r="NO69" i="19"/>
  <c r="NP69" i="19"/>
  <c r="NQ69" i="19"/>
  <c r="NR69" i="19"/>
  <c r="NS69" i="19"/>
  <c r="NT69" i="19"/>
  <c r="NU69" i="19"/>
  <c r="NV69" i="19"/>
  <c r="MU70" i="19"/>
  <c r="MV70" i="19"/>
  <c r="MY70" i="19"/>
  <c r="NB70" i="19"/>
  <c r="NC70" i="19"/>
  <c r="ND70" i="19"/>
  <c r="NE70" i="19"/>
  <c r="NF70" i="19"/>
  <c r="NG70" i="19"/>
  <c r="NH70" i="19"/>
  <c r="NI70" i="19"/>
  <c r="NJ70" i="19"/>
  <c r="NK70" i="19"/>
  <c r="NL70" i="19"/>
  <c r="NM70" i="19"/>
  <c r="NN70" i="19"/>
  <c r="NO70" i="19"/>
  <c r="NP70" i="19"/>
  <c r="NQ70" i="19"/>
  <c r="NR70" i="19"/>
  <c r="NS70" i="19"/>
  <c r="NT70" i="19"/>
  <c r="NU70" i="19"/>
  <c r="NV70" i="19"/>
  <c r="MU71" i="19"/>
  <c r="MV71" i="19"/>
  <c r="MY71" i="19"/>
  <c r="NB71" i="19"/>
  <c r="NC71" i="19"/>
  <c r="ND71" i="19"/>
  <c r="NE71" i="19"/>
  <c r="NF71" i="19"/>
  <c r="NG71" i="19"/>
  <c r="NH71" i="19"/>
  <c r="NI71" i="19"/>
  <c r="NJ71" i="19"/>
  <c r="NK71" i="19"/>
  <c r="NL71" i="19"/>
  <c r="NM71" i="19"/>
  <c r="NN71" i="19"/>
  <c r="NO71" i="19"/>
  <c r="NP71" i="19"/>
  <c r="NQ71" i="19"/>
  <c r="NR71" i="19"/>
  <c r="NS71" i="19"/>
  <c r="NT71" i="19"/>
  <c r="NU71" i="19"/>
  <c r="NV71" i="19"/>
  <c r="MU72" i="19"/>
  <c r="MV72" i="19"/>
  <c r="MY72" i="19"/>
  <c r="NB72" i="19"/>
  <c r="NC72" i="19"/>
  <c r="ND72" i="19"/>
  <c r="NE72" i="19"/>
  <c r="NF72" i="19"/>
  <c r="NG72" i="19"/>
  <c r="NH72" i="19"/>
  <c r="NI72" i="19"/>
  <c r="NJ72" i="19"/>
  <c r="NK72" i="19"/>
  <c r="NL72" i="19"/>
  <c r="NM72" i="19"/>
  <c r="NN72" i="19"/>
  <c r="NO72" i="19"/>
  <c r="NP72" i="19"/>
  <c r="NQ72" i="19"/>
  <c r="NR72" i="19"/>
  <c r="NS72" i="19"/>
  <c r="NT72" i="19"/>
  <c r="NU72" i="19"/>
  <c r="NV72" i="19"/>
  <c r="MU73" i="19"/>
  <c r="MV73" i="19"/>
  <c r="MY73" i="19"/>
  <c r="NB73" i="19"/>
  <c r="NC73" i="19"/>
  <c r="ND73" i="19"/>
  <c r="NE73" i="19"/>
  <c r="NF73" i="19"/>
  <c r="NG73" i="19"/>
  <c r="NH73" i="19"/>
  <c r="NI73" i="19"/>
  <c r="NJ73" i="19"/>
  <c r="NK73" i="19"/>
  <c r="NL73" i="19"/>
  <c r="NM73" i="19"/>
  <c r="NN73" i="19"/>
  <c r="NO73" i="19"/>
  <c r="NP73" i="19"/>
  <c r="NQ73" i="19"/>
  <c r="NR73" i="19"/>
  <c r="NS73" i="19"/>
  <c r="NT73" i="19"/>
  <c r="NU73" i="19"/>
  <c r="NV73" i="19"/>
  <c r="MU74" i="19"/>
  <c r="MV74" i="19"/>
  <c r="MY74" i="19"/>
  <c r="NB74" i="19"/>
  <c r="NC74" i="19"/>
  <c r="ND74" i="19"/>
  <c r="NE74" i="19"/>
  <c r="NF74" i="19"/>
  <c r="NG74" i="19"/>
  <c r="NH74" i="19"/>
  <c r="NI74" i="19"/>
  <c r="NJ74" i="19"/>
  <c r="NK74" i="19"/>
  <c r="NL74" i="19"/>
  <c r="NM74" i="19"/>
  <c r="NN74" i="19"/>
  <c r="NO74" i="19"/>
  <c r="NP74" i="19"/>
  <c r="NQ74" i="19"/>
  <c r="NR74" i="19"/>
  <c r="NS74" i="19"/>
  <c r="NT74" i="19"/>
  <c r="NU74" i="19"/>
  <c r="NV74" i="19"/>
  <c r="MU75" i="19"/>
  <c r="MV75" i="19"/>
  <c r="MY75" i="19"/>
  <c r="NB75" i="19"/>
  <c r="NC75" i="19"/>
  <c r="ND75" i="19"/>
  <c r="NE75" i="19"/>
  <c r="NF75" i="19"/>
  <c r="NG75" i="19"/>
  <c r="NH75" i="19"/>
  <c r="NI75" i="19"/>
  <c r="NJ75" i="19"/>
  <c r="NK75" i="19"/>
  <c r="NL75" i="19"/>
  <c r="NM75" i="19"/>
  <c r="NN75" i="19"/>
  <c r="NO75" i="19"/>
  <c r="NP75" i="19"/>
  <c r="NQ75" i="19"/>
  <c r="NR75" i="19"/>
  <c r="NS75" i="19"/>
  <c r="NT75" i="19"/>
  <c r="NU75" i="19"/>
  <c r="NV75" i="19"/>
  <c r="MU76" i="19"/>
  <c r="MV76" i="19"/>
  <c r="MY76" i="19"/>
  <c r="NB76" i="19"/>
  <c r="NC76" i="19"/>
  <c r="ND76" i="19"/>
  <c r="NE76" i="19"/>
  <c r="NF76" i="19"/>
  <c r="NG76" i="19"/>
  <c r="NH76" i="19"/>
  <c r="NI76" i="19"/>
  <c r="NJ76" i="19"/>
  <c r="NK76" i="19"/>
  <c r="NL76" i="19"/>
  <c r="NM76" i="19"/>
  <c r="NN76" i="19"/>
  <c r="NO76" i="19"/>
  <c r="NP76" i="19"/>
  <c r="NQ76" i="19"/>
  <c r="NR76" i="19"/>
  <c r="NS76" i="19"/>
  <c r="NT76" i="19"/>
  <c r="NU76" i="19"/>
  <c r="NV76" i="19"/>
  <c r="MU77" i="19"/>
  <c r="MV77" i="19"/>
  <c r="MY77" i="19"/>
  <c r="NB77" i="19"/>
  <c r="NC77" i="19"/>
  <c r="ND77" i="19"/>
  <c r="NE77" i="19"/>
  <c r="NF77" i="19"/>
  <c r="NG77" i="19"/>
  <c r="NH77" i="19"/>
  <c r="NI77" i="19"/>
  <c r="NJ77" i="19"/>
  <c r="NK77" i="19"/>
  <c r="NL77" i="19"/>
  <c r="NM77" i="19"/>
  <c r="NN77" i="19"/>
  <c r="NO77" i="19"/>
  <c r="NP77" i="19"/>
  <c r="NQ77" i="19"/>
  <c r="NR77" i="19"/>
  <c r="NS77" i="19"/>
  <c r="NT77" i="19"/>
  <c r="NU77" i="19"/>
  <c r="NV77" i="19"/>
  <c r="MU78" i="19"/>
  <c r="MV78" i="19"/>
  <c r="MY78" i="19"/>
  <c r="NB78" i="19"/>
  <c r="NC78" i="19"/>
  <c r="ND78" i="19"/>
  <c r="NE78" i="19"/>
  <c r="NF78" i="19"/>
  <c r="NG78" i="19"/>
  <c r="NH78" i="19"/>
  <c r="NI78" i="19"/>
  <c r="NJ78" i="19"/>
  <c r="NK78" i="19"/>
  <c r="NL78" i="19"/>
  <c r="NM78" i="19"/>
  <c r="NN78" i="19"/>
  <c r="NO78" i="19"/>
  <c r="NP78" i="19"/>
  <c r="NQ78" i="19"/>
  <c r="NR78" i="19"/>
  <c r="NS78" i="19"/>
  <c r="NT78" i="19"/>
  <c r="NU78" i="19"/>
  <c r="NV78" i="19"/>
  <c r="MU79" i="19"/>
  <c r="MV79" i="19"/>
  <c r="MY79" i="19"/>
  <c r="NB79" i="19"/>
  <c r="NC79" i="19"/>
  <c r="ND79" i="19"/>
  <c r="NE79" i="19"/>
  <c r="NF79" i="19"/>
  <c r="NG79" i="19"/>
  <c r="NH79" i="19"/>
  <c r="NI79" i="19"/>
  <c r="NJ79" i="19"/>
  <c r="NK79" i="19"/>
  <c r="NL79" i="19"/>
  <c r="NM79" i="19"/>
  <c r="NN79" i="19"/>
  <c r="NO79" i="19"/>
  <c r="NP79" i="19"/>
  <c r="NQ79" i="19"/>
  <c r="NR79" i="19"/>
  <c r="NS79" i="19"/>
  <c r="NT79" i="19"/>
  <c r="NU79" i="19"/>
  <c r="NV79" i="19"/>
  <c r="MU80" i="19"/>
  <c r="MV80" i="19"/>
  <c r="MY80" i="19"/>
  <c r="NB80" i="19"/>
  <c r="NC80" i="19"/>
  <c r="ND80" i="19"/>
  <c r="NE80" i="19"/>
  <c r="NF80" i="19"/>
  <c r="NG80" i="19"/>
  <c r="NH80" i="19"/>
  <c r="NI80" i="19"/>
  <c r="NJ80" i="19"/>
  <c r="NK80" i="19"/>
  <c r="NL80" i="19"/>
  <c r="NM80" i="19"/>
  <c r="NN80" i="19"/>
  <c r="NO80" i="19"/>
  <c r="NP80" i="19"/>
  <c r="NQ80" i="19"/>
  <c r="NR80" i="19"/>
  <c r="NS80" i="19"/>
  <c r="NT80" i="19"/>
  <c r="NU80" i="19"/>
  <c r="NV80" i="19"/>
  <c r="MU81" i="19"/>
  <c r="MV81" i="19"/>
  <c r="MY81" i="19"/>
  <c r="NB81" i="19"/>
  <c r="NC81" i="19"/>
  <c r="ND81" i="19"/>
  <c r="NE81" i="19"/>
  <c r="NF81" i="19"/>
  <c r="NG81" i="19"/>
  <c r="NH81" i="19"/>
  <c r="NI81" i="19"/>
  <c r="NJ81" i="19"/>
  <c r="NK81" i="19"/>
  <c r="NL81" i="19"/>
  <c r="NM81" i="19"/>
  <c r="NN81" i="19"/>
  <c r="NO81" i="19"/>
  <c r="NP81" i="19"/>
  <c r="NQ81" i="19"/>
  <c r="NR81" i="19"/>
  <c r="NS81" i="19"/>
  <c r="NT81" i="19"/>
  <c r="NU81" i="19"/>
  <c r="NV81" i="19"/>
  <c r="MU82" i="19"/>
  <c r="MV82" i="19"/>
  <c r="MY82" i="19"/>
  <c r="NB82" i="19"/>
  <c r="NC82" i="19"/>
  <c r="ND82" i="19"/>
  <c r="NE82" i="19"/>
  <c r="NF82" i="19"/>
  <c r="NG82" i="19"/>
  <c r="NH82" i="19"/>
  <c r="NI82" i="19"/>
  <c r="NJ82" i="19"/>
  <c r="NK82" i="19"/>
  <c r="NL82" i="19"/>
  <c r="NM82" i="19"/>
  <c r="NN82" i="19"/>
  <c r="NO82" i="19"/>
  <c r="NP82" i="19"/>
  <c r="NQ82" i="19"/>
  <c r="NR82" i="19"/>
  <c r="NS82" i="19"/>
  <c r="NT82" i="19"/>
  <c r="NU82" i="19"/>
  <c r="NV82" i="19"/>
  <c r="MU83" i="19"/>
  <c r="MV83" i="19"/>
  <c r="MY83" i="19"/>
  <c r="NB83" i="19"/>
  <c r="NC83" i="19"/>
  <c r="ND83" i="19"/>
  <c r="NE83" i="19"/>
  <c r="NF83" i="19"/>
  <c r="NG83" i="19"/>
  <c r="NH83" i="19"/>
  <c r="NI83" i="19"/>
  <c r="NJ83" i="19"/>
  <c r="NK83" i="19"/>
  <c r="NL83" i="19"/>
  <c r="NM83" i="19"/>
  <c r="NN83" i="19"/>
  <c r="NO83" i="19"/>
  <c r="NP83" i="19"/>
  <c r="NQ83" i="19"/>
  <c r="NR83" i="19"/>
  <c r="NS83" i="19"/>
  <c r="NT83" i="19"/>
  <c r="NU83" i="19"/>
  <c r="NV83" i="19"/>
  <c r="MU84" i="19"/>
  <c r="MV84" i="19"/>
  <c r="MY84" i="19"/>
  <c r="NB84" i="19"/>
  <c r="NC84" i="19"/>
  <c r="ND84" i="19"/>
  <c r="NE84" i="19"/>
  <c r="NF84" i="19"/>
  <c r="NG84" i="19"/>
  <c r="NH84" i="19"/>
  <c r="NI84" i="19"/>
  <c r="NJ84" i="19"/>
  <c r="NK84" i="19"/>
  <c r="NL84" i="19"/>
  <c r="NM84" i="19"/>
  <c r="NN84" i="19"/>
  <c r="NO84" i="19"/>
  <c r="NP84" i="19"/>
  <c r="NQ84" i="19"/>
  <c r="NR84" i="19"/>
  <c r="NS84" i="19"/>
  <c r="NT84" i="19"/>
  <c r="NU84" i="19"/>
  <c r="NV84" i="19"/>
  <c r="MU85" i="19"/>
  <c r="MV85" i="19"/>
  <c r="MY85" i="19"/>
  <c r="NB85" i="19"/>
  <c r="NC85" i="19"/>
  <c r="ND85" i="19"/>
  <c r="NE85" i="19"/>
  <c r="NF85" i="19"/>
  <c r="NG85" i="19"/>
  <c r="NH85" i="19"/>
  <c r="NI85" i="19"/>
  <c r="NJ85" i="19"/>
  <c r="NK85" i="19"/>
  <c r="NL85" i="19"/>
  <c r="NM85" i="19"/>
  <c r="NN85" i="19"/>
  <c r="NO85" i="19"/>
  <c r="NP85" i="19"/>
  <c r="NQ85" i="19"/>
  <c r="NR85" i="19"/>
  <c r="NS85" i="19"/>
  <c r="NT85" i="19"/>
  <c r="NU85" i="19"/>
  <c r="NV85" i="19"/>
  <c r="MU86" i="19"/>
  <c r="MV86" i="19"/>
  <c r="MY86" i="19"/>
  <c r="NB86" i="19"/>
  <c r="NC86" i="19"/>
  <c r="ND86" i="19"/>
  <c r="NE86" i="19"/>
  <c r="NF86" i="19"/>
  <c r="NG86" i="19"/>
  <c r="NH86" i="19"/>
  <c r="NI86" i="19"/>
  <c r="NJ86" i="19"/>
  <c r="NK86" i="19"/>
  <c r="NL86" i="19"/>
  <c r="NM86" i="19"/>
  <c r="NN86" i="19"/>
  <c r="NO86" i="19"/>
  <c r="NP86" i="19"/>
  <c r="NQ86" i="19"/>
  <c r="NR86" i="19"/>
  <c r="NS86" i="19"/>
  <c r="NT86" i="19"/>
  <c r="NU86" i="19"/>
  <c r="NV86" i="19"/>
  <c r="MU87" i="19"/>
  <c r="MV87" i="19"/>
  <c r="MY87" i="19"/>
  <c r="NB87" i="19"/>
  <c r="NC87" i="19"/>
  <c r="ND87" i="19"/>
  <c r="NE87" i="19"/>
  <c r="NF87" i="19"/>
  <c r="NG87" i="19"/>
  <c r="NH87" i="19"/>
  <c r="NI87" i="19"/>
  <c r="NJ87" i="19"/>
  <c r="NK87" i="19"/>
  <c r="NL87" i="19"/>
  <c r="NM87" i="19"/>
  <c r="NN87" i="19"/>
  <c r="NO87" i="19"/>
  <c r="NP87" i="19"/>
  <c r="NQ87" i="19"/>
  <c r="NR87" i="19"/>
  <c r="NS87" i="19"/>
  <c r="NT87" i="19"/>
  <c r="NU87" i="19"/>
  <c r="NV87" i="19"/>
  <c r="MU88" i="19"/>
  <c r="MV88" i="19"/>
  <c r="MY88" i="19"/>
  <c r="NB88" i="19"/>
  <c r="NC88" i="19"/>
  <c r="ND88" i="19"/>
  <c r="NE88" i="19"/>
  <c r="NF88" i="19"/>
  <c r="NG88" i="19"/>
  <c r="NH88" i="19"/>
  <c r="NI88" i="19"/>
  <c r="NJ88" i="19"/>
  <c r="NK88" i="19"/>
  <c r="NL88" i="19"/>
  <c r="NM88" i="19"/>
  <c r="NN88" i="19"/>
  <c r="NO88" i="19"/>
  <c r="NP88" i="19"/>
  <c r="NQ88" i="19"/>
  <c r="NR88" i="19"/>
  <c r="NS88" i="19"/>
  <c r="NT88" i="19"/>
  <c r="NU88" i="19"/>
  <c r="NV88" i="19"/>
  <c r="MU89" i="19"/>
  <c r="MV89" i="19"/>
  <c r="MY89" i="19"/>
  <c r="NB89" i="19"/>
  <c r="NC89" i="19"/>
  <c r="ND89" i="19"/>
  <c r="NE89" i="19"/>
  <c r="NF89" i="19"/>
  <c r="NG89" i="19"/>
  <c r="NH89" i="19"/>
  <c r="NI89" i="19"/>
  <c r="NJ89" i="19"/>
  <c r="NK89" i="19"/>
  <c r="NL89" i="19"/>
  <c r="NM89" i="19"/>
  <c r="NN89" i="19"/>
  <c r="NO89" i="19"/>
  <c r="NP89" i="19"/>
  <c r="NQ89" i="19"/>
  <c r="NR89" i="19"/>
  <c r="NS89" i="19"/>
  <c r="NT89" i="19"/>
  <c r="NU89" i="19"/>
  <c r="NV89" i="19"/>
  <c r="MU90" i="19"/>
  <c r="MV90" i="19"/>
  <c r="MY90" i="19"/>
  <c r="NB90" i="19"/>
  <c r="NC90" i="19"/>
  <c r="ND90" i="19"/>
  <c r="NE90" i="19"/>
  <c r="NF90" i="19"/>
  <c r="NG90" i="19"/>
  <c r="NH90" i="19"/>
  <c r="NI90" i="19"/>
  <c r="NJ90" i="19"/>
  <c r="NK90" i="19"/>
  <c r="NL90" i="19"/>
  <c r="NM90" i="19"/>
  <c r="NN90" i="19"/>
  <c r="NO90" i="19"/>
  <c r="NP90" i="19"/>
  <c r="NQ90" i="19"/>
  <c r="NR90" i="19"/>
  <c r="NS90" i="19"/>
  <c r="NT90" i="19"/>
  <c r="NU90" i="19"/>
  <c r="NV90" i="19"/>
  <c r="MU91" i="19"/>
  <c r="MV91" i="19"/>
  <c r="MY91" i="19"/>
  <c r="NB91" i="19"/>
  <c r="NC91" i="19"/>
  <c r="ND91" i="19"/>
  <c r="NE91" i="19"/>
  <c r="NF91" i="19"/>
  <c r="NG91" i="19"/>
  <c r="NH91" i="19"/>
  <c r="NI91" i="19"/>
  <c r="NJ91" i="19"/>
  <c r="NK91" i="19"/>
  <c r="NL91" i="19"/>
  <c r="NM91" i="19"/>
  <c r="NN91" i="19"/>
  <c r="NO91" i="19"/>
  <c r="NP91" i="19"/>
  <c r="NQ91" i="19"/>
  <c r="NR91" i="19"/>
  <c r="NS91" i="19"/>
  <c r="NT91" i="19"/>
  <c r="NU91" i="19"/>
  <c r="NV91" i="19"/>
  <c r="MU92" i="19"/>
  <c r="MV92" i="19"/>
  <c r="MY92" i="19"/>
  <c r="NB92" i="19"/>
  <c r="NC92" i="19"/>
  <c r="ND92" i="19"/>
  <c r="NE92" i="19"/>
  <c r="NF92" i="19"/>
  <c r="NG92" i="19"/>
  <c r="NH92" i="19"/>
  <c r="NI92" i="19"/>
  <c r="NJ92" i="19"/>
  <c r="NK92" i="19"/>
  <c r="NL92" i="19"/>
  <c r="NM92" i="19"/>
  <c r="NN92" i="19"/>
  <c r="NO92" i="19"/>
  <c r="NP92" i="19"/>
  <c r="NQ92" i="19"/>
  <c r="NR92" i="19"/>
  <c r="NS92" i="19"/>
  <c r="NT92" i="19"/>
  <c r="NU92" i="19"/>
  <c r="NV92" i="19"/>
  <c r="MU93" i="19"/>
  <c r="MV93" i="19"/>
  <c r="MY93" i="19"/>
  <c r="NB93" i="19"/>
  <c r="NC93" i="19"/>
  <c r="ND93" i="19"/>
  <c r="NE93" i="19"/>
  <c r="NF93" i="19"/>
  <c r="NG93" i="19"/>
  <c r="NH93" i="19"/>
  <c r="NI93" i="19"/>
  <c r="NJ93" i="19"/>
  <c r="NK93" i="19"/>
  <c r="NL93" i="19"/>
  <c r="NM93" i="19"/>
  <c r="NN93" i="19"/>
  <c r="NO93" i="19"/>
  <c r="NP93" i="19"/>
  <c r="NQ93" i="19"/>
  <c r="NR93" i="19"/>
  <c r="NS93" i="19"/>
  <c r="NT93" i="19"/>
  <c r="NU93" i="19"/>
  <c r="NV93" i="19"/>
  <c r="MU94" i="19"/>
  <c r="MV94" i="19"/>
  <c r="MY94" i="19"/>
  <c r="NB94" i="19"/>
  <c r="NC94" i="19"/>
  <c r="ND94" i="19"/>
  <c r="NE94" i="19"/>
  <c r="NF94" i="19"/>
  <c r="NG94" i="19"/>
  <c r="NH94" i="19"/>
  <c r="NI94" i="19"/>
  <c r="NJ94" i="19"/>
  <c r="NK94" i="19"/>
  <c r="NL94" i="19"/>
  <c r="NM94" i="19"/>
  <c r="NN94" i="19"/>
  <c r="NO94" i="19"/>
  <c r="NP94" i="19"/>
  <c r="NQ94" i="19"/>
  <c r="NR94" i="19"/>
  <c r="NS94" i="19"/>
  <c r="NT94" i="19"/>
  <c r="NU94" i="19"/>
  <c r="NV94" i="19"/>
  <c r="MU95" i="19"/>
  <c r="MV95" i="19"/>
  <c r="MY95" i="19"/>
  <c r="NB95" i="19"/>
  <c r="NC95" i="19"/>
  <c r="ND95" i="19"/>
  <c r="NE95" i="19"/>
  <c r="NF95" i="19"/>
  <c r="NG95" i="19"/>
  <c r="NH95" i="19"/>
  <c r="NI95" i="19"/>
  <c r="NJ95" i="19"/>
  <c r="NK95" i="19"/>
  <c r="NL95" i="19"/>
  <c r="NM95" i="19"/>
  <c r="NN95" i="19"/>
  <c r="NO95" i="19"/>
  <c r="NP95" i="19"/>
  <c r="NQ95" i="19"/>
  <c r="NR95" i="19"/>
  <c r="NS95" i="19"/>
  <c r="NT95" i="19"/>
  <c r="NU95" i="19"/>
  <c r="NV95" i="19"/>
  <c r="MU96" i="19"/>
  <c r="MV96" i="19"/>
  <c r="MY96" i="19"/>
  <c r="NB96" i="19"/>
  <c r="NC96" i="19"/>
  <c r="ND96" i="19"/>
  <c r="NE96" i="19"/>
  <c r="NF96" i="19"/>
  <c r="NG96" i="19"/>
  <c r="NH96" i="19"/>
  <c r="NI96" i="19"/>
  <c r="NJ96" i="19"/>
  <c r="NK96" i="19"/>
  <c r="NL96" i="19"/>
  <c r="NM96" i="19"/>
  <c r="NN96" i="19"/>
  <c r="NO96" i="19"/>
  <c r="NP96" i="19"/>
  <c r="NQ96" i="19"/>
  <c r="NR96" i="19"/>
  <c r="NS96" i="19"/>
  <c r="NT96" i="19"/>
  <c r="NU96" i="19"/>
  <c r="NV96" i="19"/>
  <c r="MU97" i="19"/>
  <c r="MV97" i="19"/>
  <c r="MY97" i="19"/>
  <c r="NB97" i="19"/>
  <c r="NC97" i="19"/>
  <c r="ND97" i="19"/>
  <c r="NE97" i="19"/>
  <c r="NF97" i="19"/>
  <c r="NG97" i="19"/>
  <c r="NH97" i="19"/>
  <c r="NI97" i="19"/>
  <c r="NJ97" i="19"/>
  <c r="NK97" i="19"/>
  <c r="NL97" i="19"/>
  <c r="NM97" i="19"/>
  <c r="NN97" i="19"/>
  <c r="NO97" i="19"/>
  <c r="NP97" i="19"/>
  <c r="NQ97" i="19"/>
  <c r="NR97" i="19"/>
  <c r="NS97" i="19"/>
  <c r="NT97" i="19"/>
  <c r="NU97" i="19"/>
  <c r="NV97" i="19"/>
  <c r="MU98" i="19"/>
  <c r="MV98" i="19"/>
  <c r="MY98" i="19"/>
  <c r="NB98" i="19"/>
  <c r="NC98" i="19"/>
  <c r="ND98" i="19"/>
  <c r="NE98" i="19"/>
  <c r="NF98" i="19"/>
  <c r="NG98" i="19"/>
  <c r="NH98" i="19"/>
  <c r="NI98" i="19"/>
  <c r="NJ98" i="19"/>
  <c r="NK98" i="19"/>
  <c r="NL98" i="19"/>
  <c r="NM98" i="19"/>
  <c r="NN98" i="19"/>
  <c r="NO98" i="19"/>
  <c r="NP98" i="19"/>
  <c r="NQ98" i="19"/>
  <c r="NR98" i="19"/>
  <c r="NS98" i="19"/>
  <c r="NT98" i="19"/>
  <c r="NU98" i="19"/>
  <c r="NV98" i="19"/>
  <c r="MU99" i="19"/>
  <c r="MV99" i="19"/>
  <c r="MY99" i="19"/>
  <c r="NB99" i="19"/>
  <c r="NC99" i="19"/>
  <c r="ND99" i="19"/>
  <c r="NE99" i="19"/>
  <c r="NF99" i="19"/>
  <c r="NG99" i="19"/>
  <c r="NH99" i="19"/>
  <c r="NI99" i="19"/>
  <c r="NJ99" i="19"/>
  <c r="NK99" i="19"/>
  <c r="NL99" i="19"/>
  <c r="NM99" i="19"/>
  <c r="NN99" i="19"/>
  <c r="NO99" i="19"/>
  <c r="NP99" i="19"/>
  <c r="NQ99" i="19"/>
  <c r="NR99" i="19"/>
  <c r="NS99" i="19"/>
  <c r="NT99" i="19"/>
  <c r="NU99" i="19"/>
  <c r="NV99" i="19"/>
  <c r="MU100" i="19"/>
  <c r="MV100" i="19"/>
  <c r="MY100" i="19"/>
  <c r="NB100" i="19"/>
  <c r="NC100" i="19"/>
  <c r="ND100" i="19"/>
  <c r="NE100" i="19"/>
  <c r="NF100" i="19"/>
  <c r="NG100" i="19"/>
  <c r="NH100" i="19"/>
  <c r="NI100" i="19"/>
  <c r="NJ100" i="19"/>
  <c r="NK100" i="19"/>
  <c r="NL100" i="19"/>
  <c r="NM100" i="19"/>
  <c r="NN100" i="19"/>
  <c r="NO100" i="19"/>
  <c r="NP100" i="19"/>
  <c r="NQ100" i="19"/>
  <c r="NR100" i="19"/>
  <c r="NS100" i="19"/>
  <c r="NT100" i="19"/>
  <c r="NU100" i="19"/>
  <c r="NV100" i="19"/>
  <c r="MU101" i="19"/>
  <c r="MV101" i="19"/>
  <c r="MY101" i="19"/>
  <c r="NB101" i="19"/>
  <c r="NC101" i="19"/>
  <c r="ND101" i="19"/>
  <c r="NE101" i="19"/>
  <c r="NF101" i="19"/>
  <c r="NG101" i="19"/>
  <c r="NH101" i="19"/>
  <c r="NI101" i="19"/>
  <c r="NJ101" i="19"/>
  <c r="NK101" i="19"/>
  <c r="NL101" i="19"/>
  <c r="NM101" i="19"/>
  <c r="NN101" i="19"/>
  <c r="NO101" i="19"/>
  <c r="NP101" i="19"/>
  <c r="NQ101" i="19"/>
  <c r="NR101" i="19"/>
  <c r="NS101" i="19"/>
  <c r="NT101" i="19"/>
  <c r="NU101" i="19"/>
  <c r="NV101" i="19"/>
  <c r="MU102" i="19"/>
  <c r="MV102" i="19"/>
  <c r="MY102" i="19"/>
  <c r="NB102" i="19"/>
  <c r="NC102" i="19"/>
  <c r="ND102" i="19"/>
  <c r="NE102" i="19"/>
  <c r="NF102" i="19"/>
  <c r="NG102" i="19"/>
  <c r="NH102" i="19"/>
  <c r="NI102" i="19"/>
  <c r="NJ102" i="19"/>
  <c r="NK102" i="19"/>
  <c r="NL102" i="19"/>
  <c r="NM102" i="19"/>
  <c r="NN102" i="19"/>
  <c r="NO102" i="19"/>
  <c r="NP102" i="19"/>
  <c r="NQ102" i="19"/>
  <c r="NR102" i="19"/>
  <c r="NS102" i="19"/>
  <c r="NT102" i="19"/>
  <c r="NU102" i="19"/>
  <c r="NV102" i="19"/>
  <c r="MU103" i="19"/>
  <c r="MV103" i="19"/>
  <c r="MY103" i="19"/>
  <c r="NB103" i="19"/>
  <c r="NC103" i="19"/>
  <c r="ND103" i="19"/>
  <c r="NE103" i="19"/>
  <c r="NF103" i="19"/>
  <c r="NG103" i="19"/>
  <c r="NH103" i="19"/>
  <c r="NI103" i="19"/>
  <c r="NJ103" i="19"/>
  <c r="NK103" i="19"/>
  <c r="NL103" i="19"/>
  <c r="NM103" i="19"/>
  <c r="NN103" i="19"/>
  <c r="NO103" i="19"/>
  <c r="NP103" i="19"/>
  <c r="NQ103" i="19"/>
  <c r="NR103" i="19"/>
  <c r="NS103" i="19"/>
  <c r="NT103" i="19"/>
  <c r="NU103" i="19"/>
  <c r="NV103" i="19"/>
  <c r="MU104" i="19"/>
  <c r="MV104" i="19"/>
  <c r="MY104" i="19"/>
  <c r="NB104" i="19"/>
  <c r="NC104" i="19"/>
  <c r="ND104" i="19"/>
  <c r="NE104" i="19"/>
  <c r="NF104" i="19"/>
  <c r="NG104" i="19"/>
  <c r="NH104" i="19"/>
  <c r="NI104" i="19"/>
  <c r="NJ104" i="19"/>
  <c r="NK104" i="19"/>
  <c r="NL104" i="19"/>
  <c r="NM104" i="19"/>
  <c r="NN104" i="19"/>
  <c r="NO104" i="19"/>
  <c r="NP104" i="19"/>
  <c r="NQ104" i="19"/>
  <c r="NR104" i="19"/>
  <c r="NS104" i="19"/>
  <c r="NT104" i="19"/>
  <c r="NU104" i="19"/>
  <c r="NV104" i="19"/>
  <c r="MU105" i="19"/>
  <c r="MV105" i="19"/>
  <c r="MY105" i="19"/>
  <c r="NB105" i="19"/>
  <c r="NC105" i="19"/>
  <c r="ND105" i="19"/>
  <c r="NE105" i="19"/>
  <c r="NF105" i="19"/>
  <c r="NG105" i="19"/>
  <c r="NH105" i="19"/>
  <c r="NI105" i="19"/>
  <c r="NJ105" i="19"/>
  <c r="NK105" i="19"/>
  <c r="NL105" i="19"/>
  <c r="NM105" i="19"/>
  <c r="NN105" i="19"/>
  <c r="NO105" i="19"/>
  <c r="NP105" i="19"/>
  <c r="NQ105" i="19"/>
  <c r="NR105" i="19"/>
  <c r="NS105" i="19"/>
  <c r="NT105" i="19"/>
  <c r="NU105" i="19"/>
  <c r="NV105" i="19"/>
  <c r="MU106" i="19"/>
  <c r="MV106" i="19"/>
  <c r="MY106" i="19"/>
  <c r="NB106" i="19"/>
  <c r="NC106" i="19"/>
  <c r="ND106" i="19"/>
  <c r="NE106" i="19"/>
  <c r="NF106" i="19"/>
  <c r="NG106" i="19"/>
  <c r="NH106" i="19"/>
  <c r="NI106" i="19"/>
  <c r="NJ106" i="19"/>
  <c r="NK106" i="19"/>
  <c r="NL106" i="19"/>
  <c r="NM106" i="19"/>
  <c r="NN106" i="19"/>
  <c r="NO106" i="19"/>
  <c r="NP106" i="19"/>
  <c r="NQ106" i="19"/>
  <c r="NR106" i="19"/>
  <c r="NS106" i="19"/>
  <c r="NT106" i="19"/>
  <c r="NU106" i="19"/>
  <c r="NV106" i="19"/>
  <c r="MU107" i="19"/>
  <c r="MV107" i="19"/>
  <c r="MY107" i="19"/>
  <c r="NB107" i="19"/>
  <c r="NC107" i="19"/>
  <c r="ND107" i="19"/>
  <c r="NE107" i="19"/>
  <c r="NF107" i="19"/>
  <c r="NG107" i="19"/>
  <c r="NH107" i="19"/>
  <c r="NI107" i="19"/>
  <c r="NJ107" i="19"/>
  <c r="NK107" i="19"/>
  <c r="NL107" i="19"/>
  <c r="NM107" i="19"/>
  <c r="NN107" i="19"/>
  <c r="NO107" i="19"/>
  <c r="NP107" i="19"/>
  <c r="NQ107" i="19"/>
  <c r="NR107" i="19"/>
  <c r="NS107" i="19"/>
  <c r="NT107" i="19"/>
  <c r="NU107" i="19"/>
  <c r="NV107" i="19"/>
  <c r="MU108" i="19"/>
  <c r="MV108" i="19"/>
  <c r="MY108" i="19"/>
  <c r="NB108" i="19"/>
  <c r="NC108" i="19"/>
  <c r="ND108" i="19"/>
  <c r="NE108" i="19"/>
  <c r="NF108" i="19"/>
  <c r="NG108" i="19"/>
  <c r="NH108" i="19"/>
  <c r="NI108" i="19"/>
  <c r="NJ108" i="19"/>
  <c r="NK108" i="19"/>
  <c r="NL108" i="19"/>
  <c r="NM108" i="19"/>
  <c r="NN108" i="19"/>
  <c r="NO108" i="19"/>
  <c r="NP108" i="19"/>
  <c r="NQ108" i="19"/>
  <c r="NR108" i="19"/>
  <c r="NS108" i="19"/>
  <c r="NT108" i="19"/>
  <c r="NU108" i="19"/>
  <c r="NV108" i="19"/>
  <c r="MU109" i="19"/>
  <c r="MV109" i="19"/>
  <c r="MY109" i="19"/>
  <c r="NB109" i="19"/>
  <c r="NC109" i="19"/>
  <c r="ND109" i="19"/>
  <c r="NE109" i="19"/>
  <c r="NF109" i="19"/>
  <c r="NG109" i="19"/>
  <c r="NH109" i="19"/>
  <c r="NI109" i="19"/>
  <c r="NJ109" i="19"/>
  <c r="NK109" i="19"/>
  <c r="NL109" i="19"/>
  <c r="NM109" i="19"/>
  <c r="NN109" i="19"/>
  <c r="NO109" i="19"/>
  <c r="NP109" i="19"/>
  <c r="NQ109" i="19"/>
  <c r="NR109" i="19"/>
  <c r="NS109" i="19"/>
  <c r="NT109" i="19"/>
  <c r="NU109" i="19"/>
  <c r="NV109" i="19"/>
  <c r="MU110" i="19"/>
  <c r="MV110" i="19"/>
  <c r="MY110" i="19"/>
  <c r="NB110" i="19"/>
  <c r="NC110" i="19"/>
  <c r="ND110" i="19"/>
  <c r="NE110" i="19"/>
  <c r="NF110" i="19"/>
  <c r="NG110" i="19"/>
  <c r="NH110" i="19"/>
  <c r="NI110" i="19"/>
  <c r="NJ110" i="19"/>
  <c r="NK110" i="19"/>
  <c r="NL110" i="19"/>
  <c r="NM110" i="19"/>
  <c r="NN110" i="19"/>
  <c r="NO110" i="19"/>
  <c r="NP110" i="19"/>
  <c r="NQ110" i="19"/>
  <c r="NR110" i="19"/>
  <c r="NS110" i="19"/>
  <c r="NT110" i="19"/>
  <c r="NU110" i="19"/>
  <c r="NV110" i="19"/>
  <c r="MU111" i="19"/>
  <c r="MV111" i="19"/>
  <c r="MY111" i="19"/>
  <c r="NB111" i="19"/>
  <c r="NC111" i="19"/>
  <c r="ND111" i="19"/>
  <c r="NE111" i="19"/>
  <c r="NF111" i="19"/>
  <c r="NG111" i="19"/>
  <c r="NH111" i="19"/>
  <c r="NI111" i="19"/>
  <c r="NJ111" i="19"/>
  <c r="NK111" i="19"/>
  <c r="NL111" i="19"/>
  <c r="NM111" i="19"/>
  <c r="NN111" i="19"/>
  <c r="NO111" i="19"/>
  <c r="NP111" i="19"/>
  <c r="NQ111" i="19"/>
  <c r="NR111" i="19"/>
  <c r="NS111" i="19"/>
  <c r="NT111" i="19"/>
  <c r="NU111" i="19"/>
  <c r="NV111" i="19"/>
  <c r="MU112" i="19"/>
  <c r="MV112" i="19"/>
  <c r="MY112" i="19"/>
  <c r="NB112" i="19"/>
  <c r="NC112" i="19"/>
  <c r="ND112" i="19"/>
  <c r="NE112" i="19"/>
  <c r="NF112" i="19"/>
  <c r="NG112" i="19"/>
  <c r="NH112" i="19"/>
  <c r="NI112" i="19"/>
  <c r="NJ112" i="19"/>
  <c r="NK112" i="19"/>
  <c r="NL112" i="19"/>
  <c r="NM112" i="19"/>
  <c r="NN112" i="19"/>
  <c r="NO112" i="19"/>
  <c r="NP112" i="19"/>
  <c r="NQ112" i="19"/>
  <c r="NR112" i="19"/>
  <c r="NS112" i="19"/>
  <c r="NT112" i="19"/>
  <c r="NU112" i="19"/>
  <c r="NV112" i="19"/>
  <c r="MU113" i="19"/>
  <c r="MV113" i="19"/>
  <c r="MY113" i="19"/>
  <c r="NB113" i="19"/>
  <c r="NC113" i="19"/>
  <c r="ND113" i="19"/>
  <c r="NE113" i="19"/>
  <c r="NF113" i="19"/>
  <c r="NG113" i="19"/>
  <c r="NH113" i="19"/>
  <c r="NI113" i="19"/>
  <c r="NJ113" i="19"/>
  <c r="NK113" i="19"/>
  <c r="NL113" i="19"/>
  <c r="NM113" i="19"/>
  <c r="NN113" i="19"/>
  <c r="NO113" i="19"/>
  <c r="NP113" i="19"/>
  <c r="NQ113" i="19"/>
  <c r="NR113" i="19"/>
  <c r="NS113" i="19"/>
  <c r="NT113" i="19"/>
  <c r="NU113" i="19"/>
  <c r="NV113" i="19"/>
  <c r="MU114" i="19"/>
  <c r="MV114" i="19"/>
  <c r="MY114" i="19"/>
  <c r="NB114" i="19"/>
  <c r="NC114" i="19"/>
  <c r="ND114" i="19"/>
  <c r="NE114" i="19"/>
  <c r="NF114" i="19"/>
  <c r="NG114" i="19"/>
  <c r="NH114" i="19"/>
  <c r="NI114" i="19"/>
  <c r="NJ114" i="19"/>
  <c r="NK114" i="19"/>
  <c r="NL114" i="19"/>
  <c r="NM114" i="19"/>
  <c r="NN114" i="19"/>
  <c r="NO114" i="19"/>
  <c r="NP114" i="19"/>
  <c r="NQ114" i="19"/>
  <c r="NR114" i="19"/>
  <c r="NS114" i="19"/>
  <c r="NT114" i="19"/>
  <c r="NU114" i="19"/>
  <c r="NV114" i="19"/>
  <c r="MU115" i="19"/>
  <c r="MV115" i="19"/>
  <c r="MY115" i="19"/>
  <c r="NB115" i="19"/>
  <c r="NC115" i="19"/>
  <c r="ND115" i="19"/>
  <c r="NE115" i="19"/>
  <c r="NF115" i="19"/>
  <c r="NG115" i="19"/>
  <c r="NH115" i="19"/>
  <c r="NI115" i="19"/>
  <c r="NJ115" i="19"/>
  <c r="NK115" i="19"/>
  <c r="NL115" i="19"/>
  <c r="NM115" i="19"/>
  <c r="NN115" i="19"/>
  <c r="NO115" i="19"/>
  <c r="NP115" i="19"/>
  <c r="NQ115" i="19"/>
  <c r="NR115" i="19"/>
  <c r="NS115" i="19"/>
  <c r="NT115" i="19"/>
  <c r="NU115" i="19"/>
  <c r="NV115" i="19"/>
  <c r="MU116" i="19"/>
  <c r="MV116" i="19"/>
  <c r="MY116" i="19"/>
  <c r="NB116" i="19"/>
  <c r="NC116" i="19"/>
  <c r="ND116" i="19"/>
  <c r="NE116" i="19"/>
  <c r="NF116" i="19"/>
  <c r="NG116" i="19"/>
  <c r="NH116" i="19"/>
  <c r="NI116" i="19"/>
  <c r="NJ116" i="19"/>
  <c r="NK116" i="19"/>
  <c r="NL116" i="19"/>
  <c r="NM116" i="19"/>
  <c r="NN116" i="19"/>
  <c r="NO116" i="19"/>
  <c r="NP116" i="19"/>
  <c r="NQ116" i="19"/>
  <c r="NR116" i="19"/>
  <c r="NS116" i="19"/>
  <c r="NT116" i="19"/>
  <c r="NU116" i="19"/>
  <c r="NV116" i="19"/>
  <c r="MU117" i="19"/>
  <c r="MV117" i="19"/>
  <c r="MY117" i="19"/>
  <c r="NB117" i="19"/>
  <c r="NC117" i="19"/>
  <c r="ND117" i="19"/>
  <c r="NE117" i="19"/>
  <c r="NF117" i="19"/>
  <c r="NG117" i="19"/>
  <c r="NH117" i="19"/>
  <c r="NI117" i="19"/>
  <c r="NJ117" i="19"/>
  <c r="NK117" i="19"/>
  <c r="NL117" i="19"/>
  <c r="NM117" i="19"/>
  <c r="NN117" i="19"/>
  <c r="NO117" i="19"/>
  <c r="NP117" i="19"/>
  <c r="NQ117" i="19"/>
  <c r="NR117" i="19"/>
  <c r="NS117" i="19"/>
  <c r="NT117" i="19"/>
  <c r="NU117" i="19"/>
  <c r="NV117" i="19"/>
  <c r="MU118" i="19"/>
  <c r="MV118" i="19"/>
  <c r="MY118" i="19"/>
  <c r="NB118" i="19"/>
  <c r="NC118" i="19"/>
  <c r="ND118" i="19"/>
  <c r="NE118" i="19"/>
  <c r="NF118" i="19"/>
  <c r="NG118" i="19"/>
  <c r="NH118" i="19"/>
  <c r="NI118" i="19"/>
  <c r="NJ118" i="19"/>
  <c r="NK118" i="19"/>
  <c r="NL118" i="19"/>
  <c r="NM118" i="19"/>
  <c r="NN118" i="19"/>
  <c r="NO118" i="19"/>
  <c r="NP118" i="19"/>
  <c r="NQ118" i="19"/>
  <c r="NR118" i="19"/>
  <c r="NS118" i="19"/>
  <c r="NT118" i="19"/>
  <c r="NU118" i="19"/>
  <c r="NV118" i="19"/>
  <c r="MU119" i="19"/>
  <c r="MV119" i="19"/>
  <c r="MY119" i="19"/>
  <c r="NB119" i="19"/>
  <c r="NC119" i="19"/>
  <c r="ND119" i="19"/>
  <c r="NE119" i="19"/>
  <c r="NF119" i="19"/>
  <c r="NG119" i="19"/>
  <c r="NH119" i="19"/>
  <c r="NI119" i="19"/>
  <c r="NJ119" i="19"/>
  <c r="NK119" i="19"/>
  <c r="NL119" i="19"/>
  <c r="NM119" i="19"/>
  <c r="NN119" i="19"/>
  <c r="NO119" i="19"/>
  <c r="NP119" i="19"/>
  <c r="NQ119" i="19"/>
  <c r="NR119" i="19"/>
  <c r="NS119" i="19"/>
  <c r="NT119" i="19"/>
  <c r="NU119" i="19"/>
  <c r="NV119" i="19"/>
  <c r="MU120" i="19"/>
  <c r="MV120" i="19"/>
  <c r="MY120" i="19"/>
  <c r="NB120" i="19"/>
  <c r="NC120" i="19"/>
  <c r="ND120" i="19"/>
  <c r="NE120" i="19"/>
  <c r="NF120" i="19"/>
  <c r="NG120" i="19"/>
  <c r="NH120" i="19"/>
  <c r="NI120" i="19"/>
  <c r="NJ120" i="19"/>
  <c r="NK120" i="19"/>
  <c r="NL120" i="19"/>
  <c r="NM120" i="19"/>
  <c r="NN120" i="19"/>
  <c r="NO120" i="19"/>
  <c r="NP120" i="19"/>
  <c r="NQ120" i="19"/>
  <c r="NR120" i="19"/>
  <c r="NS120" i="19"/>
  <c r="NT120" i="19"/>
  <c r="NU120" i="19"/>
  <c r="NV120" i="19"/>
  <c r="MU121" i="19"/>
  <c r="MV121" i="19"/>
  <c r="MY121" i="19"/>
  <c r="NB121" i="19"/>
  <c r="NC121" i="19"/>
  <c r="ND121" i="19"/>
  <c r="NE121" i="19"/>
  <c r="NF121" i="19"/>
  <c r="NG121" i="19"/>
  <c r="NH121" i="19"/>
  <c r="NI121" i="19"/>
  <c r="NJ121" i="19"/>
  <c r="NK121" i="19"/>
  <c r="NL121" i="19"/>
  <c r="NM121" i="19"/>
  <c r="NN121" i="19"/>
  <c r="NO121" i="19"/>
  <c r="NP121" i="19"/>
  <c r="NQ121" i="19"/>
  <c r="NR121" i="19"/>
  <c r="NS121" i="19"/>
  <c r="NT121" i="19"/>
  <c r="NU121" i="19"/>
  <c r="NV121" i="19"/>
  <c r="MU122" i="19"/>
  <c r="MV122" i="19"/>
  <c r="MY122" i="19"/>
  <c r="NB122" i="19"/>
  <c r="NC122" i="19"/>
  <c r="ND122" i="19"/>
  <c r="NE122" i="19"/>
  <c r="NF122" i="19"/>
  <c r="NG122" i="19"/>
  <c r="NH122" i="19"/>
  <c r="NI122" i="19"/>
  <c r="NJ122" i="19"/>
  <c r="NK122" i="19"/>
  <c r="NL122" i="19"/>
  <c r="NM122" i="19"/>
  <c r="NN122" i="19"/>
  <c r="NO122" i="19"/>
  <c r="NP122" i="19"/>
  <c r="NQ122" i="19"/>
  <c r="NR122" i="19"/>
  <c r="NS122" i="19"/>
  <c r="NT122" i="19"/>
  <c r="NU122" i="19"/>
  <c r="NV122" i="19"/>
  <c r="MU123" i="19"/>
  <c r="MV123" i="19"/>
  <c r="MY123" i="19"/>
  <c r="NB123" i="19"/>
  <c r="NC123" i="19"/>
  <c r="ND123" i="19"/>
  <c r="NE123" i="19"/>
  <c r="NF123" i="19"/>
  <c r="NG123" i="19"/>
  <c r="NH123" i="19"/>
  <c r="NI123" i="19"/>
  <c r="NJ123" i="19"/>
  <c r="NK123" i="19"/>
  <c r="NL123" i="19"/>
  <c r="NM123" i="19"/>
  <c r="NN123" i="19"/>
  <c r="NO123" i="19"/>
  <c r="NP123" i="19"/>
  <c r="NQ123" i="19"/>
  <c r="NR123" i="19"/>
  <c r="NS123" i="19"/>
  <c r="NT123" i="19"/>
  <c r="NU123" i="19"/>
  <c r="NV123" i="19"/>
  <c r="MU124" i="19"/>
  <c r="MV124" i="19"/>
  <c r="MY124" i="19"/>
  <c r="NB124" i="19"/>
  <c r="NC124" i="19"/>
  <c r="ND124" i="19"/>
  <c r="NE124" i="19"/>
  <c r="NF124" i="19"/>
  <c r="NG124" i="19"/>
  <c r="NH124" i="19"/>
  <c r="NI124" i="19"/>
  <c r="NJ124" i="19"/>
  <c r="NK124" i="19"/>
  <c r="NL124" i="19"/>
  <c r="NM124" i="19"/>
  <c r="NN124" i="19"/>
  <c r="NO124" i="19"/>
  <c r="NP124" i="19"/>
  <c r="NQ124" i="19"/>
  <c r="NR124" i="19"/>
  <c r="NS124" i="19"/>
  <c r="NT124" i="19"/>
  <c r="NU124" i="19"/>
  <c r="NV124" i="19"/>
  <c r="MU125" i="19"/>
  <c r="MV125" i="19"/>
  <c r="MY125" i="19"/>
  <c r="NB125" i="19"/>
  <c r="NC125" i="19"/>
  <c r="ND125" i="19"/>
  <c r="NE125" i="19"/>
  <c r="NF125" i="19"/>
  <c r="NG125" i="19"/>
  <c r="NH125" i="19"/>
  <c r="NI125" i="19"/>
  <c r="NJ125" i="19"/>
  <c r="NK125" i="19"/>
  <c r="NL125" i="19"/>
  <c r="NM125" i="19"/>
  <c r="NN125" i="19"/>
  <c r="NO125" i="19"/>
  <c r="NP125" i="19"/>
  <c r="NQ125" i="19"/>
  <c r="NR125" i="19"/>
  <c r="NS125" i="19"/>
  <c r="NT125" i="19"/>
  <c r="NU125" i="19"/>
  <c r="NV125" i="19"/>
  <c r="MU126" i="19"/>
  <c r="MV126" i="19"/>
  <c r="MY126" i="19"/>
  <c r="NB126" i="19"/>
  <c r="NC126" i="19"/>
  <c r="ND126" i="19"/>
  <c r="NE126" i="19"/>
  <c r="NF126" i="19"/>
  <c r="NG126" i="19"/>
  <c r="NH126" i="19"/>
  <c r="NI126" i="19"/>
  <c r="NJ126" i="19"/>
  <c r="NK126" i="19"/>
  <c r="NL126" i="19"/>
  <c r="NM126" i="19"/>
  <c r="NN126" i="19"/>
  <c r="NO126" i="19"/>
  <c r="NP126" i="19"/>
  <c r="NQ126" i="19"/>
  <c r="NR126" i="19"/>
  <c r="NS126" i="19"/>
  <c r="NT126" i="19"/>
  <c r="NU126" i="19"/>
  <c r="NV126" i="19"/>
  <c r="MU127" i="19"/>
  <c r="MV127" i="19"/>
  <c r="MY127" i="19"/>
  <c r="NB127" i="19"/>
  <c r="NC127" i="19"/>
  <c r="ND127" i="19"/>
  <c r="NE127" i="19"/>
  <c r="NF127" i="19"/>
  <c r="NG127" i="19"/>
  <c r="NH127" i="19"/>
  <c r="NI127" i="19"/>
  <c r="NJ127" i="19"/>
  <c r="NK127" i="19"/>
  <c r="NL127" i="19"/>
  <c r="NM127" i="19"/>
  <c r="NN127" i="19"/>
  <c r="NO127" i="19"/>
  <c r="NP127" i="19"/>
  <c r="NQ127" i="19"/>
  <c r="NR127" i="19"/>
  <c r="NS127" i="19"/>
  <c r="NT127" i="19"/>
  <c r="NU127" i="19"/>
  <c r="NV127" i="19"/>
  <c r="MU128" i="19"/>
  <c r="MV128" i="19"/>
  <c r="MY128" i="19"/>
  <c r="NB128" i="19"/>
  <c r="NC128" i="19"/>
  <c r="ND128" i="19"/>
  <c r="NE128" i="19"/>
  <c r="NF128" i="19"/>
  <c r="NG128" i="19"/>
  <c r="NH128" i="19"/>
  <c r="NI128" i="19"/>
  <c r="NJ128" i="19"/>
  <c r="NK128" i="19"/>
  <c r="NL128" i="19"/>
  <c r="NM128" i="19"/>
  <c r="NN128" i="19"/>
  <c r="NO128" i="19"/>
  <c r="NP128" i="19"/>
  <c r="NQ128" i="19"/>
  <c r="NR128" i="19"/>
  <c r="NS128" i="19"/>
  <c r="NT128" i="19"/>
  <c r="NU128" i="19"/>
  <c r="NV128" i="19"/>
  <c r="MU129" i="19"/>
  <c r="MV129" i="19"/>
  <c r="MY129" i="19"/>
  <c r="NB129" i="19"/>
  <c r="NC129" i="19"/>
  <c r="ND129" i="19"/>
  <c r="NE129" i="19"/>
  <c r="NF129" i="19"/>
  <c r="NG129" i="19"/>
  <c r="NH129" i="19"/>
  <c r="NI129" i="19"/>
  <c r="NJ129" i="19"/>
  <c r="NK129" i="19"/>
  <c r="NL129" i="19"/>
  <c r="NM129" i="19"/>
  <c r="NN129" i="19"/>
  <c r="NO129" i="19"/>
  <c r="NP129" i="19"/>
  <c r="NQ129" i="19"/>
  <c r="NR129" i="19"/>
  <c r="NS129" i="19"/>
  <c r="NT129" i="19"/>
  <c r="NU129" i="19"/>
  <c r="NV129" i="19"/>
  <c r="MU130" i="19"/>
  <c r="MV130" i="19"/>
  <c r="MY130" i="19"/>
  <c r="NB130" i="19"/>
  <c r="NC130" i="19"/>
  <c r="ND130" i="19"/>
  <c r="NE130" i="19"/>
  <c r="NF130" i="19"/>
  <c r="NG130" i="19"/>
  <c r="NH130" i="19"/>
  <c r="NI130" i="19"/>
  <c r="NJ130" i="19"/>
  <c r="NK130" i="19"/>
  <c r="NL130" i="19"/>
  <c r="NM130" i="19"/>
  <c r="NN130" i="19"/>
  <c r="NO130" i="19"/>
  <c r="NP130" i="19"/>
  <c r="NQ130" i="19"/>
  <c r="NR130" i="19"/>
  <c r="NS130" i="19"/>
  <c r="NT130" i="19"/>
  <c r="NU130" i="19"/>
  <c r="NV130" i="19"/>
  <c r="MU131" i="19"/>
  <c r="MV131" i="19"/>
  <c r="MY131" i="19"/>
  <c r="NB131" i="19"/>
  <c r="NC131" i="19"/>
  <c r="ND131" i="19"/>
  <c r="NE131" i="19"/>
  <c r="NF131" i="19"/>
  <c r="NG131" i="19"/>
  <c r="NH131" i="19"/>
  <c r="NI131" i="19"/>
  <c r="NJ131" i="19"/>
  <c r="NK131" i="19"/>
  <c r="NL131" i="19"/>
  <c r="NM131" i="19"/>
  <c r="NN131" i="19"/>
  <c r="NO131" i="19"/>
  <c r="NP131" i="19"/>
  <c r="NQ131" i="19"/>
  <c r="NR131" i="19"/>
  <c r="NS131" i="19"/>
  <c r="NT131" i="19"/>
  <c r="NU131" i="19"/>
  <c r="NV131" i="19"/>
  <c r="MU132" i="19"/>
  <c r="MV132" i="19"/>
  <c r="MY132" i="19"/>
  <c r="NB132" i="19"/>
  <c r="NC132" i="19"/>
  <c r="ND132" i="19"/>
  <c r="NE132" i="19"/>
  <c r="NF132" i="19"/>
  <c r="NG132" i="19"/>
  <c r="NH132" i="19"/>
  <c r="NI132" i="19"/>
  <c r="NJ132" i="19"/>
  <c r="NK132" i="19"/>
  <c r="NL132" i="19"/>
  <c r="NM132" i="19"/>
  <c r="NN132" i="19"/>
  <c r="NO132" i="19"/>
  <c r="NP132" i="19"/>
  <c r="NQ132" i="19"/>
  <c r="NR132" i="19"/>
  <c r="NS132" i="19"/>
  <c r="NT132" i="19"/>
  <c r="NU132" i="19"/>
  <c r="NV132" i="19"/>
  <c r="MU133" i="19"/>
  <c r="MV133" i="19"/>
  <c r="MY133" i="19"/>
  <c r="NB133" i="19"/>
  <c r="NC133" i="19"/>
  <c r="ND133" i="19"/>
  <c r="NE133" i="19"/>
  <c r="NF133" i="19"/>
  <c r="NG133" i="19"/>
  <c r="NH133" i="19"/>
  <c r="NI133" i="19"/>
  <c r="NJ133" i="19"/>
  <c r="NK133" i="19"/>
  <c r="NL133" i="19"/>
  <c r="NM133" i="19"/>
  <c r="NN133" i="19"/>
  <c r="NO133" i="19"/>
  <c r="NP133" i="19"/>
  <c r="NQ133" i="19"/>
  <c r="NR133" i="19"/>
  <c r="NS133" i="19"/>
  <c r="NT133" i="19"/>
  <c r="NU133" i="19"/>
  <c r="NV133" i="19"/>
  <c r="MU134" i="19"/>
  <c r="MV134" i="19"/>
  <c r="MY134" i="19"/>
  <c r="NB134" i="19"/>
  <c r="NC134" i="19"/>
  <c r="ND134" i="19"/>
  <c r="NE134" i="19"/>
  <c r="NF134" i="19"/>
  <c r="NG134" i="19"/>
  <c r="NH134" i="19"/>
  <c r="NI134" i="19"/>
  <c r="NJ134" i="19"/>
  <c r="NK134" i="19"/>
  <c r="NL134" i="19"/>
  <c r="NM134" i="19"/>
  <c r="NN134" i="19"/>
  <c r="NO134" i="19"/>
  <c r="NP134" i="19"/>
  <c r="NQ134" i="19"/>
  <c r="NR134" i="19"/>
  <c r="NS134" i="19"/>
  <c r="NT134" i="19"/>
  <c r="NU134" i="19"/>
  <c r="NV134" i="19"/>
  <c r="MU135" i="19"/>
  <c r="MV135" i="19"/>
  <c r="MY135" i="19"/>
  <c r="NB135" i="19"/>
  <c r="NC135" i="19"/>
  <c r="ND135" i="19"/>
  <c r="NE135" i="19"/>
  <c r="NF135" i="19"/>
  <c r="NG135" i="19"/>
  <c r="NH135" i="19"/>
  <c r="NI135" i="19"/>
  <c r="NJ135" i="19"/>
  <c r="NK135" i="19"/>
  <c r="NL135" i="19"/>
  <c r="NM135" i="19"/>
  <c r="NN135" i="19"/>
  <c r="NO135" i="19"/>
  <c r="NP135" i="19"/>
  <c r="NQ135" i="19"/>
  <c r="NR135" i="19"/>
  <c r="NS135" i="19"/>
  <c r="NT135" i="19"/>
  <c r="NU135" i="19"/>
  <c r="NV135" i="19"/>
  <c r="MU136" i="19"/>
  <c r="MV136" i="19"/>
  <c r="MY136" i="19"/>
  <c r="NB136" i="19"/>
  <c r="NC136" i="19"/>
  <c r="ND136" i="19"/>
  <c r="NE136" i="19"/>
  <c r="NF136" i="19"/>
  <c r="NG136" i="19"/>
  <c r="NH136" i="19"/>
  <c r="NI136" i="19"/>
  <c r="NJ136" i="19"/>
  <c r="NK136" i="19"/>
  <c r="NL136" i="19"/>
  <c r="NM136" i="19"/>
  <c r="NN136" i="19"/>
  <c r="NO136" i="19"/>
  <c r="NP136" i="19"/>
  <c r="NQ136" i="19"/>
  <c r="NR136" i="19"/>
  <c r="NS136" i="19"/>
  <c r="NT136" i="19"/>
  <c r="NU136" i="19"/>
  <c r="NV136" i="19"/>
  <c r="MU137" i="19"/>
  <c r="MV137" i="19"/>
  <c r="MY137" i="19"/>
  <c r="NB137" i="19"/>
  <c r="NC137" i="19"/>
  <c r="ND137" i="19"/>
  <c r="NE137" i="19"/>
  <c r="NF137" i="19"/>
  <c r="NG137" i="19"/>
  <c r="NH137" i="19"/>
  <c r="NI137" i="19"/>
  <c r="NJ137" i="19"/>
  <c r="NK137" i="19"/>
  <c r="NL137" i="19"/>
  <c r="NM137" i="19"/>
  <c r="NN137" i="19"/>
  <c r="NO137" i="19"/>
  <c r="NP137" i="19"/>
  <c r="NQ137" i="19"/>
  <c r="NR137" i="19"/>
  <c r="NS137" i="19"/>
  <c r="NT137" i="19"/>
  <c r="NU137" i="19"/>
  <c r="NV137" i="19"/>
  <c r="MU138" i="19"/>
  <c r="MV138" i="19"/>
  <c r="MY138" i="19"/>
  <c r="NB138" i="19"/>
  <c r="NC138" i="19"/>
  <c r="ND138" i="19"/>
  <c r="NE138" i="19"/>
  <c r="NF138" i="19"/>
  <c r="NG138" i="19"/>
  <c r="NH138" i="19"/>
  <c r="NI138" i="19"/>
  <c r="NJ138" i="19"/>
  <c r="NK138" i="19"/>
  <c r="NL138" i="19"/>
  <c r="NM138" i="19"/>
  <c r="NN138" i="19"/>
  <c r="NO138" i="19"/>
  <c r="NP138" i="19"/>
  <c r="NQ138" i="19"/>
  <c r="NR138" i="19"/>
  <c r="NS138" i="19"/>
  <c r="NT138" i="19"/>
  <c r="NU138" i="19"/>
  <c r="NV138" i="19"/>
  <c r="MU139" i="19"/>
  <c r="MV139" i="19"/>
  <c r="MY139" i="19"/>
  <c r="NB139" i="19"/>
  <c r="NC139" i="19"/>
  <c r="ND139" i="19"/>
  <c r="NE139" i="19"/>
  <c r="NF139" i="19"/>
  <c r="NG139" i="19"/>
  <c r="NH139" i="19"/>
  <c r="NI139" i="19"/>
  <c r="NJ139" i="19"/>
  <c r="NK139" i="19"/>
  <c r="NL139" i="19"/>
  <c r="NM139" i="19"/>
  <c r="NN139" i="19"/>
  <c r="NO139" i="19"/>
  <c r="NP139" i="19"/>
  <c r="NQ139" i="19"/>
  <c r="NR139" i="19"/>
  <c r="NS139" i="19"/>
  <c r="NT139" i="19"/>
  <c r="NU139" i="19"/>
  <c r="NV139" i="19"/>
  <c r="MU140" i="19"/>
  <c r="MV140" i="19"/>
  <c r="MY140" i="19"/>
  <c r="NB140" i="19"/>
  <c r="NC140" i="19"/>
  <c r="ND140" i="19"/>
  <c r="NE140" i="19"/>
  <c r="NF140" i="19"/>
  <c r="NG140" i="19"/>
  <c r="NH140" i="19"/>
  <c r="NI140" i="19"/>
  <c r="NJ140" i="19"/>
  <c r="NK140" i="19"/>
  <c r="NL140" i="19"/>
  <c r="NM140" i="19"/>
  <c r="NN140" i="19"/>
  <c r="NO140" i="19"/>
  <c r="NP140" i="19"/>
  <c r="NQ140" i="19"/>
  <c r="NR140" i="19"/>
  <c r="NS140" i="19"/>
  <c r="NT140" i="19"/>
  <c r="NU140" i="19"/>
  <c r="NV140" i="19"/>
  <c r="MU141" i="19"/>
  <c r="MV141" i="19"/>
  <c r="MY141" i="19"/>
  <c r="NB141" i="19"/>
  <c r="NC141" i="19"/>
  <c r="ND141" i="19"/>
  <c r="NE141" i="19"/>
  <c r="NF141" i="19"/>
  <c r="NG141" i="19"/>
  <c r="NH141" i="19"/>
  <c r="NI141" i="19"/>
  <c r="NJ141" i="19"/>
  <c r="NK141" i="19"/>
  <c r="NL141" i="19"/>
  <c r="NM141" i="19"/>
  <c r="NN141" i="19"/>
  <c r="NO141" i="19"/>
  <c r="NP141" i="19"/>
  <c r="NQ141" i="19"/>
  <c r="NR141" i="19"/>
  <c r="NS141" i="19"/>
  <c r="NT141" i="19"/>
  <c r="NU141" i="19"/>
  <c r="NV141" i="19"/>
  <c r="MU142" i="19"/>
  <c r="MV142" i="19"/>
  <c r="MY142" i="19"/>
  <c r="NB142" i="19"/>
  <c r="NC142" i="19"/>
  <c r="ND142" i="19"/>
  <c r="NE142" i="19"/>
  <c r="NF142" i="19"/>
  <c r="NG142" i="19"/>
  <c r="NH142" i="19"/>
  <c r="NI142" i="19"/>
  <c r="NJ142" i="19"/>
  <c r="NK142" i="19"/>
  <c r="NL142" i="19"/>
  <c r="NM142" i="19"/>
  <c r="NN142" i="19"/>
  <c r="NO142" i="19"/>
  <c r="NP142" i="19"/>
  <c r="NQ142" i="19"/>
  <c r="NR142" i="19"/>
  <c r="NS142" i="19"/>
  <c r="NT142" i="19"/>
  <c r="NU142" i="19"/>
  <c r="NV142" i="19"/>
  <c r="MU143" i="19"/>
  <c r="MV143" i="19"/>
  <c r="MY143" i="19"/>
  <c r="NB143" i="19"/>
  <c r="NC143" i="19"/>
  <c r="ND143" i="19"/>
  <c r="NE143" i="19"/>
  <c r="NF143" i="19"/>
  <c r="NG143" i="19"/>
  <c r="NH143" i="19"/>
  <c r="NI143" i="19"/>
  <c r="NJ143" i="19"/>
  <c r="NK143" i="19"/>
  <c r="NL143" i="19"/>
  <c r="NM143" i="19"/>
  <c r="NN143" i="19"/>
  <c r="NO143" i="19"/>
  <c r="NP143" i="19"/>
  <c r="NQ143" i="19"/>
  <c r="NR143" i="19"/>
  <c r="NS143" i="19"/>
  <c r="NT143" i="19"/>
  <c r="NU143" i="19"/>
  <c r="NV143" i="19"/>
  <c r="MU144" i="19"/>
  <c r="MV144" i="19"/>
  <c r="MY144" i="19"/>
  <c r="NB144" i="19"/>
  <c r="NC144" i="19"/>
  <c r="ND144" i="19"/>
  <c r="NE144" i="19"/>
  <c r="NF144" i="19"/>
  <c r="NG144" i="19"/>
  <c r="NH144" i="19"/>
  <c r="NI144" i="19"/>
  <c r="NJ144" i="19"/>
  <c r="NK144" i="19"/>
  <c r="NL144" i="19"/>
  <c r="NM144" i="19"/>
  <c r="NN144" i="19"/>
  <c r="NO144" i="19"/>
  <c r="NP144" i="19"/>
  <c r="NQ144" i="19"/>
  <c r="NR144" i="19"/>
  <c r="NS144" i="19"/>
  <c r="NT144" i="19"/>
  <c r="NU144" i="19"/>
  <c r="NV144" i="19"/>
  <c r="MU145" i="19"/>
  <c r="MV145" i="19"/>
  <c r="MY145" i="19"/>
  <c r="NB145" i="19"/>
  <c r="NC145" i="19"/>
  <c r="ND145" i="19"/>
  <c r="NE145" i="19"/>
  <c r="NF145" i="19"/>
  <c r="NG145" i="19"/>
  <c r="NH145" i="19"/>
  <c r="NI145" i="19"/>
  <c r="NJ145" i="19"/>
  <c r="NK145" i="19"/>
  <c r="NL145" i="19"/>
  <c r="NM145" i="19"/>
  <c r="NN145" i="19"/>
  <c r="NO145" i="19"/>
  <c r="NP145" i="19"/>
  <c r="NQ145" i="19"/>
  <c r="NR145" i="19"/>
  <c r="NS145" i="19"/>
  <c r="NT145" i="19"/>
  <c r="NU145" i="19"/>
  <c r="NV145" i="19"/>
  <c r="MU146" i="19"/>
  <c r="MV146" i="19"/>
  <c r="MY146" i="19"/>
  <c r="NB146" i="19"/>
  <c r="NC146" i="19"/>
  <c r="ND146" i="19"/>
  <c r="NE146" i="19"/>
  <c r="NF146" i="19"/>
  <c r="NG146" i="19"/>
  <c r="NH146" i="19"/>
  <c r="NI146" i="19"/>
  <c r="NJ146" i="19"/>
  <c r="NK146" i="19"/>
  <c r="NL146" i="19"/>
  <c r="NM146" i="19"/>
  <c r="NN146" i="19"/>
  <c r="NO146" i="19"/>
  <c r="NP146" i="19"/>
  <c r="NQ146" i="19"/>
  <c r="NR146" i="19"/>
  <c r="NS146" i="19"/>
  <c r="NT146" i="19"/>
  <c r="NU146" i="19"/>
  <c r="NV146" i="19"/>
  <c r="MU147" i="19"/>
  <c r="MV147" i="19"/>
  <c r="MY147" i="19"/>
  <c r="NB147" i="19"/>
  <c r="NC147" i="19"/>
  <c r="ND147" i="19"/>
  <c r="NE147" i="19"/>
  <c r="NF147" i="19"/>
  <c r="NG147" i="19"/>
  <c r="NH147" i="19"/>
  <c r="NI147" i="19"/>
  <c r="NJ147" i="19"/>
  <c r="NK147" i="19"/>
  <c r="NL147" i="19"/>
  <c r="NM147" i="19"/>
  <c r="NN147" i="19"/>
  <c r="NO147" i="19"/>
  <c r="NP147" i="19"/>
  <c r="NQ147" i="19"/>
  <c r="NR147" i="19"/>
  <c r="NS147" i="19"/>
  <c r="NT147" i="19"/>
  <c r="NU147" i="19"/>
  <c r="NV147" i="19"/>
  <c r="MU148" i="19"/>
  <c r="MV148" i="19"/>
  <c r="MY148" i="19"/>
  <c r="NB148" i="19"/>
  <c r="NC148" i="19"/>
  <c r="ND148" i="19"/>
  <c r="NE148" i="19"/>
  <c r="NF148" i="19"/>
  <c r="NG148" i="19"/>
  <c r="NH148" i="19"/>
  <c r="NI148" i="19"/>
  <c r="NJ148" i="19"/>
  <c r="NK148" i="19"/>
  <c r="NL148" i="19"/>
  <c r="NM148" i="19"/>
  <c r="NN148" i="19"/>
  <c r="NO148" i="19"/>
  <c r="NP148" i="19"/>
  <c r="NQ148" i="19"/>
  <c r="NR148" i="19"/>
  <c r="NS148" i="19"/>
  <c r="NT148" i="19"/>
  <c r="NU148" i="19"/>
  <c r="NV148" i="19"/>
  <c r="MU149" i="19"/>
  <c r="MV149" i="19"/>
  <c r="MY149" i="19"/>
  <c r="NB149" i="19"/>
  <c r="NC149" i="19"/>
  <c r="ND149" i="19"/>
  <c r="NE149" i="19"/>
  <c r="NF149" i="19"/>
  <c r="NG149" i="19"/>
  <c r="NH149" i="19"/>
  <c r="NI149" i="19"/>
  <c r="NJ149" i="19"/>
  <c r="NK149" i="19"/>
  <c r="NL149" i="19"/>
  <c r="NM149" i="19"/>
  <c r="NN149" i="19"/>
  <c r="NO149" i="19"/>
  <c r="NP149" i="19"/>
  <c r="NQ149" i="19"/>
  <c r="NR149" i="19"/>
  <c r="NS149" i="19"/>
  <c r="NT149" i="19"/>
  <c r="NU149" i="19"/>
  <c r="NV149" i="19"/>
  <c r="MU150" i="19"/>
  <c r="MV150" i="19"/>
  <c r="MY150" i="19"/>
  <c r="NB150" i="19"/>
  <c r="NC150" i="19"/>
  <c r="ND150" i="19"/>
  <c r="NE150" i="19"/>
  <c r="NF150" i="19"/>
  <c r="NG150" i="19"/>
  <c r="NH150" i="19"/>
  <c r="NI150" i="19"/>
  <c r="NJ150" i="19"/>
  <c r="NK150" i="19"/>
  <c r="NL150" i="19"/>
  <c r="NM150" i="19"/>
  <c r="NN150" i="19"/>
  <c r="NO150" i="19"/>
  <c r="NP150" i="19"/>
  <c r="NQ150" i="19"/>
  <c r="NR150" i="19"/>
  <c r="NS150" i="19"/>
  <c r="NT150" i="19"/>
  <c r="NU150" i="19"/>
  <c r="NV150" i="19"/>
  <c r="MU151" i="19"/>
  <c r="MV151" i="19"/>
  <c r="MY151" i="19"/>
  <c r="NB151" i="19"/>
  <c r="NC151" i="19"/>
  <c r="ND151" i="19"/>
  <c r="NE151" i="19"/>
  <c r="NF151" i="19"/>
  <c r="NG151" i="19"/>
  <c r="NH151" i="19"/>
  <c r="NI151" i="19"/>
  <c r="NJ151" i="19"/>
  <c r="NK151" i="19"/>
  <c r="NL151" i="19"/>
  <c r="NM151" i="19"/>
  <c r="NN151" i="19"/>
  <c r="NO151" i="19"/>
  <c r="NP151" i="19"/>
  <c r="NQ151" i="19"/>
  <c r="NR151" i="19"/>
  <c r="NS151" i="19"/>
  <c r="NT151" i="19"/>
  <c r="NU151" i="19"/>
  <c r="NV151" i="19"/>
  <c r="MU152" i="19"/>
  <c r="MV152" i="19"/>
  <c r="MY152" i="19"/>
  <c r="NB152" i="19"/>
  <c r="NC152" i="19"/>
  <c r="ND152" i="19"/>
  <c r="NE152" i="19"/>
  <c r="NF152" i="19"/>
  <c r="NG152" i="19"/>
  <c r="NH152" i="19"/>
  <c r="NI152" i="19"/>
  <c r="NJ152" i="19"/>
  <c r="NK152" i="19"/>
  <c r="NL152" i="19"/>
  <c r="NM152" i="19"/>
  <c r="NN152" i="19"/>
  <c r="NO152" i="19"/>
  <c r="NP152" i="19"/>
  <c r="NQ152" i="19"/>
  <c r="NR152" i="19"/>
  <c r="NS152" i="19"/>
  <c r="NT152" i="19"/>
  <c r="NU152" i="19"/>
  <c r="NV152" i="19"/>
  <c r="MU153" i="19"/>
  <c r="MV153" i="19"/>
  <c r="MY153" i="19"/>
  <c r="NB153" i="19"/>
  <c r="NC153" i="19"/>
  <c r="ND153" i="19"/>
  <c r="NE153" i="19"/>
  <c r="NF153" i="19"/>
  <c r="NG153" i="19"/>
  <c r="NH153" i="19"/>
  <c r="NI153" i="19"/>
  <c r="NJ153" i="19"/>
  <c r="NK153" i="19"/>
  <c r="NL153" i="19"/>
  <c r="NM153" i="19"/>
  <c r="NN153" i="19"/>
  <c r="NO153" i="19"/>
  <c r="NP153" i="19"/>
  <c r="NQ153" i="19"/>
  <c r="NR153" i="19"/>
  <c r="NS153" i="19"/>
  <c r="NT153" i="19"/>
  <c r="NU153" i="19"/>
  <c r="NV153" i="19"/>
  <c r="MU154" i="19"/>
  <c r="MV154" i="19"/>
  <c r="MY154" i="19"/>
  <c r="NB154" i="19"/>
  <c r="NC154" i="19"/>
  <c r="ND154" i="19"/>
  <c r="NE154" i="19"/>
  <c r="NF154" i="19"/>
  <c r="NG154" i="19"/>
  <c r="NH154" i="19"/>
  <c r="NI154" i="19"/>
  <c r="NJ154" i="19"/>
  <c r="NK154" i="19"/>
  <c r="NL154" i="19"/>
  <c r="NM154" i="19"/>
  <c r="NN154" i="19"/>
  <c r="NO154" i="19"/>
  <c r="NP154" i="19"/>
  <c r="NQ154" i="19"/>
  <c r="NR154" i="19"/>
  <c r="NS154" i="19"/>
  <c r="NT154" i="19"/>
  <c r="NU154" i="19"/>
  <c r="NV154" i="19"/>
  <c r="MU155" i="19"/>
  <c r="MV155" i="19"/>
  <c r="MY155" i="19"/>
  <c r="NB155" i="19"/>
  <c r="NC155" i="19"/>
  <c r="ND155" i="19"/>
  <c r="NE155" i="19"/>
  <c r="NF155" i="19"/>
  <c r="NG155" i="19"/>
  <c r="NH155" i="19"/>
  <c r="NI155" i="19"/>
  <c r="NJ155" i="19"/>
  <c r="NK155" i="19"/>
  <c r="NL155" i="19"/>
  <c r="NM155" i="19"/>
  <c r="NN155" i="19"/>
  <c r="NO155" i="19"/>
  <c r="NP155" i="19"/>
  <c r="NQ155" i="19"/>
  <c r="NR155" i="19"/>
  <c r="NS155" i="19"/>
  <c r="NT155" i="19"/>
  <c r="NU155" i="19"/>
  <c r="NV155" i="19"/>
  <c r="MU156" i="19"/>
  <c r="MV156" i="19"/>
  <c r="MY156" i="19"/>
  <c r="NB156" i="19"/>
  <c r="NC156" i="19"/>
  <c r="ND156" i="19"/>
  <c r="NE156" i="19"/>
  <c r="NF156" i="19"/>
  <c r="NG156" i="19"/>
  <c r="NH156" i="19"/>
  <c r="NI156" i="19"/>
  <c r="NJ156" i="19"/>
  <c r="NK156" i="19"/>
  <c r="NL156" i="19"/>
  <c r="NM156" i="19"/>
  <c r="NN156" i="19"/>
  <c r="NO156" i="19"/>
  <c r="NP156" i="19"/>
  <c r="NQ156" i="19"/>
  <c r="NR156" i="19"/>
  <c r="NS156" i="19"/>
  <c r="NT156" i="19"/>
  <c r="NU156" i="19"/>
  <c r="NV156" i="19"/>
  <c r="MU157" i="19"/>
  <c r="MV157" i="19"/>
  <c r="MY157" i="19"/>
  <c r="NB157" i="19"/>
  <c r="NC157" i="19"/>
  <c r="ND157" i="19"/>
  <c r="NE157" i="19"/>
  <c r="NF157" i="19"/>
  <c r="NG157" i="19"/>
  <c r="NH157" i="19"/>
  <c r="NI157" i="19"/>
  <c r="NJ157" i="19"/>
  <c r="NK157" i="19"/>
  <c r="NL157" i="19"/>
  <c r="NM157" i="19"/>
  <c r="NN157" i="19"/>
  <c r="NO157" i="19"/>
  <c r="NP157" i="19"/>
  <c r="NQ157" i="19"/>
  <c r="NR157" i="19"/>
  <c r="NS157" i="19"/>
  <c r="NT157" i="19"/>
  <c r="NU157" i="19"/>
  <c r="NV157" i="19"/>
  <c r="MU158" i="19"/>
  <c r="MV158" i="19"/>
  <c r="MY158" i="19"/>
  <c r="NB158" i="19"/>
  <c r="NC158" i="19"/>
  <c r="ND158" i="19"/>
  <c r="NE158" i="19"/>
  <c r="NF158" i="19"/>
  <c r="NG158" i="19"/>
  <c r="NH158" i="19"/>
  <c r="NI158" i="19"/>
  <c r="NJ158" i="19"/>
  <c r="NK158" i="19"/>
  <c r="NL158" i="19"/>
  <c r="NM158" i="19"/>
  <c r="NN158" i="19"/>
  <c r="NO158" i="19"/>
  <c r="NP158" i="19"/>
  <c r="NQ158" i="19"/>
  <c r="NR158" i="19"/>
  <c r="NS158" i="19"/>
  <c r="NT158" i="19"/>
  <c r="NU158" i="19"/>
  <c r="NV158" i="19"/>
  <c r="MU159" i="19"/>
  <c r="MV159" i="19"/>
  <c r="MY159" i="19"/>
  <c r="NB159" i="19"/>
  <c r="NC159" i="19"/>
  <c r="ND159" i="19"/>
  <c r="NE159" i="19"/>
  <c r="NF159" i="19"/>
  <c r="NG159" i="19"/>
  <c r="NH159" i="19"/>
  <c r="NI159" i="19"/>
  <c r="NJ159" i="19"/>
  <c r="NK159" i="19"/>
  <c r="NL159" i="19"/>
  <c r="NM159" i="19"/>
  <c r="NN159" i="19"/>
  <c r="NO159" i="19"/>
  <c r="NP159" i="19"/>
  <c r="NQ159" i="19"/>
  <c r="NR159" i="19"/>
  <c r="NS159" i="19"/>
  <c r="NT159" i="19"/>
  <c r="NU159" i="19"/>
  <c r="NV159" i="19"/>
  <c r="MU160" i="19"/>
  <c r="MV160" i="19"/>
  <c r="MY160" i="19"/>
  <c r="NB160" i="19"/>
  <c r="NC160" i="19"/>
  <c r="ND160" i="19"/>
  <c r="NE160" i="19"/>
  <c r="NF160" i="19"/>
  <c r="NG160" i="19"/>
  <c r="NH160" i="19"/>
  <c r="NI160" i="19"/>
  <c r="NJ160" i="19"/>
  <c r="NK160" i="19"/>
  <c r="NL160" i="19"/>
  <c r="NM160" i="19"/>
  <c r="NN160" i="19"/>
  <c r="NO160" i="19"/>
  <c r="NP160" i="19"/>
  <c r="NQ160" i="19"/>
  <c r="NR160" i="19"/>
  <c r="NS160" i="19"/>
  <c r="NT160" i="19"/>
  <c r="NU160" i="19"/>
  <c r="NV160" i="19"/>
  <c r="MU161" i="19"/>
  <c r="MV161" i="19"/>
  <c r="MY161" i="19"/>
  <c r="NB161" i="19"/>
  <c r="NC161" i="19"/>
  <c r="ND161" i="19"/>
  <c r="NE161" i="19"/>
  <c r="NF161" i="19"/>
  <c r="NG161" i="19"/>
  <c r="NH161" i="19"/>
  <c r="NI161" i="19"/>
  <c r="NJ161" i="19"/>
  <c r="NK161" i="19"/>
  <c r="NL161" i="19"/>
  <c r="NM161" i="19"/>
  <c r="NN161" i="19"/>
  <c r="NO161" i="19"/>
  <c r="NP161" i="19"/>
  <c r="NQ161" i="19"/>
  <c r="NR161" i="19"/>
  <c r="NS161" i="19"/>
  <c r="NT161" i="19"/>
  <c r="NU161" i="19"/>
  <c r="NV161" i="19"/>
  <c r="MU162" i="19"/>
  <c r="MV162" i="19"/>
  <c r="MY162" i="19"/>
  <c r="NB162" i="19"/>
  <c r="NC162" i="19"/>
  <c r="ND162" i="19"/>
  <c r="NE162" i="19"/>
  <c r="NF162" i="19"/>
  <c r="NG162" i="19"/>
  <c r="NH162" i="19"/>
  <c r="NI162" i="19"/>
  <c r="NJ162" i="19"/>
  <c r="NK162" i="19"/>
  <c r="NL162" i="19"/>
  <c r="NM162" i="19"/>
  <c r="NN162" i="19"/>
  <c r="NO162" i="19"/>
  <c r="NP162" i="19"/>
  <c r="NQ162" i="19"/>
  <c r="NR162" i="19"/>
  <c r="NS162" i="19"/>
  <c r="NT162" i="19"/>
  <c r="NU162" i="19"/>
  <c r="NV162" i="19"/>
  <c r="MU163" i="19"/>
  <c r="MV163" i="19"/>
  <c r="MY163" i="19"/>
  <c r="NB163" i="19"/>
  <c r="NC163" i="19"/>
  <c r="ND163" i="19"/>
  <c r="NE163" i="19"/>
  <c r="NF163" i="19"/>
  <c r="NG163" i="19"/>
  <c r="NH163" i="19"/>
  <c r="NI163" i="19"/>
  <c r="NJ163" i="19"/>
  <c r="NK163" i="19"/>
  <c r="NL163" i="19"/>
  <c r="NM163" i="19"/>
  <c r="NN163" i="19"/>
  <c r="NO163" i="19"/>
  <c r="NP163" i="19"/>
  <c r="NQ163" i="19"/>
  <c r="NR163" i="19"/>
  <c r="NS163" i="19"/>
  <c r="NT163" i="19"/>
  <c r="NU163" i="19"/>
  <c r="NV163" i="19"/>
  <c r="MU164" i="19"/>
  <c r="MV164" i="19"/>
  <c r="MY164" i="19"/>
  <c r="NB164" i="19"/>
  <c r="NC164" i="19"/>
  <c r="ND164" i="19"/>
  <c r="NE164" i="19"/>
  <c r="NF164" i="19"/>
  <c r="NG164" i="19"/>
  <c r="NH164" i="19"/>
  <c r="NI164" i="19"/>
  <c r="NJ164" i="19"/>
  <c r="NK164" i="19"/>
  <c r="NL164" i="19"/>
  <c r="NM164" i="19"/>
  <c r="NN164" i="19"/>
  <c r="NO164" i="19"/>
  <c r="NP164" i="19"/>
  <c r="NQ164" i="19"/>
  <c r="NR164" i="19"/>
  <c r="NS164" i="19"/>
  <c r="NT164" i="19"/>
  <c r="NU164" i="19"/>
  <c r="NV164" i="19"/>
  <c r="MU165" i="19"/>
  <c r="MV165" i="19"/>
  <c r="MY165" i="19"/>
  <c r="NB165" i="19"/>
  <c r="NC165" i="19"/>
  <c r="ND165" i="19"/>
  <c r="NE165" i="19"/>
  <c r="NF165" i="19"/>
  <c r="NG165" i="19"/>
  <c r="NH165" i="19"/>
  <c r="NI165" i="19"/>
  <c r="NJ165" i="19"/>
  <c r="NK165" i="19"/>
  <c r="NL165" i="19"/>
  <c r="NM165" i="19"/>
  <c r="NN165" i="19"/>
  <c r="NO165" i="19"/>
  <c r="NP165" i="19"/>
  <c r="NQ165" i="19"/>
  <c r="NR165" i="19"/>
  <c r="NS165" i="19"/>
  <c r="NT165" i="19"/>
  <c r="NU165" i="19"/>
  <c r="NV165" i="19"/>
  <c r="MU166" i="19"/>
  <c r="MV166" i="19"/>
  <c r="MY166" i="19"/>
  <c r="NB166" i="19"/>
  <c r="NC166" i="19"/>
  <c r="ND166" i="19"/>
  <c r="NE166" i="19"/>
  <c r="NF166" i="19"/>
  <c r="NG166" i="19"/>
  <c r="NH166" i="19"/>
  <c r="NI166" i="19"/>
  <c r="NJ166" i="19"/>
  <c r="NK166" i="19"/>
  <c r="NL166" i="19"/>
  <c r="NM166" i="19"/>
  <c r="NN166" i="19"/>
  <c r="NO166" i="19"/>
  <c r="NP166" i="19"/>
  <c r="NQ166" i="19"/>
  <c r="NR166" i="19"/>
  <c r="NS166" i="19"/>
  <c r="NT166" i="19"/>
  <c r="NU166" i="19"/>
  <c r="NV166" i="19"/>
  <c r="MU167" i="19"/>
  <c r="MV167" i="19"/>
  <c r="MY167" i="19"/>
  <c r="NB167" i="19"/>
  <c r="NC167" i="19"/>
  <c r="ND167" i="19"/>
  <c r="NE167" i="19"/>
  <c r="NF167" i="19"/>
  <c r="NG167" i="19"/>
  <c r="NH167" i="19"/>
  <c r="NI167" i="19"/>
  <c r="NJ167" i="19"/>
  <c r="NK167" i="19"/>
  <c r="NL167" i="19"/>
  <c r="NM167" i="19"/>
  <c r="NN167" i="19"/>
  <c r="NO167" i="19"/>
  <c r="NP167" i="19"/>
  <c r="NQ167" i="19"/>
  <c r="NR167" i="19"/>
  <c r="NS167" i="19"/>
  <c r="NT167" i="19"/>
  <c r="NU167" i="19"/>
  <c r="NV167" i="19"/>
  <c r="MU168" i="19"/>
  <c r="MV168" i="19"/>
  <c r="MY168" i="19"/>
  <c r="NB168" i="19"/>
  <c r="NC168" i="19"/>
  <c r="ND168" i="19"/>
  <c r="NE168" i="19"/>
  <c r="NF168" i="19"/>
  <c r="NG168" i="19"/>
  <c r="NH168" i="19"/>
  <c r="NI168" i="19"/>
  <c r="NJ168" i="19"/>
  <c r="NK168" i="19"/>
  <c r="NL168" i="19"/>
  <c r="NM168" i="19"/>
  <c r="NN168" i="19"/>
  <c r="NO168" i="19"/>
  <c r="NP168" i="19"/>
  <c r="NQ168" i="19"/>
  <c r="NR168" i="19"/>
  <c r="NS168" i="19"/>
  <c r="NT168" i="19"/>
  <c r="NU168" i="19"/>
  <c r="NV168" i="19"/>
  <c r="MU169" i="19"/>
  <c r="MV169" i="19"/>
  <c r="MY169" i="19"/>
  <c r="NB169" i="19"/>
  <c r="NC169" i="19"/>
  <c r="ND169" i="19"/>
  <c r="NE169" i="19"/>
  <c r="NF169" i="19"/>
  <c r="NG169" i="19"/>
  <c r="NH169" i="19"/>
  <c r="NI169" i="19"/>
  <c r="NJ169" i="19"/>
  <c r="NK169" i="19"/>
  <c r="NL169" i="19"/>
  <c r="NM169" i="19"/>
  <c r="NN169" i="19"/>
  <c r="NO169" i="19"/>
  <c r="NP169" i="19"/>
  <c r="NQ169" i="19"/>
  <c r="NR169" i="19"/>
  <c r="NS169" i="19"/>
  <c r="NT169" i="19"/>
  <c r="NU169" i="19"/>
  <c r="NV169" i="19"/>
  <c r="MU170" i="19"/>
  <c r="MV170" i="19"/>
  <c r="MY170" i="19"/>
  <c r="NB170" i="19"/>
  <c r="NC170" i="19"/>
  <c r="ND170" i="19"/>
  <c r="NE170" i="19"/>
  <c r="NF170" i="19"/>
  <c r="NG170" i="19"/>
  <c r="NH170" i="19"/>
  <c r="NI170" i="19"/>
  <c r="NJ170" i="19"/>
  <c r="NK170" i="19"/>
  <c r="NL170" i="19"/>
  <c r="NM170" i="19"/>
  <c r="NN170" i="19"/>
  <c r="NO170" i="19"/>
  <c r="NP170" i="19"/>
  <c r="NQ170" i="19"/>
  <c r="NR170" i="19"/>
  <c r="NS170" i="19"/>
  <c r="NT170" i="19"/>
  <c r="NU170" i="19"/>
  <c r="NV170" i="19"/>
  <c r="MU171" i="19"/>
  <c r="MV171" i="19"/>
  <c r="MY171" i="19"/>
  <c r="NB171" i="19"/>
  <c r="NC171" i="19"/>
  <c r="ND171" i="19"/>
  <c r="NE171" i="19"/>
  <c r="NF171" i="19"/>
  <c r="NG171" i="19"/>
  <c r="NH171" i="19"/>
  <c r="NI171" i="19"/>
  <c r="NJ171" i="19"/>
  <c r="NK171" i="19"/>
  <c r="NL171" i="19"/>
  <c r="NM171" i="19"/>
  <c r="NN171" i="19"/>
  <c r="NO171" i="19"/>
  <c r="NP171" i="19"/>
  <c r="NQ171" i="19"/>
  <c r="NR171" i="19"/>
  <c r="NS171" i="19"/>
  <c r="NT171" i="19"/>
  <c r="NU171" i="19"/>
  <c r="NV171" i="19"/>
  <c r="MU172" i="19"/>
  <c r="MV172" i="19"/>
  <c r="MY172" i="19"/>
  <c r="NB172" i="19"/>
  <c r="NC172" i="19"/>
  <c r="ND172" i="19"/>
  <c r="NE172" i="19"/>
  <c r="NF172" i="19"/>
  <c r="NG172" i="19"/>
  <c r="NH172" i="19"/>
  <c r="NI172" i="19"/>
  <c r="NJ172" i="19"/>
  <c r="NK172" i="19"/>
  <c r="NL172" i="19"/>
  <c r="NM172" i="19"/>
  <c r="NN172" i="19"/>
  <c r="NO172" i="19"/>
  <c r="NP172" i="19"/>
  <c r="NQ172" i="19"/>
  <c r="NR172" i="19"/>
  <c r="NS172" i="19"/>
  <c r="NT172" i="19"/>
  <c r="NU172" i="19"/>
  <c r="NV172" i="19"/>
  <c r="MU173" i="19"/>
  <c r="MV173" i="19"/>
  <c r="MY173" i="19"/>
  <c r="NB173" i="19"/>
  <c r="NC173" i="19"/>
  <c r="ND173" i="19"/>
  <c r="NE173" i="19"/>
  <c r="NF173" i="19"/>
  <c r="NG173" i="19"/>
  <c r="NH173" i="19"/>
  <c r="NI173" i="19"/>
  <c r="NJ173" i="19"/>
  <c r="NK173" i="19"/>
  <c r="NL173" i="19"/>
  <c r="NM173" i="19"/>
  <c r="NN173" i="19"/>
  <c r="NO173" i="19"/>
  <c r="NP173" i="19"/>
  <c r="NQ173" i="19"/>
  <c r="NR173" i="19"/>
  <c r="NS173" i="19"/>
  <c r="NT173" i="19"/>
  <c r="NU173" i="19"/>
  <c r="NV173" i="19"/>
  <c r="MU174" i="19"/>
  <c r="MV174" i="19"/>
  <c r="MY174" i="19"/>
  <c r="NB174" i="19"/>
  <c r="NC174" i="19"/>
  <c r="ND174" i="19"/>
  <c r="NE174" i="19"/>
  <c r="NF174" i="19"/>
  <c r="NG174" i="19"/>
  <c r="NH174" i="19"/>
  <c r="NI174" i="19"/>
  <c r="NJ174" i="19"/>
  <c r="NK174" i="19"/>
  <c r="NL174" i="19"/>
  <c r="NM174" i="19"/>
  <c r="NN174" i="19"/>
  <c r="NO174" i="19"/>
  <c r="NP174" i="19"/>
  <c r="NQ174" i="19"/>
  <c r="NR174" i="19"/>
  <c r="NS174" i="19"/>
  <c r="NT174" i="19"/>
  <c r="NU174" i="19"/>
  <c r="NV174" i="19"/>
  <c r="MU175" i="19"/>
  <c r="MV175" i="19"/>
  <c r="MY175" i="19"/>
  <c r="NB175" i="19"/>
  <c r="NC175" i="19"/>
  <c r="ND175" i="19"/>
  <c r="NE175" i="19"/>
  <c r="NF175" i="19"/>
  <c r="NG175" i="19"/>
  <c r="NH175" i="19"/>
  <c r="NI175" i="19"/>
  <c r="NJ175" i="19"/>
  <c r="NK175" i="19"/>
  <c r="NL175" i="19"/>
  <c r="NM175" i="19"/>
  <c r="NN175" i="19"/>
  <c r="NO175" i="19"/>
  <c r="NP175" i="19"/>
  <c r="NQ175" i="19"/>
  <c r="NR175" i="19"/>
  <c r="NS175" i="19"/>
  <c r="NT175" i="19"/>
  <c r="NU175" i="19"/>
  <c r="NV175" i="19"/>
  <c r="MU176" i="19"/>
  <c r="MV176" i="19"/>
  <c r="MY176" i="19"/>
  <c r="NB176" i="19"/>
  <c r="NC176" i="19"/>
  <c r="ND176" i="19"/>
  <c r="NE176" i="19"/>
  <c r="NF176" i="19"/>
  <c r="NG176" i="19"/>
  <c r="NH176" i="19"/>
  <c r="NI176" i="19"/>
  <c r="NJ176" i="19"/>
  <c r="NK176" i="19"/>
  <c r="NL176" i="19"/>
  <c r="NM176" i="19"/>
  <c r="NN176" i="19"/>
  <c r="NO176" i="19"/>
  <c r="NP176" i="19"/>
  <c r="NQ176" i="19"/>
  <c r="NR176" i="19"/>
  <c r="NS176" i="19"/>
  <c r="NT176" i="19"/>
  <c r="NU176" i="19"/>
  <c r="NV176" i="19"/>
  <c r="MU177" i="19"/>
  <c r="MV177" i="19"/>
  <c r="MY177" i="19"/>
  <c r="NB177" i="19"/>
  <c r="NC177" i="19"/>
  <c r="ND177" i="19"/>
  <c r="NE177" i="19"/>
  <c r="NF177" i="19"/>
  <c r="NG177" i="19"/>
  <c r="NH177" i="19"/>
  <c r="NI177" i="19"/>
  <c r="NJ177" i="19"/>
  <c r="NK177" i="19"/>
  <c r="NL177" i="19"/>
  <c r="NM177" i="19"/>
  <c r="NN177" i="19"/>
  <c r="NO177" i="19"/>
  <c r="NP177" i="19"/>
  <c r="NQ177" i="19"/>
  <c r="NR177" i="19"/>
  <c r="NS177" i="19"/>
  <c r="NT177" i="19"/>
  <c r="NU177" i="19"/>
  <c r="NV177" i="19"/>
  <c r="MU178" i="19"/>
  <c r="MV178" i="19"/>
  <c r="MY178" i="19"/>
  <c r="NB178" i="19"/>
  <c r="NC178" i="19"/>
  <c r="ND178" i="19"/>
  <c r="NE178" i="19"/>
  <c r="NF178" i="19"/>
  <c r="NG178" i="19"/>
  <c r="NH178" i="19"/>
  <c r="NI178" i="19"/>
  <c r="NJ178" i="19"/>
  <c r="NK178" i="19"/>
  <c r="NL178" i="19"/>
  <c r="NM178" i="19"/>
  <c r="NN178" i="19"/>
  <c r="NO178" i="19"/>
  <c r="NP178" i="19"/>
  <c r="NQ178" i="19"/>
  <c r="NR178" i="19"/>
  <c r="NS178" i="19"/>
  <c r="NT178" i="19"/>
  <c r="NU178" i="19"/>
  <c r="NV178" i="19"/>
  <c r="MU179" i="19"/>
  <c r="MV179" i="19"/>
  <c r="MY179" i="19"/>
  <c r="NB179" i="19"/>
  <c r="NC179" i="19"/>
  <c r="ND179" i="19"/>
  <c r="NE179" i="19"/>
  <c r="NF179" i="19"/>
  <c r="NG179" i="19"/>
  <c r="NH179" i="19"/>
  <c r="NI179" i="19"/>
  <c r="NJ179" i="19"/>
  <c r="NK179" i="19"/>
  <c r="NL179" i="19"/>
  <c r="NM179" i="19"/>
  <c r="NN179" i="19"/>
  <c r="NO179" i="19"/>
  <c r="NP179" i="19"/>
  <c r="NQ179" i="19"/>
  <c r="NR179" i="19"/>
  <c r="NS179" i="19"/>
  <c r="NT179" i="19"/>
  <c r="NU179" i="19"/>
  <c r="NV179" i="19"/>
  <c r="MU180" i="19"/>
  <c r="MV180" i="19"/>
  <c r="MY180" i="19"/>
  <c r="NB180" i="19"/>
  <c r="NC180" i="19"/>
  <c r="ND180" i="19"/>
  <c r="NE180" i="19"/>
  <c r="NF180" i="19"/>
  <c r="NG180" i="19"/>
  <c r="NH180" i="19"/>
  <c r="NI180" i="19"/>
  <c r="NJ180" i="19"/>
  <c r="NK180" i="19"/>
  <c r="NL180" i="19"/>
  <c r="NM180" i="19"/>
  <c r="NN180" i="19"/>
  <c r="NO180" i="19"/>
  <c r="NP180" i="19"/>
  <c r="NQ180" i="19"/>
  <c r="NR180" i="19"/>
  <c r="NS180" i="19"/>
  <c r="NT180" i="19"/>
  <c r="NU180" i="19"/>
  <c r="NV180" i="19"/>
  <c r="MU181" i="19"/>
  <c r="MV181" i="19"/>
  <c r="MY181" i="19"/>
  <c r="NB181" i="19"/>
  <c r="NC181" i="19"/>
  <c r="ND181" i="19"/>
  <c r="NE181" i="19"/>
  <c r="NF181" i="19"/>
  <c r="NG181" i="19"/>
  <c r="NH181" i="19"/>
  <c r="NI181" i="19"/>
  <c r="NJ181" i="19"/>
  <c r="NK181" i="19"/>
  <c r="NL181" i="19"/>
  <c r="NM181" i="19"/>
  <c r="NN181" i="19"/>
  <c r="NO181" i="19"/>
  <c r="NP181" i="19"/>
  <c r="NQ181" i="19"/>
  <c r="NR181" i="19"/>
  <c r="NS181" i="19"/>
  <c r="NT181" i="19"/>
  <c r="NU181" i="19"/>
  <c r="NV181" i="19"/>
  <c r="MU182" i="19"/>
  <c r="MV182" i="19"/>
  <c r="MY182" i="19"/>
  <c r="NB182" i="19"/>
  <c r="NC182" i="19"/>
  <c r="ND182" i="19"/>
  <c r="NE182" i="19"/>
  <c r="NF182" i="19"/>
  <c r="NG182" i="19"/>
  <c r="NH182" i="19"/>
  <c r="NI182" i="19"/>
  <c r="NJ182" i="19"/>
  <c r="NK182" i="19"/>
  <c r="NL182" i="19"/>
  <c r="NM182" i="19"/>
  <c r="NN182" i="19"/>
  <c r="NO182" i="19"/>
  <c r="NP182" i="19"/>
  <c r="NQ182" i="19"/>
  <c r="NR182" i="19"/>
  <c r="NS182" i="19"/>
  <c r="NT182" i="19"/>
  <c r="NU182" i="19"/>
  <c r="NV182" i="19"/>
  <c r="MU183" i="19"/>
  <c r="MV183" i="19"/>
  <c r="MY183" i="19"/>
  <c r="NB183" i="19"/>
  <c r="NC183" i="19"/>
  <c r="ND183" i="19"/>
  <c r="NE183" i="19"/>
  <c r="NF183" i="19"/>
  <c r="NG183" i="19"/>
  <c r="NH183" i="19"/>
  <c r="NI183" i="19"/>
  <c r="NJ183" i="19"/>
  <c r="NK183" i="19"/>
  <c r="NL183" i="19"/>
  <c r="NM183" i="19"/>
  <c r="NN183" i="19"/>
  <c r="NO183" i="19"/>
  <c r="NP183" i="19"/>
  <c r="NQ183" i="19"/>
  <c r="NR183" i="19"/>
  <c r="NS183" i="19"/>
  <c r="NT183" i="19"/>
  <c r="NU183" i="19"/>
  <c r="NV183" i="19"/>
  <c r="MU184" i="19"/>
  <c r="MV184" i="19"/>
  <c r="MY184" i="19"/>
  <c r="NB184" i="19"/>
  <c r="NC184" i="19"/>
  <c r="ND184" i="19"/>
  <c r="NE184" i="19"/>
  <c r="NF184" i="19"/>
  <c r="NG184" i="19"/>
  <c r="NH184" i="19"/>
  <c r="NI184" i="19"/>
  <c r="NJ184" i="19"/>
  <c r="NK184" i="19"/>
  <c r="NL184" i="19"/>
  <c r="NM184" i="19"/>
  <c r="NN184" i="19"/>
  <c r="NO184" i="19"/>
  <c r="NP184" i="19"/>
  <c r="NQ184" i="19"/>
  <c r="NR184" i="19"/>
  <c r="NS184" i="19"/>
  <c r="NT184" i="19"/>
  <c r="NU184" i="19"/>
  <c r="NV184" i="19"/>
  <c r="MU185" i="19"/>
  <c r="MV185" i="19"/>
  <c r="MY185" i="19"/>
  <c r="NB185" i="19"/>
  <c r="NC185" i="19"/>
  <c r="ND185" i="19"/>
  <c r="NE185" i="19"/>
  <c r="NF185" i="19"/>
  <c r="NG185" i="19"/>
  <c r="NH185" i="19"/>
  <c r="NI185" i="19"/>
  <c r="NJ185" i="19"/>
  <c r="NK185" i="19"/>
  <c r="NL185" i="19"/>
  <c r="NM185" i="19"/>
  <c r="NN185" i="19"/>
  <c r="NO185" i="19"/>
  <c r="NP185" i="19"/>
  <c r="NQ185" i="19"/>
  <c r="NR185" i="19"/>
  <c r="NS185" i="19"/>
  <c r="NT185" i="19"/>
  <c r="NU185" i="19"/>
  <c r="NV185" i="19"/>
  <c r="MU186" i="19"/>
  <c r="MV186" i="19"/>
  <c r="MY186" i="19"/>
  <c r="NB186" i="19"/>
  <c r="NC186" i="19"/>
  <c r="ND186" i="19"/>
  <c r="NE186" i="19"/>
  <c r="NF186" i="19"/>
  <c r="NG186" i="19"/>
  <c r="NH186" i="19"/>
  <c r="NI186" i="19"/>
  <c r="NJ186" i="19"/>
  <c r="NK186" i="19"/>
  <c r="NL186" i="19"/>
  <c r="NM186" i="19"/>
  <c r="NN186" i="19"/>
  <c r="NO186" i="19"/>
  <c r="NP186" i="19"/>
  <c r="NQ186" i="19"/>
  <c r="NR186" i="19"/>
  <c r="NS186" i="19"/>
  <c r="NT186" i="19"/>
  <c r="NU186" i="19"/>
  <c r="NV186" i="19"/>
  <c r="MU187" i="19"/>
  <c r="MV187" i="19"/>
  <c r="MY187" i="19"/>
  <c r="NB187" i="19"/>
  <c r="NC187" i="19"/>
  <c r="ND187" i="19"/>
  <c r="NE187" i="19"/>
  <c r="NF187" i="19"/>
  <c r="NG187" i="19"/>
  <c r="NH187" i="19"/>
  <c r="NI187" i="19"/>
  <c r="NJ187" i="19"/>
  <c r="NK187" i="19"/>
  <c r="NL187" i="19"/>
  <c r="NM187" i="19"/>
  <c r="NN187" i="19"/>
  <c r="NO187" i="19"/>
  <c r="NP187" i="19"/>
  <c r="NQ187" i="19"/>
  <c r="NR187" i="19"/>
  <c r="NS187" i="19"/>
  <c r="NT187" i="19"/>
  <c r="NU187" i="19"/>
  <c r="NV187" i="19"/>
  <c r="MU188" i="19"/>
  <c r="MV188" i="19"/>
  <c r="MY188" i="19"/>
  <c r="NB188" i="19"/>
  <c r="NC188" i="19"/>
  <c r="ND188" i="19"/>
  <c r="NE188" i="19"/>
  <c r="NF188" i="19"/>
  <c r="NG188" i="19"/>
  <c r="NH188" i="19"/>
  <c r="NI188" i="19"/>
  <c r="NJ188" i="19"/>
  <c r="NK188" i="19"/>
  <c r="NL188" i="19"/>
  <c r="NM188" i="19"/>
  <c r="NN188" i="19"/>
  <c r="NO188" i="19"/>
  <c r="NP188" i="19"/>
  <c r="NQ188" i="19"/>
  <c r="NR188" i="19"/>
  <c r="NS188" i="19"/>
  <c r="NT188" i="19"/>
  <c r="NU188" i="19"/>
  <c r="NV188" i="19"/>
  <c r="MU189" i="19"/>
  <c r="MV189" i="19"/>
  <c r="MY189" i="19"/>
  <c r="NB189" i="19"/>
  <c r="NC189" i="19"/>
  <c r="ND189" i="19"/>
  <c r="NE189" i="19"/>
  <c r="NF189" i="19"/>
  <c r="NG189" i="19"/>
  <c r="NH189" i="19"/>
  <c r="NI189" i="19"/>
  <c r="NJ189" i="19"/>
  <c r="NK189" i="19"/>
  <c r="NL189" i="19"/>
  <c r="NM189" i="19"/>
  <c r="NN189" i="19"/>
  <c r="NO189" i="19"/>
  <c r="NP189" i="19"/>
  <c r="NQ189" i="19"/>
  <c r="NR189" i="19"/>
  <c r="NS189" i="19"/>
  <c r="NT189" i="19"/>
  <c r="NU189" i="19"/>
  <c r="NV189" i="19"/>
  <c r="MU190" i="19"/>
  <c r="MV190" i="19"/>
  <c r="MY190" i="19"/>
  <c r="NB190" i="19"/>
  <c r="NC190" i="19"/>
  <c r="ND190" i="19"/>
  <c r="NE190" i="19"/>
  <c r="NF190" i="19"/>
  <c r="NG190" i="19"/>
  <c r="NH190" i="19"/>
  <c r="NI190" i="19"/>
  <c r="NJ190" i="19"/>
  <c r="NK190" i="19"/>
  <c r="NL190" i="19"/>
  <c r="NM190" i="19"/>
  <c r="NN190" i="19"/>
  <c r="NO190" i="19"/>
  <c r="NP190" i="19"/>
  <c r="NQ190" i="19"/>
  <c r="NR190" i="19"/>
  <c r="NS190" i="19"/>
  <c r="NT190" i="19"/>
  <c r="NU190" i="19"/>
  <c r="NV190" i="19"/>
  <c r="MU191" i="19"/>
  <c r="MV191" i="19"/>
  <c r="MY191" i="19"/>
  <c r="NB191" i="19"/>
  <c r="NC191" i="19"/>
  <c r="ND191" i="19"/>
  <c r="NE191" i="19"/>
  <c r="NF191" i="19"/>
  <c r="NG191" i="19"/>
  <c r="NH191" i="19"/>
  <c r="NI191" i="19"/>
  <c r="NJ191" i="19"/>
  <c r="NK191" i="19"/>
  <c r="NL191" i="19"/>
  <c r="NM191" i="19"/>
  <c r="NN191" i="19"/>
  <c r="NO191" i="19"/>
  <c r="NP191" i="19"/>
  <c r="NQ191" i="19"/>
  <c r="NR191" i="19"/>
  <c r="NS191" i="19"/>
  <c r="NT191" i="19"/>
  <c r="NU191" i="19"/>
  <c r="NV191" i="19"/>
  <c r="MU192" i="19"/>
  <c r="MV192" i="19"/>
  <c r="MY192" i="19"/>
  <c r="NB192" i="19"/>
  <c r="NC192" i="19"/>
  <c r="ND192" i="19"/>
  <c r="NE192" i="19"/>
  <c r="NF192" i="19"/>
  <c r="NG192" i="19"/>
  <c r="NH192" i="19"/>
  <c r="NI192" i="19"/>
  <c r="NJ192" i="19"/>
  <c r="NK192" i="19"/>
  <c r="NL192" i="19"/>
  <c r="NM192" i="19"/>
  <c r="NN192" i="19"/>
  <c r="NO192" i="19"/>
  <c r="NP192" i="19"/>
  <c r="NQ192" i="19"/>
  <c r="NR192" i="19"/>
  <c r="NS192" i="19"/>
  <c r="NT192" i="19"/>
  <c r="NU192" i="19"/>
  <c r="NV192" i="19"/>
  <c r="MU193" i="19"/>
  <c r="MV193" i="19"/>
  <c r="MY193" i="19"/>
  <c r="NB193" i="19"/>
  <c r="NC193" i="19"/>
  <c r="ND193" i="19"/>
  <c r="NE193" i="19"/>
  <c r="NF193" i="19"/>
  <c r="NG193" i="19"/>
  <c r="NH193" i="19"/>
  <c r="NI193" i="19"/>
  <c r="NJ193" i="19"/>
  <c r="NK193" i="19"/>
  <c r="NL193" i="19"/>
  <c r="NM193" i="19"/>
  <c r="NN193" i="19"/>
  <c r="NO193" i="19"/>
  <c r="NP193" i="19"/>
  <c r="NQ193" i="19"/>
  <c r="NR193" i="19"/>
  <c r="NS193" i="19"/>
  <c r="NT193" i="19"/>
  <c r="NU193" i="19"/>
  <c r="NV193" i="19"/>
  <c r="MU194" i="19"/>
  <c r="MV194" i="19"/>
  <c r="MY194" i="19"/>
  <c r="NB194" i="19"/>
  <c r="NC194" i="19"/>
  <c r="ND194" i="19"/>
  <c r="NE194" i="19"/>
  <c r="NF194" i="19"/>
  <c r="NG194" i="19"/>
  <c r="NH194" i="19"/>
  <c r="NI194" i="19"/>
  <c r="NJ194" i="19"/>
  <c r="NK194" i="19"/>
  <c r="NL194" i="19"/>
  <c r="NM194" i="19"/>
  <c r="NN194" i="19"/>
  <c r="NO194" i="19"/>
  <c r="NP194" i="19"/>
  <c r="NQ194" i="19"/>
  <c r="NR194" i="19"/>
  <c r="NS194" i="19"/>
  <c r="NT194" i="19"/>
  <c r="NU194" i="19"/>
  <c r="NV194" i="19"/>
  <c r="MU195" i="19"/>
  <c r="MV195" i="19"/>
  <c r="MY195" i="19"/>
  <c r="NB195" i="19"/>
  <c r="NC195" i="19"/>
  <c r="ND195" i="19"/>
  <c r="NE195" i="19"/>
  <c r="NF195" i="19"/>
  <c r="NG195" i="19"/>
  <c r="NH195" i="19"/>
  <c r="NI195" i="19"/>
  <c r="NJ195" i="19"/>
  <c r="NK195" i="19"/>
  <c r="NL195" i="19"/>
  <c r="NM195" i="19"/>
  <c r="NN195" i="19"/>
  <c r="NO195" i="19"/>
  <c r="NP195" i="19"/>
  <c r="NQ195" i="19"/>
  <c r="NR195" i="19"/>
  <c r="NS195" i="19"/>
  <c r="NT195" i="19"/>
  <c r="NU195" i="19"/>
  <c r="NV195" i="19"/>
  <c r="MU196" i="19"/>
  <c r="MV196" i="19"/>
  <c r="MY196" i="19"/>
  <c r="NB196" i="19"/>
  <c r="NC196" i="19"/>
  <c r="ND196" i="19"/>
  <c r="NE196" i="19"/>
  <c r="NF196" i="19"/>
  <c r="NG196" i="19"/>
  <c r="NH196" i="19"/>
  <c r="NI196" i="19"/>
  <c r="NJ196" i="19"/>
  <c r="NK196" i="19"/>
  <c r="NL196" i="19"/>
  <c r="NM196" i="19"/>
  <c r="NN196" i="19"/>
  <c r="NO196" i="19"/>
  <c r="NP196" i="19"/>
  <c r="NQ196" i="19"/>
  <c r="NR196" i="19"/>
  <c r="NS196" i="19"/>
  <c r="NT196" i="19"/>
  <c r="NU196" i="19"/>
  <c r="NV196" i="19"/>
  <c r="MU197" i="19"/>
  <c r="MV197" i="19"/>
  <c r="MY197" i="19"/>
  <c r="NB197" i="19"/>
  <c r="NC197" i="19"/>
  <c r="ND197" i="19"/>
  <c r="NE197" i="19"/>
  <c r="NF197" i="19"/>
  <c r="NG197" i="19"/>
  <c r="NH197" i="19"/>
  <c r="NI197" i="19"/>
  <c r="NJ197" i="19"/>
  <c r="NK197" i="19"/>
  <c r="NL197" i="19"/>
  <c r="NM197" i="19"/>
  <c r="NN197" i="19"/>
  <c r="NO197" i="19"/>
  <c r="NP197" i="19"/>
  <c r="NQ197" i="19"/>
  <c r="NR197" i="19"/>
  <c r="NS197" i="19"/>
  <c r="NT197" i="19"/>
  <c r="NU197" i="19"/>
  <c r="NV197" i="19"/>
  <c r="MU198" i="19"/>
  <c r="MV198" i="19"/>
  <c r="MY198" i="19"/>
  <c r="NB198" i="19"/>
  <c r="NC198" i="19"/>
  <c r="ND198" i="19"/>
  <c r="NE198" i="19"/>
  <c r="NF198" i="19"/>
  <c r="NG198" i="19"/>
  <c r="NH198" i="19"/>
  <c r="NI198" i="19"/>
  <c r="NJ198" i="19"/>
  <c r="NK198" i="19"/>
  <c r="NL198" i="19"/>
  <c r="NM198" i="19"/>
  <c r="NN198" i="19"/>
  <c r="NO198" i="19"/>
  <c r="NP198" i="19"/>
  <c r="NQ198" i="19"/>
  <c r="NR198" i="19"/>
  <c r="NS198" i="19"/>
  <c r="NT198" i="19"/>
  <c r="NU198" i="19"/>
  <c r="NV198" i="19"/>
  <c r="MU199" i="19"/>
  <c r="MV199" i="19"/>
  <c r="MY199" i="19"/>
  <c r="NB199" i="19"/>
  <c r="NC199" i="19"/>
  <c r="ND199" i="19"/>
  <c r="NE199" i="19"/>
  <c r="NF199" i="19"/>
  <c r="NG199" i="19"/>
  <c r="NH199" i="19"/>
  <c r="NI199" i="19"/>
  <c r="NJ199" i="19"/>
  <c r="NK199" i="19"/>
  <c r="NL199" i="19"/>
  <c r="NM199" i="19"/>
  <c r="NN199" i="19"/>
  <c r="NO199" i="19"/>
  <c r="NP199" i="19"/>
  <c r="NQ199" i="19"/>
  <c r="NR199" i="19"/>
  <c r="NS199" i="19"/>
  <c r="NT199" i="19"/>
  <c r="NU199" i="19"/>
  <c r="NV199" i="19"/>
  <c r="MU200" i="19"/>
  <c r="MV200" i="19"/>
  <c r="MY200" i="19"/>
  <c r="NB200" i="19"/>
  <c r="NC200" i="19"/>
  <c r="ND200" i="19"/>
  <c r="NE200" i="19"/>
  <c r="NF200" i="19"/>
  <c r="NG200" i="19"/>
  <c r="NH200" i="19"/>
  <c r="NI200" i="19"/>
  <c r="NJ200" i="19"/>
  <c r="NK200" i="19"/>
  <c r="NL200" i="19"/>
  <c r="NM200" i="19"/>
  <c r="NN200" i="19"/>
  <c r="NO200" i="19"/>
  <c r="NP200" i="19"/>
  <c r="NQ200" i="19"/>
  <c r="NR200" i="19"/>
  <c r="NS200" i="19"/>
  <c r="NT200" i="19"/>
  <c r="NU200" i="19"/>
  <c r="NV200" i="19"/>
  <c r="MU201" i="19"/>
  <c r="MV201" i="19"/>
  <c r="MY201" i="19"/>
  <c r="NB201" i="19"/>
  <c r="NC201" i="19"/>
  <c r="ND201" i="19"/>
  <c r="NE201" i="19"/>
  <c r="NF201" i="19"/>
  <c r="NG201" i="19"/>
  <c r="NH201" i="19"/>
  <c r="NI201" i="19"/>
  <c r="NJ201" i="19"/>
  <c r="NK201" i="19"/>
  <c r="NL201" i="19"/>
  <c r="NM201" i="19"/>
  <c r="NN201" i="19"/>
  <c r="NO201" i="19"/>
  <c r="NP201" i="19"/>
  <c r="NQ201" i="19"/>
  <c r="NR201" i="19"/>
  <c r="NS201" i="19"/>
  <c r="NT201" i="19"/>
  <c r="NU201" i="19"/>
  <c r="NV201" i="19"/>
  <c r="MU202" i="19"/>
  <c r="MV202" i="19"/>
  <c r="MY202" i="19"/>
  <c r="NB202" i="19"/>
  <c r="NC202" i="19"/>
  <c r="ND202" i="19"/>
  <c r="NE202" i="19"/>
  <c r="NF202" i="19"/>
  <c r="NG202" i="19"/>
  <c r="NH202" i="19"/>
  <c r="NI202" i="19"/>
  <c r="NJ202" i="19"/>
  <c r="NK202" i="19"/>
  <c r="NL202" i="19"/>
  <c r="NM202" i="19"/>
  <c r="NN202" i="19"/>
  <c r="NO202" i="19"/>
  <c r="NP202" i="19"/>
  <c r="NQ202" i="19"/>
  <c r="NR202" i="19"/>
  <c r="NS202" i="19"/>
  <c r="NT202" i="19"/>
  <c r="NU202" i="19"/>
  <c r="NV202" i="19"/>
  <c r="MU203" i="19"/>
  <c r="MV203" i="19"/>
  <c r="MY203" i="19"/>
  <c r="NB203" i="19"/>
  <c r="NC203" i="19"/>
  <c r="ND203" i="19"/>
  <c r="NE203" i="19"/>
  <c r="NF203" i="19"/>
  <c r="NG203" i="19"/>
  <c r="NH203" i="19"/>
  <c r="NI203" i="19"/>
  <c r="NJ203" i="19"/>
  <c r="NK203" i="19"/>
  <c r="NL203" i="19"/>
  <c r="NM203" i="19"/>
  <c r="NN203" i="19"/>
  <c r="NO203" i="19"/>
  <c r="NP203" i="19"/>
  <c r="NQ203" i="19"/>
  <c r="NR203" i="19"/>
  <c r="NS203" i="19"/>
  <c r="NT203" i="19"/>
  <c r="NU203" i="19"/>
  <c r="NV203" i="19"/>
  <c r="MU204" i="19"/>
  <c r="MV204" i="19"/>
  <c r="MY204" i="19"/>
  <c r="NB204" i="19"/>
  <c r="NC204" i="19"/>
  <c r="ND204" i="19"/>
  <c r="NE204" i="19"/>
  <c r="NF204" i="19"/>
  <c r="NG204" i="19"/>
  <c r="NH204" i="19"/>
  <c r="NI204" i="19"/>
  <c r="NJ204" i="19"/>
  <c r="NK204" i="19"/>
  <c r="NL204" i="19"/>
  <c r="NM204" i="19"/>
  <c r="NN204" i="19"/>
  <c r="NO204" i="19"/>
  <c r="NP204" i="19"/>
  <c r="NQ204" i="19"/>
  <c r="NR204" i="19"/>
  <c r="NS204" i="19"/>
  <c r="NT204" i="19"/>
  <c r="NU204" i="19"/>
  <c r="NV204" i="19"/>
  <c r="MU205" i="19"/>
  <c r="MV205" i="19"/>
  <c r="MY205" i="19"/>
  <c r="NB205" i="19"/>
  <c r="NC205" i="19"/>
  <c r="ND205" i="19"/>
  <c r="NE205" i="19"/>
  <c r="NF205" i="19"/>
  <c r="NG205" i="19"/>
  <c r="NH205" i="19"/>
  <c r="NI205" i="19"/>
  <c r="NJ205" i="19"/>
  <c r="NK205" i="19"/>
  <c r="NL205" i="19"/>
  <c r="NM205" i="19"/>
  <c r="NN205" i="19"/>
  <c r="NO205" i="19"/>
  <c r="NP205" i="19"/>
  <c r="NQ205" i="19"/>
  <c r="NR205" i="19"/>
  <c r="NS205" i="19"/>
  <c r="NT205" i="19"/>
  <c r="NU205" i="19"/>
  <c r="NV205" i="19"/>
  <c r="MU206" i="19"/>
  <c r="MV206" i="19"/>
  <c r="MY206" i="19"/>
  <c r="NB206" i="19"/>
  <c r="NC206" i="19"/>
  <c r="ND206" i="19"/>
  <c r="NE206" i="19"/>
  <c r="NF206" i="19"/>
  <c r="NG206" i="19"/>
  <c r="NH206" i="19"/>
  <c r="NI206" i="19"/>
  <c r="NJ206" i="19"/>
  <c r="NK206" i="19"/>
  <c r="NL206" i="19"/>
  <c r="NM206" i="19"/>
  <c r="NN206" i="19"/>
  <c r="NO206" i="19"/>
  <c r="NP206" i="19"/>
  <c r="NQ206" i="19"/>
  <c r="NR206" i="19"/>
  <c r="NS206" i="19"/>
  <c r="NT206" i="19"/>
  <c r="NU206" i="19"/>
  <c r="NV206" i="19"/>
  <c r="MU207" i="19"/>
  <c r="MV207" i="19"/>
  <c r="MY207" i="19"/>
  <c r="NB207" i="19"/>
  <c r="NC207" i="19"/>
  <c r="ND207" i="19"/>
  <c r="NE207" i="19"/>
  <c r="NF207" i="19"/>
  <c r="NG207" i="19"/>
  <c r="NH207" i="19"/>
  <c r="NI207" i="19"/>
  <c r="NJ207" i="19"/>
  <c r="NK207" i="19"/>
  <c r="NL207" i="19"/>
  <c r="NM207" i="19"/>
  <c r="NN207" i="19"/>
  <c r="NO207" i="19"/>
  <c r="NP207" i="19"/>
  <c r="NQ207" i="19"/>
  <c r="NR207" i="19"/>
  <c r="NS207" i="19"/>
  <c r="NT207" i="19"/>
  <c r="NU207" i="19"/>
  <c r="NV207" i="19"/>
  <c r="MU208" i="19"/>
  <c r="MV208" i="19"/>
  <c r="MY208" i="19"/>
  <c r="NB208" i="19"/>
  <c r="NC208" i="19"/>
  <c r="ND208" i="19"/>
  <c r="NE208" i="19"/>
  <c r="NF208" i="19"/>
  <c r="NG208" i="19"/>
  <c r="NH208" i="19"/>
  <c r="NI208" i="19"/>
  <c r="NJ208" i="19"/>
  <c r="NK208" i="19"/>
  <c r="NL208" i="19"/>
  <c r="NM208" i="19"/>
  <c r="NN208" i="19"/>
  <c r="NO208" i="19"/>
  <c r="NP208" i="19"/>
  <c r="NQ208" i="19"/>
  <c r="NR208" i="19"/>
  <c r="NS208" i="19"/>
  <c r="NT208" i="19"/>
  <c r="NU208" i="19"/>
  <c r="NV208" i="19"/>
  <c r="MU209" i="19"/>
  <c r="MV209" i="19"/>
  <c r="MY209" i="19"/>
  <c r="NB209" i="19"/>
  <c r="NC209" i="19"/>
  <c r="ND209" i="19"/>
  <c r="NE209" i="19"/>
  <c r="NF209" i="19"/>
  <c r="NG209" i="19"/>
  <c r="NH209" i="19"/>
  <c r="NI209" i="19"/>
  <c r="NJ209" i="19"/>
  <c r="NK209" i="19"/>
  <c r="NL209" i="19"/>
  <c r="NM209" i="19"/>
  <c r="NN209" i="19"/>
  <c r="NO209" i="19"/>
  <c r="NP209" i="19"/>
  <c r="NQ209" i="19"/>
  <c r="NR209" i="19"/>
  <c r="NS209" i="19"/>
  <c r="NT209" i="19"/>
  <c r="NU209" i="19"/>
  <c r="NV209" i="19"/>
  <c r="MU210" i="19"/>
  <c r="MV210" i="19"/>
  <c r="MY210" i="19"/>
  <c r="NB210" i="19"/>
  <c r="NC210" i="19"/>
  <c r="ND210" i="19"/>
  <c r="NE210" i="19"/>
  <c r="NF210" i="19"/>
  <c r="NG210" i="19"/>
  <c r="NH210" i="19"/>
  <c r="NI210" i="19"/>
  <c r="NJ210" i="19"/>
  <c r="NK210" i="19"/>
  <c r="NL210" i="19"/>
  <c r="NM210" i="19"/>
  <c r="NN210" i="19"/>
  <c r="NO210" i="19"/>
  <c r="NP210" i="19"/>
  <c r="NQ210" i="19"/>
  <c r="NR210" i="19"/>
  <c r="NS210" i="19"/>
  <c r="NT210" i="19"/>
  <c r="NU210" i="19"/>
  <c r="NV210" i="19"/>
  <c r="MU211" i="19"/>
  <c r="MV211" i="19"/>
  <c r="MY211" i="19"/>
  <c r="NB211" i="19"/>
  <c r="NC211" i="19"/>
  <c r="ND211" i="19"/>
  <c r="NE211" i="19"/>
  <c r="NF211" i="19"/>
  <c r="NG211" i="19"/>
  <c r="NH211" i="19"/>
  <c r="NI211" i="19"/>
  <c r="NJ211" i="19"/>
  <c r="NK211" i="19"/>
  <c r="NL211" i="19"/>
  <c r="NM211" i="19"/>
  <c r="NN211" i="19"/>
  <c r="NO211" i="19"/>
  <c r="NP211" i="19"/>
  <c r="NQ211" i="19"/>
  <c r="NR211" i="19"/>
  <c r="NS211" i="19"/>
  <c r="NT211" i="19"/>
  <c r="NU211" i="19"/>
  <c r="NV211" i="19"/>
  <c r="MU212" i="19"/>
  <c r="MV212" i="19"/>
  <c r="MY212" i="19"/>
  <c r="NB212" i="19"/>
  <c r="NC212" i="19"/>
  <c r="ND212" i="19"/>
  <c r="NE212" i="19"/>
  <c r="NF212" i="19"/>
  <c r="NG212" i="19"/>
  <c r="NH212" i="19"/>
  <c r="NI212" i="19"/>
  <c r="NJ212" i="19"/>
  <c r="NK212" i="19"/>
  <c r="NL212" i="19"/>
  <c r="NM212" i="19"/>
  <c r="NN212" i="19"/>
  <c r="NO212" i="19"/>
  <c r="NP212" i="19"/>
  <c r="NQ212" i="19"/>
  <c r="NR212" i="19"/>
  <c r="NS212" i="19"/>
  <c r="NT212" i="19"/>
  <c r="NU212" i="19"/>
  <c r="NV212" i="19"/>
  <c r="MU213" i="19"/>
  <c r="MV213" i="19"/>
  <c r="MY213" i="19"/>
  <c r="NB213" i="19"/>
  <c r="NC213" i="19"/>
  <c r="ND213" i="19"/>
  <c r="NE213" i="19"/>
  <c r="NF213" i="19"/>
  <c r="NG213" i="19"/>
  <c r="NH213" i="19"/>
  <c r="NI213" i="19"/>
  <c r="NJ213" i="19"/>
  <c r="NK213" i="19"/>
  <c r="NL213" i="19"/>
  <c r="NM213" i="19"/>
  <c r="NN213" i="19"/>
  <c r="NO213" i="19"/>
  <c r="NP213" i="19"/>
  <c r="NQ213" i="19"/>
  <c r="NR213" i="19"/>
  <c r="NS213" i="19"/>
  <c r="NT213" i="19"/>
  <c r="NU213" i="19"/>
  <c r="NV213" i="19"/>
  <c r="MU214" i="19"/>
  <c r="MV214" i="19"/>
  <c r="MY214" i="19"/>
  <c r="NB214" i="19"/>
  <c r="NC214" i="19"/>
  <c r="ND214" i="19"/>
  <c r="NE214" i="19"/>
  <c r="NF214" i="19"/>
  <c r="NG214" i="19"/>
  <c r="NH214" i="19"/>
  <c r="NI214" i="19"/>
  <c r="NJ214" i="19"/>
  <c r="NK214" i="19"/>
  <c r="NL214" i="19"/>
  <c r="NM214" i="19"/>
  <c r="NN214" i="19"/>
  <c r="NO214" i="19"/>
  <c r="NP214" i="19"/>
  <c r="NQ214" i="19"/>
  <c r="NR214" i="19"/>
  <c r="NS214" i="19"/>
  <c r="NT214" i="19"/>
  <c r="NU214" i="19"/>
  <c r="NV214" i="19"/>
  <c r="MU215" i="19"/>
  <c r="MV215" i="19"/>
  <c r="MY215" i="19"/>
  <c r="NB215" i="19"/>
  <c r="NC215" i="19"/>
  <c r="ND215" i="19"/>
  <c r="NE215" i="19"/>
  <c r="NF215" i="19"/>
  <c r="NG215" i="19"/>
  <c r="NH215" i="19"/>
  <c r="NI215" i="19"/>
  <c r="NJ215" i="19"/>
  <c r="NK215" i="19"/>
  <c r="NL215" i="19"/>
  <c r="NM215" i="19"/>
  <c r="NN215" i="19"/>
  <c r="NO215" i="19"/>
  <c r="NP215" i="19"/>
  <c r="NQ215" i="19"/>
  <c r="NR215" i="19"/>
  <c r="NS215" i="19"/>
  <c r="NT215" i="19"/>
  <c r="NU215" i="19"/>
  <c r="NV215" i="19"/>
  <c r="MU216" i="19"/>
  <c r="MV216" i="19"/>
  <c r="MY216" i="19"/>
  <c r="NB216" i="19"/>
  <c r="NC216" i="19"/>
  <c r="ND216" i="19"/>
  <c r="NE216" i="19"/>
  <c r="NF216" i="19"/>
  <c r="NG216" i="19"/>
  <c r="NH216" i="19"/>
  <c r="NI216" i="19"/>
  <c r="NJ216" i="19"/>
  <c r="NK216" i="19"/>
  <c r="NL216" i="19"/>
  <c r="NM216" i="19"/>
  <c r="NN216" i="19"/>
  <c r="NO216" i="19"/>
  <c r="NP216" i="19"/>
  <c r="NQ216" i="19"/>
  <c r="NR216" i="19"/>
  <c r="NS216" i="19"/>
  <c r="NT216" i="19"/>
  <c r="NU216" i="19"/>
  <c r="NV216" i="19"/>
  <c r="MU217" i="19"/>
  <c r="MV217" i="19"/>
  <c r="MY217" i="19"/>
  <c r="NB217" i="19"/>
  <c r="NC217" i="19"/>
  <c r="ND217" i="19"/>
  <c r="NE217" i="19"/>
  <c r="NF217" i="19"/>
  <c r="NG217" i="19"/>
  <c r="NH217" i="19"/>
  <c r="NI217" i="19"/>
  <c r="NJ217" i="19"/>
  <c r="NK217" i="19"/>
  <c r="NL217" i="19"/>
  <c r="NM217" i="19"/>
  <c r="NN217" i="19"/>
  <c r="NO217" i="19"/>
  <c r="NP217" i="19"/>
  <c r="NQ217" i="19"/>
  <c r="NR217" i="19"/>
  <c r="NS217" i="19"/>
  <c r="NT217" i="19"/>
  <c r="NU217" i="19"/>
  <c r="NV217" i="19"/>
  <c r="MU218" i="19"/>
  <c r="MV218" i="19"/>
  <c r="MY218" i="19"/>
  <c r="NB218" i="19"/>
  <c r="NC218" i="19"/>
  <c r="ND218" i="19"/>
  <c r="NE218" i="19"/>
  <c r="NF218" i="19"/>
  <c r="NG218" i="19"/>
  <c r="NH218" i="19"/>
  <c r="NI218" i="19"/>
  <c r="NJ218" i="19"/>
  <c r="NK218" i="19"/>
  <c r="NL218" i="19"/>
  <c r="NM218" i="19"/>
  <c r="NN218" i="19"/>
  <c r="NO218" i="19"/>
  <c r="NP218" i="19"/>
  <c r="NQ218" i="19"/>
  <c r="NR218" i="19"/>
  <c r="NS218" i="19"/>
  <c r="NT218" i="19"/>
  <c r="NU218" i="19"/>
  <c r="NV218" i="19"/>
  <c r="MU219" i="19"/>
  <c r="MV219" i="19"/>
  <c r="MY219" i="19"/>
  <c r="NB219" i="19"/>
  <c r="NC219" i="19"/>
  <c r="ND219" i="19"/>
  <c r="NE219" i="19"/>
  <c r="NF219" i="19"/>
  <c r="NG219" i="19"/>
  <c r="NH219" i="19"/>
  <c r="NI219" i="19"/>
  <c r="NJ219" i="19"/>
  <c r="NK219" i="19"/>
  <c r="NL219" i="19"/>
  <c r="NM219" i="19"/>
  <c r="NN219" i="19"/>
  <c r="NO219" i="19"/>
  <c r="NP219" i="19"/>
  <c r="NQ219" i="19"/>
  <c r="NR219" i="19"/>
  <c r="NS219" i="19"/>
  <c r="NT219" i="19"/>
  <c r="NU219" i="19"/>
  <c r="NV219" i="19"/>
  <c r="MU220" i="19"/>
  <c r="MV220" i="19"/>
  <c r="MY220" i="19"/>
  <c r="NB220" i="19"/>
  <c r="NC220" i="19"/>
  <c r="ND220" i="19"/>
  <c r="NE220" i="19"/>
  <c r="NF220" i="19"/>
  <c r="NG220" i="19"/>
  <c r="NH220" i="19"/>
  <c r="NI220" i="19"/>
  <c r="NJ220" i="19"/>
  <c r="NK220" i="19"/>
  <c r="NL220" i="19"/>
  <c r="NM220" i="19"/>
  <c r="NN220" i="19"/>
  <c r="NO220" i="19"/>
  <c r="NP220" i="19"/>
  <c r="NQ220" i="19"/>
  <c r="NR220" i="19"/>
  <c r="NS220" i="19"/>
  <c r="NT220" i="19"/>
  <c r="NU220" i="19"/>
  <c r="NV220" i="19"/>
  <c r="MU221" i="19"/>
  <c r="MV221" i="19"/>
  <c r="MY221" i="19"/>
  <c r="NB221" i="19"/>
  <c r="NC221" i="19"/>
  <c r="ND221" i="19"/>
  <c r="NE221" i="19"/>
  <c r="NF221" i="19"/>
  <c r="NG221" i="19"/>
  <c r="NH221" i="19"/>
  <c r="NI221" i="19"/>
  <c r="NJ221" i="19"/>
  <c r="NK221" i="19"/>
  <c r="NL221" i="19"/>
  <c r="NM221" i="19"/>
  <c r="NN221" i="19"/>
  <c r="NO221" i="19"/>
  <c r="NP221" i="19"/>
  <c r="NQ221" i="19"/>
  <c r="NR221" i="19"/>
  <c r="NS221" i="19"/>
  <c r="NT221" i="19"/>
  <c r="NU221" i="19"/>
  <c r="NV221" i="19"/>
  <c r="MU222" i="19"/>
  <c r="MV222" i="19"/>
  <c r="MY222" i="19"/>
  <c r="NB222" i="19"/>
  <c r="NC222" i="19"/>
  <c r="ND222" i="19"/>
  <c r="NE222" i="19"/>
  <c r="NF222" i="19"/>
  <c r="NG222" i="19"/>
  <c r="NH222" i="19"/>
  <c r="NI222" i="19"/>
  <c r="NJ222" i="19"/>
  <c r="NK222" i="19"/>
  <c r="NL222" i="19"/>
  <c r="NM222" i="19"/>
  <c r="NN222" i="19"/>
  <c r="NO222" i="19"/>
  <c r="NP222" i="19"/>
  <c r="NQ222" i="19"/>
  <c r="NR222" i="19"/>
  <c r="NS222" i="19"/>
  <c r="NT222" i="19"/>
  <c r="NU222" i="19"/>
  <c r="NV222" i="19"/>
  <c r="MU223" i="19"/>
  <c r="MV223" i="19"/>
  <c r="MY223" i="19"/>
  <c r="NB223" i="19"/>
  <c r="NC223" i="19"/>
  <c r="ND223" i="19"/>
  <c r="NE223" i="19"/>
  <c r="NF223" i="19"/>
  <c r="NG223" i="19"/>
  <c r="NH223" i="19"/>
  <c r="NI223" i="19"/>
  <c r="NJ223" i="19"/>
  <c r="NK223" i="19"/>
  <c r="NL223" i="19"/>
  <c r="NM223" i="19"/>
  <c r="NN223" i="19"/>
  <c r="NO223" i="19"/>
  <c r="NP223" i="19"/>
  <c r="NQ223" i="19"/>
  <c r="NR223" i="19"/>
  <c r="NS223" i="19"/>
  <c r="NT223" i="19"/>
  <c r="NU223" i="19"/>
  <c r="NV223" i="19"/>
  <c r="MU224" i="19"/>
  <c r="MV224" i="19"/>
  <c r="MY224" i="19"/>
  <c r="NB224" i="19"/>
  <c r="NC224" i="19"/>
  <c r="ND224" i="19"/>
  <c r="NE224" i="19"/>
  <c r="NF224" i="19"/>
  <c r="NG224" i="19"/>
  <c r="NH224" i="19"/>
  <c r="NI224" i="19"/>
  <c r="NJ224" i="19"/>
  <c r="NK224" i="19"/>
  <c r="NL224" i="19"/>
  <c r="NM224" i="19"/>
  <c r="NN224" i="19"/>
  <c r="NO224" i="19"/>
  <c r="NP224" i="19"/>
  <c r="NQ224" i="19"/>
  <c r="NR224" i="19"/>
  <c r="NS224" i="19"/>
  <c r="NT224" i="19"/>
  <c r="NU224" i="19"/>
  <c r="NV224" i="19"/>
  <c r="MU225" i="19"/>
  <c r="MV225" i="19"/>
  <c r="MY225" i="19"/>
  <c r="NB225" i="19"/>
  <c r="NC225" i="19"/>
  <c r="ND225" i="19"/>
  <c r="NE225" i="19"/>
  <c r="NF225" i="19"/>
  <c r="NG225" i="19"/>
  <c r="NH225" i="19"/>
  <c r="NI225" i="19"/>
  <c r="NJ225" i="19"/>
  <c r="NK225" i="19"/>
  <c r="NL225" i="19"/>
  <c r="NM225" i="19"/>
  <c r="NN225" i="19"/>
  <c r="NO225" i="19"/>
  <c r="NP225" i="19"/>
  <c r="NQ225" i="19"/>
  <c r="NR225" i="19"/>
  <c r="NS225" i="19"/>
  <c r="NT225" i="19"/>
  <c r="NU225" i="19"/>
  <c r="NV225" i="19"/>
  <c r="MU226" i="19"/>
  <c r="MV226" i="19"/>
  <c r="MY226" i="19"/>
  <c r="NB226" i="19"/>
  <c r="NC226" i="19"/>
  <c r="ND226" i="19"/>
  <c r="NE226" i="19"/>
  <c r="NF226" i="19"/>
  <c r="NG226" i="19"/>
  <c r="NH226" i="19"/>
  <c r="NI226" i="19"/>
  <c r="NJ226" i="19"/>
  <c r="NK226" i="19"/>
  <c r="NL226" i="19"/>
  <c r="NM226" i="19"/>
  <c r="NN226" i="19"/>
  <c r="NO226" i="19"/>
  <c r="NP226" i="19"/>
  <c r="NQ226" i="19"/>
  <c r="NR226" i="19"/>
  <c r="NS226" i="19"/>
  <c r="NT226" i="19"/>
  <c r="NU226" i="19"/>
  <c r="NV226" i="19"/>
  <c r="MU227" i="19"/>
  <c r="MV227" i="19"/>
  <c r="MY227" i="19"/>
  <c r="NB227" i="19"/>
  <c r="NC227" i="19"/>
  <c r="ND227" i="19"/>
  <c r="NE227" i="19"/>
  <c r="NF227" i="19"/>
  <c r="NG227" i="19"/>
  <c r="NH227" i="19"/>
  <c r="NI227" i="19"/>
  <c r="NJ227" i="19"/>
  <c r="NK227" i="19"/>
  <c r="NL227" i="19"/>
  <c r="NM227" i="19"/>
  <c r="NN227" i="19"/>
  <c r="NO227" i="19"/>
  <c r="NP227" i="19"/>
  <c r="NQ227" i="19"/>
  <c r="NR227" i="19"/>
  <c r="NS227" i="19"/>
  <c r="NT227" i="19"/>
  <c r="NU227" i="19"/>
  <c r="NV227" i="19"/>
  <c r="MU228" i="19"/>
  <c r="MV228" i="19"/>
  <c r="MY228" i="19"/>
  <c r="NB228" i="19"/>
  <c r="NC228" i="19"/>
  <c r="ND228" i="19"/>
  <c r="NE228" i="19"/>
  <c r="NF228" i="19"/>
  <c r="NG228" i="19"/>
  <c r="NH228" i="19"/>
  <c r="NI228" i="19"/>
  <c r="NJ228" i="19"/>
  <c r="NK228" i="19"/>
  <c r="NL228" i="19"/>
  <c r="NM228" i="19"/>
  <c r="NN228" i="19"/>
  <c r="NO228" i="19"/>
  <c r="NP228" i="19"/>
  <c r="NQ228" i="19"/>
  <c r="NR228" i="19"/>
  <c r="NS228" i="19"/>
  <c r="NT228" i="19"/>
  <c r="NU228" i="19"/>
  <c r="NV228" i="19"/>
  <c r="MU229" i="19"/>
  <c r="MV229" i="19"/>
  <c r="MY229" i="19"/>
  <c r="NB229" i="19"/>
  <c r="NC229" i="19"/>
  <c r="ND229" i="19"/>
  <c r="NE229" i="19"/>
  <c r="NF229" i="19"/>
  <c r="NG229" i="19"/>
  <c r="NH229" i="19"/>
  <c r="NI229" i="19"/>
  <c r="NJ229" i="19"/>
  <c r="NK229" i="19"/>
  <c r="NL229" i="19"/>
  <c r="NM229" i="19"/>
  <c r="NN229" i="19"/>
  <c r="NO229" i="19"/>
  <c r="NP229" i="19"/>
  <c r="NQ229" i="19"/>
  <c r="NR229" i="19"/>
  <c r="NS229" i="19"/>
  <c r="NT229" i="19"/>
  <c r="NU229" i="19"/>
  <c r="NV229" i="19"/>
  <c r="MU230" i="19"/>
  <c r="MV230" i="19"/>
  <c r="MY230" i="19"/>
  <c r="NB230" i="19"/>
  <c r="NC230" i="19"/>
  <c r="ND230" i="19"/>
  <c r="NE230" i="19"/>
  <c r="NF230" i="19"/>
  <c r="NG230" i="19"/>
  <c r="NH230" i="19"/>
  <c r="NI230" i="19"/>
  <c r="NJ230" i="19"/>
  <c r="NK230" i="19"/>
  <c r="NL230" i="19"/>
  <c r="NM230" i="19"/>
  <c r="NN230" i="19"/>
  <c r="NO230" i="19"/>
  <c r="NP230" i="19"/>
  <c r="NQ230" i="19"/>
  <c r="NR230" i="19"/>
  <c r="NS230" i="19"/>
  <c r="NT230" i="19"/>
  <c r="NU230" i="19"/>
  <c r="NV230" i="19"/>
  <c r="MU231" i="19"/>
  <c r="MV231" i="19"/>
  <c r="MY231" i="19"/>
  <c r="NB231" i="19"/>
  <c r="NC231" i="19"/>
  <c r="ND231" i="19"/>
  <c r="NE231" i="19"/>
  <c r="NF231" i="19"/>
  <c r="NG231" i="19"/>
  <c r="NH231" i="19"/>
  <c r="NI231" i="19"/>
  <c r="NJ231" i="19"/>
  <c r="NK231" i="19"/>
  <c r="NL231" i="19"/>
  <c r="NM231" i="19"/>
  <c r="NN231" i="19"/>
  <c r="NO231" i="19"/>
  <c r="NP231" i="19"/>
  <c r="NQ231" i="19"/>
  <c r="NR231" i="19"/>
  <c r="NS231" i="19"/>
  <c r="NT231" i="19"/>
  <c r="NU231" i="19"/>
  <c r="NV231" i="19"/>
  <c r="MU232" i="19"/>
  <c r="MV232" i="19"/>
  <c r="MY232" i="19"/>
  <c r="NB232" i="19"/>
  <c r="NC232" i="19"/>
  <c r="ND232" i="19"/>
  <c r="NE232" i="19"/>
  <c r="NF232" i="19"/>
  <c r="NG232" i="19"/>
  <c r="NH232" i="19"/>
  <c r="NI232" i="19"/>
  <c r="NJ232" i="19"/>
  <c r="NK232" i="19"/>
  <c r="NL232" i="19"/>
  <c r="NM232" i="19"/>
  <c r="NN232" i="19"/>
  <c r="NO232" i="19"/>
  <c r="NP232" i="19"/>
  <c r="NQ232" i="19"/>
  <c r="NR232" i="19"/>
  <c r="NS232" i="19"/>
  <c r="NT232" i="19"/>
  <c r="NU232" i="19"/>
  <c r="NV232" i="19"/>
  <c r="MU233" i="19"/>
  <c r="MV233" i="19"/>
  <c r="MY233" i="19"/>
  <c r="NB233" i="19"/>
  <c r="NC233" i="19"/>
  <c r="ND233" i="19"/>
  <c r="NE233" i="19"/>
  <c r="NF233" i="19"/>
  <c r="NG233" i="19"/>
  <c r="NH233" i="19"/>
  <c r="NI233" i="19"/>
  <c r="NJ233" i="19"/>
  <c r="NK233" i="19"/>
  <c r="NL233" i="19"/>
  <c r="NM233" i="19"/>
  <c r="NN233" i="19"/>
  <c r="NO233" i="19"/>
  <c r="NP233" i="19"/>
  <c r="NQ233" i="19"/>
  <c r="NR233" i="19"/>
  <c r="NS233" i="19"/>
  <c r="NT233" i="19"/>
  <c r="NU233" i="19"/>
  <c r="NV233" i="19"/>
  <c r="MU234" i="19"/>
  <c r="MV234" i="19"/>
  <c r="MY234" i="19"/>
  <c r="NB234" i="19"/>
  <c r="NC234" i="19"/>
  <c r="ND234" i="19"/>
  <c r="NE234" i="19"/>
  <c r="NF234" i="19"/>
  <c r="NG234" i="19"/>
  <c r="NH234" i="19"/>
  <c r="NI234" i="19"/>
  <c r="NJ234" i="19"/>
  <c r="NK234" i="19"/>
  <c r="NL234" i="19"/>
  <c r="NM234" i="19"/>
  <c r="NN234" i="19"/>
  <c r="NO234" i="19"/>
  <c r="NP234" i="19"/>
  <c r="NQ234" i="19"/>
  <c r="NR234" i="19"/>
  <c r="NS234" i="19"/>
  <c r="NT234" i="19"/>
  <c r="NU234" i="19"/>
  <c r="NV234" i="19"/>
  <c r="MU235" i="19"/>
  <c r="MV235" i="19"/>
  <c r="MY235" i="19"/>
  <c r="NB235" i="19"/>
  <c r="NC235" i="19"/>
  <c r="ND235" i="19"/>
  <c r="NE235" i="19"/>
  <c r="NF235" i="19"/>
  <c r="NG235" i="19"/>
  <c r="NH235" i="19"/>
  <c r="NI235" i="19"/>
  <c r="NJ235" i="19"/>
  <c r="NK235" i="19"/>
  <c r="NL235" i="19"/>
  <c r="NM235" i="19"/>
  <c r="NN235" i="19"/>
  <c r="NO235" i="19"/>
  <c r="NP235" i="19"/>
  <c r="NQ235" i="19"/>
  <c r="NR235" i="19"/>
  <c r="NS235" i="19"/>
  <c r="NT235" i="19"/>
  <c r="NU235" i="19"/>
  <c r="NV235" i="19"/>
  <c r="MU236" i="19"/>
  <c r="MV236" i="19"/>
  <c r="MY236" i="19"/>
  <c r="NB236" i="19"/>
  <c r="NC236" i="19"/>
  <c r="ND236" i="19"/>
  <c r="NE236" i="19"/>
  <c r="NF236" i="19"/>
  <c r="NG236" i="19"/>
  <c r="NH236" i="19"/>
  <c r="NI236" i="19"/>
  <c r="NJ236" i="19"/>
  <c r="NK236" i="19"/>
  <c r="NL236" i="19"/>
  <c r="NM236" i="19"/>
  <c r="NN236" i="19"/>
  <c r="NO236" i="19"/>
  <c r="NP236" i="19"/>
  <c r="NQ236" i="19"/>
  <c r="NR236" i="19"/>
  <c r="NS236" i="19"/>
  <c r="NT236" i="19"/>
  <c r="NU236" i="19"/>
  <c r="NV236" i="19"/>
  <c r="MU237" i="19"/>
  <c r="MV237" i="19"/>
  <c r="MY237" i="19"/>
  <c r="NB237" i="19"/>
  <c r="NC237" i="19"/>
  <c r="ND237" i="19"/>
  <c r="NE237" i="19"/>
  <c r="NF237" i="19"/>
  <c r="NG237" i="19"/>
  <c r="NH237" i="19"/>
  <c r="NI237" i="19"/>
  <c r="NJ237" i="19"/>
  <c r="NK237" i="19"/>
  <c r="NL237" i="19"/>
  <c r="NM237" i="19"/>
  <c r="NN237" i="19"/>
  <c r="NO237" i="19"/>
  <c r="NP237" i="19"/>
  <c r="NQ237" i="19"/>
  <c r="NR237" i="19"/>
  <c r="NS237" i="19"/>
  <c r="NT237" i="19"/>
  <c r="NU237" i="19"/>
  <c r="NV237" i="19"/>
  <c r="MU238" i="19"/>
  <c r="MV238" i="19"/>
  <c r="MY238" i="19"/>
  <c r="NB238" i="19"/>
  <c r="NC238" i="19"/>
  <c r="ND238" i="19"/>
  <c r="NE238" i="19"/>
  <c r="NF238" i="19"/>
  <c r="NG238" i="19"/>
  <c r="NH238" i="19"/>
  <c r="NI238" i="19"/>
  <c r="NJ238" i="19"/>
  <c r="NK238" i="19"/>
  <c r="NL238" i="19"/>
  <c r="NM238" i="19"/>
  <c r="NN238" i="19"/>
  <c r="NO238" i="19"/>
  <c r="NP238" i="19"/>
  <c r="NQ238" i="19"/>
  <c r="NR238" i="19"/>
  <c r="NS238" i="19"/>
  <c r="NT238" i="19"/>
  <c r="NU238" i="19"/>
  <c r="NV238" i="19"/>
  <c r="MU239" i="19"/>
  <c r="MV239" i="19"/>
  <c r="MY239" i="19"/>
  <c r="NB239" i="19"/>
  <c r="NC239" i="19"/>
  <c r="ND239" i="19"/>
  <c r="NE239" i="19"/>
  <c r="NF239" i="19"/>
  <c r="NG239" i="19"/>
  <c r="NH239" i="19"/>
  <c r="NI239" i="19"/>
  <c r="NJ239" i="19"/>
  <c r="NK239" i="19"/>
  <c r="NL239" i="19"/>
  <c r="NM239" i="19"/>
  <c r="NN239" i="19"/>
  <c r="NO239" i="19"/>
  <c r="NP239" i="19"/>
  <c r="NQ239" i="19"/>
  <c r="NR239" i="19"/>
  <c r="NS239" i="19"/>
  <c r="NT239" i="19"/>
  <c r="NU239" i="19"/>
  <c r="NV239" i="19"/>
  <c r="MU240" i="19"/>
  <c r="MV240" i="19"/>
  <c r="MY240" i="19"/>
  <c r="NB240" i="19"/>
  <c r="NC240" i="19"/>
  <c r="ND240" i="19"/>
  <c r="NE240" i="19"/>
  <c r="NF240" i="19"/>
  <c r="NG240" i="19"/>
  <c r="NH240" i="19"/>
  <c r="NI240" i="19"/>
  <c r="NJ240" i="19"/>
  <c r="NK240" i="19"/>
  <c r="NL240" i="19"/>
  <c r="NM240" i="19"/>
  <c r="NN240" i="19"/>
  <c r="NO240" i="19"/>
  <c r="NP240" i="19"/>
  <c r="NQ240" i="19"/>
  <c r="NR240" i="19"/>
  <c r="NS240" i="19"/>
  <c r="NT240" i="19"/>
  <c r="NU240" i="19"/>
  <c r="NV240" i="19"/>
  <c r="MU241" i="19"/>
  <c r="MV241" i="19"/>
  <c r="MY241" i="19"/>
  <c r="NB241" i="19"/>
  <c r="NC241" i="19"/>
  <c r="ND241" i="19"/>
  <c r="NE241" i="19"/>
  <c r="NF241" i="19"/>
  <c r="NG241" i="19"/>
  <c r="NH241" i="19"/>
  <c r="NI241" i="19"/>
  <c r="NJ241" i="19"/>
  <c r="NK241" i="19"/>
  <c r="NL241" i="19"/>
  <c r="NM241" i="19"/>
  <c r="NN241" i="19"/>
  <c r="NO241" i="19"/>
  <c r="NP241" i="19"/>
  <c r="NQ241" i="19"/>
  <c r="NR241" i="19"/>
  <c r="NS241" i="19"/>
  <c r="NT241" i="19"/>
  <c r="NU241" i="19"/>
  <c r="NV241" i="19"/>
  <c r="MU242" i="19"/>
  <c r="MV242" i="19"/>
  <c r="MY242" i="19"/>
  <c r="NB242" i="19"/>
  <c r="NC242" i="19"/>
  <c r="ND242" i="19"/>
  <c r="NE242" i="19"/>
  <c r="NF242" i="19"/>
  <c r="NG242" i="19"/>
  <c r="NH242" i="19"/>
  <c r="NI242" i="19"/>
  <c r="NJ242" i="19"/>
  <c r="NK242" i="19"/>
  <c r="NL242" i="19"/>
  <c r="NM242" i="19"/>
  <c r="NN242" i="19"/>
  <c r="NO242" i="19"/>
  <c r="NP242" i="19"/>
  <c r="NQ242" i="19"/>
  <c r="NR242" i="19"/>
  <c r="NS242" i="19"/>
  <c r="NT242" i="19"/>
  <c r="NU242" i="19"/>
  <c r="NV242" i="19"/>
  <c r="MU243" i="19"/>
  <c r="MV243" i="19"/>
  <c r="MY243" i="19"/>
  <c r="NB243" i="19"/>
  <c r="NC243" i="19"/>
  <c r="ND243" i="19"/>
  <c r="NE243" i="19"/>
  <c r="NF243" i="19"/>
  <c r="NG243" i="19"/>
  <c r="NH243" i="19"/>
  <c r="NI243" i="19"/>
  <c r="NJ243" i="19"/>
  <c r="NK243" i="19"/>
  <c r="NL243" i="19"/>
  <c r="NM243" i="19"/>
  <c r="NN243" i="19"/>
  <c r="NO243" i="19"/>
  <c r="NP243" i="19"/>
  <c r="NQ243" i="19"/>
  <c r="NR243" i="19"/>
  <c r="NS243" i="19"/>
  <c r="NT243" i="19"/>
  <c r="NU243" i="19"/>
  <c r="NV243" i="19"/>
  <c r="MU244" i="19"/>
  <c r="MV244" i="19"/>
  <c r="MY244" i="19"/>
  <c r="NB244" i="19"/>
  <c r="NC244" i="19"/>
  <c r="ND244" i="19"/>
  <c r="NE244" i="19"/>
  <c r="NF244" i="19"/>
  <c r="NG244" i="19"/>
  <c r="NH244" i="19"/>
  <c r="NI244" i="19"/>
  <c r="NJ244" i="19"/>
  <c r="NK244" i="19"/>
  <c r="NL244" i="19"/>
  <c r="NM244" i="19"/>
  <c r="NN244" i="19"/>
  <c r="NO244" i="19"/>
  <c r="NP244" i="19"/>
  <c r="NQ244" i="19"/>
  <c r="NR244" i="19"/>
  <c r="NS244" i="19"/>
  <c r="NT244" i="19"/>
  <c r="NU244" i="19"/>
  <c r="NV244" i="19"/>
  <c r="MU245" i="19"/>
  <c r="MV245" i="19"/>
  <c r="MY245" i="19"/>
  <c r="NB245" i="19"/>
  <c r="NC245" i="19"/>
  <c r="ND245" i="19"/>
  <c r="NE245" i="19"/>
  <c r="NF245" i="19"/>
  <c r="NG245" i="19"/>
  <c r="NH245" i="19"/>
  <c r="NI245" i="19"/>
  <c r="NJ245" i="19"/>
  <c r="NK245" i="19"/>
  <c r="NL245" i="19"/>
  <c r="NM245" i="19"/>
  <c r="NN245" i="19"/>
  <c r="NO245" i="19"/>
  <c r="NP245" i="19"/>
  <c r="NQ245" i="19"/>
  <c r="NR245" i="19"/>
  <c r="NS245" i="19"/>
  <c r="NT245" i="19"/>
  <c r="NU245" i="19"/>
  <c r="NV245" i="19"/>
  <c r="MU246" i="19"/>
  <c r="MV246" i="19"/>
  <c r="MY246" i="19"/>
  <c r="NB246" i="19"/>
  <c r="NC246" i="19"/>
  <c r="ND246" i="19"/>
  <c r="NE246" i="19"/>
  <c r="NF246" i="19"/>
  <c r="NG246" i="19"/>
  <c r="NH246" i="19"/>
  <c r="NI246" i="19"/>
  <c r="NJ246" i="19"/>
  <c r="NK246" i="19"/>
  <c r="NL246" i="19"/>
  <c r="NM246" i="19"/>
  <c r="NN246" i="19"/>
  <c r="NO246" i="19"/>
  <c r="NP246" i="19"/>
  <c r="NQ246" i="19"/>
  <c r="NR246" i="19"/>
  <c r="NS246" i="19"/>
  <c r="NT246" i="19"/>
  <c r="NU246" i="19"/>
  <c r="NV246" i="19"/>
  <c r="MU247" i="19"/>
  <c r="MV247" i="19"/>
  <c r="MY247" i="19"/>
  <c r="NB247" i="19"/>
  <c r="NC247" i="19"/>
  <c r="ND247" i="19"/>
  <c r="NE247" i="19"/>
  <c r="NF247" i="19"/>
  <c r="NG247" i="19"/>
  <c r="NH247" i="19"/>
  <c r="NI247" i="19"/>
  <c r="NJ247" i="19"/>
  <c r="NK247" i="19"/>
  <c r="NL247" i="19"/>
  <c r="NM247" i="19"/>
  <c r="NN247" i="19"/>
  <c r="NO247" i="19"/>
  <c r="NP247" i="19"/>
  <c r="NQ247" i="19"/>
  <c r="NR247" i="19"/>
  <c r="NS247" i="19"/>
  <c r="NT247" i="19"/>
  <c r="NU247" i="19"/>
  <c r="NV247" i="19"/>
  <c r="MU248" i="19"/>
  <c r="MV248" i="19"/>
  <c r="MY248" i="19"/>
  <c r="NB248" i="19"/>
  <c r="NC248" i="19"/>
  <c r="ND248" i="19"/>
  <c r="NE248" i="19"/>
  <c r="NF248" i="19"/>
  <c r="NG248" i="19"/>
  <c r="NH248" i="19"/>
  <c r="NI248" i="19"/>
  <c r="NJ248" i="19"/>
  <c r="NK248" i="19"/>
  <c r="NL248" i="19"/>
  <c r="NM248" i="19"/>
  <c r="NN248" i="19"/>
  <c r="NO248" i="19"/>
  <c r="NP248" i="19"/>
  <c r="NQ248" i="19"/>
  <c r="NR248" i="19"/>
  <c r="NS248" i="19"/>
  <c r="NT248" i="19"/>
  <c r="NU248" i="19"/>
  <c r="NV248" i="19"/>
  <c r="MU249" i="19"/>
  <c r="MV249" i="19"/>
  <c r="MY249" i="19"/>
  <c r="NB249" i="19"/>
  <c r="NC249" i="19"/>
  <c r="ND249" i="19"/>
  <c r="NE249" i="19"/>
  <c r="NF249" i="19"/>
  <c r="NG249" i="19"/>
  <c r="NH249" i="19"/>
  <c r="NI249" i="19"/>
  <c r="NJ249" i="19"/>
  <c r="NK249" i="19"/>
  <c r="NL249" i="19"/>
  <c r="NM249" i="19"/>
  <c r="NN249" i="19"/>
  <c r="NO249" i="19"/>
  <c r="NP249" i="19"/>
  <c r="NQ249" i="19"/>
  <c r="NR249" i="19"/>
  <c r="NS249" i="19"/>
  <c r="NT249" i="19"/>
  <c r="NU249" i="19"/>
  <c r="NV249" i="19"/>
  <c r="MU250" i="19"/>
  <c r="MV250" i="19"/>
  <c r="MY250" i="19"/>
  <c r="NB250" i="19"/>
  <c r="NC250" i="19"/>
  <c r="ND250" i="19"/>
  <c r="NE250" i="19"/>
  <c r="NF250" i="19"/>
  <c r="NG250" i="19"/>
  <c r="NH250" i="19"/>
  <c r="NI250" i="19"/>
  <c r="NJ250" i="19"/>
  <c r="NK250" i="19"/>
  <c r="NL250" i="19"/>
  <c r="NM250" i="19"/>
  <c r="NN250" i="19"/>
  <c r="NO250" i="19"/>
  <c r="NP250" i="19"/>
  <c r="NQ250" i="19"/>
  <c r="NR250" i="19"/>
  <c r="NS250" i="19"/>
  <c r="NT250" i="19"/>
  <c r="NU250" i="19"/>
  <c r="NV250" i="19"/>
  <c r="MU251" i="19"/>
  <c r="MV251" i="19"/>
  <c r="MY251" i="19"/>
  <c r="NB251" i="19"/>
  <c r="NC251" i="19"/>
  <c r="ND251" i="19"/>
  <c r="NE251" i="19"/>
  <c r="NF251" i="19"/>
  <c r="NG251" i="19"/>
  <c r="NH251" i="19"/>
  <c r="NI251" i="19"/>
  <c r="NJ251" i="19"/>
  <c r="NK251" i="19"/>
  <c r="NL251" i="19"/>
  <c r="NM251" i="19"/>
  <c r="NN251" i="19"/>
  <c r="NO251" i="19"/>
  <c r="NP251" i="19"/>
  <c r="NQ251" i="19"/>
  <c r="NR251" i="19"/>
  <c r="NS251" i="19"/>
  <c r="NT251" i="19"/>
  <c r="NU251" i="19"/>
  <c r="NV251" i="19"/>
  <c r="MU252" i="19"/>
  <c r="MV252" i="19"/>
  <c r="MY252" i="19"/>
  <c r="NB252" i="19"/>
  <c r="NC252" i="19"/>
  <c r="ND252" i="19"/>
  <c r="NE252" i="19"/>
  <c r="NF252" i="19"/>
  <c r="NG252" i="19"/>
  <c r="NH252" i="19"/>
  <c r="NI252" i="19"/>
  <c r="NJ252" i="19"/>
  <c r="NK252" i="19"/>
  <c r="NL252" i="19"/>
  <c r="NM252" i="19"/>
  <c r="NN252" i="19"/>
  <c r="NO252" i="19"/>
  <c r="NP252" i="19"/>
  <c r="NQ252" i="19"/>
  <c r="NR252" i="19"/>
  <c r="NS252" i="19"/>
  <c r="NT252" i="19"/>
  <c r="NU252" i="19"/>
  <c r="NV252" i="19"/>
  <c r="MU253" i="19"/>
  <c r="MV253" i="19"/>
  <c r="MY253" i="19"/>
  <c r="NB253" i="19"/>
  <c r="NC253" i="19"/>
  <c r="ND253" i="19"/>
  <c r="NE253" i="19"/>
  <c r="NF253" i="19"/>
  <c r="NG253" i="19"/>
  <c r="NH253" i="19"/>
  <c r="NI253" i="19"/>
  <c r="NJ253" i="19"/>
  <c r="NK253" i="19"/>
  <c r="NL253" i="19"/>
  <c r="NM253" i="19"/>
  <c r="NN253" i="19"/>
  <c r="NO253" i="19"/>
  <c r="NP253" i="19"/>
  <c r="NQ253" i="19"/>
  <c r="NR253" i="19"/>
  <c r="NS253" i="19"/>
  <c r="NT253" i="19"/>
  <c r="NU253" i="19"/>
  <c r="NV253" i="19"/>
  <c r="MU254" i="19"/>
  <c r="MV254" i="19"/>
  <c r="MY254" i="19"/>
  <c r="NB254" i="19"/>
  <c r="NC254" i="19"/>
  <c r="ND254" i="19"/>
  <c r="NE254" i="19"/>
  <c r="NF254" i="19"/>
  <c r="NG254" i="19"/>
  <c r="NH254" i="19"/>
  <c r="NI254" i="19"/>
  <c r="NJ254" i="19"/>
  <c r="NK254" i="19"/>
  <c r="NL254" i="19"/>
  <c r="NM254" i="19"/>
  <c r="NN254" i="19"/>
  <c r="NO254" i="19"/>
  <c r="NP254" i="19"/>
  <c r="NQ254" i="19"/>
  <c r="NR254" i="19"/>
  <c r="NS254" i="19"/>
  <c r="NT254" i="19"/>
  <c r="NU254" i="19"/>
  <c r="NV254" i="19"/>
  <c r="MU255" i="19"/>
  <c r="MV255" i="19"/>
  <c r="MY255" i="19"/>
  <c r="NB255" i="19"/>
  <c r="NC255" i="19"/>
  <c r="ND255" i="19"/>
  <c r="NE255" i="19"/>
  <c r="NF255" i="19"/>
  <c r="NG255" i="19"/>
  <c r="NH255" i="19"/>
  <c r="NI255" i="19"/>
  <c r="NJ255" i="19"/>
  <c r="NK255" i="19"/>
  <c r="NL255" i="19"/>
  <c r="NM255" i="19"/>
  <c r="NN255" i="19"/>
  <c r="NO255" i="19"/>
  <c r="NP255" i="19"/>
  <c r="NQ255" i="19"/>
  <c r="NR255" i="19"/>
  <c r="NS255" i="19"/>
  <c r="NT255" i="19"/>
  <c r="NU255" i="19"/>
  <c r="NV255" i="19"/>
  <c r="MU256" i="19"/>
  <c r="MV256" i="19"/>
  <c r="MY256" i="19"/>
  <c r="NB256" i="19"/>
  <c r="NC256" i="19"/>
  <c r="ND256" i="19"/>
  <c r="NE256" i="19"/>
  <c r="NF256" i="19"/>
  <c r="NG256" i="19"/>
  <c r="NH256" i="19"/>
  <c r="NI256" i="19"/>
  <c r="NJ256" i="19"/>
  <c r="NK256" i="19"/>
  <c r="NL256" i="19"/>
  <c r="NM256" i="19"/>
  <c r="NN256" i="19"/>
  <c r="NO256" i="19"/>
  <c r="NP256" i="19"/>
  <c r="NQ256" i="19"/>
  <c r="NR256" i="19"/>
  <c r="NS256" i="19"/>
  <c r="NT256" i="19"/>
  <c r="NU256" i="19"/>
  <c r="NV256" i="19"/>
  <c r="MU257" i="19"/>
  <c r="MV257" i="19"/>
  <c r="MY257" i="19"/>
  <c r="NB257" i="19"/>
  <c r="NC257" i="19"/>
  <c r="ND257" i="19"/>
  <c r="NE257" i="19"/>
  <c r="NF257" i="19"/>
  <c r="NG257" i="19"/>
  <c r="NH257" i="19"/>
  <c r="NI257" i="19"/>
  <c r="NJ257" i="19"/>
  <c r="NK257" i="19"/>
  <c r="NL257" i="19"/>
  <c r="NM257" i="19"/>
  <c r="NN257" i="19"/>
  <c r="NO257" i="19"/>
  <c r="NP257" i="19"/>
  <c r="NQ257" i="19"/>
  <c r="NR257" i="19"/>
  <c r="NS257" i="19"/>
  <c r="NT257" i="19"/>
  <c r="NU257" i="19"/>
  <c r="NV257" i="19"/>
  <c r="MU258" i="19"/>
  <c r="MV258" i="19"/>
  <c r="MY258" i="19"/>
  <c r="NB258" i="19"/>
  <c r="NC258" i="19"/>
  <c r="ND258" i="19"/>
  <c r="NE258" i="19"/>
  <c r="NF258" i="19"/>
  <c r="NG258" i="19"/>
  <c r="NH258" i="19"/>
  <c r="NI258" i="19"/>
  <c r="NJ258" i="19"/>
  <c r="NK258" i="19"/>
  <c r="NL258" i="19"/>
  <c r="NM258" i="19"/>
  <c r="NN258" i="19"/>
  <c r="NO258" i="19"/>
  <c r="NP258" i="19"/>
  <c r="NQ258" i="19"/>
  <c r="NR258" i="19"/>
  <c r="NS258" i="19"/>
  <c r="NT258" i="19"/>
  <c r="NU258" i="19"/>
  <c r="NV258" i="19"/>
  <c r="MU259" i="19"/>
  <c r="MV259" i="19"/>
  <c r="MY259" i="19"/>
  <c r="NB259" i="19"/>
  <c r="NC259" i="19"/>
  <c r="ND259" i="19"/>
  <c r="NE259" i="19"/>
  <c r="NF259" i="19"/>
  <c r="NG259" i="19"/>
  <c r="NH259" i="19"/>
  <c r="NI259" i="19"/>
  <c r="NJ259" i="19"/>
  <c r="NK259" i="19"/>
  <c r="NL259" i="19"/>
  <c r="NM259" i="19"/>
  <c r="NN259" i="19"/>
  <c r="NO259" i="19"/>
  <c r="NP259" i="19"/>
  <c r="NQ259" i="19"/>
  <c r="NR259" i="19"/>
  <c r="NS259" i="19"/>
  <c r="NT259" i="19"/>
  <c r="NU259" i="19"/>
  <c r="NV259" i="19"/>
  <c r="MU260" i="19"/>
  <c r="MV260" i="19"/>
  <c r="MY260" i="19"/>
  <c r="NB260" i="19"/>
  <c r="NC260" i="19"/>
  <c r="ND260" i="19"/>
  <c r="NE260" i="19"/>
  <c r="NF260" i="19"/>
  <c r="NG260" i="19"/>
  <c r="NH260" i="19"/>
  <c r="NI260" i="19"/>
  <c r="NJ260" i="19"/>
  <c r="NK260" i="19"/>
  <c r="NL260" i="19"/>
  <c r="NM260" i="19"/>
  <c r="NN260" i="19"/>
  <c r="NO260" i="19"/>
  <c r="NP260" i="19"/>
  <c r="NQ260" i="19"/>
  <c r="NR260" i="19"/>
  <c r="NS260" i="19"/>
  <c r="NT260" i="19"/>
  <c r="NU260" i="19"/>
  <c r="NV260" i="19"/>
  <c r="MU261" i="19"/>
  <c r="MV261" i="19"/>
  <c r="MY261" i="19"/>
  <c r="NB261" i="19"/>
  <c r="NC261" i="19"/>
  <c r="ND261" i="19"/>
  <c r="NE261" i="19"/>
  <c r="NF261" i="19"/>
  <c r="NG261" i="19"/>
  <c r="NH261" i="19"/>
  <c r="NI261" i="19"/>
  <c r="NJ261" i="19"/>
  <c r="NK261" i="19"/>
  <c r="NL261" i="19"/>
  <c r="NM261" i="19"/>
  <c r="NN261" i="19"/>
  <c r="NO261" i="19"/>
  <c r="NP261" i="19"/>
  <c r="NQ261" i="19"/>
  <c r="NR261" i="19"/>
  <c r="NS261" i="19"/>
  <c r="NT261" i="19"/>
  <c r="NU261" i="19"/>
  <c r="NV261" i="19"/>
  <c r="MU262" i="19"/>
  <c r="MV262" i="19"/>
  <c r="MY262" i="19"/>
  <c r="NB262" i="19"/>
  <c r="NC262" i="19"/>
  <c r="ND262" i="19"/>
  <c r="NE262" i="19"/>
  <c r="NF262" i="19"/>
  <c r="NG262" i="19"/>
  <c r="NH262" i="19"/>
  <c r="NI262" i="19"/>
  <c r="NJ262" i="19"/>
  <c r="NK262" i="19"/>
  <c r="NL262" i="19"/>
  <c r="NM262" i="19"/>
  <c r="NN262" i="19"/>
  <c r="NO262" i="19"/>
  <c r="NP262" i="19"/>
  <c r="NQ262" i="19"/>
  <c r="NR262" i="19"/>
  <c r="NS262" i="19"/>
  <c r="NT262" i="19"/>
  <c r="NU262" i="19"/>
  <c r="NV262" i="19"/>
  <c r="MU263" i="19"/>
  <c r="MV263" i="19"/>
  <c r="MY263" i="19"/>
  <c r="NB263" i="19"/>
  <c r="NC263" i="19"/>
  <c r="ND263" i="19"/>
  <c r="NE263" i="19"/>
  <c r="NF263" i="19"/>
  <c r="NG263" i="19"/>
  <c r="NH263" i="19"/>
  <c r="NI263" i="19"/>
  <c r="NJ263" i="19"/>
  <c r="NK263" i="19"/>
  <c r="NL263" i="19"/>
  <c r="NM263" i="19"/>
  <c r="NN263" i="19"/>
  <c r="NO263" i="19"/>
  <c r="NP263" i="19"/>
  <c r="NQ263" i="19"/>
  <c r="NR263" i="19"/>
  <c r="NS263" i="19"/>
  <c r="NT263" i="19"/>
  <c r="NU263" i="19"/>
  <c r="NV263" i="19"/>
  <c r="MU264" i="19"/>
  <c r="MV264" i="19"/>
  <c r="MY264" i="19"/>
  <c r="NB264" i="19"/>
  <c r="NC264" i="19"/>
  <c r="ND264" i="19"/>
  <c r="NE264" i="19"/>
  <c r="NF264" i="19"/>
  <c r="NG264" i="19"/>
  <c r="NH264" i="19"/>
  <c r="NI264" i="19"/>
  <c r="NJ264" i="19"/>
  <c r="NK264" i="19"/>
  <c r="NL264" i="19"/>
  <c r="NM264" i="19"/>
  <c r="NN264" i="19"/>
  <c r="NO264" i="19"/>
  <c r="NP264" i="19"/>
  <c r="NQ264" i="19"/>
  <c r="NR264" i="19"/>
  <c r="NS264" i="19"/>
  <c r="NT264" i="19"/>
  <c r="NU264" i="19"/>
  <c r="NV264" i="19"/>
  <c r="MU265" i="19"/>
  <c r="MV265" i="19"/>
  <c r="MY265" i="19"/>
  <c r="NB265" i="19"/>
  <c r="NC265" i="19"/>
  <c r="ND265" i="19"/>
  <c r="NE265" i="19"/>
  <c r="NF265" i="19"/>
  <c r="NG265" i="19"/>
  <c r="NH265" i="19"/>
  <c r="NI265" i="19"/>
  <c r="NJ265" i="19"/>
  <c r="NK265" i="19"/>
  <c r="NL265" i="19"/>
  <c r="NM265" i="19"/>
  <c r="NN265" i="19"/>
  <c r="NO265" i="19"/>
  <c r="NP265" i="19"/>
  <c r="NQ265" i="19"/>
  <c r="NR265" i="19"/>
  <c r="NS265" i="19"/>
  <c r="NT265" i="19"/>
  <c r="NU265" i="19"/>
  <c r="NV265" i="19"/>
  <c r="MU266" i="19"/>
  <c r="MV266" i="19"/>
  <c r="MY266" i="19"/>
  <c r="NB266" i="19"/>
  <c r="NC266" i="19"/>
  <c r="ND266" i="19"/>
  <c r="NE266" i="19"/>
  <c r="NF266" i="19"/>
  <c r="NG266" i="19"/>
  <c r="NH266" i="19"/>
  <c r="NI266" i="19"/>
  <c r="NJ266" i="19"/>
  <c r="NK266" i="19"/>
  <c r="NL266" i="19"/>
  <c r="NM266" i="19"/>
  <c r="NN266" i="19"/>
  <c r="NO266" i="19"/>
  <c r="NP266" i="19"/>
  <c r="NQ266" i="19"/>
  <c r="NR266" i="19"/>
  <c r="NS266" i="19"/>
  <c r="NT266" i="19"/>
  <c r="NU266" i="19"/>
  <c r="NV266" i="19"/>
  <c r="MU267" i="19"/>
  <c r="MV267" i="19"/>
  <c r="MY267" i="19"/>
  <c r="NB267" i="19"/>
  <c r="NC267" i="19"/>
  <c r="ND267" i="19"/>
  <c r="NE267" i="19"/>
  <c r="NF267" i="19"/>
  <c r="NG267" i="19"/>
  <c r="NH267" i="19"/>
  <c r="NI267" i="19"/>
  <c r="NJ267" i="19"/>
  <c r="NK267" i="19"/>
  <c r="NL267" i="19"/>
  <c r="NM267" i="19"/>
  <c r="NN267" i="19"/>
  <c r="NO267" i="19"/>
  <c r="NP267" i="19"/>
  <c r="NQ267" i="19"/>
  <c r="NR267" i="19"/>
  <c r="NS267" i="19"/>
  <c r="NT267" i="19"/>
  <c r="NU267" i="19"/>
  <c r="NV267" i="19"/>
  <c r="MU268" i="19"/>
  <c r="MV268" i="19"/>
  <c r="MY268" i="19"/>
  <c r="NB268" i="19"/>
  <c r="NC268" i="19"/>
  <c r="ND268" i="19"/>
  <c r="NE268" i="19"/>
  <c r="NF268" i="19"/>
  <c r="NG268" i="19"/>
  <c r="NH268" i="19"/>
  <c r="NI268" i="19"/>
  <c r="NJ268" i="19"/>
  <c r="NK268" i="19"/>
  <c r="NL268" i="19"/>
  <c r="NM268" i="19"/>
  <c r="NN268" i="19"/>
  <c r="NO268" i="19"/>
  <c r="NP268" i="19"/>
  <c r="NQ268" i="19"/>
  <c r="NR268" i="19"/>
  <c r="NS268" i="19"/>
  <c r="NT268" i="19"/>
  <c r="NU268" i="19"/>
  <c r="NV268" i="19"/>
  <c r="MU269" i="19"/>
  <c r="MV269" i="19"/>
  <c r="MY269" i="19"/>
  <c r="NB269" i="19"/>
  <c r="NC269" i="19"/>
  <c r="ND269" i="19"/>
  <c r="NE269" i="19"/>
  <c r="NF269" i="19"/>
  <c r="NG269" i="19"/>
  <c r="NH269" i="19"/>
  <c r="NI269" i="19"/>
  <c r="NJ269" i="19"/>
  <c r="NK269" i="19"/>
  <c r="NL269" i="19"/>
  <c r="NM269" i="19"/>
  <c r="NN269" i="19"/>
  <c r="NO269" i="19"/>
  <c r="NP269" i="19"/>
  <c r="NQ269" i="19"/>
  <c r="NR269" i="19"/>
  <c r="NS269" i="19"/>
  <c r="NT269" i="19"/>
  <c r="NU269" i="19"/>
  <c r="NV269" i="19"/>
  <c r="MU270" i="19"/>
  <c r="MV270" i="19"/>
  <c r="MY270" i="19"/>
  <c r="NB270" i="19"/>
  <c r="NC270" i="19"/>
  <c r="ND270" i="19"/>
  <c r="NE270" i="19"/>
  <c r="NF270" i="19"/>
  <c r="NG270" i="19"/>
  <c r="NH270" i="19"/>
  <c r="NI270" i="19"/>
  <c r="NJ270" i="19"/>
  <c r="NK270" i="19"/>
  <c r="NL270" i="19"/>
  <c r="NM270" i="19"/>
  <c r="NN270" i="19"/>
  <c r="NO270" i="19"/>
  <c r="NP270" i="19"/>
  <c r="NQ270" i="19"/>
  <c r="NR270" i="19"/>
  <c r="NS270" i="19"/>
  <c r="NT270" i="19"/>
  <c r="NU270" i="19"/>
  <c r="NV270" i="19"/>
  <c r="MU271" i="19"/>
  <c r="MV271" i="19"/>
  <c r="MY271" i="19"/>
  <c r="NB271" i="19"/>
  <c r="NC271" i="19"/>
  <c r="ND271" i="19"/>
  <c r="NE271" i="19"/>
  <c r="NF271" i="19"/>
  <c r="NG271" i="19"/>
  <c r="NH271" i="19"/>
  <c r="NI271" i="19"/>
  <c r="NJ271" i="19"/>
  <c r="NK271" i="19"/>
  <c r="NL271" i="19"/>
  <c r="NM271" i="19"/>
  <c r="NN271" i="19"/>
  <c r="NO271" i="19"/>
  <c r="NP271" i="19"/>
  <c r="NQ271" i="19"/>
  <c r="NR271" i="19"/>
  <c r="NS271" i="19"/>
  <c r="NT271" i="19"/>
  <c r="NU271" i="19"/>
  <c r="NV271" i="19"/>
  <c r="MU272" i="19"/>
  <c r="MV272" i="19"/>
  <c r="MY272" i="19"/>
  <c r="NB272" i="19"/>
  <c r="NC272" i="19"/>
  <c r="ND272" i="19"/>
  <c r="NE272" i="19"/>
  <c r="NF272" i="19"/>
  <c r="NG272" i="19"/>
  <c r="NH272" i="19"/>
  <c r="NI272" i="19"/>
  <c r="NJ272" i="19"/>
  <c r="NK272" i="19"/>
  <c r="NL272" i="19"/>
  <c r="NM272" i="19"/>
  <c r="NN272" i="19"/>
  <c r="NO272" i="19"/>
  <c r="NP272" i="19"/>
  <c r="NQ272" i="19"/>
  <c r="NR272" i="19"/>
  <c r="NS272" i="19"/>
  <c r="NT272" i="19"/>
  <c r="NU272" i="19"/>
  <c r="NV272" i="19"/>
  <c r="MU273" i="19"/>
  <c r="MV273" i="19"/>
  <c r="MY273" i="19"/>
  <c r="NB273" i="19"/>
  <c r="NC273" i="19"/>
  <c r="ND273" i="19"/>
  <c r="NE273" i="19"/>
  <c r="NF273" i="19"/>
  <c r="NG273" i="19"/>
  <c r="NH273" i="19"/>
  <c r="NI273" i="19"/>
  <c r="NJ273" i="19"/>
  <c r="NK273" i="19"/>
  <c r="NL273" i="19"/>
  <c r="NM273" i="19"/>
  <c r="NN273" i="19"/>
  <c r="NO273" i="19"/>
  <c r="NP273" i="19"/>
  <c r="NQ273" i="19"/>
  <c r="NR273" i="19"/>
  <c r="NS273" i="19"/>
  <c r="NT273" i="19"/>
  <c r="NU273" i="19"/>
  <c r="NV273" i="19"/>
  <c r="MU274" i="19"/>
  <c r="MV274" i="19"/>
  <c r="MY274" i="19"/>
  <c r="NB274" i="19"/>
  <c r="NC274" i="19"/>
  <c r="ND274" i="19"/>
  <c r="NE274" i="19"/>
  <c r="NF274" i="19"/>
  <c r="NG274" i="19"/>
  <c r="NH274" i="19"/>
  <c r="NI274" i="19"/>
  <c r="NJ274" i="19"/>
  <c r="NK274" i="19"/>
  <c r="NL274" i="19"/>
  <c r="NM274" i="19"/>
  <c r="NN274" i="19"/>
  <c r="NO274" i="19"/>
  <c r="NP274" i="19"/>
  <c r="NQ274" i="19"/>
  <c r="NR274" i="19"/>
  <c r="NS274" i="19"/>
  <c r="NT274" i="19"/>
  <c r="NU274" i="19"/>
  <c r="NV274" i="19"/>
  <c r="MU275" i="19"/>
  <c r="MV275" i="19"/>
  <c r="MY275" i="19"/>
  <c r="NB275" i="19"/>
  <c r="NC275" i="19"/>
  <c r="ND275" i="19"/>
  <c r="NE275" i="19"/>
  <c r="NF275" i="19"/>
  <c r="NG275" i="19"/>
  <c r="NH275" i="19"/>
  <c r="NI275" i="19"/>
  <c r="NJ275" i="19"/>
  <c r="NK275" i="19"/>
  <c r="NL275" i="19"/>
  <c r="NM275" i="19"/>
  <c r="NN275" i="19"/>
  <c r="NO275" i="19"/>
  <c r="NP275" i="19"/>
  <c r="NQ275" i="19"/>
  <c r="NR275" i="19"/>
  <c r="NS275" i="19"/>
  <c r="NT275" i="19"/>
  <c r="NU275" i="19"/>
  <c r="NV275" i="19"/>
  <c r="MU276" i="19"/>
  <c r="MV276" i="19"/>
  <c r="MY276" i="19"/>
  <c r="NB276" i="19"/>
  <c r="NC276" i="19"/>
  <c r="ND276" i="19"/>
  <c r="NE276" i="19"/>
  <c r="NF276" i="19"/>
  <c r="NG276" i="19"/>
  <c r="NH276" i="19"/>
  <c r="NI276" i="19"/>
  <c r="NJ276" i="19"/>
  <c r="NK276" i="19"/>
  <c r="NL276" i="19"/>
  <c r="NM276" i="19"/>
  <c r="NN276" i="19"/>
  <c r="NO276" i="19"/>
  <c r="NP276" i="19"/>
  <c r="NQ276" i="19"/>
  <c r="NR276" i="19"/>
  <c r="NS276" i="19"/>
  <c r="NT276" i="19"/>
  <c r="NU276" i="19"/>
  <c r="NV276" i="19"/>
  <c r="MU277" i="19"/>
  <c r="MV277" i="19"/>
  <c r="MY277" i="19"/>
  <c r="NB277" i="19"/>
  <c r="NC277" i="19"/>
  <c r="ND277" i="19"/>
  <c r="NE277" i="19"/>
  <c r="NF277" i="19"/>
  <c r="NG277" i="19"/>
  <c r="NH277" i="19"/>
  <c r="NI277" i="19"/>
  <c r="NJ277" i="19"/>
  <c r="NK277" i="19"/>
  <c r="NL277" i="19"/>
  <c r="NM277" i="19"/>
  <c r="NN277" i="19"/>
  <c r="NO277" i="19"/>
  <c r="NP277" i="19"/>
  <c r="NQ277" i="19"/>
  <c r="NR277" i="19"/>
  <c r="NS277" i="19"/>
  <c r="NT277" i="19"/>
  <c r="NU277" i="19"/>
  <c r="NV277" i="19"/>
  <c r="MU278" i="19"/>
  <c r="MV278" i="19"/>
  <c r="MY278" i="19"/>
  <c r="NB278" i="19"/>
  <c r="NC278" i="19"/>
  <c r="ND278" i="19"/>
  <c r="NE278" i="19"/>
  <c r="NF278" i="19"/>
  <c r="NG278" i="19"/>
  <c r="NH278" i="19"/>
  <c r="NI278" i="19"/>
  <c r="NJ278" i="19"/>
  <c r="NK278" i="19"/>
  <c r="NL278" i="19"/>
  <c r="NM278" i="19"/>
  <c r="NN278" i="19"/>
  <c r="NO278" i="19"/>
  <c r="NP278" i="19"/>
  <c r="NQ278" i="19"/>
  <c r="NR278" i="19"/>
  <c r="NS278" i="19"/>
  <c r="NT278" i="19"/>
  <c r="NU278" i="19"/>
  <c r="NV278" i="19"/>
  <c r="MU279" i="19"/>
  <c r="MV279" i="19"/>
  <c r="MY279" i="19"/>
  <c r="NB279" i="19"/>
  <c r="NC279" i="19"/>
  <c r="ND279" i="19"/>
  <c r="NE279" i="19"/>
  <c r="NF279" i="19"/>
  <c r="NG279" i="19"/>
  <c r="NH279" i="19"/>
  <c r="NI279" i="19"/>
  <c r="NJ279" i="19"/>
  <c r="NK279" i="19"/>
  <c r="NL279" i="19"/>
  <c r="NM279" i="19"/>
  <c r="NN279" i="19"/>
  <c r="NO279" i="19"/>
  <c r="NP279" i="19"/>
  <c r="NQ279" i="19"/>
  <c r="NR279" i="19"/>
  <c r="NS279" i="19"/>
  <c r="NT279" i="19"/>
  <c r="NU279" i="19"/>
  <c r="NV279" i="19"/>
  <c r="MU280" i="19"/>
  <c r="MV280" i="19"/>
  <c r="MY280" i="19"/>
  <c r="NB280" i="19"/>
  <c r="NC280" i="19"/>
  <c r="ND280" i="19"/>
  <c r="NE280" i="19"/>
  <c r="NF280" i="19"/>
  <c r="NG280" i="19"/>
  <c r="NH280" i="19"/>
  <c r="NI280" i="19"/>
  <c r="NJ280" i="19"/>
  <c r="NK280" i="19"/>
  <c r="NL280" i="19"/>
  <c r="NM280" i="19"/>
  <c r="NN280" i="19"/>
  <c r="NO280" i="19"/>
  <c r="NP280" i="19"/>
  <c r="NQ280" i="19"/>
  <c r="NR280" i="19"/>
  <c r="NS280" i="19"/>
  <c r="NT280" i="19"/>
  <c r="NU280" i="19"/>
  <c r="NV280" i="19"/>
  <c r="MU281" i="19"/>
  <c r="MV281" i="19"/>
  <c r="MY281" i="19"/>
  <c r="NB281" i="19"/>
  <c r="NC281" i="19"/>
  <c r="ND281" i="19"/>
  <c r="NE281" i="19"/>
  <c r="NF281" i="19"/>
  <c r="NG281" i="19"/>
  <c r="NH281" i="19"/>
  <c r="NI281" i="19"/>
  <c r="NJ281" i="19"/>
  <c r="NK281" i="19"/>
  <c r="NL281" i="19"/>
  <c r="NM281" i="19"/>
  <c r="NN281" i="19"/>
  <c r="NO281" i="19"/>
  <c r="NP281" i="19"/>
  <c r="NQ281" i="19"/>
  <c r="NR281" i="19"/>
  <c r="NS281" i="19"/>
  <c r="NT281" i="19"/>
  <c r="NU281" i="19"/>
  <c r="NV281" i="19"/>
  <c r="MU282" i="19"/>
  <c r="MV282" i="19"/>
  <c r="MY282" i="19"/>
  <c r="NB282" i="19"/>
  <c r="NC282" i="19"/>
  <c r="ND282" i="19"/>
  <c r="NE282" i="19"/>
  <c r="NF282" i="19"/>
  <c r="NG282" i="19"/>
  <c r="NH282" i="19"/>
  <c r="NI282" i="19"/>
  <c r="NJ282" i="19"/>
  <c r="NK282" i="19"/>
  <c r="NL282" i="19"/>
  <c r="NM282" i="19"/>
  <c r="NN282" i="19"/>
  <c r="NO282" i="19"/>
  <c r="NP282" i="19"/>
  <c r="NQ282" i="19"/>
  <c r="NR282" i="19"/>
  <c r="NS282" i="19"/>
  <c r="NT282" i="19"/>
  <c r="NU282" i="19"/>
  <c r="NV282" i="19"/>
  <c r="MU283" i="19"/>
  <c r="MV283" i="19"/>
  <c r="MY283" i="19"/>
  <c r="NB283" i="19"/>
  <c r="NC283" i="19"/>
  <c r="ND283" i="19"/>
  <c r="NE283" i="19"/>
  <c r="NF283" i="19"/>
  <c r="NG283" i="19"/>
  <c r="NH283" i="19"/>
  <c r="NI283" i="19"/>
  <c r="NJ283" i="19"/>
  <c r="NK283" i="19"/>
  <c r="NL283" i="19"/>
  <c r="NM283" i="19"/>
  <c r="NN283" i="19"/>
  <c r="NO283" i="19"/>
  <c r="NP283" i="19"/>
  <c r="NQ283" i="19"/>
  <c r="NR283" i="19"/>
  <c r="NS283" i="19"/>
  <c r="NT283" i="19"/>
  <c r="NU283" i="19"/>
  <c r="NV283" i="19"/>
  <c r="MU284" i="19"/>
  <c r="MV284" i="19"/>
  <c r="MY284" i="19"/>
  <c r="NB284" i="19"/>
  <c r="NC284" i="19"/>
  <c r="ND284" i="19"/>
  <c r="NE284" i="19"/>
  <c r="NF284" i="19"/>
  <c r="NG284" i="19"/>
  <c r="NH284" i="19"/>
  <c r="NI284" i="19"/>
  <c r="NJ284" i="19"/>
  <c r="NK284" i="19"/>
  <c r="NL284" i="19"/>
  <c r="NM284" i="19"/>
  <c r="NN284" i="19"/>
  <c r="NO284" i="19"/>
  <c r="NP284" i="19"/>
  <c r="NQ284" i="19"/>
  <c r="NR284" i="19"/>
  <c r="NS284" i="19"/>
  <c r="NT284" i="19"/>
  <c r="NU284" i="19"/>
  <c r="NV284" i="19"/>
  <c r="MU285" i="19"/>
  <c r="MV285" i="19"/>
  <c r="MY285" i="19"/>
  <c r="NB285" i="19"/>
  <c r="NC285" i="19"/>
  <c r="ND285" i="19"/>
  <c r="NE285" i="19"/>
  <c r="NF285" i="19"/>
  <c r="NG285" i="19"/>
  <c r="NH285" i="19"/>
  <c r="NI285" i="19"/>
  <c r="NJ285" i="19"/>
  <c r="NK285" i="19"/>
  <c r="NL285" i="19"/>
  <c r="NM285" i="19"/>
  <c r="NN285" i="19"/>
  <c r="NO285" i="19"/>
  <c r="NP285" i="19"/>
  <c r="NQ285" i="19"/>
  <c r="NR285" i="19"/>
  <c r="NS285" i="19"/>
  <c r="NT285" i="19"/>
  <c r="NU285" i="19"/>
  <c r="NV285" i="19"/>
  <c r="MU286" i="19"/>
  <c r="MV286" i="19"/>
  <c r="MY286" i="19"/>
  <c r="NB286" i="19"/>
  <c r="NC286" i="19"/>
  <c r="ND286" i="19"/>
  <c r="NE286" i="19"/>
  <c r="NF286" i="19"/>
  <c r="NG286" i="19"/>
  <c r="NH286" i="19"/>
  <c r="NI286" i="19"/>
  <c r="NJ286" i="19"/>
  <c r="NK286" i="19"/>
  <c r="NL286" i="19"/>
  <c r="NM286" i="19"/>
  <c r="NN286" i="19"/>
  <c r="NO286" i="19"/>
  <c r="NP286" i="19"/>
  <c r="NQ286" i="19"/>
  <c r="NR286" i="19"/>
  <c r="NS286" i="19"/>
  <c r="NT286" i="19"/>
  <c r="NU286" i="19"/>
  <c r="NV286" i="19"/>
  <c r="MU287" i="19"/>
  <c r="MV287" i="19"/>
  <c r="MY287" i="19"/>
  <c r="NB287" i="19"/>
  <c r="NC287" i="19"/>
  <c r="ND287" i="19"/>
  <c r="NE287" i="19"/>
  <c r="NF287" i="19"/>
  <c r="NG287" i="19"/>
  <c r="NH287" i="19"/>
  <c r="NI287" i="19"/>
  <c r="NJ287" i="19"/>
  <c r="NK287" i="19"/>
  <c r="NL287" i="19"/>
  <c r="NM287" i="19"/>
  <c r="NN287" i="19"/>
  <c r="NO287" i="19"/>
  <c r="NP287" i="19"/>
  <c r="NQ287" i="19"/>
  <c r="NR287" i="19"/>
  <c r="NS287" i="19"/>
  <c r="NT287" i="19"/>
  <c r="NU287" i="19"/>
  <c r="NV287" i="19"/>
  <c r="MU288" i="19"/>
  <c r="MV288" i="19"/>
  <c r="MY288" i="19"/>
  <c r="NB288" i="19"/>
  <c r="NC288" i="19"/>
  <c r="ND288" i="19"/>
  <c r="NE288" i="19"/>
  <c r="NF288" i="19"/>
  <c r="NG288" i="19"/>
  <c r="NH288" i="19"/>
  <c r="NI288" i="19"/>
  <c r="NJ288" i="19"/>
  <c r="NK288" i="19"/>
  <c r="NL288" i="19"/>
  <c r="NM288" i="19"/>
  <c r="NN288" i="19"/>
  <c r="NO288" i="19"/>
  <c r="NP288" i="19"/>
  <c r="NQ288" i="19"/>
  <c r="NR288" i="19"/>
  <c r="NS288" i="19"/>
  <c r="NT288" i="19"/>
  <c r="NU288" i="19"/>
  <c r="NV288" i="19"/>
  <c r="MU289" i="19"/>
  <c r="MV289" i="19"/>
  <c r="MY289" i="19"/>
  <c r="NB289" i="19"/>
  <c r="NC289" i="19"/>
  <c r="ND289" i="19"/>
  <c r="NE289" i="19"/>
  <c r="NF289" i="19"/>
  <c r="NG289" i="19"/>
  <c r="NH289" i="19"/>
  <c r="NI289" i="19"/>
  <c r="NJ289" i="19"/>
  <c r="NK289" i="19"/>
  <c r="NL289" i="19"/>
  <c r="NM289" i="19"/>
  <c r="NN289" i="19"/>
  <c r="NO289" i="19"/>
  <c r="NP289" i="19"/>
  <c r="NQ289" i="19"/>
  <c r="NR289" i="19"/>
  <c r="NS289" i="19"/>
  <c r="NT289" i="19"/>
  <c r="NU289" i="19"/>
  <c r="NV289" i="19"/>
  <c r="MU290" i="19"/>
  <c r="MV290" i="19"/>
  <c r="MY290" i="19"/>
  <c r="NB290" i="19"/>
  <c r="NC290" i="19"/>
  <c r="ND290" i="19"/>
  <c r="NE290" i="19"/>
  <c r="NF290" i="19"/>
  <c r="NG290" i="19"/>
  <c r="NH290" i="19"/>
  <c r="NI290" i="19"/>
  <c r="NJ290" i="19"/>
  <c r="NK290" i="19"/>
  <c r="NL290" i="19"/>
  <c r="NM290" i="19"/>
  <c r="NN290" i="19"/>
  <c r="NO290" i="19"/>
  <c r="NP290" i="19"/>
  <c r="NQ290" i="19"/>
  <c r="NR290" i="19"/>
  <c r="NS290" i="19"/>
  <c r="NT290" i="19"/>
  <c r="NU290" i="19"/>
  <c r="NV290" i="19"/>
  <c r="MU291" i="19"/>
  <c r="MV291" i="19"/>
  <c r="MY291" i="19"/>
  <c r="NB291" i="19"/>
  <c r="NC291" i="19"/>
  <c r="ND291" i="19"/>
  <c r="NE291" i="19"/>
  <c r="NF291" i="19"/>
  <c r="NG291" i="19"/>
  <c r="NH291" i="19"/>
  <c r="NI291" i="19"/>
  <c r="NJ291" i="19"/>
  <c r="NK291" i="19"/>
  <c r="NL291" i="19"/>
  <c r="NM291" i="19"/>
  <c r="NN291" i="19"/>
  <c r="NO291" i="19"/>
  <c r="NP291" i="19"/>
  <c r="NQ291" i="19"/>
  <c r="NR291" i="19"/>
  <c r="NS291" i="19"/>
  <c r="NT291" i="19"/>
  <c r="NU291" i="19"/>
  <c r="NV291" i="19"/>
  <c r="MU292" i="19"/>
  <c r="MV292" i="19"/>
  <c r="MY292" i="19"/>
  <c r="NB292" i="19"/>
  <c r="NC292" i="19"/>
  <c r="ND292" i="19"/>
  <c r="NE292" i="19"/>
  <c r="NF292" i="19"/>
  <c r="NG292" i="19"/>
  <c r="NH292" i="19"/>
  <c r="NI292" i="19"/>
  <c r="NJ292" i="19"/>
  <c r="NK292" i="19"/>
  <c r="NL292" i="19"/>
  <c r="NM292" i="19"/>
  <c r="NN292" i="19"/>
  <c r="NO292" i="19"/>
  <c r="NP292" i="19"/>
  <c r="NQ292" i="19"/>
  <c r="NR292" i="19"/>
  <c r="NS292" i="19"/>
  <c r="NT292" i="19"/>
  <c r="NU292" i="19"/>
  <c r="NV292" i="19"/>
  <c r="MU293" i="19"/>
  <c r="MV293" i="19"/>
  <c r="MY293" i="19"/>
  <c r="NB293" i="19"/>
  <c r="NC293" i="19"/>
  <c r="ND293" i="19"/>
  <c r="NE293" i="19"/>
  <c r="NF293" i="19"/>
  <c r="NG293" i="19"/>
  <c r="NH293" i="19"/>
  <c r="NI293" i="19"/>
  <c r="NJ293" i="19"/>
  <c r="NK293" i="19"/>
  <c r="NL293" i="19"/>
  <c r="NM293" i="19"/>
  <c r="NN293" i="19"/>
  <c r="NO293" i="19"/>
  <c r="NP293" i="19"/>
  <c r="NQ293" i="19"/>
  <c r="NR293" i="19"/>
  <c r="NS293" i="19"/>
  <c r="NT293" i="19"/>
  <c r="NU293" i="19"/>
  <c r="NV293" i="19"/>
  <c r="MU294" i="19"/>
  <c r="MV294" i="19"/>
  <c r="MY294" i="19"/>
  <c r="NB294" i="19"/>
  <c r="NC294" i="19"/>
  <c r="ND294" i="19"/>
  <c r="NE294" i="19"/>
  <c r="NF294" i="19"/>
  <c r="NG294" i="19"/>
  <c r="NH294" i="19"/>
  <c r="NI294" i="19"/>
  <c r="NJ294" i="19"/>
  <c r="NK294" i="19"/>
  <c r="NL294" i="19"/>
  <c r="NM294" i="19"/>
  <c r="NN294" i="19"/>
  <c r="NO294" i="19"/>
  <c r="NP294" i="19"/>
  <c r="NQ294" i="19"/>
  <c r="NR294" i="19"/>
  <c r="NS294" i="19"/>
  <c r="NT294" i="19"/>
  <c r="NU294" i="19"/>
  <c r="NV294" i="19"/>
  <c r="MU295" i="19"/>
  <c r="MV295" i="19"/>
  <c r="MY295" i="19"/>
  <c r="NB295" i="19"/>
  <c r="NC295" i="19"/>
  <c r="ND295" i="19"/>
  <c r="NE295" i="19"/>
  <c r="NF295" i="19"/>
  <c r="NG295" i="19"/>
  <c r="NH295" i="19"/>
  <c r="NI295" i="19"/>
  <c r="NJ295" i="19"/>
  <c r="NK295" i="19"/>
  <c r="NL295" i="19"/>
  <c r="NM295" i="19"/>
  <c r="NN295" i="19"/>
  <c r="NO295" i="19"/>
  <c r="NP295" i="19"/>
  <c r="NQ295" i="19"/>
  <c r="NR295" i="19"/>
  <c r="NS295" i="19"/>
  <c r="NT295" i="19"/>
  <c r="NU295" i="19"/>
  <c r="NV295" i="19"/>
  <c r="MU296" i="19"/>
  <c r="MV296" i="19"/>
  <c r="MY296" i="19"/>
  <c r="NB296" i="19"/>
  <c r="NC296" i="19"/>
  <c r="ND296" i="19"/>
  <c r="NE296" i="19"/>
  <c r="NF296" i="19"/>
  <c r="NG296" i="19"/>
  <c r="NH296" i="19"/>
  <c r="NI296" i="19"/>
  <c r="NJ296" i="19"/>
  <c r="NK296" i="19"/>
  <c r="NL296" i="19"/>
  <c r="NM296" i="19"/>
  <c r="NN296" i="19"/>
  <c r="NO296" i="19"/>
  <c r="NP296" i="19"/>
  <c r="NQ296" i="19"/>
  <c r="NR296" i="19"/>
  <c r="NS296" i="19"/>
  <c r="NT296" i="19"/>
  <c r="NU296" i="19"/>
  <c r="NV296" i="19"/>
  <c r="MU297" i="19"/>
  <c r="MV297" i="19"/>
  <c r="MY297" i="19"/>
  <c r="NB297" i="19"/>
  <c r="NC297" i="19"/>
  <c r="ND297" i="19"/>
  <c r="NE297" i="19"/>
  <c r="NF297" i="19"/>
  <c r="NG297" i="19"/>
  <c r="NH297" i="19"/>
  <c r="NI297" i="19"/>
  <c r="NJ297" i="19"/>
  <c r="NK297" i="19"/>
  <c r="NL297" i="19"/>
  <c r="NM297" i="19"/>
  <c r="NN297" i="19"/>
  <c r="NO297" i="19"/>
  <c r="NP297" i="19"/>
  <c r="NQ297" i="19"/>
  <c r="NR297" i="19"/>
  <c r="NS297" i="19"/>
  <c r="NT297" i="19"/>
  <c r="NU297" i="19"/>
  <c r="NV297" i="19"/>
  <c r="MU298" i="19"/>
  <c r="MV298" i="19"/>
  <c r="MY298" i="19"/>
  <c r="NB298" i="19"/>
  <c r="NC298" i="19"/>
  <c r="ND298" i="19"/>
  <c r="NE298" i="19"/>
  <c r="NF298" i="19"/>
  <c r="NG298" i="19"/>
  <c r="NH298" i="19"/>
  <c r="NI298" i="19"/>
  <c r="NJ298" i="19"/>
  <c r="NK298" i="19"/>
  <c r="NL298" i="19"/>
  <c r="NM298" i="19"/>
  <c r="NN298" i="19"/>
  <c r="NO298" i="19"/>
  <c r="NP298" i="19"/>
  <c r="NQ298" i="19"/>
  <c r="NR298" i="19"/>
  <c r="NS298" i="19"/>
  <c r="NT298" i="19"/>
  <c r="NU298" i="19"/>
  <c r="NV298" i="19"/>
  <c r="MU299" i="19"/>
  <c r="MV299" i="19"/>
  <c r="MY299" i="19"/>
  <c r="NB299" i="19"/>
  <c r="NC299" i="19"/>
  <c r="ND299" i="19"/>
  <c r="NE299" i="19"/>
  <c r="NF299" i="19"/>
  <c r="NG299" i="19"/>
  <c r="NH299" i="19"/>
  <c r="NI299" i="19"/>
  <c r="NJ299" i="19"/>
  <c r="NK299" i="19"/>
  <c r="NL299" i="19"/>
  <c r="NM299" i="19"/>
  <c r="NN299" i="19"/>
  <c r="NO299" i="19"/>
  <c r="NP299" i="19"/>
  <c r="NQ299" i="19"/>
  <c r="NR299" i="19"/>
  <c r="NS299" i="19"/>
  <c r="NT299" i="19"/>
  <c r="NU299" i="19"/>
  <c r="NV299" i="19"/>
  <c r="MU300" i="19"/>
  <c r="MV300" i="19"/>
  <c r="MY300" i="19"/>
  <c r="NB300" i="19"/>
  <c r="NC300" i="19"/>
  <c r="ND300" i="19"/>
  <c r="NE300" i="19"/>
  <c r="NF300" i="19"/>
  <c r="NG300" i="19"/>
  <c r="NH300" i="19"/>
  <c r="NI300" i="19"/>
  <c r="NJ300" i="19"/>
  <c r="NK300" i="19"/>
  <c r="NL300" i="19"/>
  <c r="NM300" i="19"/>
  <c r="NN300" i="19"/>
  <c r="NO300" i="19"/>
  <c r="NP300" i="19"/>
  <c r="NQ300" i="19"/>
  <c r="NR300" i="19"/>
  <c r="NS300" i="19"/>
  <c r="NT300" i="19"/>
  <c r="NU300" i="19"/>
  <c r="NV300" i="19"/>
  <c r="MU301" i="19"/>
  <c r="MV301" i="19"/>
  <c r="MY301" i="19"/>
  <c r="NB301" i="19"/>
  <c r="NC301" i="19"/>
  <c r="ND301" i="19"/>
  <c r="NE301" i="19"/>
  <c r="NF301" i="19"/>
  <c r="NG301" i="19"/>
  <c r="NH301" i="19"/>
  <c r="NI301" i="19"/>
  <c r="NJ301" i="19"/>
  <c r="NK301" i="19"/>
  <c r="NL301" i="19"/>
  <c r="NM301" i="19"/>
  <c r="NN301" i="19"/>
  <c r="NO301" i="19"/>
  <c r="NP301" i="19"/>
  <c r="NQ301" i="19"/>
  <c r="NR301" i="19"/>
  <c r="NS301" i="19"/>
  <c r="NT301" i="19"/>
  <c r="NU301" i="19"/>
  <c r="NV301" i="19"/>
  <c r="MU302" i="19"/>
  <c r="MV302" i="19"/>
  <c r="MY302" i="19"/>
  <c r="NB302" i="19"/>
  <c r="NC302" i="19"/>
  <c r="ND302" i="19"/>
  <c r="NE302" i="19"/>
  <c r="NF302" i="19"/>
  <c r="NG302" i="19"/>
  <c r="NH302" i="19"/>
  <c r="NI302" i="19"/>
  <c r="NJ302" i="19"/>
  <c r="NK302" i="19"/>
  <c r="NL302" i="19"/>
  <c r="NM302" i="19"/>
  <c r="NN302" i="19"/>
  <c r="NO302" i="19"/>
  <c r="NP302" i="19"/>
  <c r="NQ302" i="19"/>
  <c r="NR302" i="19"/>
  <c r="NS302" i="19"/>
  <c r="NT302" i="19"/>
  <c r="NU302" i="19"/>
  <c r="NV302" i="19"/>
  <c r="MU303" i="19"/>
  <c r="MV303" i="19"/>
  <c r="MY303" i="19"/>
  <c r="NB303" i="19"/>
  <c r="NC303" i="19"/>
  <c r="ND303" i="19"/>
  <c r="NE303" i="19"/>
  <c r="NF303" i="19"/>
  <c r="NG303" i="19"/>
  <c r="NH303" i="19"/>
  <c r="NI303" i="19"/>
  <c r="NJ303" i="19"/>
  <c r="NK303" i="19"/>
  <c r="NL303" i="19"/>
  <c r="NM303" i="19"/>
  <c r="NN303" i="19"/>
  <c r="NO303" i="19"/>
  <c r="NP303" i="19"/>
  <c r="NQ303" i="19"/>
  <c r="NR303" i="19"/>
  <c r="NS303" i="19"/>
  <c r="NT303" i="19"/>
  <c r="NU303" i="19"/>
  <c r="NV303" i="19"/>
  <c r="MU304" i="19"/>
  <c r="MV304" i="19"/>
  <c r="MY304" i="19"/>
  <c r="NB304" i="19"/>
  <c r="NC304" i="19"/>
  <c r="ND304" i="19"/>
  <c r="NE304" i="19"/>
  <c r="NF304" i="19"/>
  <c r="NG304" i="19"/>
  <c r="NH304" i="19"/>
  <c r="NI304" i="19"/>
  <c r="NJ304" i="19"/>
  <c r="NK304" i="19"/>
  <c r="NL304" i="19"/>
  <c r="NM304" i="19"/>
  <c r="NN304" i="19"/>
  <c r="NO304" i="19"/>
  <c r="NP304" i="19"/>
  <c r="NQ304" i="19"/>
  <c r="NR304" i="19"/>
  <c r="NS304" i="19"/>
  <c r="NT304" i="19"/>
  <c r="NU304" i="19"/>
  <c r="NV304" i="19"/>
  <c r="OG303" i="19" l="1"/>
  <c r="OG297" i="19"/>
  <c r="OG292" i="19"/>
  <c r="OG291" i="19"/>
  <c r="OG285" i="19"/>
  <c r="OG275" i="19"/>
  <c r="OG272" i="19"/>
  <c r="OG266" i="19"/>
  <c r="OG259" i="19"/>
  <c r="OG252" i="19"/>
  <c r="OG243" i="19"/>
  <c r="OG240" i="19"/>
  <c r="OG237" i="19"/>
  <c r="OG235" i="19"/>
  <c r="OG234" i="19"/>
  <c r="OG207" i="19"/>
  <c r="OG204" i="19"/>
  <c r="OG202" i="19"/>
  <c r="OG176" i="19"/>
  <c r="OG175" i="19"/>
  <c r="OG161" i="19"/>
  <c r="OG160" i="19"/>
  <c r="OG153" i="19"/>
  <c r="OG149" i="19"/>
  <c r="OG145" i="19"/>
  <c r="OG144" i="19"/>
  <c r="OG143" i="19"/>
  <c r="OG141" i="19"/>
  <c r="OG37" i="19"/>
  <c r="OG36" i="19"/>
  <c r="OG35" i="19"/>
  <c r="OG22" i="19"/>
  <c r="OG15" i="19"/>
  <c r="OG9" i="19"/>
  <c r="OG8" i="19"/>
  <c r="OG7" i="19"/>
  <c r="OG4" i="19"/>
  <c r="OG3" i="19"/>
  <c r="OG258" i="19"/>
  <c r="OG154" i="19"/>
  <c r="OG140" i="19"/>
  <c r="OG137" i="19"/>
  <c r="OG136" i="19"/>
  <c r="OG135" i="19"/>
  <c r="OG132" i="19"/>
  <c r="OG130" i="19"/>
  <c r="OG129" i="19"/>
  <c r="OG128" i="19"/>
  <c r="OJ304" i="19"/>
  <c r="OJ303" i="19"/>
  <c r="OJ302" i="19"/>
  <c r="OJ301" i="19"/>
  <c r="OJ300" i="19"/>
  <c r="OJ299" i="19"/>
  <c r="OJ298" i="19"/>
  <c r="OG241" i="19"/>
  <c r="OG296" i="19"/>
  <c r="OG289" i="19"/>
  <c r="OG288" i="19"/>
  <c r="OG287" i="19"/>
  <c r="OG284" i="19"/>
  <c r="OG278" i="19"/>
  <c r="OG263" i="19"/>
  <c r="OG203" i="19"/>
  <c r="OG157" i="19"/>
  <c r="OG148" i="19"/>
  <c r="OG127" i="19"/>
  <c r="OG125" i="19"/>
  <c r="OG115" i="19"/>
  <c r="OJ297" i="19"/>
  <c r="OJ296" i="19"/>
  <c r="OJ295" i="19"/>
  <c r="OJ294" i="19"/>
  <c r="OJ293" i="19"/>
  <c r="OJ292" i="19"/>
  <c r="OJ291" i="19"/>
  <c r="OJ290" i="19"/>
  <c r="OJ289" i="19"/>
  <c r="OJ288" i="19"/>
  <c r="OJ287" i="19"/>
  <c r="OJ286" i="19"/>
  <c r="OJ285" i="19"/>
  <c r="OJ284" i="19"/>
  <c r="OJ283" i="19"/>
  <c r="OJ282" i="19"/>
  <c r="OJ281" i="19"/>
  <c r="OJ280" i="19"/>
  <c r="OJ279" i="19"/>
  <c r="OJ278" i="19"/>
  <c r="OJ277" i="19"/>
  <c r="OJ276" i="19"/>
  <c r="OJ275" i="19"/>
  <c r="OJ274" i="19"/>
  <c r="OJ273" i="19"/>
  <c r="OJ272" i="19"/>
  <c r="OJ271" i="19"/>
  <c r="OJ270" i="19"/>
  <c r="OJ269" i="19"/>
  <c r="OJ268" i="19"/>
  <c r="OJ267" i="19"/>
  <c r="OJ266" i="19"/>
  <c r="OJ265" i="19"/>
  <c r="OJ264" i="19"/>
  <c r="OJ263" i="19"/>
  <c r="OJ262" i="19"/>
  <c r="OJ261" i="19"/>
  <c r="OJ260" i="19"/>
  <c r="OJ259" i="19"/>
  <c r="OJ258" i="19"/>
  <c r="OJ257" i="19"/>
  <c r="OJ256" i="19"/>
  <c r="OJ255" i="19"/>
  <c r="OJ254" i="19"/>
  <c r="OJ253" i="19"/>
  <c r="OJ252" i="19"/>
  <c r="OJ251" i="19"/>
  <c r="OJ250" i="19"/>
  <c r="OJ249" i="19"/>
  <c r="OJ248" i="19"/>
  <c r="OJ247" i="19"/>
  <c r="OJ246" i="19"/>
  <c r="OJ245" i="19"/>
  <c r="OJ244" i="19"/>
  <c r="OJ243" i="19"/>
  <c r="OJ242" i="19"/>
  <c r="OJ241" i="19"/>
  <c r="OJ240" i="19"/>
  <c r="OJ239" i="19"/>
  <c r="OJ238" i="19"/>
  <c r="OJ237" i="19"/>
  <c r="OJ236" i="19"/>
  <c r="OJ235" i="19"/>
  <c r="OJ234" i="19"/>
  <c r="OJ233" i="19"/>
  <c r="OJ232" i="19"/>
  <c r="OJ231" i="19"/>
  <c r="OJ230" i="19"/>
  <c r="OJ229" i="19"/>
  <c r="OJ228" i="19"/>
  <c r="OJ227" i="19"/>
  <c r="OJ226" i="19"/>
  <c r="OJ225" i="19"/>
  <c r="OJ224" i="19"/>
  <c r="OJ223" i="19"/>
  <c r="OJ222" i="19"/>
  <c r="OJ221" i="19"/>
  <c r="OJ220" i="19"/>
  <c r="OJ219" i="19"/>
  <c r="OJ218" i="19"/>
  <c r="OJ217" i="19"/>
  <c r="OJ216" i="19"/>
  <c r="OJ215" i="19"/>
  <c r="OJ214" i="19"/>
  <c r="OJ213" i="19"/>
  <c r="OJ212" i="19"/>
  <c r="OJ211" i="19"/>
  <c r="OJ210" i="19"/>
  <c r="OJ209" i="19"/>
  <c r="OJ208" i="19"/>
  <c r="OJ207" i="19"/>
  <c r="OJ206" i="19"/>
  <c r="OJ205" i="19"/>
  <c r="OJ204" i="19"/>
  <c r="OJ203" i="19"/>
  <c r="OJ202" i="19"/>
  <c r="OJ201" i="19"/>
  <c r="OJ200" i="19"/>
  <c r="OJ199" i="19"/>
  <c r="OJ198" i="19"/>
  <c r="OJ197" i="19"/>
  <c r="OJ196" i="19"/>
  <c r="OJ195" i="19"/>
  <c r="OJ194" i="19"/>
  <c r="OJ193" i="19"/>
  <c r="OJ192" i="19"/>
  <c r="OJ191" i="19"/>
  <c r="OJ190" i="19"/>
  <c r="OJ189" i="19"/>
  <c r="OJ188" i="19"/>
  <c r="OJ187" i="19"/>
  <c r="OJ186" i="19"/>
  <c r="OJ185" i="19"/>
  <c r="OJ184" i="19"/>
  <c r="OJ183" i="19"/>
  <c r="OJ182" i="19"/>
  <c r="OJ181" i="19"/>
  <c r="OJ180" i="19"/>
  <c r="OJ179" i="19"/>
  <c r="OJ178" i="19"/>
  <c r="OJ177" i="19"/>
  <c r="OJ176" i="19"/>
  <c r="OJ175" i="19"/>
  <c r="OJ174" i="19"/>
  <c r="OJ173" i="19"/>
  <c r="OJ172" i="19"/>
  <c r="OJ171" i="19"/>
  <c r="OJ170" i="19"/>
  <c r="OJ169" i="19"/>
  <c r="OJ168" i="19"/>
  <c r="OJ167" i="19"/>
  <c r="OJ166" i="19"/>
  <c r="OJ165" i="19"/>
  <c r="OJ164" i="19"/>
  <c r="OJ163" i="19"/>
  <c r="OJ162" i="19"/>
  <c r="OJ161" i="19"/>
  <c r="OJ160" i="19"/>
  <c r="OJ159" i="19"/>
  <c r="OJ158" i="19"/>
  <c r="OJ157" i="19"/>
  <c r="OJ156" i="19"/>
  <c r="OJ155" i="19"/>
  <c r="OJ154" i="19"/>
  <c r="OJ153" i="19"/>
  <c r="OJ152" i="19"/>
  <c r="OJ151" i="19"/>
  <c r="OJ150" i="19"/>
  <c r="OJ149" i="19"/>
  <c r="OJ148" i="19"/>
  <c r="OJ147" i="19"/>
  <c r="OJ146" i="19"/>
  <c r="OJ145" i="19"/>
  <c r="OJ144" i="19"/>
  <c r="OJ143" i="19"/>
  <c r="OJ142" i="19"/>
  <c r="OJ141" i="19"/>
  <c r="OJ140" i="19"/>
  <c r="OJ139" i="19"/>
  <c r="OJ138" i="19"/>
  <c r="OJ137" i="19"/>
  <c r="OJ136" i="19"/>
  <c r="OJ135" i="19"/>
  <c r="OJ134" i="19"/>
  <c r="OJ133" i="19"/>
  <c r="OJ132" i="19"/>
  <c r="OJ131" i="19"/>
  <c r="OJ130" i="19"/>
  <c r="OJ129" i="19"/>
  <c r="OJ128" i="19"/>
  <c r="OI304" i="19"/>
  <c r="OI303" i="19"/>
  <c r="OI302" i="19"/>
  <c r="OI301" i="19"/>
  <c r="OI300" i="19"/>
  <c r="OI299" i="19"/>
  <c r="OI298" i="19"/>
  <c r="OI297" i="19"/>
  <c r="OI296" i="19"/>
  <c r="OI295" i="19"/>
  <c r="OI294" i="19"/>
  <c r="OI293" i="19"/>
  <c r="OI292" i="19"/>
  <c r="OI291" i="19"/>
  <c r="OI290" i="19"/>
  <c r="OI289" i="19"/>
  <c r="OI288" i="19"/>
  <c r="OI287" i="19"/>
  <c r="OI286" i="19"/>
  <c r="OI285" i="19"/>
  <c r="OI284" i="19"/>
  <c r="OI283" i="19"/>
  <c r="OI282" i="19"/>
  <c r="OI281" i="19"/>
  <c r="OI280" i="19"/>
  <c r="OI279" i="19"/>
  <c r="OI278" i="19"/>
  <c r="OI277" i="19"/>
  <c r="OI276" i="19"/>
  <c r="OI275" i="19"/>
  <c r="OI274" i="19"/>
  <c r="OI273" i="19"/>
  <c r="OI272" i="19"/>
  <c r="OI271" i="19"/>
  <c r="OI270" i="19"/>
  <c r="OI269" i="19"/>
  <c r="OI268" i="19"/>
  <c r="OI267" i="19"/>
  <c r="OI266" i="19"/>
  <c r="OI265" i="19"/>
  <c r="OI264" i="19"/>
  <c r="OI263" i="19"/>
  <c r="OI262" i="19"/>
  <c r="OI261" i="19"/>
  <c r="OI260" i="19"/>
  <c r="OI259" i="19"/>
  <c r="OI258" i="19"/>
  <c r="OI257" i="19"/>
  <c r="OI256" i="19"/>
  <c r="OI255" i="19"/>
  <c r="OI254" i="19"/>
  <c r="OI253" i="19"/>
  <c r="OI252" i="19"/>
  <c r="OI251" i="19"/>
  <c r="OI250" i="19"/>
  <c r="OI249" i="19"/>
  <c r="OI248" i="19"/>
  <c r="OI247" i="19"/>
  <c r="OI246" i="19"/>
  <c r="OI245" i="19"/>
  <c r="OI244" i="19"/>
  <c r="OI243" i="19"/>
  <c r="OI242" i="19"/>
  <c r="OI241" i="19"/>
  <c r="OI240" i="19"/>
  <c r="OI239" i="19"/>
  <c r="OI238" i="19"/>
  <c r="OI237" i="19"/>
  <c r="OI236" i="19"/>
  <c r="OI235" i="19"/>
  <c r="OI234" i="19"/>
  <c r="OI233" i="19"/>
  <c r="OI232" i="19"/>
  <c r="OI231" i="19"/>
  <c r="OI230" i="19"/>
  <c r="OI229" i="19"/>
  <c r="OI228" i="19"/>
  <c r="OI227" i="19"/>
  <c r="OI226" i="19"/>
  <c r="OI225" i="19"/>
  <c r="OI224" i="19"/>
  <c r="OI223" i="19"/>
  <c r="OI222" i="19"/>
  <c r="OI221" i="19"/>
  <c r="OI220" i="19"/>
  <c r="OI219" i="19"/>
  <c r="OI218" i="19"/>
  <c r="OI217" i="19"/>
  <c r="OI216" i="19"/>
  <c r="OI215" i="19"/>
  <c r="OI214" i="19"/>
  <c r="OI213" i="19"/>
  <c r="OI212" i="19"/>
  <c r="OI211" i="19"/>
  <c r="OI210" i="19"/>
  <c r="OI209" i="19"/>
  <c r="OI208" i="19"/>
  <c r="OI207" i="19"/>
  <c r="OI206" i="19"/>
  <c r="OI205" i="19"/>
  <c r="OI204" i="19"/>
  <c r="OI203" i="19"/>
  <c r="OI202" i="19"/>
  <c r="OI201" i="19"/>
  <c r="OI200" i="19"/>
  <c r="OI199" i="19"/>
  <c r="OI198" i="19"/>
  <c r="OI197" i="19"/>
  <c r="OI196" i="19"/>
  <c r="OI195" i="19"/>
  <c r="OI194" i="19"/>
  <c r="OI193" i="19"/>
  <c r="OI192" i="19"/>
  <c r="OI191" i="19"/>
  <c r="OI190" i="19"/>
  <c r="OI189" i="19"/>
  <c r="OI188" i="19"/>
  <c r="OI187" i="19"/>
  <c r="OI186" i="19"/>
  <c r="OI185" i="19"/>
  <c r="OI184" i="19"/>
  <c r="OI183" i="19"/>
  <c r="OI182" i="19"/>
  <c r="OI181" i="19"/>
  <c r="OI180" i="19"/>
  <c r="OI179" i="19"/>
  <c r="OI178" i="19"/>
  <c r="OI177" i="19"/>
  <c r="OI176" i="19"/>
  <c r="OI175" i="19"/>
  <c r="OI174" i="19"/>
  <c r="OI173" i="19"/>
  <c r="OI172" i="19"/>
  <c r="OI171" i="19"/>
  <c r="OI170" i="19"/>
  <c r="OI169" i="19"/>
  <c r="OI168" i="19"/>
  <c r="OI167" i="19"/>
  <c r="OI166" i="19"/>
  <c r="OI165" i="19"/>
  <c r="OI164" i="19"/>
  <c r="OI163" i="19"/>
  <c r="OI162" i="19"/>
  <c r="OI161" i="19"/>
  <c r="OI160" i="19"/>
  <c r="OI159" i="19"/>
  <c r="OI158" i="19"/>
  <c r="OI157" i="19"/>
  <c r="OI156" i="19"/>
  <c r="OI155" i="19"/>
  <c r="OI154" i="19"/>
  <c r="OI153" i="19"/>
  <c r="OI152" i="19"/>
  <c r="OI151" i="19"/>
  <c r="OI150" i="19"/>
  <c r="OG111" i="19"/>
  <c r="OG107" i="19"/>
  <c r="OG104" i="19"/>
  <c r="OG101" i="19"/>
  <c r="OG99" i="19"/>
  <c r="OG98" i="19"/>
  <c r="OG97" i="19"/>
  <c r="OG93" i="19"/>
  <c r="OG91" i="19"/>
  <c r="OG90" i="19"/>
  <c r="OG89" i="19"/>
  <c r="OG85" i="19"/>
  <c r="OG80" i="19"/>
  <c r="OG73" i="19"/>
  <c r="OG72" i="19"/>
  <c r="OG71" i="19"/>
  <c r="OG70" i="19"/>
  <c r="OG44" i="19"/>
  <c r="OG43" i="19"/>
  <c r="OG41" i="19"/>
  <c r="OG40" i="19"/>
  <c r="OJ127" i="19"/>
  <c r="OJ126" i="19"/>
  <c r="OJ125" i="19"/>
  <c r="OJ124" i="19"/>
  <c r="OJ123" i="19"/>
  <c r="OJ122" i="19"/>
  <c r="OJ121" i="19"/>
  <c r="OJ120" i="19"/>
  <c r="OJ119" i="19"/>
  <c r="OJ118" i="19"/>
  <c r="OJ117" i="19"/>
  <c r="OJ116" i="19"/>
  <c r="OJ115" i="19"/>
  <c r="OJ114" i="19"/>
  <c r="OJ113" i="19"/>
  <c r="OJ112" i="19"/>
  <c r="OJ111" i="19"/>
  <c r="OJ110" i="19"/>
  <c r="OJ109" i="19"/>
  <c r="OJ108" i="19"/>
  <c r="OJ107" i="19"/>
  <c r="OJ106" i="19"/>
  <c r="OJ105" i="19"/>
  <c r="OJ104" i="19"/>
  <c r="OJ103" i="19"/>
  <c r="OJ102" i="19"/>
  <c r="OJ101" i="19"/>
  <c r="OJ100" i="19"/>
  <c r="OJ99" i="19"/>
  <c r="OJ98" i="19"/>
  <c r="OJ97" i="19"/>
  <c r="OJ96" i="19"/>
  <c r="OJ95" i="19"/>
  <c r="OJ94" i="19"/>
  <c r="OJ93" i="19"/>
  <c r="OJ92" i="19"/>
  <c r="OJ91" i="19"/>
  <c r="OJ90" i="19"/>
  <c r="OJ89" i="19"/>
  <c r="OJ88" i="19"/>
  <c r="OJ87" i="19"/>
  <c r="OJ86" i="19"/>
  <c r="OJ85" i="19"/>
  <c r="OJ84" i="19"/>
  <c r="OJ83" i="19"/>
  <c r="OJ82" i="19"/>
  <c r="OJ81" i="19"/>
  <c r="OJ80" i="19"/>
  <c r="OJ79" i="19"/>
  <c r="OJ78" i="19"/>
  <c r="OJ77" i="19"/>
  <c r="OJ76" i="19"/>
  <c r="OJ75" i="19"/>
  <c r="OJ74" i="19"/>
  <c r="OJ73" i="19"/>
  <c r="OJ72" i="19"/>
  <c r="OJ71" i="19"/>
  <c r="OJ70" i="19"/>
  <c r="OJ69" i="19"/>
  <c r="OJ68" i="19"/>
  <c r="OJ67" i="19"/>
  <c r="OJ66" i="19"/>
  <c r="OJ65" i="19"/>
  <c r="OJ64" i="19"/>
  <c r="OJ63" i="19"/>
  <c r="OJ62" i="19"/>
  <c r="OJ61" i="19"/>
  <c r="OJ60" i="19"/>
  <c r="OJ59" i="19"/>
  <c r="OJ58" i="19"/>
  <c r="OJ57" i="19"/>
  <c r="OJ56" i="19"/>
  <c r="OJ55" i="19"/>
  <c r="OJ54" i="19"/>
  <c r="OJ53" i="19"/>
  <c r="OJ52" i="19"/>
  <c r="OJ51" i="19"/>
  <c r="OJ50" i="19"/>
  <c r="OJ49" i="19"/>
  <c r="OJ48" i="19"/>
  <c r="OJ47" i="19"/>
  <c r="OJ46" i="19"/>
  <c r="OJ45" i="19"/>
  <c r="OJ44" i="19"/>
  <c r="OJ43" i="19"/>
  <c r="OI149" i="19"/>
  <c r="OI148" i="19"/>
  <c r="OI147" i="19"/>
  <c r="OI146" i="19"/>
  <c r="OI145" i="19"/>
  <c r="OI144" i="19"/>
  <c r="OI143" i="19"/>
  <c r="OI142" i="19"/>
  <c r="OI141" i="19"/>
  <c r="OI140" i="19"/>
  <c r="OI139" i="19"/>
  <c r="OI138" i="19"/>
  <c r="OI137" i="19"/>
  <c r="OI136" i="19"/>
  <c r="OI135" i="19"/>
  <c r="OI134" i="19"/>
  <c r="OI133" i="19"/>
  <c r="OI132" i="19"/>
  <c r="OI131" i="19"/>
  <c r="OI130" i="19"/>
  <c r="OI129" i="19"/>
  <c r="OI128" i="19"/>
  <c r="OI127" i="19"/>
  <c r="OI126" i="19"/>
  <c r="OI125" i="19"/>
  <c r="OI124" i="19"/>
  <c r="OI123" i="19"/>
  <c r="OI122" i="19"/>
  <c r="OI121" i="19"/>
  <c r="OI120" i="19"/>
  <c r="OI119" i="19"/>
  <c r="OI118" i="19"/>
  <c r="OI117" i="19"/>
  <c r="OI116" i="19"/>
  <c r="OI115" i="19"/>
  <c r="OI114" i="19"/>
  <c r="OI113" i="19"/>
  <c r="OI112" i="19"/>
  <c r="OI111" i="19"/>
  <c r="OI110" i="19"/>
  <c r="OI109" i="19"/>
  <c r="OI108" i="19"/>
  <c r="OI107" i="19"/>
  <c r="OI106" i="19"/>
  <c r="OI105" i="19"/>
  <c r="OI104" i="19"/>
  <c r="OI103" i="19"/>
  <c r="OI102" i="19"/>
  <c r="OI101" i="19"/>
  <c r="OI100" i="19"/>
  <c r="OI99" i="19"/>
  <c r="OI98" i="19"/>
  <c r="OI97" i="19"/>
  <c r="OI96" i="19"/>
  <c r="OI95" i="19"/>
  <c r="OI94" i="19"/>
  <c r="OI93" i="19"/>
  <c r="OI92" i="19"/>
  <c r="OI91" i="19"/>
  <c r="OI90" i="19"/>
  <c r="OI89" i="19"/>
  <c r="OI88" i="19"/>
  <c r="OI87" i="19"/>
  <c r="OI86" i="19"/>
  <c r="OI85" i="19"/>
  <c r="OI84" i="19"/>
  <c r="OI83" i="19"/>
  <c r="OI82" i="19"/>
  <c r="OI81" i="19"/>
  <c r="OI80" i="19"/>
  <c r="OI79" i="19"/>
  <c r="OI78" i="19"/>
  <c r="OI77" i="19"/>
  <c r="OI76" i="19"/>
  <c r="OI75" i="19"/>
  <c r="OI74" i="19"/>
  <c r="OI73" i="19"/>
  <c r="OI72" i="19"/>
  <c r="OI71" i="19"/>
  <c r="OI70" i="19"/>
  <c r="OI69" i="19"/>
  <c r="OI68" i="19"/>
  <c r="OI67" i="19"/>
  <c r="OI66" i="19"/>
  <c r="OI65" i="19"/>
  <c r="OI64" i="19"/>
  <c r="OI63" i="19"/>
  <c r="OI62" i="19"/>
  <c r="OI61" i="19"/>
  <c r="OI60" i="19"/>
  <c r="OI59" i="19"/>
  <c r="OI58" i="19"/>
  <c r="OI57" i="19"/>
  <c r="OI56" i="19"/>
  <c r="OI55" i="19"/>
  <c r="OI54" i="19"/>
  <c r="OI53" i="19"/>
  <c r="OI52" i="19"/>
  <c r="OI51" i="19"/>
  <c r="OI50" i="19"/>
  <c r="OI49" i="19"/>
  <c r="OI48" i="19"/>
  <c r="OI47" i="19"/>
  <c r="OI46" i="19"/>
  <c r="OI45" i="19"/>
  <c r="OI44" i="19"/>
  <c r="OI43" i="19"/>
  <c r="OI42" i="19"/>
  <c r="OI41" i="19"/>
  <c r="OI40" i="19"/>
  <c r="OI39" i="19"/>
  <c r="OI38" i="19"/>
  <c r="OI37" i="19"/>
  <c r="OI36" i="19"/>
  <c r="OI35" i="19"/>
  <c r="OI34" i="19"/>
  <c r="OI33" i="19"/>
  <c r="OI32" i="19"/>
  <c r="OI31" i="19"/>
  <c r="OI30" i="19"/>
  <c r="OI29" i="19"/>
  <c r="OI28" i="19"/>
  <c r="OI27" i="19"/>
  <c r="OI26" i="19"/>
  <c r="OI25" i="19"/>
  <c r="OI24" i="19"/>
  <c r="OI23" i="19"/>
  <c r="OI22" i="19"/>
  <c r="OI21" i="19"/>
  <c r="OI20" i="19"/>
  <c r="OI19" i="19"/>
  <c r="OI18" i="19"/>
  <c r="OI17" i="19"/>
  <c r="OI16" i="19"/>
  <c r="OI15" i="19"/>
  <c r="OI14" i="19"/>
  <c r="OI13" i="19"/>
  <c r="OI12" i="19"/>
  <c r="OI11" i="19"/>
  <c r="OI10" i="19"/>
  <c r="OI9" i="19"/>
  <c r="OI8" i="19"/>
  <c r="OI7" i="19"/>
  <c r="OI6" i="19"/>
  <c r="OI5" i="19"/>
  <c r="OI4" i="19"/>
  <c r="OI3" i="19"/>
  <c r="OJ42" i="19"/>
  <c r="OJ41" i="19"/>
  <c r="OJ40" i="19"/>
  <c r="OJ39" i="19"/>
  <c r="OJ38" i="19"/>
  <c r="OJ37" i="19"/>
  <c r="OJ36" i="19"/>
  <c r="OJ35" i="19"/>
  <c r="OJ34" i="19"/>
  <c r="OJ33" i="19"/>
  <c r="OJ32" i="19"/>
  <c r="OJ31" i="19"/>
  <c r="OJ30" i="19"/>
  <c r="OJ29" i="19"/>
  <c r="OJ28" i="19"/>
  <c r="OJ27" i="19"/>
  <c r="OJ26" i="19"/>
  <c r="OJ25" i="19"/>
  <c r="OJ24" i="19"/>
  <c r="OJ23" i="19"/>
  <c r="OJ22" i="19"/>
  <c r="OJ21" i="19"/>
  <c r="OJ20" i="19"/>
  <c r="OJ19" i="19"/>
  <c r="OJ18" i="19"/>
  <c r="OJ17" i="19"/>
  <c r="OJ16" i="19"/>
  <c r="OJ15" i="19"/>
  <c r="OJ14" i="19"/>
  <c r="OJ13" i="19"/>
  <c r="OJ12" i="19"/>
  <c r="OJ11" i="19"/>
  <c r="OJ10" i="19"/>
  <c r="OJ9" i="19"/>
  <c r="OJ8" i="19"/>
  <c r="OJ7" i="19"/>
  <c r="OJ6" i="19"/>
  <c r="OJ5" i="19"/>
  <c r="OJ4" i="19"/>
  <c r="OJ3" i="19"/>
  <c r="OD304" i="19"/>
  <c r="OD303" i="19"/>
  <c r="OD302" i="19"/>
  <c r="OD301" i="19"/>
  <c r="OD300" i="19"/>
  <c r="OD299" i="19"/>
  <c r="OD298" i="19"/>
  <c r="OD297" i="19"/>
  <c r="OD296" i="19"/>
  <c r="OD295" i="19"/>
  <c r="OD294" i="19"/>
  <c r="OD293" i="19"/>
  <c r="OD292" i="19"/>
  <c r="OD291" i="19"/>
  <c r="OD290" i="19"/>
  <c r="OD289" i="19"/>
  <c r="OD288" i="19"/>
  <c r="OD287" i="19"/>
  <c r="OD286" i="19"/>
  <c r="OD285" i="19"/>
  <c r="OD284" i="19"/>
  <c r="OD283" i="19"/>
  <c r="OD282" i="19"/>
  <c r="OD281" i="19"/>
  <c r="OD280" i="19"/>
  <c r="OD279" i="19"/>
  <c r="OD278" i="19"/>
  <c r="OD277" i="19"/>
  <c r="OD276" i="19"/>
  <c r="OD275" i="19"/>
  <c r="OD274" i="19"/>
  <c r="OD273" i="19"/>
  <c r="OD272" i="19"/>
  <c r="OD271" i="19"/>
  <c r="OD270" i="19"/>
  <c r="OD269" i="19"/>
  <c r="OD268" i="19"/>
  <c r="OD267" i="19"/>
  <c r="OD266" i="19"/>
  <c r="OD265" i="19"/>
  <c r="OD264" i="19"/>
  <c r="OD263" i="19"/>
  <c r="OD262" i="19"/>
  <c r="OD261" i="19"/>
  <c r="OD260" i="19"/>
  <c r="OD259" i="19"/>
  <c r="OD258" i="19"/>
  <c r="OD257" i="19"/>
  <c r="OD256" i="19"/>
  <c r="OD255" i="19"/>
  <c r="OD254" i="19"/>
  <c r="OD253" i="19"/>
  <c r="OD252" i="19"/>
  <c r="OD251" i="19"/>
  <c r="OD250" i="19"/>
  <c r="OD249" i="19"/>
  <c r="OD248" i="19"/>
  <c r="OD247" i="19"/>
  <c r="OD246" i="19"/>
  <c r="OD245" i="19"/>
  <c r="OD244" i="19"/>
  <c r="OD243" i="19"/>
  <c r="OD242" i="19"/>
  <c r="OD241" i="19"/>
  <c r="OD240" i="19"/>
  <c r="OD239" i="19"/>
  <c r="OD238" i="19"/>
  <c r="OD237" i="19"/>
  <c r="OD236" i="19"/>
  <c r="OD235" i="19"/>
  <c r="OD234" i="19"/>
  <c r="OD233" i="19"/>
  <c r="OD232" i="19"/>
  <c r="OD231" i="19"/>
  <c r="OD230" i="19"/>
  <c r="OD229" i="19"/>
  <c r="OD228" i="19"/>
  <c r="OD227" i="19"/>
  <c r="OD226" i="19"/>
  <c r="OD225" i="19"/>
  <c r="OD224" i="19"/>
  <c r="OD223" i="19"/>
  <c r="OD222" i="19"/>
  <c r="OD221" i="19"/>
  <c r="OD220" i="19"/>
  <c r="OD219" i="19"/>
  <c r="OD218" i="19"/>
  <c r="OD217" i="19"/>
  <c r="OD216" i="19"/>
  <c r="OD215" i="19"/>
  <c r="OD214" i="19"/>
  <c r="OD213" i="19"/>
  <c r="OD212" i="19"/>
  <c r="OD211" i="19"/>
  <c r="OD210" i="19"/>
  <c r="OD209" i="19"/>
  <c r="OD208" i="19"/>
  <c r="OD207" i="19"/>
  <c r="OD206" i="19"/>
  <c r="OD205" i="19"/>
  <c r="OD204" i="19"/>
  <c r="OD203" i="19"/>
  <c r="OD202" i="19"/>
  <c r="OD201" i="19"/>
  <c r="OD200" i="19"/>
  <c r="OD199" i="19"/>
  <c r="OD198" i="19"/>
  <c r="OD197" i="19"/>
  <c r="OD196" i="19"/>
  <c r="OD195" i="19"/>
  <c r="OD194" i="19"/>
  <c r="OD193" i="19"/>
  <c r="OD192" i="19"/>
  <c r="OD191" i="19"/>
  <c r="OD190" i="19"/>
  <c r="OD189" i="19"/>
  <c r="OD188" i="19"/>
  <c r="OD187" i="19"/>
  <c r="OD186" i="19"/>
  <c r="OD185" i="19"/>
  <c r="OD184" i="19"/>
  <c r="OD183" i="19"/>
  <c r="OD182" i="19"/>
  <c r="OD181" i="19"/>
  <c r="OD180" i="19"/>
  <c r="OD179" i="19"/>
  <c r="OD178" i="19"/>
  <c r="OD177" i="19"/>
  <c r="OD176" i="19"/>
  <c r="OD175" i="19"/>
  <c r="OD174" i="19"/>
  <c r="OD173" i="19"/>
  <c r="OD172" i="19"/>
  <c r="OD171" i="19"/>
  <c r="OD170" i="19"/>
  <c r="OD169" i="19"/>
  <c r="OD168" i="19"/>
  <c r="OD167" i="19"/>
  <c r="OD166" i="19"/>
  <c r="OD165" i="19"/>
  <c r="OD164" i="19"/>
  <c r="OD163" i="19"/>
  <c r="OD162" i="19"/>
  <c r="OD161" i="19"/>
  <c r="OD160" i="19"/>
  <c r="OD159" i="19"/>
  <c r="OD158" i="19"/>
  <c r="OD157" i="19"/>
  <c r="OD156" i="19"/>
  <c r="OD155" i="19"/>
  <c r="OD154" i="19"/>
  <c r="OD153" i="19"/>
  <c r="OD152" i="19"/>
  <c r="OD151" i="19"/>
  <c r="OD150" i="19"/>
  <c r="OD149" i="19"/>
  <c r="OD148" i="19"/>
  <c r="OD147" i="19"/>
  <c r="OD146" i="19"/>
  <c r="OD145" i="19"/>
  <c r="OD144" i="19"/>
  <c r="OD143" i="19"/>
  <c r="OD142" i="19"/>
  <c r="OA304" i="19"/>
  <c r="NY304" i="19"/>
  <c r="NY303" i="19"/>
  <c r="OA303" i="19"/>
  <c r="NY302" i="19"/>
  <c r="OA302" i="19"/>
  <c r="OA301" i="19"/>
  <c r="NY301" i="19"/>
  <c r="OA300" i="19"/>
  <c r="NY300" i="19"/>
  <c r="NY299" i="19"/>
  <c r="OA299" i="19"/>
  <c r="NY298" i="19"/>
  <c r="OA298" i="19"/>
  <c r="OA297" i="19"/>
  <c r="NY297" i="19"/>
  <c r="OA296" i="19"/>
  <c r="NY296" i="19"/>
  <c r="NY295" i="19"/>
  <c r="OA295" i="19"/>
  <c r="NY294" i="19"/>
  <c r="OA294" i="19"/>
  <c r="OA293" i="19"/>
  <c r="NY293" i="19"/>
  <c r="OA292" i="19"/>
  <c r="NY292" i="19"/>
  <c r="NY291" i="19"/>
  <c r="OA291" i="19"/>
  <c r="NY290" i="19"/>
  <c r="OA290" i="19"/>
  <c r="OA289" i="19"/>
  <c r="NY289" i="19"/>
  <c r="OA288" i="19"/>
  <c r="NY288" i="19"/>
  <c r="NY287" i="19"/>
  <c r="OA287" i="19"/>
  <c r="NY286" i="19"/>
  <c r="OA286" i="19"/>
  <c r="OA285" i="19"/>
  <c r="NY285" i="19"/>
  <c r="OA284" i="19"/>
  <c r="NY284" i="19"/>
  <c r="OA283" i="19"/>
  <c r="NY283" i="19"/>
  <c r="OA282" i="19"/>
  <c r="NY282" i="19"/>
  <c r="NY281" i="19"/>
  <c r="OA281" i="19"/>
  <c r="NY280" i="19"/>
  <c r="OA280" i="19"/>
  <c r="OA279" i="19"/>
  <c r="NY279" i="19"/>
  <c r="NY278" i="19"/>
  <c r="OA278" i="19"/>
  <c r="NY277" i="19"/>
  <c r="OA277" i="19"/>
  <c r="OA276" i="19"/>
  <c r="NY276" i="19"/>
  <c r="OA275" i="19"/>
  <c r="NY275" i="19"/>
  <c r="OA274" i="19"/>
  <c r="NY274" i="19"/>
  <c r="NY273" i="19"/>
  <c r="OA273" i="19"/>
  <c r="NY272" i="19"/>
  <c r="OA272" i="19"/>
  <c r="OA271" i="19"/>
  <c r="NY271" i="19"/>
  <c r="NY270" i="19"/>
  <c r="OA270" i="19"/>
  <c r="NY269" i="19"/>
  <c r="OA269" i="19"/>
  <c r="OA268" i="19"/>
  <c r="NY268" i="19"/>
  <c r="OA267" i="19"/>
  <c r="NY267" i="19"/>
  <c r="NY266" i="19"/>
  <c r="OA266" i="19"/>
  <c r="NY265" i="19"/>
  <c r="OA265" i="19"/>
  <c r="OA264" i="19"/>
  <c r="NY264" i="19"/>
  <c r="OA263" i="19"/>
  <c r="NY263" i="19"/>
  <c r="NY262" i="19"/>
  <c r="OA262" i="19"/>
  <c r="NY261" i="19"/>
  <c r="OA261" i="19"/>
  <c r="OA260" i="19"/>
  <c r="NY260" i="19"/>
  <c r="OA259" i="19"/>
  <c r="NY259" i="19"/>
  <c r="NY258" i="19"/>
  <c r="OA258" i="19"/>
  <c r="NY257" i="19"/>
  <c r="OA257" i="19"/>
  <c r="OA256" i="19"/>
  <c r="NY256" i="19"/>
  <c r="OA255" i="19"/>
  <c r="NY255" i="19"/>
  <c r="NY254" i="19"/>
  <c r="OA254" i="19"/>
  <c r="NY253" i="19"/>
  <c r="OA253" i="19"/>
  <c r="OA252" i="19"/>
  <c r="NY252" i="19"/>
  <c r="OA251" i="19"/>
  <c r="NY251" i="19"/>
  <c r="NY250" i="19"/>
  <c r="OA250" i="19"/>
  <c r="NY249" i="19"/>
  <c r="OA249" i="19"/>
  <c r="OA248" i="19"/>
  <c r="NY248" i="19"/>
  <c r="OA247" i="19"/>
  <c r="NY247" i="19"/>
  <c r="NY246" i="19"/>
  <c r="OA246" i="19"/>
  <c r="NY245" i="19"/>
  <c r="OA245" i="19"/>
  <c r="OA244" i="19"/>
  <c r="NY244" i="19"/>
  <c r="OA243" i="19"/>
  <c r="NY243" i="19"/>
  <c r="NY242" i="19"/>
  <c r="OA242" i="19"/>
  <c r="NY241" i="19"/>
  <c r="OA241" i="19"/>
  <c r="OA240" i="19"/>
  <c r="NY240" i="19"/>
  <c r="OA239" i="19"/>
  <c r="NY239" i="19"/>
  <c r="NY238" i="19"/>
  <c r="OA238" i="19"/>
  <c r="NY237" i="19"/>
  <c r="OA237" i="19"/>
  <c r="OA236" i="19"/>
  <c r="NY236" i="19"/>
  <c r="OA235" i="19"/>
  <c r="NY235" i="19"/>
  <c r="NY234" i="19"/>
  <c r="OA234" i="19"/>
  <c r="NY233" i="19"/>
  <c r="OA233" i="19"/>
  <c r="OA232" i="19"/>
  <c r="NY232" i="19"/>
  <c r="OA231" i="19"/>
  <c r="NY231" i="19"/>
  <c r="NY230" i="19"/>
  <c r="OA230" i="19"/>
  <c r="NY229" i="19"/>
  <c r="OA229" i="19"/>
  <c r="OA228" i="19"/>
  <c r="NY228" i="19"/>
  <c r="OA227" i="19"/>
  <c r="NY227" i="19"/>
  <c r="NY226" i="19"/>
  <c r="OA226" i="19"/>
  <c r="NY225" i="19"/>
  <c r="OA225" i="19"/>
  <c r="OA224" i="19"/>
  <c r="NY224" i="19"/>
  <c r="OA223" i="19"/>
  <c r="NY223" i="19"/>
  <c r="NY222" i="19"/>
  <c r="OA222" i="19"/>
  <c r="NY221" i="19"/>
  <c r="OA221" i="19"/>
  <c r="OA220" i="19"/>
  <c r="NY220" i="19"/>
  <c r="OA219" i="19"/>
  <c r="NY219" i="19"/>
  <c r="NY218" i="19"/>
  <c r="OA218" i="19"/>
  <c r="NY217" i="19"/>
  <c r="OA217" i="19"/>
  <c r="OA216" i="19"/>
  <c r="NY216" i="19"/>
  <c r="OA215" i="19"/>
  <c r="NY215" i="19"/>
  <c r="NY214" i="19"/>
  <c r="OA214" i="19"/>
  <c r="NY213" i="19"/>
  <c r="OA213" i="19"/>
  <c r="OA212" i="19"/>
  <c r="NY212" i="19"/>
  <c r="OA211" i="19"/>
  <c r="NY211" i="19"/>
  <c r="NY210" i="19"/>
  <c r="OA210" i="19"/>
  <c r="NY209" i="19"/>
  <c r="OA209" i="19"/>
  <c r="OA208" i="19"/>
  <c r="NY208" i="19"/>
  <c r="OA207" i="19"/>
  <c r="NY207" i="19"/>
  <c r="NY206" i="19"/>
  <c r="OA206" i="19"/>
  <c r="NY205" i="19"/>
  <c r="OA205" i="19"/>
  <c r="OA204" i="19"/>
  <c r="NY204" i="19"/>
  <c r="OA203" i="19"/>
  <c r="NY203" i="19"/>
  <c r="NY202" i="19"/>
  <c r="OA202" i="19"/>
  <c r="NY201" i="19"/>
  <c r="OA201" i="19"/>
  <c r="OA200" i="19"/>
  <c r="NY200" i="19"/>
  <c r="OA199" i="19"/>
  <c r="NY199" i="19"/>
  <c r="NY198" i="19"/>
  <c r="OA198" i="19"/>
  <c r="NY197" i="19"/>
  <c r="OA197" i="19"/>
  <c r="OA196" i="19"/>
  <c r="NY196" i="19"/>
  <c r="OA195" i="19"/>
  <c r="NY195" i="19"/>
  <c r="NY194" i="19"/>
  <c r="OA194" i="19"/>
  <c r="NY193" i="19"/>
  <c r="OA193" i="19"/>
  <c r="OA192" i="19"/>
  <c r="NY192" i="19"/>
  <c r="OA191" i="19"/>
  <c r="NY191" i="19"/>
  <c r="NY190" i="19"/>
  <c r="OA190" i="19"/>
  <c r="NY189" i="19"/>
  <c r="OA189" i="19"/>
  <c r="OA188" i="19"/>
  <c r="NY188" i="19"/>
  <c r="OA187" i="19"/>
  <c r="NY187" i="19"/>
  <c r="NY186" i="19"/>
  <c r="OA186" i="19"/>
  <c r="NY185" i="19"/>
  <c r="OA185" i="19"/>
  <c r="OA184" i="19"/>
  <c r="NY184" i="19"/>
  <c r="OA183" i="19"/>
  <c r="NY183" i="19"/>
  <c r="NY182" i="19"/>
  <c r="OA182" i="19"/>
  <c r="OA181" i="19"/>
  <c r="NY181" i="19"/>
  <c r="OA180" i="19"/>
  <c r="NY180" i="19"/>
  <c r="NY179" i="19"/>
  <c r="OA179" i="19"/>
  <c r="NY178" i="19"/>
  <c r="OA178" i="19"/>
  <c r="OA177" i="19"/>
  <c r="NY177" i="19"/>
  <c r="OA176" i="19"/>
  <c r="NY176" i="19"/>
  <c r="NY175" i="19"/>
  <c r="OA175" i="19"/>
  <c r="NY174" i="19"/>
  <c r="OA174" i="19"/>
  <c r="OA173" i="19"/>
  <c r="NY173" i="19"/>
  <c r="OA172" i="19"/>
  <c r="NY172" i="19"/>
  <c r="NY171" i="19"/>
  <c r="OA171" i="19"/>
  <c r="NY170" i="19"/>
  <c r="OA170" i="19"/>
  <c r="OA169" i="19"/>
  <c r="NY169" i="19"/>
  <c r="OA168" i="19"/>
  <c r="NY168" i="19"/>
  <c r="NY167" i="19"/>
  <c r="OA167" i="19"/>
  <c r="NY166" i="19"/>
  <c r="OA166" i="19"/>
  <c r="OA165" i="19"/>
  <c r="NY165" i="19"/>
  <c r="OA164" i="19"/>
  <c r="NY164" i="19"/>
  <c r="NY163" i="19"/>
  <c r="OA163" i="19"/>
  <c r="NY162" i="19"/>
  <c r="OA162" i="19"/>
  <c r="OA161" i="19"/>
  <c r="NY161" i="19"/>
  <c r="OA160" i="19"/>
  <c r="NY160" i="19"/>
  <c r="NY159" i="19"/>
  <c r="OA159" i="19"/>
  <c r="NY158" i="19"/>
  <c r="OA158" i="19"/>
  <c r="OA157" i="19"/>
  <c r="NY157" i="19"/>
  <c r="OA156" i="19"/>
  <c r="NY156" i="19"/>
  <c r="NY155" i="19"/>
  <c r="OA155" i="19"/>
  <c r="NY154" i="19"/>
  <c r="OA154" i="19"/>
  <c r="OA153" i="19"/>
  <c r="NY153" i="19"/>
  <c r="OA152" i="19"/>
  <c r="NY152" i="19"/>
  <c r="NY151" i="19"/>
  <c r="OA151" i="19"/>
  <c r="NY150" i="19"/>
  <c r="OA150" i="19"/>
  <c r="OA149" i="19"/>
  <c r="NY149" i="19"/>
  <c r="OA148" i="19"/>
  <c r="NY148" i="19"/>
  <c r="NY147" i="19"/>
  <c r="OA147" i="19"/>
  <c r="NY146" i="19"/>
  <c r="OA146" i="19"/>
  <c r="OA145" i="19"/>
  <c r="NY145" i="19"/>
  <c r="OA144" i="19"/>
  <c r="NY144" i="19"/>
  <c r="NY143" i="19"/>
  <c r="OA143" i="19"/>
  <c r="NY142" i="19"/>
  <c r="OA142" i="19"/>
  <c r="NY141" i="19"/>
  <c r="OA141" i="19"/>
  <c r="NY140" i="19"/>
  <c r="OA140" i="19"/>
  <c r="OA139" i="19"/>
  <c r="NY139" i="19"/>
  <c r="OA138" i="19"/>
  <c r="NY138" i="19"/>
  <c r="NY137" i="19"/>
  <c r="OA137" i="19"/>
  <c r="NY136" i="19"/>
  <c r="OA136" i="19"/>
  <c r="OA135" i="19"/>
  <c r="NY135" i="19"/>
  <c r="OA134" i="19"/>
  <c r="NY134" i="19"/>
  <c r="NY133" i="19"/>
  <c r="OA133" i="19"/>
  <c r="NY132" i="19"/>
  <c r="OA132" i="19"/>
  <c r="OA131" i="19"/>
  <c r="NY131" i="19"/>
  <c r="OA130" i="19"/>
  <c r="NY130" i="19"/>
  <c r="NY129" i="19"/>
  <c r="OA129" i="19"/>
  <c r="NY128" i="19"/>
  <c r="OA128" i="19"/>
  <c r="OA127" i="19"/>
  <c r="NY127" i="19"/>
  <c r="OA126" i="19"/>
  <c r="NY126" i="19"/>
  <c r="NY125" i="19"/>
  <c r="OA125" i="19"/>
  <c r="NY124" i="19"/>
  <c r="OA124" i="19"/>
  <c r="OA123" i="19"/>
  <c r="NY123" i="19"/>
  <c r="OA122" i="19"/>
  <c r="NY122" i="19"/>
  <c r="NY121" i="19"/>
  <c r="OA121" i="19"/>
  <c r="NY120" i="19"/>
  <c r="OA120" i="19"/>
  <c r="OA119" i="19"/>
  <c r="NY119" i="19"/>
  <c r="OA118" i="19"/>
  <c r="NY118" i="19"/>
  <c r="NY117" i="19"/>
  <c r="OA117" i="19"/>
  <c r="NY116" i="19"/>
  <c r="OA116" i="19"/>
  <c r="OA115" i="19"/>
  <c r="NY115" i="19"/>
  <c r="OA114" i="19"/>
  <c r="NY114" i="19"/>
  <c r="NY113" i="19"/>
  <c r="OA113" i="19"/>
  <c r="NY112" i="19"/>
  <c r="OA112" i="19"/>
  <c r="OA111" i="19"/>
  <c r="NY111" i="19"/>
  <c r="OA110" i="19"/>
  <c r="NY110" i="19"/>
  <c r="NY109" i="19"/>
  <c r="OA109" i="19"/>
  <c r="NY108" i="19"/>
  <c r="OA108" i="19"/>
  <c r="OA107" i="19"/>
  <c r="NY107" i="19"/>
  <c r="OA106" i="19"/>
  <c r="NY106" i="19"/>
  <c r="NY105" i="19"/>
  <c r="OA105" i="19"/>
  <c r="NY104" i="19"/>
  <c r="OA104" i="19"/>
  <c r="OA103" i="19"/>
  <c r="NY103" i="19"/>
  <c r="OA102" i="19"/>
  <c r="NY102" i="19"/>
  <c r="NY101" i="19"/>
  <c r="OA101" i="19"/>
  <c r="NY100" i="19"/>
  <c r="OA100" i="19"/>
  <c r="OA99" i="19"/>
  <c r="NY99" i="19"/>
  <c r="OA98" i="19"/>
  <c r="NY98" i="19"/>
  <c r="NY97" i="19"/>
  <c r="OA97" i="19"/>
  <c r="NY96" i="19"/>
  <c r="OA96" i="19"/>
  <c r="OA95" i="19"/>
  <c r="NY95" i="19"/>
  <c r="OA94" i="19"/>
  <c r="NY94" i="19"/>
  <c r="NY93" i="19"/>
  <c r="OA93" i="19"/>
  <c r="NY92" i="19"/>
  <c r="OA92" i="19"/>
  <c r="OA91" i="19"/>
  <c r="NY91" i="19"/>
  <c r="OA90" i="19"/>
  <c r="NY90" i="19"/>
  <c r="NY89" i="19"/>
  <c r="OA89" i="19"/>
  <c r="NY88" i="19"/>
  <c r="OA88" i="19"/>
  <c r="OA87" i="19"/>
  <c r="NY87" i="19"/>
  <c r="OA86" i="19"/>
  <c r="NY86" i="19"/>
  <c r="NY85" i="19"/>
  <c r="OA85" i="19"/>
  <c r="NY84" i="19"/>
  <c r="OA84" i="19"/>
  <c r="OA83" i="19"/>
  <c r="NY83" i="19"/>
  <c r="OA82" i="19"/>
  <c r="NY82" i="19"/>
  <c r="NY81" i="19"/>
  <c r="OA81" i="19"/>
  <c r="NY80" i="19"/>
  <c r="OA80" i="19"/>
  <c r="OA79" i="19"/>
  <c r="NY79" i="19"/>
  <c r="OA78" i="19"/>
  <c r="NY78" i="19"/>
  <c r="NY77" i="19"/>
  <c r="OA77" i="19"/>
  <c r="NY76" i="19"/>
  <c r="OA76" i="19"/>
  <c r="OA75" i="19"/>
  <c r="NY75" i="19"/>
  <c r="OA74" i="19"/>
  <c r="NY74" i="19"/>
  <c r="NY73" i="19"/>
  <c r="OA73" i="19"/>
  <c r="NY72" i="19"/>
  <c r="OA72" i="19"/>
  <c r="OA71" i="19"/>
  <c r="NY71" i="19"/>
  <c r="OA70" i="19"/>
  <c r="NY70" i="19"/>
  <c r="NY69" i="19"/>
  <c r="OA69" i="19"/>
  <c r="NY68" i="19"/>
  <c r="OA68" i="19"/>
  <c r="OA67" i="19"/>
  <c r="NY67" i="19"/>
  <c r="OA66" i="19"/>
  <c r="NY66" i="19"/>
  <c r="NY65" i="19"/>
  <c r="OA65" i="19"/>
  <c r="NY64" i="19"/>
  <c r="OA64" i="19"/>
  <c r="OA63" i="19"/>
  <c r="NY63" i="19"/>
  <c r="OA62" i="19"/>
  <c r="NY62" i="19"/>
  <c r="NY61" i="19"/>
  <c r="OA61" i="19"/>
  <c r="NY60" i="19"/>
  <c r="OA60" i="19"/>
  <c r="OA59" i="19"/>
  <c r="NY59" i="19"/>
  <c r="OA58" i="19"/>
  <c r="NY58" i="19"/>
  <c r="NY57" i="19"/>
  <c r="OA57" i="19"/>
  <c r="NY56" i="19"/>
  <c r="OA56" i="19"/>
  <c r="OA55" i="19"/>
  <c r="NY55" i="19"/>
  <c r="OA54" i="19"/>
  <c r="NY54" i="19"/>
  <c r="NY53" i="19"/>
  <c r="OA53" i="19"/>
  <c r="NY52" i="19"/>
  <c r="OA52" i="19"/>
  <c r="OA51" i="19"/>
  <c r="NY51" i="19"/>
  <c r="OA50" i="19"/>
  <c r="NY50" i="19"/>
  <c r="NY49" i="19"/>
  <c r="OA49" i="19"/>
  <c r="NY48" i="19"/>
  <c r="OA48" i="19"/>
  <c r="OA47" i="19"/>
  <c r="NY47" i="19"/>
  <c r="OA46" i="19"/>
  <c r="NY46" i="19"/>
  <c r="NY45" i="19"/>
  <c r="OA45" i="19"/>
  <c r="NY44" i="19"/>
  <c r="OA44" i="19"/>
  <c r="OA43" i="19"/>
  <c r="NY43" i="19"/>
  <c r="OA42" i="19"/>
  <c r="NY42" i="19"/>
  <c r="NY41" i="19"/>
  <c r="OA41" i="19"/>
  <c r="NY40" i="19"/>
  <c r="OA40" i="19"/>
  <c r="OA39" i="19"/>
  <c r="NY39" i="19"/>
  <c r="OA38" i="19"/>
  <c r="NY38" i="19"/>
  <c r="NY37" i="19"/>
  <c r="OA37" i="19"/>
  <c r="NY36" i="19"/>
  <c r="OA36" i="19"/>
  <c r="OA35" i="19"/>
  <c r="NY35" i="19"/>
  <c r="OA34" i="19"/>
  <c r="NY34" i="19"/>
  <c r="NY33" i="19"/>
  <c r="OA33" i="19"/>
  <c r="NY32" i="19"/>
  <c r="OA32" i="19"/>
  <c r="OA31" i="19"/>
  <c r="NY31" i="19"/>
  <c r="OA30" i="19"/>
  <c r="NY30" i="19"/>
  <c r="NY29" i="19"/>
  <c r="OA29" i="19"/>
  <c r="NY28" i="19"/>
  <c r="OA28" i="19"/>
  <c r="OA27" i="19"/>
  <c r="NY27" i="19"/>
  <c r="OA26" i="19"/>
  <c r="NY26" i="19"/>
  <c r="NY25" i="19"/>
  <c r="OA25" i="19"/>
  <c r="NY24" i="19"/>
  <c r="OA24" i="19"/>
  <c r="OA23" i="19"/>
  <c r="NY23" i="19"/>
  <c r="OA22" i="19"/>
  <c r="NY22" i="19"/>
  <c r="NY21" i="19"/>
  <c r="OA21" i="19"/>
  <c r="NY20" i="19"/>
  <c r="OA20" i="19"/>
  <c r="OA19" i="19"/>
  <c r="NY19" i="19"/>
  <c r="OA18" i="19"/>
  <c r="NY18" i="19"/>
  <c r="NY17" i="19"/>
  <c r="OA17" i="19"/>
  <c r="NY16" i="19"/>
  <c r="OA16" i="19"/>
  <c r="NY15" i="19"/>
  <c r="OA15" i="19"/>
  <c r="OA14" i="19"/>
  <c r="NY14" i="19"/>
  <c r="OA13" i="19"/>
  <c r="NY13" i="19"/>
  <c r="NY12" i="19"/>
  <c r="OA12" i="19"/>
  <c r="NY11" i="19"/>
  <c r="OA11" i="19"/>
  <c r="OA10" i="19"/>
  <c r="NY10" i="19"/>
  <c r="OA9" i="19"/>
  <c r="NY9" i="19"/>
  <c r="NY8" i="19"/>
  <c r="OA8" i="19"/>
  <c r="NY7" i="19"/>
  <c r="OA7" i="19"/>
  <c r="OA6" i="19"/>
  <c r="NY6" i="19"/>
  <c r="OA5" i="19"/>
  <c r="NY5" i="19"/>
  <c r="NY4" i="19"/>
  <c r="OA4" i="19"/>
  <c r="NY3" i="19"/>
  <c r="OA3" i="19"/>
  <c r="OD141" i="19"/>
  <c r="OD140" i="19"/>
  <c r="OD139" i="19"/>
  <c r="OD138" i="19"/>
  <c r="OD137" i="19"/>
  <c r="OD136" i="19"/>
  <c r="OD135" i="19"/>
  <c r="OD134" i="19"/>
  <c r="OD133" i="19"/>
  <c r="OD132" i="19"/>
  <c r="OD131" i="19"/>
  <c r="OD130" i="19"/>
  <c r="OD129" i="19"/>
  <c r="OD128" i="19"/>
  <c r="OD127" i="19"/>
  <c r="OD126" i="19"/>
  <c r="OD125" i="19"/>
  <c r="OD124" i="19"/>
  <c r="OD123" i="19"/>
  <c r="OD122" i="19"/>
  <c r="OD121" i="19"/>
  <c r="OD120" i="19"/>
  <c r="OD119" i="19"/>
  <c r="OD118" i="19"/>
  <c r="OD117" i="19"/>
  <c r="OD116" i="19"/>
  <c r="OD115" i="19"/>
  <c r="OD114" i="19"/>
  <c r="OD113" i="19"/>
  <c r="OD112" i="19"/>
  <c r="OD111" i="19"/>
  <c r="OD110" i="19"/>
  <c r="OD109" i="19"/>
  <c r="OD108" i="19"/>
  <c r="OD107" i="19"/>
  <c r="OD106" i="19"/>
  <c r="OD105" i="19"/>
  <c r="OD104" i="19"/>
  <c r="OD103" i="19"/>
  <c r="OD102" i="19"/>
  <c r="OD101" i="19"/>
  <c r="OD100" i="19"/>
  <c r="OD99" i="19"/>
  <c r="OD98" i="19"/>
  <c r="OD97" i="19"/>
  <c r="OD96" i="19"/>
  <c r="OD95" i="19"/>
  <c r="OD94" i="19"/>
  <c r="OD93" i="19"/>
  <c r="OD92" i="19"/>
  <c r="OD91" i="19"/>
  <c r="OD90" i="19"/>
  <c r="OD89" i="19"/>
  <c r="OD88" i="19"/>
  <c r="OD87" i="19"/>
  <c r="OD86" i="19"/>
  <c r="OD85" i="19"/>
  <c r="OD84" i="19"/>
  <c r="OD83" i="19"/>
  <c r="OD82" i="19"/>
  <c r="OD81" i="19"/>
  <c r="OD80" i="19"/>
  <c r="OD79" i="19"/>
  <c r="OD78" i="19"/>
  <c r="OD77" i="19"/>
  <c r="OD76" i="19"/>
  <c r="OD75" i="19"/>
  <c r="OD74" i="19"/>
  <c r="OD73" i="19"/>
  <c r="OD72" i="19"/>
  <c r="OD71" i="19"/>
  <c r="OD70" i="19"/>
  <c r="OD69" i="19"/>
  <c r="OD68" i="19"/>
  <c r="OD67" i="19"/>
  <c r="OD66" i="19"/>
  <c r="OD65" i="19"/>
  <c r="OD64" i="19"/>
  <c r="OD63" i="19"/>
  <c r="OD62" i="19"/>
  <c r="OD61" i="19"/>
  <c r="OD60" i="19"/>
  <c r="OD59" i="19"/>
  <c r="OD58" i="19"/>
  <c r="OD57" i="19"/>
  <c r="OD56" i="19"/>
  <c r="OD55" i="19"/>
  <c r="OD54" i="19"/>
  <c r="OD53" i="19"/>
  <c r="OD52" i="19"/>
  <c r="OD51" i="19"/>
  <c r="OD50" i="19"/>
  <c r="OD49" i="19"/>
  <c r="OD48" i="19"/>
  <c r="OD47" i="19"/>
  <c r="OD46" i="19"/>
  <c r="OD45" i="19"/>
  <c r="OD44" i="19"/>
  <c r="OD43" i="19"/>
  <c r="OD42" i="19"/>
  <c r="OD41" i="19"/>
  <c r="OD40" i="19"/>
  <c r="OD39" i="19"/>
  <c r="OD38" i="19"/>
  <c r="OD37" i="19"/>
  <c r="OD36" i="19"/>
  <c r="OD35" i="19"/>
  <c r="OD34" i="19"/>
  <c r="OD33" i="19"/>
  <c r="OD32" i="19"/>
  <c r="OD31" i="19"/>
  <c r="OD30" i="19"/>
  <c r="OD29" i="19"/>
  <c r="OD28" i="19"/>
  <c r="OD27" i="19"/>
  <c r="OD26" i="19"/>
  <c r="OD25" i="19"/>
  <c r="OD24" i="19"/>
  <c r="OD23" i="19"/>
  <c r="OD22" i="19"/>
  <c r="OD21" i="19"/>
  <c r="OD20" i="19"/>
  <c r="OD19" i="19"/>
  <c r="OD18" i="19"/>
  <c r="OD17" i="19"/>
  <c r="OD16" i="19"/>
  <c r="OD15" i="19"/>
  <c r="OD14" i="19"/>
  <c r="OD13" i="19"/>
  <c r="OD12" i="19"/>
  <c r="OD11" i="19"/>
  <c r="OD10" i="19"/>
  <c r="OD9" i="19"/>
  <c r="OD8" i="19"/>
  <c r="OD7" i="19"/>
  <c r="OD6" i="19"/>
  <c r="OD5" i="19"/>
  <c r="OD4" i="19"/>
  <c r="OD3" i="19"/>
  <c r="NW2" i="19"/>
  <c r="NX9" i="19"/>
  <c r="NX10" i="19"/>
  <c r="NX11" i="19"/>
  <c r="NX12" i="19"/>
  <c r="NX13" i="19"/>
  <c r="NX14" i="19"/>
  <c r="NX17" i="19"/>
  <c r="NX18" i="19"/>
  <c r="NX24" i="19"/>
  <c r="NX26" i="19"/>
  <c r="NX27" i="19"/>
  <c r="NX29" i="19"/>
  <c r="NX33" i="19"/>
  <c r="NX34" i="19"/>
  <c r="NX35" i="19"/>
  <c r="NX39" i="19"/>
  <c r="NX43" i="19"/>
  <c r="NX44" i="19"/>
  <c r="NX45" i="19"/>
  <c r="NX47" i="19"/>
  <c r="NX48" i="19"/>
  <c r="NX49" i="19"/>
  <c r="NX50" i="19"/>
  <c r="NX51" i="19"/>
  <c r="NX54" i="19"/>
  <c r="NX55" i="19"/>
  <c r="NX57" i="19"/>
  <c r="NX62" i="19"/>
  <c r="NX64" i="19"/>
  <c r="NX65" i="19"/>
  <c r="NX75" i="19"/>
  <c r="NX80" i="19"/>
  <c r="NX82" i="19"/>
  <c r="NX83" i="19"/>
  <c r="NX84" i="19"/>
  <c r="NX85" i="19"/>
  <c r="NX92" i="19"/>
  <c r="NX93" i="19"/>
  <c r="NX94" i="19"/>
  <c r="NX95" i="19"/>
  <c r="NX96" i="19"/>
  <c r="NX99" i="19"/>
  <c r="NX100" i="19"/>
  <c r="NX102" i="19"/>
  <c r="NX103" i="19"/>
  <c r="NX104" i="19"/>
  <c r="NX105" i="19"/>
  <c r="NX107" i="19"/>
  <c r="NX108" i="19"/>
  <c r="NX109" i="19"/>
  <c r="NX110" i="19"/>
  <c r="NX111" i="19"/>
  <c r="NX112" i="19"/>
  <c r="NX113" i="19"/>
  <c r="NX115" i="19"/>
  <c r="NX118" i="19"/>
  <c r="NX119" i="19"/>
  <c r="NX121" i="19"/>
  <c r="NX122" i="19"/>
  <c r="NX124" i="19"/>
  <c r="NX125" i="19"/>
  <c r="NX126" i="19"/>
  <c r="NX127" i="19"/>
  <c r="NX128" i="19"/>
  <c r="NX131" i="19"/>
  <c r="NX132" i="19"/>
  <c r="NX133" i="19"/>
  <c r="NX135" i="19"/>
  <c r="NX136" i="19"/>
  <c r="NX138" i="19"/>
  <c r="NX139" i="19"/>
  <c r="NX140" i="19"/>
  <c r="NX142" i="19"/>
  <c r="NX143" i="19"/>
  <c r="NX144" i="19"/>
  <c r="NX145" i="19"/>
  <c r="NX146" i="19"/>
  <c r="NX147" i="19"/>
  <c r="NX151" i="19"/>
  <c r="NX152" i="19"/>
  <c r="NX154" i="19"/>
  <c r="NX155" i="19"/>
  <c r="NX156" i="19"/>
  <c r="NX157" i="19"/>
  <c r="NX160" i="19"/>
  <c r="NX161" i="19"/>
  <c r="NX162" i="19"/>
  <c r="NX164" i="19"/>
  <c r="NX165" i="19"/>
  <c r="NX170" i="19"/>
  <c r="NX172" i="19"/>
  <c r="NX181" i="19"/>
  <c r="NX182" i="19"/>
  <c r="NX183" i="19"/>
  <c r="NX188" i="19"/>
  <c r="NX190" i="19"/>
  <c r="NX198" i="19"/>
  <c r="NX199" i="19"/>
  <c r="NX206" i="19"/>
  <c r="NX216" i="19"/>
  <c r="NX217" i="19"/>
  <c r="NX218" i="19"/>
  <c r="NX220" i="19"/>
  <c r="NX223" i="19"/>
  <c r="NX224" i="19"/>
  <c r="NX225" i="19"/>
  <c r="NX226" i="19"/>
  <c r="NX232" i="19"/>
  <c r="NX233" i="19"/>
  <c r="NX236" i="19"/>
  <c r="NX237" i="19"/>
  <c r="NX240" i="19"/>
  <c r="NX243" i="19"/>
  <c r="NX249" i="19"/>
  <c r="NX250" i="19"/>
  <c r="NX252" i="19"/>
  <c r="NX255" i="19"/>
  <c r="NX257" i="19"/>
  <c r="NX260" i="19"/>
  <c r="NX262" i="19"/>
  <c r="NX264" i="19"/>
  <c r="NX266" i="19"/>
  <c r="NX267" i="19"/>
  <c r="NX270" i="19"/>
  <c r="NX272" i="19"/>
  <c r="NX275" i="19"/>
  <c r="NX276" i="19"/>
  <c r="NX277" i="19"/>
  <c r="NX278" i="19"/>
  <c r="NX279" i="19"/>
  <c r="NX282" i="19"/>
  <c r="NX287" i="19"/>
  <c r="NX288" i="19"/>
  <c r="NX289" i="19"/>
  <c r="NX291" i="19"/>
  <c r="NX292" i="19"/>
  <c r="NX294" i="19"/>
  <c r="NX295" i="19"/>
  <c r="NX298" i="19"/>
  <c r="NX303" i="19"/>
  <c r="NX2" i="19"/>
  <c r="NW5" i="19"/>
  <c r="NW9" i="19"/>
  <c r="NW10" i="19"/>
  <c r="NW11" i="19"/>
  <c r="NW12" i="19"/>
  <c r="NW13" i="19"/>
  <c r="NW14" i="19"/>
  <c r="NW15" i="19"/>
  <c r="NW17" i="19"/>
  <c r="NW21" i="19"/>
  <c r="NW22" i="19"/>
  <c r="NW23" i="19"/>
  <c r="NW24" i="19"/>
  <c r="NW26" i="19"/>
  <c r="NW28" i="19"/>
  <c r="NW33" i="19"/>
  <c r="NW34" i="19"/>
  <c r="NW35" i="19"/>
  <c r="NW39" i="19"/>
  <c r="NW42" i="19"/>
  <c r="NW43" i="19"/>
  <c r="NW44" i="19"/>
  <c r="NW45" i="19"/>
  <c r="NW48" i="19"/>
  <c r="NW49" i="19"/>
  <c r="NW50" i="19"/>
  <c r="NW51" i="19"/>
  <c r="NW54" i="19"/>
  <c r="NW55" i="19"/>
  <c r="NW57" i="19"/>
  <c r="NW58" i="19"/>
  <c r="NW59" i="19"/>
  <c r="NW62" i="19"/>
  <c r="NW64" i="19"/>
  <c r="NW65" i="19"/>
  <c r="NW66" i="19"/>
  <c r="NW67" i="19"/>
  <c r="NW76" i="19"/>
  <c r="NW77" i="19"/>
  <c r="NW78" i="19"/>
  <c r="NW79" i="19"/>
  <c r="NW80" i="19"/>
  <c r="NW85" i="19"/>
  <c r="NW87" i="19"/>
  <c r="NW93" i="19"/>
  <c r="NW94" i="19"/>
  <c r="NW95" i="19"/>
  <c r="NW96" i="19"/>
  <c r="NW99" i="19"/>
  <c r="NW100" i="19"/>
  <c r="NW102" i="19"/>
  <c r="NW104" i="19"/>
  <c r="NW106" i="19"/>
  <c r="NW107" i="19"/>
  <c r="NW108" i="19"/>
  <c r="NW109" i="19"/>
  <c r="NW110" i="19"/>
  <c r="NW111" i="19"/>
  <c r="NW112" i="19"/>
  <c r="NW113" i="19"/>
  <c r="NW114" i="19"/>
  <c r="NW115" i="19"/>
  <c r="NW118" i="19"/>
  <c r="NW119" i="19"/>
  <c r="NW120" i="19"/>
  <c r="NW121" i="19"/>
  <c r="NW122" i="19"/>
  <c r="NW123" i="19"/>
  <c r="NW124" i="19"/>
  <c r="NW125" i="19"/>
  <c r="NW126" i="19"/>
  <c r="NW127" i="19"/>
  <c r="NW128" i="19"/>
  <c r="NW131" i="19"/>
  <c r="NW132" i="19"/>
  <c r="NW133" i="19"/>
  <c r="NW135" i="19"/>
  <c r="NW136" i="19"/>
  <c r="NW138" i="19"/>
  <c r="NW140" i="19"/>
  <c r="NW141" i="19"/>
  <c r="NW142" i="19"/>
  <c r="NW143" i="19"/>
  <c r="NW144" i="19"/>
  <c r="NW145" i="19"/>
  <c r="NW147" i="19"/>
  <c r="NW151" i="19"/>
  <c r="NW152" i="19"/>
  <c r="NW154" i="19"/>
  <c r="NW155" i="19"/>
  <c r="NW156" i="19"/>
  <c r="NW157" i="19"/>
  <c r="NW158" i="19"/>
  <c r="NW159" i="19"/>
  <c r="NW160" i="19"/>
  <c r="NW161" i="19"/>
  <c r="NW164" i="19"/>
  <c r="NW165" i="19"/>
  <c r="NW166" i="19"/>
  <c r="NW167" i="19"/>
  <c r="NW172" i="19"/>
  <c r="NW173" i="19"/>
  <c r="NW174" i="19"/>
  <c r="NW177" i="19"/>
  <c r="NW182" i="19"/>
  <c r="NW183" i="19"/>
  <c r="NW184" i="19"/>
  <c r="NW185" i="19"/>
  <c r="NW190" i="19"/>
  <c r="NW191" i="19"/>
  <c r="NW192" i="19"/>
  <c r="NW193" i="19"/>
  <c r="NW198" i="19"/>
  <c r="NW199" i="19"/>
  <c r="NW200" i="19"/>
  <c r="NW201" i="19"/>
  <c r="NW210" i="19"/>
  <c r="NW211" i="19"/>
  <c r="NW218" i="19"/>
  <c r="NW220" i="19"/>
  <c r="NW228" i="19"/>
  <c r="NW233" i="19"/>
  <c r="NW236" i="19"/>
  <c r="NW237" i="19"/>
  <c r="NW240" i="19"/>
  <c r="NW243" i="19"/>
  <c r="NW245" i="19"/>
  <c r="NW246" i="19"/>
  <c r="NW251" i="19"/>
  <c r="NW252" i="19"/>
  <c r="NW253" i="19"/>
  <c r="NW254" i="19"/>
  <c r="NW255" i="19"/>
  <c r="NW257" i="19"/>
  <c r="NW261" i="19"/>
  <c r="NW262" i="19"/>
  <c r="NW263" i="19"/>
  <c r="NW264" i="19"/>
  <c r="NW266" i="19"/>
  <c r="NW271" i="19"/>
  <c r="NW272" i="19"/>
  <c r="NW275" i="19"/>
  <c r="NW276" i="19"/>
  <c r="NW277" i="19"/>
  <c r="NW279" i="19"/>
  <c r="NW282" i="19"/>
  <c r="NW287" i="19"/>
  <c r="NW288" i="19"/>
  <c r="NW289" i="19"/>
  <c r="NW290" i="19"/>
  <c r="NW291" i="19"/>
  <c r="NW292" i="19"/>
  <c r="NW295" i="19"/>
  <c r="NW300" i="19"/>
  <c r="NW303" i="19"/>
  <c r="OH9" i="19"/>
  <c r="OH13" i="19"/>
  <c r="OH4" i="19"/>
  <c r="NE2" i="19"/>
  <c r="ND2" i="19"/>
  <c r="NC2" i="19"/>
  <c r="NV2" i="19"/>
  <c r="NT2" i="19"/>
  <c r="NS2" i="19"/>
  <c r="NU2" i="19"/>
  <c r="NR2" i="19"/>
  <c r="NP2" i="19"/>
  <c r="NQ2" i="19"/>
  <c r="NO2" i="19"/>
  <c r="NF2" i="19"/>
  <c r="NN2" i="19"/>
  <c r="NM2" i="19"/>
  <c r="NL2" i="19"/>
  <c r="NK2" i="19"/>
  <c r="NJ2" i="19"/>
  <c r="NI2" i="19"/>
  <c r="NH2" i="19"/>
  <c r="NG2" i="19"/>
  <c r="NB2" i="19"/>
  <c r="MY2" i="19"/>
  <c r="MV2" i="19"/>
  <c r="MU2" i="19"/>
  <c r="NX5" i="19"/>
  <c r="NX6" i="19"/>
  <c r="NX19" i="19"/>
  <c r="NX20" i="19"/>
  <c r="NX21" i="19"/>
  <c r="NX23" i="19"/>
  <c r="NX25" i="19"/>
  <c r="NX31" i="19"/>
  <c r="NX32" i="19"/>
  <c r="NX38" i="19"/>
  <c r="NX42" i="19"/>
  <c r="NX46" i="19"/>
  <c r="NX52" i="19"/>
  <c r="NX53" i="19"/>
  <c r="NX58" i="19"/>
  <c r="NX60" i="19"/>
  <c r="NX63" i="19"/>
  <c r="NX66" i="19"/>
  <c r="NX67" i="19"/>
  <c r="NX68" i="19"/>
  <c r="NX69" i="19"/>
  <c r="NX77" i="19"/>
  <c r="NX78" i="19"/>
  <c r="NX81" i="19"/>
  <c r="NX86" i="19"/>
  <c r="NX87" i="19"/>
  <c r="NX88" i="19"/>
  <c r="NX106" i="19"/>
  <c r="NX116" i="19"/>
  <c r="NX117" i="19"/>
  <c r="NX120" i="19"/>
  <c r="NX123" i="19"/>
  <c r="NX150" i="19"/>
  <c r="NX163" i="19"/>
  <c r="NX166" i="19"/>
  <c r="NX167" i="19"/>
  <c r="NX168" i="19"/>
  <c r="NX169" i="19"/>
  <c r="NX171" i="19"/>
  <c r="NX173" i="19"/>
  <c r="NX174" i="19"/>
  <c r="NX177" i="19"/>
  <c r="NX178" i="19"/>
  <c r="NX179" i="19"/>
  <c r="NX180" i="19"/>
  <c r="NX184" i="19"/>
  <c r="NX185" i="19"/>
  <c r="NX186" i="19"/>
  <c r="NX187" i="19"/>
  <c r="NX189" i="19"/>
  <c r="NX191" i="19"/>
  <c r="NX192" i="19"/>
  <c r="NX193" i="19"/>
  <c r="NX194" i="19"/>
  <c r="NX195" i="19"/>
  <c r="NX196" i="19"/>
  <c r="NX197" i="19"/>
  <c r="NX200" i="19"/>
  <c r="NX205" i="19"/>
  <c r="NX208" i="19"/>
  <c r="NX209" i="19"/>
  <c r="NX210" i="19"/>
  <c r="NX211" i="19"/>
  <c r="NX213" i="19"/>
  <c r="NX214" i="19"/>
  <c r="NX219" i="19"/>
  <c r="NX221" i="19"/>
  <c r="NX222" i="19"/>
  <c r="NX227" i="19"/>
  <c r="NX229" i="19"/>
  <c r="NX230" i="19"/>
  <c r="NX231" i="19"/>
  <c r="NX238" i="19"/>
  <c r="NX239" i="19"/>
  <c r="NX244" i="19"/>
  <c r="NX245" i="19"/>
  <c r="NX246" i="19"/>
  <c r="NX247" i="19"/>
  <c r="NX248" i="19"/>
  <c r="NX251" i="19"/>
  <c r="NX253" i="19"/>
  <c r="NX254" i="19"/>
  <c r="NX256" i="19"/>
  <c r="NX265" i="19"/>
  <c r="NX268" i="19"/>
  <c r="NX269" i="19"/>
  <c r="NX271" i="19"/>
  <c r="NX273" i="19"/>
  <c r="NX274" i="19"/>
  <c r="NX280" i="19"/>
  <c r="NX281" i="19"/>
  <c r="NX283" i="19"/>
  <c r="NX286" i="19"/>
  <c r="NX290" i="19"/>
  <c r="NX293" i="19"/>
  <c r="NX299" i="19"/>
  <c r="NX300" i="19"/>
  <c r="NX302" i="19"/>
  <c r="NX304" i="19"/>
  <c r="NX159" i="19"/>
  <c r="NX15" i="19"/>
  <c r="NX16" i="19"/>
  <c r="NX22" i="19"/>
  <c r="NX30" i="19"/>
  <c r="NX56" i="19"/>
  <c r="NX59" i="19"/>
  <c r="NX76" i="19"/>
  <c r="NX79" i="19"/>
  <c r="NX91" i="19"/>
  <c r="NX101" i="19"/>
  <c r="NX134" i="19"/>
  <c r="NX137" i="19"/>
  <c r="NX141" i="19"/>
  <c r="NX153" i="19"/>
  <c r="NX201" i="19"/>
  <c r="NX204" i="19"/>
  <c r="NX215" i="19"/>
  <c r="NX241" i="19"/>
  <c r="NX242" i="19"/>
  <c r="NX263" i="19"/>
  <c r="NX28" i="19"/>
  <c r="NX61" i="19"/>
  <c r="NX74" i="19"/>
  <c r="NX114" i="19"/>
  <c r="NX158" i="19"/>
  <c r="NX212" i="19"/>
  <c r="NX228" i="19"/>
  <c r="NX261" i="19"/>
  <c r="NX301" i="19"/>
  <c r="NW25" i="19"/>
  <c r="NW27" i="19"/>
  <c r="NW29" i="19"/>
  <c r="NW31" i="19"/>
  <c r="NW32" i="19"/>
  <c r="NW38" i="19"/>
  <c r="NW46" i="19"/>
  <c r="NW47" i="19"/>
  <c r="NW52" i="19"/>
  <c r="NW53" i="19"/>
  <c r="NW60" i="19"/>
  <c r="NW63" i="19"/>
  <c r="NW68" i="19"/>
  <c r="NW69" i="19"/>
  <c r="NW81" i="19"/>
  <c r="NW82" i="19"/>
  <c r="NW83" i="19"/>
  <c r="NW84" i="19"/>
  <c r="NW86" i="19"/>
  <c r="NW88" i="19"/>
  <c r="NW92" i="19"/>
  <c r="NW105" i="19"/>
  <c r="NW116" i="19"/>
  <c r="NW117" i="19"/>
  <c r="NW139" i="19"/>
  <c r="NW146" i="19"/>
  <c r="NW150" i="19"/>
  <c r="NW163" i="19"/>
  <c r="NW168" i="19"/>
  <c r="NW169" i="19"/>
  <c r="NW170" i="19"/>
  <c r="NW171" i="19"/>
  <c r="NW178" i="19"/>
  <c r="NW179" i="19"/>
  <c r="NW180" i="19"/>
  <c r="NW186" i="19"/>
  <c r="NW187" i="19"/>
  <c r="NW188" i="19"/>
  <c r="NW189" i="19"/>
  <c r="NW194" i="19"/>
  <c r="NW195" i="19"/>
  <c r="NW196" i="19"/>
  <c r="NW197" i="19"/>
  <c r="NW205" i="19"/>
  <c r="NW206" i="19"/>
  <c r="NW208" i="19"/>
  <c r="NW209" i="19"/>
  <c r="NW213" i="19"/>
  <c r="NW214" i="19"/>
  <c r="NW216" i="19"/>
  <c r="NW217" i="19"/>
  <c r="NW219" i="19"/>
  <c r="NW221" i="19"/>
  <c r="NW222" i="19"/>
  <c r="NW223" i="19"/>
  <c r="NW224" i="19"/>
  <c r="NW225" i="19"/>
  <c r="NW226" i="19"/>
  <c r="NW227" i="19"/>
  <c r="NW229" i="19"/>
  <c r="NW230" i="19"/>
  <c r="NW231" i="19"/>
  <c r="NW232" i="19"/>
  <c r="NW238" i="19"/>
  <c r="NW239" i="19"/>
  <c r="NW244" i="19"/>
  <c r="NW247" i="19"/>
  <c r="NW248" i="19"/>
  <c r="NW249" i="19"/>
  <c r="NW250" i="19"/>
  <c r="NW256" i="19"/>
  <c r="NW260" i="19"/>
  <c r="NW265" i="19"/>
  <c r="NW267" i="19"/>
  <c r="NW268" i="19"/>
  <c r="NW269" i="19"/>
  <c r="NW273" i="19"/>
  <c r="NW274" i="19"/>
  <c r="NW280" i="19"/>
  <c r="NW281" i="19"/>
  <c r="NW283" i="19"/>
  <c r="NW286" i="19"/>
  <c r="NW293" i="19"/>
  <c r="NW294" i="19"/>
  <c r="NW298" i="19"/>
  <c r="NW299" i="19"/>
  <c r="NW302" i="19"/>
  <c r="NW304" i="19"/>
  <c r="NW16" i="19"/>
  <c r="NW30" i="19"/>
  <c r="NW56" i="19"/>
  <c r="NW75" i="19"/>
  <c r="NW91" i="19"/>
  <c r="NW101" i="19"/>
  <c r="NW103" i="19"/>
  <c r="NW134" i="19"/>
  <c r="NW137" i="19"/>
  <c r="NW153" i="19"/>
  <c r="NW162" i="19"/>
  <c r="NW204" i="19"/>
  <c r="NW215" i="19"/>
  <c r="NW241" i="19"/>
  <c r="NW242" i="19"/>
  <c r="NW270" i="19"/>
  <c r="NW278" i="19"/>
  <c r="NW61" i="19"/>
  <c r="NW74" i="19"/>
  <c r="NW181" i="19"/>
  <c r="NW212" i="19"/>
  <c r="NW301" i="19"/>
  <c r="NW6" i="19"/>
  <c r="NW18" i="19"/>
  <c r="NW19" i="19"/>
  <c r="NW20" i="19"/>
  <c r="OH297" i="19"/>
  <c r="OF297" i="19"/>
  <c r="OE297" i="19"/>
  <c r="OC297" i="19"/>
  <c r="OH235" i="19"/>
  <c r="OF235" i="19"/>
  <c r="OE235" i="19"/>
  <c r="OC235" i="19"/>
  <c r="OB235" i="19"/>
  <c r="OH8" i="19"/>
  <c r="OF8" i="19"/>
  <c r="OE8" i="19"/>
  <c r="OC8" i="19"/>
  <c r="OB8" i="19"/>
  <c r="OH304" i="19"/>
  <c r="OF304" i="19"/>
  <c r="OE304" i="19"/>
  <c r="OC304" i="19"/>
  <c r="OB304" i="19"/>
  <c r="OH302" i="19"/>
  <c r="OF302" i="19"/>
  <c r="OE302" i="19"/>
  <c r="OC302" i="19"/>
  <c r="OB302" i="19"/>
  <c r="OH298" i="19"/>
  <c r="OF298" i="19"/>
  <c r="OE298" i="19"/>
  <c r="OC298" i="19"/>
  <c r="OB298" i="19"/>
  <c r="OH296" i="19"/>
  <c r="OF296" i="19"/>
  <c r="OE296" i="19"/>
  <c r="OC296" i="19"/>
  <c r="OB296" i="19"/>
  <c r="OH294" i="19"/>
  <c r="OF294" i="19"/>
  <c r="OE294" i="19"/>
  <c r="OC294" i="19"/>
  <c r="OB294" i="19"/>
  <c r="OH289" i="19"/>
  <c r="OF289" i="19"/>
  <c r="OE289" i="19"/>
  <c r="OC289" i="19"/>
  <c r="OB289" i="19"/>
  <c r="OH288" i="19"/>
  <c r="OF288" i="19"/>
  <c r="OE288" i="19"/>
  <c r="OC288" i="19"/>
  <c r="OB288" i="19"/>
  <c r="OH287" i="19"/>
  <c r="OF287" i="19"/>
  <c r="OE287" i="19"/>
  <c r="OC287" i="19"/>
  <c r="OB287" i="19"/>
  <c r="OH285" i="19"/>
  <c r="OF285" i="19"/>
  <c r="OE285" i="19"/>
  <c r="OC285" i="19"/>
  <c r="OB285" i="19"/>
  <c r="OH280" i="19"/>
  <c r="OF280" i="19"/>
  <c r="OE280" i="19"/>
  <c r="OC280" i="19"/>
  <c r="OB280" i="19"/>
  <c r="OH279" i="19"/>
  <c r="OF279" i="19"/>
  <c r="OE279" i="19"/>
  <c r="OC279" i="19"/>
  <c r="OB279" i="19"/>
  <c r="OH277" i="19"/>
  <c r="OF277" i="19"/>
  <c r="OE277" i="19"/>
  <c r="OC277" i="19"/>
  <c r="OB277" i="19"/>
  <c r="OH273" i="19"/>
  <c r="OF273" i="19"/>
  <c r="OE273" i="19"/>
  <c r="OC273" i="19"/>
  <c r="OB273" i="19"/>
  <c r="OH271" i="19"/>
  <c r="OF271" i="19"/>
  <c r="OE271" i="19"/>
  <c r="OC271" i="19"/>
  <c r="OB271" i="19"/>
  <c r="OH270" i="19"/>
  <c r="OF270" i="19"/>
  <c r="OE270" i="19"/>
  <c r="OC270" i="19"/>
  <c r="OB270" i="19"/>
  <c r="OH267" i="19"/>
  <c r="OF267" i="19"/>
  <c r="OE267" i="19"/>
  <c r="OC267" i="19"/>
  <c r="OB267" i="19"/>
  <c r="OH266" i="19"/>
  <c r="OF266" i="19"/>
  <c r="OE266" i="19"/>
  <c r="OC266" i="19"/>
  <c r="OB266" i="19"/>
  <c r="OH264" i="19"/>
  <c r="OF264" i="19"/>
  <c r="OE264" i="19"/>
  <c r="OC264" i="19"/>
  <c r="OB264" i="19"/>
  <c r="OH263" i="19"/>
  <c r="OF263" i="19"/>
  <c r="OE263" i="19"/>
  <c r="OC263" i="19"/>
  <c r="OB263" i="19"/>
  <c r="OH261" i="19"/>
  <c r="OF261" i="19"/>
  <c r="OE261" i="19"/>
  <c r="OC261" i="19"/>
  <c r="OB261" i="19"/>
  <c r="OH260" i="19"/>
  <c r="OF260" i="19"/>
  <c r="OE260" i="19"/>
  <c r="OC260" i="19"/>
  <c r="OB260" i="19"/>
  <c r="OH253" i="19"/>
  <c r="OF253" i="19"/>
  <c r="OE253" i="19"/>
  <c r="OC253" i="19"/>
  <c r="OB253" i="19"/>
  <c r="OH252" i="19"/>
  <c r="OF252" i="19"/>
  <c r="OE252" i="19"/>
  <c r="OC252" i="19"/>
  <c r="OB252" i="19"/>
  <c r="OH248" i="19"/>
  <c r="OF248" i="19"/>
  <c r="OE248" i="19"/>
  <c r="OC248" i="19"/>
  <c r="OB248" i="19"/>
  <c r="OH247" i="19"/>
  <c r="OF247" i="19"/>
  <c r="OE247" i="19"/>
  <c r="OC247" i="19"/>
  <c r="OB247" i="19"/>
  <c r="OH246" i="19"/>
  <c r="OF246" i="19"/>
  <c r="OE246" i="19"/>
  <c r="OC246" i="19"/>
  <c r="OB246" i="19"/>
  <c r="OH244" i="19"/>
  <c r="OF244" i="19"/>
  <c r="OE244" i="19"/>
  <c r="OC244" i="19"/>
  <c r="OB244" i="19"/>
  <c r="OH240" i="19"/>
  <c r="OF240" i="19"/>
  <c r="OE240" i="19"/>
  <c r="OC240" i="19"/>
  <c r="OB240" i="19"/>
  <c r="OH239" i="19"/>
  <c r="OF239" i="19"/>
  <c r="OE239" i="19"/>
  <c r="OC239" i="19"/>
  <c r="OB239" i="19"/>
  <c r="OH237" i="19"/>
  <c r="OF237" i="19"/>
  <c r="OE237" i="19"/>
  <c r="OC237" i="19"/>
  <c r="OB237" i="19"/>
  <c r="OH236" i="19"/>
  <c r="OF236" i="19"/>
  <c r="OE236" i="19"/>
  <c r="OC236" i="19"/>
  <c r="OB236" i="19"/>
  <c r="OH234" i="19"/>
  <c r="OF234" i="19"/>
  <c r="OE234" i="19"/>
  <c r="OC234" i="19"/>
  <c r="OB234" i="19"/>
  <c r="OH233" i="19"/>
  <c r="OF233" i="19"/>
  <c r="OE233" i="19"/>
  <c r="OC233" i="19"/>
  <c r="OB233" i="19"/>
  <c r="OH232" i="19"/>
  <c r="OF232" i="19"/>
  <c r="OE232" i="19"/>
  <c r="OC232" i="19"/>
  <c r="OB232" i="19"/>
  <c r="OH230" i="19"/>
  <c r="OF230" i="19"/>
  <c r="OE230" i="19"/>
  <c r="OC230" i="19"/>
  <c r="OB230" i="19"/>
  <c r="OH229" i="19"/>
  <c r="OF229" i="19"/>
  <c r="OE229" i="19"/>
  <c r="OC229" i="19"/>
  <c r="OB229" i="19"/>
  <c r="OH228" i="19"/>
  <c r="OF228" i="19"/>
  <c r="OE228" i="19"/>
  <c r="OC228" i="19"/>
  <c r="OB228" i="19"/>
  <c r="OH227" i="19"/>
  <c r="OF227" i="19"/>
  <c r="OE227" i="19"/>
  <c r="OC227" i="19"/>
  <c r="OB227" i="19"/>
  <c r="OH226" i="19"/>
  <c r="OF226" i="19"/>
  <c r="OE226" i="19"/>
  <c r="OC226" i="19"/>
  <c r="OB226" i="19"/>
  <c r="OH224" i="19"/>
  <c r="OF224" i="19"/>
  <c r="OE224" i="19"/>
  <c r="OC224" i="19"/>
  <c r="OB224" i="19"/>
  <c r="OH221" i="19"/>
  <c r="OF221" i="19"/>
  <c r="OE221" i="19"/>
  <c r="OC221" i="19"/>
  <c r="OB221" i="19"/>
  <c r="OH220" i="19"/>
  <c r="OF220" i="19"/>
  <c r="OE220" i="19"/>
  <c r="OC220" i="19"/>
  <c r="OB220" i="19"/>
  <c r="OH218" i="19"/>
  <c r="OF218" i="19"/>
  <c r="OE218" i="19"/>
  <c r="OC218" i="19"/>
  <c r="OB218" i="19"/>
  <c r="OH217" i="19"/>
  <c r="OF217" i="19"/>
  <c r="OE217" i="19"/>
  <c r="OC217" i="19"/>
  <c r="OB217" i="19"/>
  <c r="OH215" i="19"/>
  <c r="OF215" i="19"/>
  <c r="OE215" i="19"/>
  <c r="OC215" i="19"/>
  <c r="OB215" i="19"/>
  <c r="OH213" i="19"/>
  <c r="OF213" i="19"/>
  <c r="OE213" i="19"/>
  <c r="OC213" i="19"/>
  <c r="OB213" i="19"/>
  <c r="OH211" i="19"/>
  <c r="OF211" i="19"/>
  <c r="OE211" i="19"/>
  <c r="OC211" i="19"/>
  <c r="OB211" i="19"/>
  <c r="OH210" i="19"/>
  <c r="OF210" i="19"/>
  <c r="OE210" i="19"/>
  <c r="OC210" i="19"/>
  <c r="OB210" i="19"/>
  <c r="OH205" i="19"/>
  <c r="OF205" i="19"/>
  <c r="OE205" i="19"/>
  <c r="OC205" i="19"/>
  <c r="OB205" i="19"/>
  <c r="OH203" i="19"/>
  <c r="OF203" i="19"/>
  <c r="OE203" i="19"/>
  <c r="OC203" i="19"/>
  <c r="OB203" i="19"/>
  <c r="OH202" i="19"/>
  <c r="OF202" i="19"/>
  <c r="OE202" i="19"/>
  <c r="OC202" i="19"/>
  <c r="OB202" i="19"/>
  <c r="OH199" i="19"/>
  <c r="OF199" i="19"/>
  <c r="OE199" i="19"/>
  <c r="OC199" i="19"/>
  <c r="OB199" i="19"/>
  <c r="OH196" i="19"/>
  <c r="OF196" i="19"/>
  <c r="OE196" i="19"/>
  <c r="OC196" i="19"/>
  <c r="OB196" i="19"/>
  <c r="OH195" i="19"/>
  <c r="OF195" i="19"/>
  <c r="OE195" i="19"/>
  <c r="OC195" i="19"/>
  <c r="OB195" i="19"/>
  <c r="OH194" i="19"/>
  <c r="OF194" i="19"/>
  <c r="OE194" i="19"/>
  <c r="OC194" i="19"/>
  <c r="OB194" i="19"/>
  <c r="OH187" i="19"/>
  <c r="OF187" i="19"/>
  <c r="OE187" i="19"/>
  <c r="OC187" i="19"/>
  <c r="OB187" i="19"/>
  <c r="OH186" i="19"/>
  <c r="OF186" i="19"/>
  <c r="OE186" i="19"/>
  <c r="OC186" i="19"/>
  <c r="OB186" i="19"/>
  <c r="OH184" i="19"/>
  <c r="OF184" i="19"/>
  <c r="OE184" i="19"/>
  <c r="OC184" i="19"/>
  <c r="OB184" i="19"/>
  <c r="OH182" i="19"/>
  <c r="OF182" i="19"/>
  <c r="OE182" i="19"/>
  <c r="OC182" i="19"/>
  <c r="OB182" i="19"/>
  <c r="OH181" i="19"/>
  <c r="OF181" i="19"/>
  <c r="OE181" i="19"/>
  <c r="OC181" i="19"/>
  <c r="OB181" i="19"/>
  <c r="OH178" i="19"/>
  <c r="OF178" i="19"/>
  <c r="OE178" i="19"/>
  <c r="OC178" i="19"/>
  <c r="OB178" i="19"/>
  <c r="OH177" i="19"/>
  <c r="OF177" i="19"/>
  <c r="OE177" i="19"/>
  <c r="OC177" i="19"/>
  <c r="OB177" i="19"/>
  <c r="OH175" i="19"/>
  <c r="OF175" i="19"/>
  <c r="OE175" i="19"/>
  <c r="OC175" i="19"/>
  <c r="OB175" i="19"/>
  <c r="OH174" i="19"/>
  <c r="OF174" i="19"/>
  <c r="OE174" i="19"/>
  <c r="OC174" i="19"/>
  <c r="OB174" i="19"/>
  <c r="OH172" i="19"/>
  <c r="OF172" i="19"/>
  <c r="OE172" i="19"/>
  <c r="OC172" i="19"/>
  <c r="OB172" i="19"/>
  <c r="OH169" i="19"/>
  <c r="OF169" i="19"/>
  <c r="OE169" i="19"/>
  <c r="OC169" i="19"/>
  <c r="OB169" i="19"/>
  <c r="OH168" i="19"/>
  <c r="OF168" i="19"/>
  <c r="OE168" i="19"/>
  <c r="OC168" i="19"/>
  <c r="OB168" i="19"/>
  <c r="OH165" i="19"/>
  <c r="OF165" i="19"/>
  <c r="OE165" i="19"/>
  <c r="OC165" i="19"/>
  <c r="OB165" i="19"/>
  <c r="OH162" i="19"/>
  <c r="OF162" i="19"/>
  <c r="OE162" i="19"/>
  <c r="OC162" i="19"/>
  <c r="OB162" i="19"/>
  <c r="OH161" i="19"/>
  <c r="OF161" i="19"/>
  <c r="OE161" i="19"/>
  <c r="OC161" i="19"/>
  <c r="OB161" i="19"/>
  <c r="OH159" i="19"/>
  <c r="OF159" i="19"/>
  <c r="OE159" i="19"/>
  <c r="OC159" i="19"/>
  <c r="OB159" i="19"/>
  <c r="OH158" i="19"/>
  <c r="OF158" i="19"/>
  <c r="OE158" i="19"/>
  <c r="OC158" i="19"/>
  <c r="OB158" i="19"/>
  <c r="OH156" i="19"/>
  <c r="OF156" i="19"/>
  <c r="OE156" i="19"/>
  <c r="OC156" i="19"/>
  <c r="OB156" i="19"/>
  <c r="OH155" i="19"/>
  <c r="OF155" i="19"/>
  <c r="OE155" i="19"/>
  <c r="OC155" i="19"/>
  <c r="OB155" i="19"/>
  <c r="OH153" i="19"/>
  <c r="OF153" i="19"/>
  <c r="OE153" i="19"/>
  <c r="OC153" i="19"/>
  <c r="OB153" i="19"/>
  <c r="OH151" i="19"/>
  <c r="OF151" i="19"/>
  <c r="OE151" i="19"/>
  <c r="OC151" i="19"/>
  <c r="OB151" i="19"/>
  <c r="OH150" i="19"/>
  <c r="OF150" i="19"/>
  <c r="OE150" i="19"/>
  <c r="OC150" i="19"/>
  <c r="OB150" i="19"/>
  <c r="OH148" i="19"/>
  <c r="OF148" i="19"/>
  <c r="OE148" i="19"/>
  <c r="OC148" i="19"/>
  <c r="OB148" i="19"/>
  <c r="OH147" i="19"/>
  <c r="OF147" i="19"/>
  <c r="OE147" i="19"/>
  <c r="OC147" i="19"/>
  <c r="OB147" i="19"/>
  <c r="OH144" i="19"/>
  <c r="OF144" i="19"/>
  <c r="OE144" i="19"/>
  <c r="OC144" i="19"/>
  <c r="OB144" i="19"/>
  <c r="OH143" i="19"/>
  <c r="OF143" i="19"/>
  <c r="OE143" i="19"/>
  <c r="OC143" i="19"/>
  <c r="OB143" i="19"/>
  <c r="OH142" i="19"/>
  <c r="OF142" i="19"/>
  <c r="OE142" i="19"/>
  <c r="OC142" i="19"/>
  <c r="OB142" i="19"/>
  <c r="OH137" i="19"/>
  <c r="OF137" i="19"/>
  <c r="OE137" i="19"/>
  <c r="OC137" i="19"/>
  <c r="OB137" i="19"/>
  <c r="OH136" i="19"/>
  <c r="OF136" i="19"/>
  <c r="OE136" i="19"/>
  <c r="OC136" i="19"/>
  <c r="OB136" i="19"/>
  <c r="OH133" i="19"/>
  <c r="OF133" i="19"/>
  <c r="OE133" i="19"/>
  <c r="OC133" i="19"/>
  <c r="OB133" i="19"/>
  <c r="OH132" i="19"/>
  <c r="OF132" i="19"/>
  <c r="OE132" i="19"/>
  <c r="OC132" i="19"/>
  <c r="OB132" i="19"/>
  <c r="OH131" i="19"/>
  <c r="OF131" i="19"/>
  <c r="OE131" i="19"/>
  <c r="OC131" i="19"/>
  <c r="OB131" i="19"/>
  <c r="OH127" i="19"/>
  <c r="OF127" i="19"/>
  <c r="OE127" i="19"/>
  <c r="OC127" i="19"/>
  <c r="OB127" i="19"/>
  <c r="OH124" i="19"/>
  <c r="OF124" i="19"/>
  <c r="OE124" i="19"/>
  <c r="OC124" i="19"/>
  <c r="OB124" i="19"/>
  <c r="OH120" i="19"/>
  <c r="OF120" i="19"/>
  <c r="OE120" i="19"/>
  <c r="OC120" i="19"/>
  <c r="OB120" i="19"/>
  <c r="OH119" i="19"/>
  <c r="OF119" i="19"/>
  <c r="OE119" i="19"/>
  <c r="OC119" i="19"/>
  <c r="OB119" i="19"/>
  <c r="OH118" i="19"/>
  <c r="OF118" i="19"/>
  <c r="OE118" i="19"/>
  <c r="OC118" i="19"/>
  <c r="OB118" i="19"/>
  <c r="OH117" i="19"/>
  <c r="OF117" i="19"/>
  <c r="OE117" i="19"/>
  <c r="OC117" i="19"/>
  <c r="OB117" i="19"/>
  <c r="OH113" i="19"/>
  <c r="OF113" i="19"/>
  <c r="OE113" i="19"/>
  <c r="OC113" i="19"/>
  <c r="OB113" i="19"/>
  <c r="OH111" i="19"/>
  <c r="OF111" i="19"/>
  <c r="OE111" i="19"/>
  <c r="OC111" i="19"/>
  <c r="OB111" i="19"/>
  <c r="OH110" i="19"/>
  <c r="OF110" i="19"/>
  <c r="OE110" i="19"/>
  <c r="OC110" i="19"/>
  <c r="OB110" i="19"/>
  <c r="OH109" i="19"/>
  <c r="OF109" i="19"/>
  <c r="OE109" i="19"/>
  <c r="OC109" i="19"/>
  <c r="OB109" i="19"/>
  <c r="OH106" i="19"/>
  <c r="OF106" i="19"/>
  <c r="OE106" i="19"/>
  <c r="OC106" i="19"/>
  <c r="OB106" i="19"/>
  <c r="OH105" i="19"/>
  <c r="OF105" i="19"/>
  <c r="OE105" i="19"/>
  <c r="OC105" i="19"/>
  <c r="OB105" i="19"/>
  <c r="OH102" i="19"/>
  <c r="OF102" i="19"/>
  <c r="OE102" i="19"/>
  <c r="OC102" i="19"/>
  <c r="OB102" i="19"/>
  <c r="OH101" i="19"/>
  <c r="OF101" i="19"/>
  <c r="OE101" i="19"/>
  <c r="OC101" i="19"/>
  <c r="OB101" i="19"/>
  <c r="OH100" i="19"/>
  <c r="OF100" i="19"/>
  <c r="OE100" i="19"/>
  <c r="OC100" i="19"/>
  <c r="OB100" i="19"/>
  <c r="OH99" i="19"/>
  <c r="OF99" i="19"/>
  <c r="OE99" i="19"/>
  <c r="OC99" i="19"/>
  <c r="OB99" i="19"/>
  <c r="OH97" i="19"/>
  <c r="OF97" i="19"/>
  <c r="OE97" i="19"/>
  <c r="OC97" i="19"/>
  <c r="OB97" i="19"/>
  <c r="OH92" i="19"/>
  <c r="OF92" i="19"/>
  <c r="OE92" i="19"/>
  <c r="OC92" i="19"/>
  <c r="OB92" i="19"/>
  <c r="OH91" i="19"/>
  <c r="OF91" i="19"/>
  <c r="OE91" i="19"/>
  <c r="OC91" i="19"/>
  <c r="OB91" i="19"/>
  <c r="OH89" i="19"/>
  <c r="OF89" i="19"/>
  <c r="OE89" i="19"/>
  <c r="OC89" i="19"/>
  <c r="OB89" i="19"/>
  <c r="OH87" i="19"/>
  <c r="OF87" i="19"/>
  <c r="OE87" i="19"/>
  <c r="OC87" i="19"/>
  <c r="OB87" i="19"/>
  <c r="OH86" i="19"/>
  <c r="OF86" i="19"/>
  <c r="OE86" i="19"/>
  <c r="OC86" i="19"/>
  <c r="OB86" i="19"/>
  <c r="OH85" i="19"/>
  <c r="OF85" i="19"/>
  <c r="OE85" i="19"/>
  <c r="OC85" i="19"/>
  <c r="OB85" i="19"/>
  <c r="OH84" i="19"/>
  <c r="OF84" i="19"/>
  <c r="OE84" i="19"/>
  <c r="OC84" i="19"/>
  <c r="OB84" i="19"/>
  <c r="OH83" i="19"/>
  <c r="OF83" i="19"/>
  <c r="OE83" i="19"/>
  <c r="OC83" i="19"/>
  <c r="OB83" i="19"/>
  <c r="OH81" i="19"/>
  <c r="OF81" i="19"/>
  <c r="OE81" i="19"/>
  <c r="OC81" i="19"/>
  <c r="OB81" i="19"/>
  <c r="OH80" i="19"/>
  <c r="OF80" i="19"/>
  <c r="OE80" i="19"/>
  <c r="OC80" i="19"/>
  <c r="OB80" i="19"/>
  <c r="OH79" i="19"/>
  <c r="OF79" i="19"/>
  <c r="OE79" i="19"/>
  <c r="OC79" i="19"/>
  <c r="OB79" i="19"/>
  <c r="OH77" i="19"/>
  <c r="OF77" i="19"/>
  <c r="OE77" i="19"/>
  <c r="OC77" i="19"/>
  <c r="OB77" i="19"/>
  <c r="OH75" i="19"/>
  <c r="OF75" i="19"/>
  <c r="OE75" i="19"/>
  <c r="OC75" i="19"/>
  <c r="OB75" i="19"/>
  <c r="OH71" i="19"/>
  <c r="OF71" i="19"/>
  <c r="OE71" i="19"/>
  <c r="OC71" i="19"/>
  <c r="OB71" i="19"/>
  <c r="OH69" i="19"/>
  <c r="OF69" i="19"/>
  <c r="OE69" i="19"/>
  <c r="OC69" i="19"/>
  <c r="OB69" i="19"/>
  <c r="OH65" i="19"/>
  <c r="OF65" i="19"/>
  <c r="OE65" i="19"/>
  <c r="OC65" i="19"/>
  <c r="OB65" i="19"/>
  <c r="OH63" i="19"/>
  <c r="OF63" i="19"/>
  <c r="OE63" i="19"/>
  <c r="OC63" i="19"/>
  <c r="OB63" i="19"/>
  <c r="OH62" i="19"/>
  <c r="OF62" i="19"/>
  <c r="OE62" i="19"/>
  <c r="OC62" i="19"/>
  <c r="OB62" i="19"/>
  <c r="OH61" i="19"/>
  <c r="OF61" i="19"/>
  <c r="OE61" i="19"/>
  <c r="OC61" i="19"/>
  <c r="OB61" i="19"/>
  <c r="OH60" i="19"/>
  <c r="OF60" i="19"/>
  <c r="OE60" i="19"/>
  <c r="OC60" i="19"/>
  <c r="OB60" i="19"/>
  <c r="OH56" i="19"/>
  <c r="OF56" i="19"/>
  <c r="OE56" i="19"/>
  <c r="OC56" i="19"/>
  <c r="OB56" i="19"/>
  <c r="OH54" i="19"/>
  <c r="OF54" i="19"/>
  <c r="OE54" i="19"/>
  <c r="OC54" i="19"/>
  <c r="OB54" i="19"/>
  <c r="OH51" i="19"/>
  <c r="OF51" i="19"/>
  <c r="OE51" i="19"/>
  <c r="OC51" i="19"/>
  <c r="OB51" i="19"/>
  <c r="OH50" i="19"/>
  <c r="OF50" i="19"/>
  <c r="OE50" i="19"/>
  <c r="OC50" i="19"/>
  <c r="OB50" i="19"/>
  <c r="OH48" i="19"/>
  <c r="OF48" i="19"/>
  <c r="OE48" i="19"/>
  <c r="OC48" i="19"/>
  <c r="OB48" i="19"/>
  <c r="OH45" i="19"/>
  <c r="OF45" i="19"/>
  <c r="OE45" i="19"/>
  <c r="OC45" i="19"/>
  <c r="OB45" i="19"/>
  <c r="OH41" i="19"/>
  <c r="OF41" i="19"/>
  <c r="OE41" i="19"/>
  <c r="OC41" i="19"/>
  <c r="OB41" i="19"/>
  <c r="OH40" i="19"/>
  <c r="OF40" i="19"/>
  <c r="OE40" i="19"/>
  <c r="OC40" i="19"/>
  <c r="OB40" i="19"/>
  <c r="OH38" i="19"/>
  <c r="OF38" i="19"/>
  <c r="OE38" i="19"/>
  <c r="OC38" i="19"/>
  <c r="OB38" i="19"/>
  <c r="OH37" i="19"/>
  <c r="OF37" i="19"/>
  <c r="OE37" i="19"/>
  <c r="OC37" i="19"/>
  <c r="OB37" i="19"/>
  <c r="OH36" i="19"/>
  <c r="OF36" i="19"/>
  <c r="OE36" i="19"/>
  <c r="OC36" i="19"/>
  <c r="OB36" i="19"/>
  <c r="OH34" i="19"/>
  <c r="OF34" i="19"/>
  <c r="OE34" i="19"/>
  <c r="OC34" i="19"/>
  <c r="OB34" i="19"/>
  <c r="OH30" i="19"/>
  <c r="OF30" i="19"/>
  <c r="OE30" i="19"/>
  <c r="OC30" i="19"/>
  <c r="OB30" i="19"/>
  <c r="OH28" i="19"/>
  <c r="OF28" i="19"/>
  <c r="OE28" i="19"/>
  <c r="OC28" i="19"/>
  <c r="OB28" i="19"/>
  <c r="OH27" i="19"/>
  <c r="OF27" i="19"/>
  <c r="OE27" i="19"/>
  <c r="OC27" i="19"/>
  <c r="OB27" i="19"/>
  <c r="OH25" i="19"/>
  <c r="OF25" i="19"/>
  <c r="OE25" i="19"/>
  <c r="OC25" i="19"/>
  <c r="OB25" i="19"/>
  <c r="OH20" i="19"/>
  <c r="OF20" i="19"/>
  <c r="OE20" i="19"/>
  <c r="OC20" i="19"/>
  <c r="OB20" i="19"/>
  <c r="OH18" i="19"/>
  <c r="OF18" i="19"/>
  <c r="OE18" i="19"/>
  <c r="OC18" i="19"/>
  <c r="OB18" i="19"/>
  <c r="OH15" i="19"/>
  <c r="OF15" i="19"/>
  <c r="OE15" i="19"/>
  <c r="OC15" i="19"/>
  <c r="OB15" i="19"/>
  <c r="OH12" i="19"/>
  <c r="OF12" i="19"/>
  <c r="OE12" i="19"/>
  <c r="OC12" i="19"/>
  <c r="OB12" i="19"/>
  <c r="OH11" i="19"/>
  <c r="OF11" i="19"/>
  <c r="OE11" i="19"/>
  <c r="OC11" i="19"/>
  <c r="OB11" i="19"/>
  <c r="OH7" i="19"/>
  <c r="OF7" i="19"/>
  <c r="OE7" i="19"/>
  <c r="OC7" i="19"/>
  <c r="OB7" i="19"/>
  <c r="OH6" i="19"/>
  <c r="OF6" i="19"/>
  <c r="OE6" i="19"/>
  <c r="OC6" i="19"/>
  <c r="OB6" i="19"/>
  <c r="OH5" i="19"/>
  <c r="OF5" i="19"/>
  <c r="OE5" i="19"/>
  <c r="OC5" i="19"/>
  <c r="OB5" i="19"/>
  <c r="OF4" i="19"/>
  <c r="OE4" i="19"/>
  <c r="OC4" i="19"/>
  <c r="OH3" i="19"/>
  <c r="OF3" i="19"/>
  <c r="OE3" i="19"/>
  <c r="OC3" i="19"/>
  <c r="OB3" i="19"/>
  <c r="OH303" i="19"/>
  <c r="OF303" i="19"/>
  <c r="OE303" i="19"/>
  <c r="OC303" i="19"/>
  <c r="OB303" i="19"/>
  <c r="OH301" i="19"/>
  <c r="OF301" i="19"/>
  <c r="OE301" i="19"/>
  <c r="OC301" i="19"/>
  <c r="OB301" i="19"/>
  <c r="OH300" i="19"/>
  <c r="OF300" i="19"/>
  <c r="OE300" i="19"/>
  <c r="OC300" i="19"/>
  <c r="OB300" i="19"/>
  <c r="OH299" i="19"/>
  <c r="OF299" i="19"/>
  <c r="OE299" i="19"/>
  <c r="OC299" i="19"/>
  <c r="OB299" i="19"/>
  <c r="OH295" i="19"/>
  <c r="OF295" i="19"/>
  <c r="OE295" i="19"/>
  <c r="OC295" i="19"/>
  <c r="OB295" i="19"/>
  <c r="OH293" i="19"/>
  <c r="OF293" i="19"/>
  <c r="OE293" i="19"/>
  <c r="OC293" i="19"/>
  <c r="OB293" i="19"/>
  <c r="OH292" i="19"/>
  <c r="OF292" i="19"/>
  <c r="OE292" i="19"/>
  <c r="OC292" i="19"/>
  <c r="OB292" i="19"/>
  <c r="OH291" i="19"/>
  <c r="OF291" i="19"/>
  <c r="OE291" i="19"/>
  <c r="OC291" i="19"/>
  <c r="OB291" i="19"/>
  <c r="OH290" i="19"/>
  <c r="OF290" i="19"/>
  <c r="OE290" i="19"/>
  <c r="OC290" i="19"/>
  <c r="OB290" i="19"/>
  <c r="OH286" i="19"/>
  <c r="OF286" i="19"/>
  <c r="OE286" i="19"/>
  <c r="OC286" i="19"/>
  <c r="OB286" i="19"/>
  <c r="OH284" i="19"/>
  <c r="OF284" i="19"/>
  <c r="OE284" i="19"/>
  <c r="OC284" i="19"/>
  <c r="OB284" i="19"/>
  <c r="OH283" i="19"/>
  <c r="OF283" i="19"/>
  <c r="OE283" i="19"/>
  <c r="OC283" i="19"/>
  <c r="OB283" i="19"/>
  <c r="OH282" i="19"/>
  <c r="OF282" i="19"/>
  <c r="OE282" i="19"/>
  <c r="OC282" i="19"/>
  <c r="OB282" i="19"/>
  <c r="OH281" i="19"/>
  <c r="OF281" i="19"/>
  <c r="OE281" i="19"/>
  <c r="OC281" i="19"/>
  <c r="OB281" i="19"/>
  <c r="OH278" i="19"/>
  <c r="OF278" i="19"/>
  <c r="OE278" i="19"/>
  <c r="OC278" i="19"/>
  <c r="OB278" i="19"/>
  <c r="OH276" i="19"/>
  <c r="OF276" i="19"/>
  <c r="OE276" i="19"/>
  <c r="OC276" i="19"/>
  <c r="OB276" i="19"/>
  <c r="OH275" i="19"/>
  <c r="OF275" i="19"/>
  <c r="OE275" i="19"/>
  <c r="OC275" i="19"/>
  <c r="OB275" i="19"/>
  <c r="OH274" i="19"/>
  <c r="OF274" i="19"/>
  <c r="OE274" i="19"/>
  <c r="OC274" i="19"/>
  <c r="OB274" i="19"/>
  <c r="OH272" i="19"/>
  <c r="OF272" i="19"/>
  <c r="OE272" i="19"/>
  <c r="OC272" i="19"/>
  <c r="OB272" i="19"/>
  <c r="OH269" i="19"/>
  <c r="OF269" i="19"/>
  <c r="OE269" i="19"/>
  <c r="OC269" i="19"/>
  <c r="OB269" i="19"/>
  <c r="OH268" i="19"/>
  <c r="OF268" i="19"/>
  <c r="OE268" i="19"/>
  <c r="OC268" i="19"/>
  <c r="OB268" i="19"/>
  <c r="OH265" i="19"/>
  <c r="OF265" i="19"/>
  <c r="OE265" i="19"/>
  <c r="OC265" i="19"/>
  <c r="OB265" i="19"/>
  <c r="OH262" i="19"/>
  <c r="OF262" i="19"/>
  <c r="OE262" i="19"/>
  <c r="OC262" i="19"/>
  <c r="OB262" i="19"/>
  <c r="OH259" i="19"/>
  <c r="OF259" i="19"/>
  <c r="OE259" i="19"/>
  <c r="OC259" i="19"/>
  <c r="OB259" i="19"/>
  <c r="OH258" i="19"/>
  <c r="OF258" i="19"/>
  <c r="OE258" i="19"/>
  <c r="OC258" i="19"/>
  <c r="OB258" i="19"/>
  <c r="OH257" i="19"/>
  <c r="OF257" i="19"/>
  <c r="OE257" i="19"/>
  <c r="OC257" i="19"/>
  <c r="OB257" i="19"/>
  <c r="OH256" i="19"/>
  <c r="OF256" i="19"/>
  <c r="OE256" i="19"/>
  <c r="OC256" i="19"/>
  <c r="OB256" i="19"/>
  <c r="OH255" i="19"/>
  <c r="OF255" i="19"/>
  <c r="OE255" i="19"/>
  <c r="OC255" i="19"/>
  <c r="OB255" i="19"/>
  <c r="OH254" i="19"/>
  <c r="OF254" i="19"/>
  <c r="OE254" i="19"/>
  <c r="OC254" i="19"/>
  <c r="OB254" i="19"/>
  <c r="OH251" i="19"/>
  <c r="OF251" i="19"/>
  <c r="OE251" i="19"/>
  <c r="OC251" i="19"/>
  <c r="OB251" i="19"/>
  <c r="OH250" i="19"/>
  <c r="OF250" i="19"/>
  <c r="OE250" i="19"/>
  <c r="OC250" i="19"/>
  <c r="OB250" i="19"/>
  <c r="OH249" i="19"/>
  <c r="OF249" i="19"/>
  <c r="OE249" i="19"/>
  <c r="OC249" i="19"/>
  <c r="OB249" i="19"/>
  <c r="OH245" i="19"/>
  <c r="OF245" i="19"/>
  <c r="OE245" i="19"/>
  <c r="OC245" i="19"/>
  <c r="OB245" i="19"/>
  <c r="OH243" i="19"/>
  <c r="OF243" i="19"/>
  <c r="OE243" i="19"/>
  <c r="OC243" i="19"/>
  <c r="OB243" i="19"/>
  <c r="OH242" i="19"/>
  <c r="OF242" i="19"/>
  <c r="OE242" i="19"/>
  <c r="OC242" i="19"/>
  <c r="OB242" i="19"/>
  <c r="OH241" i="19"/>
  <c r="OF241" i="19"/>
  <c r="OE241" i="19"/>
  <c r="OC241" i="19"/>
  <c r="OB241" i="19"/>
  <c r="OH238" i="19"/>
  <c r="OF238" i="19"/>
  <c r="OE238" i="19"/>
  <c r="OC238" i="19"/>
  <c r="OB238" i="19"/>
  <c r="OH231" i="19"/>
  <c r="OF231" i="19"/>
  <c r="OE231" i="19"/>
  <c r="OC231" i="19"/>
  <c r="OB231" i="19"/>
  <c r="OH225" i="19"/>
  <c r="OF225" i="19"/>
  <c r="OE225" i="19"/>
  <c r="OC225" i="19"/>
  <c r="OB225" i="19"/>
  <c r="OH223" i="19"/>
  <c r="OF223" i="19"/>
  <c r="OE223" i="19"/>
  <c r="OC223" i="19"/>
  <c r="OB223" i="19"/>
  <c r="OH222" i="19"/>
  <c r="OF222" i="19"/>
  <c r="OE222" i="19"/>
  <c r="OC222" i="19"/>
  <c r="OB222" i="19"/>
  <c r="OH219" i="19"/>
  <c r="OF219" i="19"/>
  <c r="OE219" i="19"/>
  <c r="OC219" i="19"/>
  <c r="OB219" i="19"/>
  <c r="OH216" i="19"/>
  <c r="OF216" i="19"/>
  <c r="OE216" i="19"/>
  <c r="OC216" i="19"/>
  <c r="OB216" i="19"/>
  <c r="OH214" i="19"/>
  <c r="OF214" i="19"/>
  <c r="OE214" i="19"/>
  <c r="OC214" i="19"/>
  <c r="OB214" i="19"/>
  <c r="OH212" i="19"/>
  <c r="OF212" i="19"/>
  <c r="OE212" i="19"/>
  <c r="OC212" i="19"/>
  <c r="OB212" i="19"/>
  <c r="OH209" i="19"/>
  <c r="OF209" i="19"/>
  <c r="OE209" i="19"/>
  <c r="OC209" i="19"/>
  <c r="OB209" i="19"/>
  <c r="OH208" i="19"/>
  <c r="OF208" i="19"/>
  <c r="OE208" i="19"/>
  <c r="OC208" i="19"/>
  <c r="OB208" i="19"/>
  <c r="OH207" i="19"/>
  <c r="OF207" i="19"/>
  <c r="OE207" i="19"/>
  <c r="OC207" i="19"/>
  <c r="OB207" i="19"/>
  <c r="OH206" i="19"/>
  <c r="OF206" i="19"/>
  <c r="OE206" i="19"/>
  <c r="OC206" i="19"/>
  <c r="OB206" i="19"/>
  <c r="OH204" i="19"/>
  <c r="OF204" i="19"/>
  <c r="OE204" i="19"/>
  <c r="OC204" i="19"/>
  <c r="OB204" i="19"/>
  <c r="OH201" i="19"/>
  <c r="OF201" i="19"/>
  <c r="OE201" i="19"/>
  <c r="OC201" i="19"/>
  <c r="OB201" i="19"/>
  <c r="OH200" i="19"/>
  <c r="OF200" i="19"/>
  <c r="OE200" i="19"/>
  <c r="OC200" i="19"/>
  <c r="OB200" i="19"/>
  <c r="OH198" i="19"/>
  <c r="OF198" i="19"/>
  <c r="OE198" i="19"/>
  <c r="OC198" i="19"/>
  <c r="OB198" i="19"/>
  <c r="OH197" i="19"/>
  <c r="OF197" i="19"/>
  <c r="OE197" i="19"/>
  <c r="OC197" i="19"/>
  <c r="OB197" i="19"/>
  <c r="OH193" i="19"/>
  <c r="OF193" i="19"/>
  <c r="OE193" i="19"/>
  <c r="OC193" i="19"/>
  <c r="OB193" i="19"/>
  <c r="OH192" i="19"/>
  <c r="OF192" i="19"/>
  <c r="OE192" i="19"/>
  <c r="OC192" i="19"/>
  <c r="OB192" i="19"/>
  <c r="OH191" i="19"/>
  <c r="OF191" i="19"/>
  <c r="OE191" i="19"/>
  <c r="OC191" i="19"/>
  <c r="OB191" i="19"/>
  <c r="OH190" i="19"/>
  <c r="OF190" i="19"/>
  <c r="OE190" i="19"/>
  <c r="OC190" i="19"/>
  <c r="OB190" i="19"/>
  <c r="OH189" i="19"/>
  <c r="OF189" i="19"/>
  <c r="OE189" i="19"/>
  <c r="OC189" i="19"/>
  <c r="OB189" i="19"/>
  <c r="OH188" i="19"/>
  <c r="OF188" i="19"/>
  <c r="OE188" i="19"/>
  <c r="OC188" i="19"/>
  <c r="OB188" i="19"/>
  <c r="OH185" i="19"/>
  <c r="OF185" i="19"/>
  <c r="OE185" i="19"/>
  <c r="OC185" i="19"/>
  <c r="OB185" i="19"/>
  <c r="OH183" i="19"/>
  <c r="OF183" i="19"/>
  <c r="OE183" i="19"/>
  <c r="OC183" i="19"/>
  <c r="OB183" i="19"/>
  <c r="OH180" i="19"/>
  <c r="OF180" i="19"/>
  <c r="OE180" i="19"/>
  <c r="OC180" i="19"/>
  <c r="OB180" i="19"/>
  <c r="OH179" i="19"/>
  <c r="OF179" i="19"/>
  <c r="OE179" i="19"/>
  <c r="OC179" i="19"/>
  <c r="OB179" i="19"/>
  <c r="OH176" i="19"/>
  <c r="OF176" i="19"/>
  <c r="OE176" i="19"/>
  <c r="OC176" i="19"/>
  <c r="OB176" i="19"/>
  <c r="OH173" i="19"/>
  <c r="OF173" i="19"/>
  <c r="OE173" i="19"/>
  <c r="OC173" i="19"/>
  <c r="OB173" i="19"/>
  <c r="OH171" i="19"/>
  <c r="OF171" i="19"/>
  <c r="OE171" i="19"/>
  <c r="OC171" i="19"/>
  <c r="OB171" i="19"/>
  <c r="OH170" i="19"/>
  <c r="OF170" i="19"/>
  <c r="OE170" i="19"/>
  <c r="OC170" i="19"/>
  <c r="OB170" i="19"/>
  <c r="OH167" i="19"/>
  <c r="OF167" i="19"/>
  <c r="OE167" i="19"/>
  <c r="OC167" i="19"/>
  <c r="OB167" i="19"/>
  <c r="OH166" i="19"/>
  <c r="OF166" i="19"/>
  <c r="OE166" i="19"/>
  <c r="OC166" i="19"/>
  <c r="OB166" i="19"/>
  <c r="OH164" i="19"/>
  <c r="OF164" i="19"/>
  <c r="OE164" i="19"/>
  <c r="OC164" i="19"/>
  <c r="OB164" i="19"/>
  <c r="OH163" i="19"/>
  <c r="OF163" i="19"/>
  <c r="OE163" i="19"/>
  <c r="OC163" i="19"/>
  <c r="OB163" i="19"/>
  <c r="OH160" i="19"/>
  <c r="OF160" i="19"/>
  <c r="OE160" i="19"/>
  <c r="OC160" i="19"/>
  <c r="OB160" i="19"/>
  <c r="OH157" i="19"/>
  <c r="OF157" i="19"/>
  <c r="OE157" i="19"/>
  <c r="OC157" i="19"/>
  <c r="OB157" i="19"/>
  <c r="OH154" i="19"/>
  <c r="OF154" i="19"/>
  <c r="OE154" i="19"/>
  <c r="OC154" i="19"/>
  <c r="OB154" i="19"/>
  <c r="OH152" i="19"/>
  <c r="OF152" i="19"/>
  <c r="OE152" i="19"/>
  <c r="OC152" i="19"/>
  <c r="OB152" i="19"/>
  <c r="OH149" i="19"/>
  <c r="OF149" i="19"/>
  <c r="OE149" i="19"/>
  <c r="OC149" i="19"/>
  <c r="OB149" i="19"/>
  <c r="OH146" i="19"/>
  <c r="OF146" i="19"/>
  <c r="OE146" i="19"/>
  <c r="OC146" i="19"/>
  <c r="OB146" i="19"/>
  <c r="OH145" i="19"/>
  <c r="OF145" i="19"/>
  <c r="OE145" i="19"/>
  <c r="OC145" i="19"/>
  <c r="OB145" i="19"/>
  <c r="OH141" i="19"/>
  <c r="OF141" i="19"/>
  <c r="OE141" i="19"/>
  <c r="OC141" i="19"/>
  <c r="OB141" i="19"/>
  <c r="OH140" i="19"/>
  <c r="OF140" i="19"/>
  <c r="OE140" i="19"/>
  <c r="OC140" i="19"/>
  <c r="OB140" i="19"/>
  <c r="OH139" i="19"/>
  <c r="OF139" i="19"/>
  <c r="OE139" i="19"/>
  <c r="OC139" i="19"/>
  <c r="OB139" i="19"/>
  <c r="OH138" i="19"/>
  <c r="OF138" i="19"/>
  <c r="OE138" i="19"/>
  <c r="OC138" i="19"/>
  <c r="OB138" i="19"/>
  <c r="OH135" i="19"/>
  <c r="OF135" i="19"/>
  <c r="OE135" i="19"/>
  <c r="OC135" i="19"/>
  <c r="OB135" i="19"/>
  <c r="OH134" i="19"/>
  <c r="OF134" i="19"/>
  <c r="OE134" i="19"/>
  <c r="OC134" i="19"/>
  <c r="OB134" i="19"/>
  <c r="OH130" i="19"/>
  <c r="OF130" i="19"/>
  <c r="OE130" i="19"/>
  <c r="OC130" i="19"/>
  <c r="OB130" i="19"/>
  <c r="OH129" i="19"/>
  <c r="OF129" i="19"/>
  <c r="OE129" i="19"/>
  <c r="OC129" i="19"/>
  <c r="OB129" i="19"/>
  <c r="OH128" i="19"/>
  <c r="OF128" i="19"/>
  <c r="OE128" i="19"/>
  <c r="OC128" i="19"/>
  <c r="OB128" i="19"/>
  <c r="OH126" i="19"/>
  <c r="OF126" i="19"/>
  <c r="OE126" i="19"/>
  <c r="OC126" i="19"/>
  <c r="OB126" i="19"/>
  <c r="OH125" i="19"/>
  <c r="OF125" i="19"/>
  <c r="OE125" i="19"/>
  <c r="OC125" i="19"/>
  <c r="OB125" i="19"/>
  <c r="OH123" i="19"/>
  <c r="OF123" i="19"/>
  <c r="OE123" i="19"/>
  <c r="OC123" i="19"/>
  <c r="OB123" i="19"/>
  <c r="OH122" i="19"/>
  <c r="OF122" i="19"/>
  <c r="OE122" i="19"/>
  <c r="OC122" i="19"/>
  <c r="OB122" i="19"/>
  <c r="OH121" i="19"/>
  <c r="OF121" i="19"/>
  <c r="OE121" i="19"/>
  <c r="OC121" i="19"/>
  <c r="OB121" i="19"/>
  <c r="OH116" i="19"/>
  <c r="OF116" i="19"/>
  <c r="OE116" i="19"/>
  <c r="OC116" i="19"/>
  <c r="OB116" i="19"/>
  <c r="OH115" i="19"/>
  <c r="OF115" i="19"/>
  <c r="OE115" i="19"/>
  <c r="OC115" i="19"/>
  <c r="OB115" i="19"/>
  <c r="OH114" i="19"/>
  <c r="OF114" i="19"/>
  <c r="OE114" i="19"/>
  <c r="OC114" i="19"/>
  <c r="OB114" i="19"/>
  <c r="OH112" i="19"/>
  <c r="OF112" i="19"/>
  <c r="OE112" i="19"/>
  <c r="OC112" i="19"/>
  <c r="OB112" i="19"/>
  <c r="OH108" i="19"/>
  <c r="OF108" i="19"/>
  <c r="OE108" i="19"/>
  <c r="OC108" i="19"/>
  <c r="OB108" i="19"/>
  <c r="OH107" i="19"/>
  <c r="OF107" i="19"/>
  <c r="OE107" i="19"/>
  <c r="OC107" i="19"/>
  <c r="OB107" i="19"/>
  <c r="OH104" i="19"/>
  <c r="OF104" i="19"/>
  <c r="OE104" i="19"/>
  <c r="OC104" i="19"/>
  <c r="OB104" i="19"/>
  <c r="OH103" i="19"/>
  <c r="OF103" i="19"/>
  <c r="OE103" i="19"/>
  <c r="OC103" i="19"/>
  <c r="OB103" i="19"/>
  <c r="OH98" i="19"/>
  <c r="OF98" i="19"/>
  <c r="OE98" i="19"/>
  <c r="OC98" i="19"/>
  <c r="OB98" i="19"/>
  <c r="OH96" i="19"/>
  <c r="OF96" i="19"/>
  <c r="OE96" i="19"/>
  <c r="OC96" i="19"/>
  <c r="OB96" i="19"/>
  <c r="OH95" i="19"/>
  <c r="OF95" i="19"/>
  <c r="OE95" i="19"/>
  <c r="OC95" i="19"/>
  <c r="OB95" i="19"/>
  <c r="OH94" i="19"/>
  <c r="OF94" i="19"/>
  <c r="OE94" i="19"/>
  <c r="OC94" i="19"/>
  <c r="OB94" i="19"/>
  <c r="OH93" i="19"/>
  <c r="OF93" i="19"/>
  <c r="OE93" i="19"/>
  <c r="OC93" i="19"/>
  <c r="OB93" i="19"/>
  <c r="OH90" i="19"/>
  <c r="OF90" i="19"/>
  <c r="OE90" i="19"/>
  <c r="OC90" i="19"/>
  <c r="OB90" i="19"/>
  <c r="OH88" i="19"/>
  <c r="OF88" i="19"/>
  <c r="OE88" i="19"/>
  <c r="OC88" i="19"/>
  <c r="OB88" i="19"/>
  <c r="OH82" i="19"/>
  <c r="OF82" i="19"/>
  <c r="OE82" i="19"/>
  <c r="OC82" i="19"/>
  <c r="OB82" i="19"/>
  <c r="OH78" i="19"/>
  <c r="OF78" i="19"/>
  <c r="OE78" i="19"/>
  <c r="OC78" i="19"/>
  <c r="OB78" i="19"/>
  <c r="OH76" i="19"/>
  <c r="OF76" i="19"/>
  <c r="OE76" i="19"/>
  <c r="OC76" i="19"/>
  <c r="OB76" i="19"/>
  <c r="OH74" i="19"/>
  <c r="OF74" i="19"/>
  <c r="OE74" i="19"/>
  <c r="OC74" i="19"/>
  <c r="OB74" i="19"/>
  <c r="OH73" i="19"/>
  <c r="OF73" i="19"/>
  <c r="OE73" i="19"/>
  <c r="OC73" i="19"/>
  <c r="OB73" i="19"/>
  <c r="OH72" i="19"/>
  <c r="OF72" i="19"/>
  <c r="OE72" i="19"/>
  <c r="OC72" i="19"/>
  <c r="OB72" i="19"/>
  <c r="OH70" i="19"/>
  <c r="OF70" i="19"/>
  <c r="OE70" i="19"/>
  <c r="OC70" i="19"/>
  <c r="OB70" i="19"/>
  <c r="OH68" i="19"/>
  <c r="OF68" i="19"/>
  <c r="OE68" i="19"/>
  <c r="OC68" i="19"/>
  <c r="OB68" i="19"/>
  <c r="OH67" i="19"/>
  <c r="OF67" i="19"/>
  <c r="OE67" i="19"/>
  <c r="OC67" i="19"/>
  <c r="OB67" i="19"/>
  <c r="OH66" i="19"/>
  <c r="OF66" i="19"/>
  <c r="OE66" i="19"/>
  <c r="OC66" i="19"/>
  <c r="OB66" i="19"/>
  <c r="OH64" i="19"/>
  <c r="OF64" i="19"/>
  <c r="OE64" i="19"/>
  <c r="OC64" i="19"/>
  <c r="OB64" i="19"/>
  <c r="OH59" i="19"/>
  <c r="OF59" i="19"/>
  <c r="OE59" i="19"/>
  <c r="OC59" i="19"/>
  <c r="OB59" i="19"/>
  <c r="OH58" i="19"/>
  <c r="OF58" i="19"/>
  <c r="OE58" i="19"/>
  <c r="OC58" i="19"/>
  <c r="OB58" i="19"/>
  <c r="OH57" i="19"/>
  <c r="OF57" i="19"/>
  <c r="OE57" i="19"/>
  <c r="OC57" i="19"/>
  <c r="OB57" i="19"/>
  <c r="OH55" i="19"/>
  <c r="OF55" i="19"/>
  <c r="OE55" i="19"/>
  <c r="OC55" i="19"/>
  <c r="OB55" i="19"/>
  <c r="OH53" i="19"/>
  <c r="OF53" i="19"/>
  <c r="OE53" i="19"/>
  <c r="OC53" i="19"/>
  <c r="OB53" i="19"/>
  <c r="OH52" i="19"/>
  <c r="OF52" i="19"/>
  <c r="OE52" i="19"/>
  <c r="OC52" i="19"/>
  <c r="OB52" i="19"/>
  <c r="OH49" i="19"/>
  <c r="OF49" i="19"/>
  <c r="OE49" i="19"/>
  <c r="OC49" i="19"/>
  <c r="OB49" i="19"/>
  <c r="OH47" i="19"/>
  <c r="OF47" i="19"/>
  <c r="OE47" i="19"/>
  <c r="OC47" i="19"/>
  <c r="OB47" i="19"/>
  <c r="OH46" i="19"/>
  <c r="OF46" i="19"/>
  <c r="OE46" i="19"/>
  <c r="OC46" i="19"/>
  <c r="OB46" i="19"/>
  <c r="OH44" i="19"/>
  <c r="OF44" i="19"/>
  <c r="OE44" i="19"/>
  <c r="OC44" i="19"/>
  <c r="OB44" i="19"/>
  <c r="OH43" i="19"/>
  <c r="OF43" i="19"/>
  <c r="OE43" i="19"/>
  <c r="OC43" i="19"/>
  <c r="OB43" i="19"/>
  <c r="OH42" i="19"/>
  <c r="OF42" i="19"/>
  <c r="OE42" i="19"/>
  <c r="OC42" i="19"/>
  <c r="OB42" i="19"/>
  <c r="OH39" i="19"/>
  <c r="OF39" i="19"/>
  <c r="OE39" i="19"/>
  <c r="OC39" i="19"/>
  <c r="OB39" i="19"/>
  <c r="OH35" i="19"/>
  <c r="OF35" i="19"/>
  <c r="OE35" i="19"/>
  <c r="OC35" i="19"/>
  <c r="OB35" i="19"/>
  <c r="OH33" i="19"/>
  <c r="OF33" i="19"/>
  <c r="OE33" i="19"/>
  <c r="OC33" i="19"/>
  <c r="OB33" i="19"/>
  <c r="OH32" i="19"/>
  <c r="OF32" i="19"/>
  <c r="OE32" i="19"/>
  <c r="OC32" i="19"/>
  <c r="OB32" i="19"/>
  <c r="OH31" i="19"/>
  <c r="OF31" i="19"/>
  <c r="OE31" i="19"/>
  <c r="OC31" i="19"/>
  <c r="OB31" i="19"/>
  <c r="OH29" i="19"/>
  <c r="OF29" i="19"/>
  <c r="OE29" i="19"/>
  <c r="OC29" i="19"/>
  <c r="OB29" i="19"/>
  <c r="OH26" i="19"/>
  <c r="OF26" i="19"/>
  <c r="OE26" i="19"/>
  <c r="OC26" i="19"/>
  <c r="OB26" i="19"/>
  <c r="OH24" i="19"/>
  <c r="OF24" i="19"/>
  <c r="OE24" i="19"/>
  <c r="OC24" i="19"/>
  <c r="OB24" i="19"/>
  <c r="OH23" i="19"/>
  <c r="OF23" i="19"/>
  <c r="OE23" i="19"/>
  <c r="OC23" i="19"/>
  <c r="OB23" i="19"/>
  <c r="OH22" i="19"/>
  <c r="OF22" i="19"/>
  <c r="OE22" i="19"/>
  <c r="OC22" i="19"/>
  <c r="OB22" i="19"/>
  <c r="OH21" i="19"/>
  <c r="OF21" i="19"/>
  <c r="OE21" i="19"/>
  <c r="OC21" i="19"/>
  <c r="OB21" i="19"/>
  <c r="OH19" i="19"/>
  <c r="OF19" i="19"/>
  <c r="OE19" i="19"/>
  <c r="OC19" i="19"/>
  <c r="OB19" i="19"/>
  <c r="OH17" i="19"/>
  <c r="OF17" i="19"/>
  <c r="OE17" i="19"/>
  <c r="OC17" i="19"/>
  <c r="OB17" i="19"/>
  <c r="OH16" i="19"/>
  <c r="OF16" i="19"/>
  <c r="OE16" i="19"/>
  <c r="OC16" i="19"/>
  <c r="OB16" i="19"/>
  <c r="OH14" i="19"/>
  <c r="OF14" i="19"/>
  <c r="OE14" i="19"/>
  <c r="OC14" i="19"/>
  <c r="OB14" i="19"/>
  <c r="OF13" i="19"/>
  <c r="OE13" i="19"/>
  <c r="OC13" i="19"/>
  <c r="OH10" i="19"/>
  <c r="OF10" i="19"/>
  <c r="OE10" i="19"/>
  <c r="OC10" i="19"/>
  <c r="OB10" i="19"/>
  <c r="OF9" i="19"/>
  <c r="OE9" i="19"/>
  <c r="OC9" i="19"/>
  <c r="OG304" i="19" l="1"/>
  <c r="OG300" i="19"/>
  <c r="OG294" i="19"/>
  <c r="OG290" i="19"/>
  <c r="OG286" i="19"/>
  <c r="OG280" i="19"/>
  <c r="OG276" i="19"/>
  <c r="OG268" i="19"/>
  <c r="OG264" i="19"/>
  <c r="OG260" i="19"/>
  <c r="OG254" i="19"/>
  <c r="OG250" i="19"/>
  <c r="OG246" i="19"/>
  <c r="OG242" i="19"/>
  <c r="OG238" i="19"/>
  <c r="OG232" i="19"/>
  <c r="OG228" i="19"/>
  <c r="OG224" i="19"/>
  <c r="OG220" i="19"/>
  <c r="OG216" i="19"/>
  <c r="OG212" i="19"/>
  <c r="OG208" i="19"/>
  <c r="OG201" i="19"/>
  <c r="OG197" i="19"/>
  <c r="OG193" i="19"/>
  <c r="OG189" i="19"/>
  <c r="OG185" i="19"/>
  <c r="OG181" i="19"/>
  <c r="OG177" i="19"/>
  <c r="OG171" i="19"/>
  <c r="OG167" i="19"/>
  <c r="OG163" i="19"/>
  <c r="OG159" i="19"/>
  <c r="OG155" i="19"/>
  <c r="OG151" i="19"/>
  <c r="OG133" i="19"/>
  <c r="OG123" i="19"/>
  <c r="OG119" i="19"/>
  <c r="OG103" i="19"/>
  <c r="OG87" i="19"/>
  <c r="OG83" i="19"/>
  <c r="OG79" i="19"/>
  <c r="OG75" i="19"/>
  <c r="OG67" i="19"/>
  <c r="OG63" i="19"/>
  <c r="OG59" i="19"/>
  <c r="OG55" i="19"/>
  <c r="OG51" i="19"/>
  <c r="OG47" i="19"/>
  <c r="OG31" i="19"/>
  <c r="OG27" i="19"/>
  <c r="OG23" i="19"/>
  <c r="OG19" i="19"/>
  <c r="OG11" i="19"/>
  <c r="OG5" i="19"/>
  <c r="OG299" i="19"/>
  <c r="OG293" i="19"/>
  <c r="OG283" i="19"/>
  <c r="OG279" i="19"/>
  <c r="OG271" i="19"/>
  <c r="OG267" i="19"/>
  <c r="OG257" i="19"/>
  <c r="OG253" i="19"/>
  <c r="OG249" i="19"/>
  <c r="OG245" i="19"/>
  <c r="OG231" i="19"/>
  <c r="OG227" i="19"/>
  <c r="OG223" i="19"/>
  <c r="OG219" i="19"/>
  <c r="OG215" i="19"/>
  <c r="OG211" i="19"/>
  <c r="OG206" i="19"/>
  <c r="OG200" i="19"/>
  <c r="OG196" i="19"/>
  <c r="OG192" i="19"/>
  <c r="OG188" i="19"/>
  <c r="OG184" i="19"/>
  <c r="OG180" i="19"/>
  <c r="OG174" i="19"/>
  <c r="OG170" i="19"/>
  <c r="OG166" i="19"/>
  <c r="OG162" i="19"/>
  <c r="OG158" i="19"/>
  <c r="OG150" i="19"/>
  <c r="OG126" i="19"/>
  <c r="OG122" i="19"/>
  <c r="OG118" i="19"/>
  <c r="OG114" i="19"/>
  <c r="OG110" i="19"/>
  <c r="OG106" i="19"/>
  <c r="OG102" i="19"/>
  <c r="OG96" i="19"/>
  <c r="OG92" i="19"/>
  <c r="OG86" i="19"/>
  <c r="OG82" i="19"/>
  <c r="OG78" i="19"/>
  <c r="OG74" i="19"/>
  <c r="OG66" i="19"/>
  <c r="OG62" i="19"/>
  <c r="OG58" i="19"/>
  <c r="OG54" i="19"/>
  <c r="OG50" i="19"/>
  <c r="OG46" i="19"/>
  <c r="OG42" i="19"/>
  <c r="OG34" i="19"/>
  <c r="OG30" i="19"/>
  <c r="OG26" i="19"/>
  <c r="OG18" i="19"/>
  <c r="OG14" i="19"/>
  <c r="OG10" i="19"/>
  <c r="OG301" i="19"/>
  <c r="OG295" i="19"/>
  <c r="OG281" i="19"/>
  <c r="OG277" i="19"/>
  <c r="OG273" i="19"/>
  <c r="OG269" i="19"/>
  <c r="OG265" i="19"/>
  <c r="OG261" i="19"/>
  <c r="OG255" i="19"/>
  <c r="OG251" i="19"/>
  <c r="OG247" i="19"/>
  <c r="OG239" i="19"/>
  <c r="OG233" i="19"/>
  <c r="OG229" i="19"/>
  <c r="OG225" i="19"/>
  <c r="OG221" i="19"/>
  <c r="OG217" i="19"/>
  <c r="OG213" i="19"/>
  <c r="OG209" i="19"/>
  <c r="OG198" i="19"/>
  <c r="OG194" i="19"/>
  <c r="OG190" i="19"/>
  <c r="OG186" i="19"/>
  <c r="OG182" i="19"/>
  <c r="OG178" i="19"/>
  <c r="OG172" i="19"/>
  <c r="OG168" i="19"/>
  <c r="OG164" i="19"/>
  <c r="OG156" i="19"/>
  <c r="OG152" i="19"/>
  <c r="OG146" i="19"/>
  <c r="OG142" i="19"/>
  <c r="OG138" i="19"/>
  <c r="OG134" i="19"/>
  <c r="OG124" i="19"/>
  <c r="OG120" i="19"/>
  <c r="OG116" i="19"/>
  <c r="OG112" i="19"/>
  <c r="OG108" i="19"/>
  <c r="OG100" i="19"/>
  <c r="OG94" i="19"/>
  <c r="OG88" i="19"/>
  <c r="OG84" i="19"/>
  <c r="OG76" i="19"/>
  <c r="OG68" i="19"/>
  <c r="OG64" i="19"/>
  <c r="OG60" i="19"/>
  <c r="OG56" i="19"/>
  <c r="OG52" i="19"/>
  <c r="OG48" i="19"/>
  <c r="OG38" i="19"/>
  <c r="OG32" i="19"/>
  <c r="OG28" i="19"/>
  <c r="OG24" i="19"/>
  <c r="OG20" i="19"/>
  <c r="OG16" i="19"/>
  <c r="OG12" i="19"/>
  <c r="OG6" i="19"/>
  <c r="OC2" i="19"/>
  <c r="OG2" i="19"/>
  <c r="OJ2" i="19"/>
  <c r="OI2" i="19"/>
  <c r="OH2" i="19"/>
  <c r="OF2" i="19"/>
  <c r="OE2" i="19"/>
  <c r="OD2" i="19"/>
  <c r="OG248" i="19"/>
  <c r="OG244" i="19"/>
  <c r="OG236" i="19"/>
  <c r="OG230" i="19"/>
  <c r="OG226" i="19"/>
  <c r="OG222" i="19"/>
  <c r="OG218" i="19"/>
  <c r="OG214" i="19"/>
  <c r="OG210" i="19"/>
  <c r="OG205" i="19"/>
  <c r="OG199" i="19"/>
  <c r="OG195" i="19"/>
  <c r="OG191" i="19"/>
  <c r="OG187" i="19"/>
  <c r="OG183" i="19"/>
  <c r="OG179" i="19"/>
  <c r="OG173" i="19"/>
  <c r="OG169" i="19"/>
  <c r="OG165" i="19"/>
  <c r="OG147" i="19"/>
  <c r="OG139" i="19"/>
  <c r="OG131" i="19"/>
  <c r="OG121" i="19"/>
  <c r="OG117" i="19"/>
  <c r="OG113" i="19"/>
  <c r="OG109" i="19"/>
  <c r="OG105" i="19"/>
  <c r="OG95" i="19"/>
  <c r="OG81" i="19"/>
  <c r="OG77" i="19"/>
  <c r="OG69" i="19"/>
  <c r="OG65" i="19"/>
  <c r="OG61" i="19"/>
  <c r="OG57" i="19"/>
  <c r="OG53" i="19"/>
  <c r="OG49" i="19"/>
  <c r="OG45" i="19"/>
  <c r="OG39" i="19"/>
  <c r="OG33" i="19"/>
  <c r="OG29" i="19"/>
  <c r="OG25" i="19"/>
  <c r="OG21" i="19"/>
  <c r="OG17" i="19"/>
  <c r="OG13" i="19"/>
  <c r="OG302" i="19"/>
  <c r="OG298" i="19"/>
  <c r="OG282" i="19"/>
  <c r="OG274" i="19"/>
  <c r="OG270" i="19"/>
  <c r="OG262" i="19"/>
  <c r="OG256" i="19"/>
  <c r="NY2" i="19"/>
  <c r="OA2" i="19"/>
  <c r="OB2" i="19"/>
  <c r="OB9" i="19"/>
  <c r="OB13" i="19"/>
  <c r="OB4" i="19"/>
  <c r="OK282" i="19" l="1"/>
  <c r="OK243" i="19"/>
  <c r="OK136" i="19"/>
  <c r="OK125" i="19"/>
  <c r="OK112" i="19"/>
  <c r="OK100" i="19"/>
  <c r="OK62" i="19"/>
  <c r="OK44" i="19"/>
  <c r="OK26" i="19"/>
  <c r="OK10" i="19"/>
  <c r="OK181" i="19"/>
  <c r="OL292" i="19"/>
  <c r="OL279" i="19"/>
  <c r="OL220" i="19"/>
  <c r="OL154" i="19"/>
  <c r="OL144" i="19"/>
  <c r="OL135" i="19"/>
  <c r="OL126" i="19"/>
  <c r="OL118" i="19"/>
  <c r="OL109" i="19"/>
  <c r="OL99" i="19"/>
  <c r="OL57" i="19"/>
  <c r="OL45" i="19"/>
  <c r="OL33" i="19"/>
  <c r="OL9" i="19"/>
  <c r="OL204" i="19"/>
  <c r="OL30" i="19"/>
  <c r="OL248" i="19"/>
  <c r="OK291" i="19"/>
  <c r="OK272" i="19"/>
  <c r="OK237" i="19"/>
  <c r="OK155" i="19"/>
  <c r="OK143" i="19"/>
  <c r="OK119" i="19"/>
  <c r="OK108" i="19"/>
  <c r="OK85" i="19"/>
  <c r="OK51" i="19"/>
  <c r="OK13" i="19"/>
  <c r="OK61" i="19"/>
  <c r="OL289" i="19"/>
  <c r="OL275" i="19"/>
  <c r="OL240" i="19"/>
  <c r="OL160" i="19"/>
  <c r="OL151" i="19"/>
  <c r="OL142" i="19"/>
  <c r="OL128" i="19"/>
  <c r="OL124" i="19"/>
  <c r="OL113" i="19"/>
  <c r="OL102" i="19"/>
  <c r="OL80" i="19"/>
  <c r="OL54" i="19"/>
  <c r="OL43" i="19"/>
  <c r="OL35" i="19"/>
  <c r="OL14" i="19"/>
  <c r="OL278" i="19"/>
  <c r="OL242" i="19"/>
  <c r="OL153" i="19"/>
  <c r="OL103" i="19"/>
  <c r="OL76" i="19"/>
  <c r="OL16" i="19"/>
  <c r="OL273" i="19"/>
  <c r="OK292" i="19"/>
  <c r="OK287" i="19"/>
  <c r="OK279" i="19"/>
  <c r="OK266" i="19"/>
  <c r="OK255" i="19"/>
  <c r="OK220" i="19"/>
  <c r="OK156" i="19"/>
  <c r="OK151" i="19"/>
  <c r="OK144" i="19"/>
  <c r="OK135" i="19"/>
  <c r="OK132" i="19"/>
  <c r="OK126" i="19"/>
  <c r="OK121" i="19"/>
  <c r="OK113" i="19"/>
  <c r="OK109" i="19"/>
  <c r="OK102" i="19"/>
  <c r="OK93" i="19"/>
  <c r="OK64" i="19"/>
  <c r="OK57" i="19"/>
  <c r="OK54" i="19"/>
  <c r="OK50" i="19"/>
  <c r="OK45" i="19"/>
  <c r="OK43" i="19"/>
  <c r="OK39" i="19"/>
  <c r="OK35" i="19"/>
  <c r="OK33" i="19"/>
  <c r="OK24" i="19"/>
  <c r="OK14" i="19"/>
  <c r="OK11" i="19"/>
  <c r="OK9" i="19"/>
  <c r="OK212" i="19"/>
  <c r="OK158" i="19"/>
  <c r="OK74" i="19"/>
  <c r="OK28" i="19"/>
  <c r="OK91" i="19"/>
  <c r="OK30" i="19"/>
  <c r="OK262" i="19"/>
  <c r="OK250" i="19"/>
  <c r="OK248" i="19"/>
  <c r="OK244" i="19"/>
  <c r="OK233" i="19"/>
  <c r="OK229" i="19"/>
  <c r="OK224" i="19"/>
  <c r="OK219" i="19"/>
  <c r="OK217" i="19"/>
  <c r="OK288" i="19"/>
  <c r="OK264" i="19"/>
  <c r="OK161" i="19"/>
  <c r="OK152" i="19"/>
  <c r="OK140" i="19"/>
  <c r="OK127" i="19"/>
  <c r="OK115" i="19"/>
  <c r="OK104" i="19"/>
  <c r="OK65" i="19"/>
  <c r="OK49" i="19"/>
  <c r="OK34" i="19"/>
  <c r="OK2" i="19"/>
  <c r="OK228" i="19"/>
  <c r="OL303" i="19"/>
  <c r="OL287" i="19"/>
  <c r="OL266" i="19"/>
  <c r="OL255" i="19"/>
  <c r="OL156" i="19"/>
  <c r="OL147" i="19"/>
  <c r="OL138" i="19"/>
  <c r="OL132" i="19"/>
  <c r="OL121" i="19"/>
  <c r="OL111" i="19"/>
  <c r="OL107" i="19"/>
  <c r="OL93" i="19"/>
  <c r="OL64" i="19"/>
  <c r="OL50" i="19"/>
  <c r="OL39" i="19"/>
  <c r="OL24" i="19"/>
  <c r="OL11" i="19"/>
  <c r="OL263" i="19"/>
  <c r="OL201" i="19"/>
  <c r="OL137" i="19"/>
  <c r="OL91" i="19"/>
  <c r="OL59" i="19"/>
  <c r="OL159" i="19"/>
  <c r="OL219" i="19"/>
  <c r="OK303" i="19"/>
  <c r="OK289" i="19"/>
  <c r="OK275" i="19"/>
  <c r="OK240" i="19"/>
  <c r="OK160" i="19"/>
  <c r="OK154" i="19"/>
  <c r="OK147" i="19"/>
  <c r="OK142" i="19"/>
  <c r="OK138" i="19"/>
  <c r="OK128" i="19"/>
  <c r="OK124" i="19"/>
  <c r="OK118" i="19"/>
  <c r="OK111" i="19"/>
  <c r="OK107" i="19"/>
  <c r="OK99" i="19"/>
  <c r="OK80" i="19"/>
  <c r="OL291" i="19"/>
  <c r="OL288" i="19"/>
  <c r="OL282" i="19"/>
  <c r="OL276" i="19"/>
  <c r="OL272" i="19"/>
  <c r="OL264" i="19"/>
  <c r="OL257" i="19"/>
  <c r="OL243" i="19"/>
  <c r="OL237" i="19"/>
  <c r="OL161" i="19"/>
  <c r="OL157" i="19"/>
  <c r="OL155" i="19"/>
  <c r="OL152" i="19"/>
  <c r="OL145" i="19"/>
  <c r="OL143" i="19"/>
  <c r="OL140" i="19"/>
  <c r="OL136" i="19"/>
  <c r="OL133" i="19"/>
  <c r="OL127" i="19"/>
  <c r="OL125" i="19"/>
  <c r="OL122" i="19"/>
  <c r="OL119" i="19"/>
  <c r="OL115" i="19"/>
  <c r="OL112" i="19"/>
  <c r="OL110" i="19"/>
  <c r="OL108" i="19"/>
  <c r="OL104" i="19"/>
  <c r="OL100" i="19"/>
  <c r="OL96" i="19"/>
  <c r="OL85" i="19"/>
  <c r="OL65" i="19"/>
  <c r="OL62" i="19"/>
  <c r="OL55" i="19"/>
  <c r="OL51" i="19"/>
  <c r="OL49" i="19"/>
  <c r="OK276" i="19"/>
  <c r="OK257" i="19"/>
  <c r="OK157" i="19"/>
  <c r="OK145" i="19"/>
  <c r="OK133" i="19"/>
  <c r="OK122" i="19"/>
  <c r="OK110" i="19"/>
  <c r="OK96" i="19"/>
  <c r="OK55" i="19"/>
  <c r="OK17" i="19"/>
  <c r="OK301" i="19"/>
  <c r="OK114" i="19"/>
  <c r="OK173" i="19"/>
  <c r="OK167" i="19"/>
  <c r="OK165" i="19"/>
  <c r="OK131" i="19"/>
  <c r="OK27" i="19"/>
  <c r="OK5" i="19"/>
  <c r="OK197" i="19"/>
  <c r="OK189" i="19"/>
  <c r="OL44" i="19"/>
  <c r="OL34" i="19"/>
  <c r="OL26" i="19"/>
  <c r="OL17" i="19"/>
  <c r="OL13" i="19"/>
  <c r="OL10" i="19"/>
  <c r="OL2" i="19"/>
  <c r="OL114" i="19"/>
  <c r="OL270" i="19"/>
  <c r="OL252" i="19"/>
  <c r="OL241" i="19"/>
  <c r="OL215" i="19"/>
  <c r="OL162" i="19"/>
  <c r="OL141" i="19"/>
  <c r="OL134" i="19"/>
  <c r="OL101" i="19"/>
  <c r="OL79" i="19"/>
  <c r="OL75" i="19"/>
  <c r="OL56" i="19"/>
  <c r="OL22" i="19"/>
  <c r="OL15" i="19"/>
  <c r="OL290" i="19"/>
  <c r="OL280" i="19"/>
  <c r="OL274" i="19"/>
  <c r="OL271" i="19"/>
  <c r="OL265" i="19"/>
  <c r="OL260" i="19"/>
  <c r="OL227" i="19"/>
  <c r="OL174" i="19"/>
  <c r="OL166" i="19"/>
  <c r="OL123" i="19"/>
  <c r="OL106" i="19"/>
  <c r="OL87" i="19"/>
  <c r="OL78" i="19"/>
  <c r="OL69" i="19"/>
  <c r="OL47" i="19"/>
  <c r="OL32" i="19"/>
  <c r="OL29" i="19"/>
  <c r="OK199" i="19"/>
  <c r="OK206" i="19"/>
  <c r="OK194" i="19"/>
  <c r="OK186" i="19"/>
  <c r="OK177" i="19"/>
  <c r="OK174" i="19"/>
  <c r="OK168" i="19"/>
  <c r="OK166" i="19"/>
  <c r="OK139" i="19"/>
  <c r="OK123" i="19"/>
  <c r="OK117" i="19"/>
  <c r="OK106" i="19"/>
  <c r="OK78" i="19"/>
  <c r="OK63" i="19"/>
  <c r="OK52" i="19"/>
  <c r="OK29" i="19"/>
  <c r="OK12" i="19"/>
  <c r="OK162" i="19"/>
  <c r="OK141" i="19"/>
  <c r="OK134" i="19"/>
  <c r="OK101" i="19"/>
  <c r="OK79" i="19"/>
  <c r="OK75" i="19"/>
  <c r="OK56" i="19"/>
  <c r="OK22" i="19"/>
  <c r="OK15" i="19"/>
  <c r="OK304" i="19"/>
  <c r="OK300" i="19"/>
  <c r="OK298" i="19"/>
  <c r="OK294" i="19"/>
  <c r="OK290" i="19"/>
  <c r="OK283" i="19"/>
  <c r="OK280" i="19"/>
  <c r="OK274" i="19"/>
  <c r="OK271" i="19"/>
  <c r="OK268" i="19"/>
  <c r="OK265" i="19"/>
  <c r="OK260" i="19"/>
  <c r="OK254" i="19"/>
  <c r="OK251" i="19"/>
  <c r="OK249" i="19"/>
  <c r="OK247" i="19"/>
  <c r="OK245" i="19"/>
  <c r="OK239" i="19"/>
  <c r="OK236" i="19"/>
  <c r="OK232" i="19"/>
  <c r="OK230" i="19"/>
  <c r="OK227" i="19"/>
  <c r="OK225" i="19"/>
  <c r="OK223" i="19"/>
  <c r="OK221" i="19"/>
  <c r="OK218" i="19"/>
  <c r="OK216" i="19"/>
  <c r="OK213" i="19"/>
  <c r="OK210" i="19"/>
  <c r="OK208" i="19"/>
  <c r="OK205" i="19"/>
  <c r="OK196" i="19"/>
  <c r="OK193" i="19"/>
  <c r="OK188" i="19"/>
  <c r="OK185" i="19"/>
  <c r="OK172" i="19"/>
  <c r="OL189" i="19"/>
  <c r="OL180" i="19"/>
  <c r="OL86" i="19"/>
  <c r="OL38" i="19"/>
  <c r="OL20" i="19"/>
  <c r="OK200" i="19"/>
  <c r="OK195" i="19"/>
  <c r="OK192" i="19"/>
  <c r="OK184" i="19"/>
  <c r="OK179" i="19"/>
  <c r="OK150" i="19"/>
  <c r="OL206" i="19" l="1"/>
  <c r="OL236" i="19"/>
  <c r="OK83" i="19"/>
  <c r="OK95" i="19"/>
  <c r="OL269" i="19"/>
  <c r="OK16" i="19"/>
  <c r="OL299" i="19"/>
  <c r="OL212" i="19"/>
  <c r="OL167" i="19"/>
  <c r="OK170" i="19"/>
  <c r="OK94" i="19"/>
  <c r="OK191" i="19"/>
  <c r="OK146" i="19"/>
  <c r="OK169" i="19"/>
  <c r="OL146" i="19"/>
  <c r="OL210" i="19"/>
  <c r="OL245" i="19"/>
  <c r="OK60" i="19"/>
  <c r="OK77" i="19"/>
  <c r="OL74" i="19"/>
  <c r="OL158" i="19"/>
  <c r="OL169" i="19"/>
  <c r="OK187" i="19"/>
  <c r="OK198" i="19"/>
  <c r="OL18" i="19"/>
  <c r="OL105" i="19"/>
  <c r="OL178" i="19"/>
  <c r="OL92" i="19"/>
  <c r="OL120" i="19"/>
  <c r="OL200" i="19"/>
  <c r="OL223" i="19"/>
  <c r="OL232" i="19"/>
  <c r="OL247" i="19"/>
  <c r="OL261" i="19"/>
  <c r="OK293" i="19"/>
  <c r="OK159" i="19"/>
  <c r="OK242" i="19"/>
  <c r="OL214" i="19"/>
  <c r="OK209" i="19"/>
  <c r="OL68" i="19"/>
  <c r="OL83" i="19"/>
  <c r="OL88" i="19"/>
  <c r="OL116" i="19"/>
  <c r="OL183" i="19"/>
  <c r="OL187" i="19"/>
  <c r="OL191" i="19"/>
  <c r="OL195" i="19"/>
  <c r="OL207" i="19"/>
  <c r="OK25" i="19"/>
  <c r="OK32" i="19"/>
  <c r="OK47" i="19"/>
  <c r="OK58" i="19"/>
  <c r="OK164" i="19"/>
  <c r="OL117" i="19"/>
  <c r="OL164" i="19"/>
  <c r="OL168" i="19"/>
  <c r="OL172" i="19"/>
  <c r="OL194" i="19"/>
  <c r="OL198" i="19"/>
  <c r="OL213" i="19"/>
  <c r="OL268" i="19"/>
  <c r="OL283" i="19"/>
  <c r="OL294" i="19"/>
  <c r="OK48" i="19"/>
  <c r="OK68" i="19"/>
  <c r="OK163" i="19"/>
  <c r="OK171" i="19"/>
  <c r="OL256" i="19"/>
  <c r="OL281" i="19"/>
  <c r="OK222" i="19"/>
  <c r="OK231" i="19"/>
  <c r="OK246" i="19"/>
  <c r="OK267" i="19"/>
  <c r="OK201" i="19"/>
  <c r="OK263" i="19"/>
  <c r="OK261" i="19"/>
  <c r="OL231" i="19"/>
  <c r="OK241" i="19"/>
  <c r="OL23" i="19"/>
  <c r="OL31" i="19"/>
  <c r="OL46" i="19"/>
  <c r="OL53" i="19"/>
  <c r="OL205" i="19"/>
  <c r="OK21" i="19"/>
  <c r="OK42" i="19"/>
  <c r="OK84" i="19"/>
  <c r="OK182" i="19"/>
  <c r="OL6" i="19"/>
  <c r="OL25" i="19"/>
  <c r="OL67" i="19"/>
  <c r="OL82" i="19"/>
  <c r="OL94" i="19"/>
  <c r="OL184" i="19"/>
  <c r="OL188" i="19"/>
  <c r="OL192" i="19"/>
  <c r="OL249" i="19"/>
  <c r="OL254" i="19"/>
  <c r="OL61" i="19"/>
  <c r="OK53" i="19"/>
  <c r="OK66" i="19"/>
  <c r="OK81" i="19"/>
  <c r="OK86" i="19"/>
  <c r="OK183" i="19"/>
  <c r="OK215" i="19"/>
  <c r="OL253" i="19"/>
  <c r="OL295" i="19"/>
  <c r="OK277" i="19"/>
  <c r="OK286" i="19"/>
  <c r="OK295" i="19"/>
  <c r="OK302" i="19"/>
  <c r="OK103" i="19"/>
  <c r="OL226" i="19"/>
  <c r="OL244" i="19"/>
  <c r="OL267" i="19"/>
  <c r="OL277" i="19"/>
  <c r="OL302" i="19"/>
  <c r="OL77" i="19"/>
  <c r="OL171" i="19"/>
  <c r="OL209" i="19"/>
  <c r="OL42" i="19"/>
  <c r="OL170" i="19"/>
  <c r="OL186" i="19"/>
  <c r="OL190" i="19"/>
  <c r="OL208" i="19"/>
  <c r="OL225" i="19"/>
  <c r="OL230" i="19"/>
  <c r="OL251" i="19"/>
  <c r="OK38" i="19"/>
  <c r="OK116" i="19"/>
  <c r="OL233" i="19"/>
  <c r="OK214" i="19"/>
  <c r="OK238" i="19"/>
  <c r="OK269" i="19"/>
  <c r="OK299" i="19"/>
  <c r="OK137" i="19"/>
  <c r="OK278" i="19"/>
  <c r="OL229" i="19"/>
  <c r="OK190" i="19"/>
  <c r="OL19" i="19"/>
  <c r="OL52" i="19"/>
  <c r="OL63" i="19"/>
  <c r="OL139" i="19"/>
  <c r="OL179" i="19"/>
  <c r="OL218" i="19"/>
  <c r="OL27" i="19"/>
  <c r="OL66" i="19"/>
  <c r="OL95" i="19"/>
  <c r="OL165" i="19"/>
  <c r="OL185" i="19"/>
  <c r="OL199" i="19"/>
  <c r="OK67" i="19"/>
  <c r="OL298" i="19"/>
  <c r="OL304" i="19"/>
  <c r="OL181" i="19"/>
  <c r="OL301" i="19"/>
  <c r="OK18" i="19"/>
  <c r="OK23" i="19"/>
  <c r="OK92" i="19"/>
  <c r="OK178" i="19"/>
  <c r="OK252" i="19"/>
  <c r="OK256" i="19"/>
  <c r="OK76" i="19"/>
  <c r="OL217" i="19"/>
  <c r="OL286" i="19"/>
  <c r="OK270" i="19"/>
  <c r="OL222" i="19"/>
  <c r="OL238" i="19"/>
  <c r="OL28" i="19"/>
  <c r="OL5" i="19"/>
  <c r="OL48" i="19"/>
  <c r="OL60" i="19"/>
  <c r="OL81" i="19"/>
  <c r="OL131" i="19"/>
  <c r="OL163" i="19"/>
  <c r="OL173" i="19"/>
  <c r="OL193" i="19"/>
  <c r="OL197" i="19"/>
  <c r="OL211" i="19"/>
  <c r="OK6" i="19"/>
  <c r="OK19" i="19"/>
  <c r="OK69" i="19"/>
  <c r="OK82" i="19"/>
  <c r="OK87" i="19"/>
  <c r="OL12" i="19"/>
  <c r="OL21" i="19"/>
  <c r="OL58" i="19"/>
  <c r="OL84" i="19"/>
  <c r="OL150" i="19"/>
  <c r="OL177" i="19"/>
  <c r="OL182" i="19"/>
  <c r="OL196" i="19"/>
  <c r="OL216" i="19"/>
  <c r="OL221" i="19"/>
  <c r="OL239" i="19"/>
  <c r="OL300" i="19"/>
  <c r="OL228" i="19"/>
  <c r="OK20" i="19"/>
  <c r="OK31" i="19"/>
  <c r="OK46" i="19"/>
  <c r="OK88" i="19"/>
  <c r="OK105" i="19"/>
  <c r="OK120" i="19"/>
  <c r="OK180" i="19"/>
  <c r="OL224" i="19"/>
  <c r="OL246" i="19"/>
  <c r="OK211" i="19"/>
  <c r="OK226" i="19"/>
  <c r="OK253" i="19"/>
  <c r="OK273" i="19"/>
  <c r="OK281" i="19"/>
  <c r="OK59" i="19"/>
  <c r="OK153" i="19"/>
  <c r="OK204" i="19"/>
  <c r="OL250" i="19"/>
  <c r="OL262" i="19"/>
  <c r="OL293"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B1" authorId="0" shapeId="0" xr:uid="{10A2827A-EE19-D744-A107-0A84786B4E21}">
      <text>
        <r>
          <rPr>
            <sz val="11"/>
            <color rgb="FF000000"/>
            <rFont val="Arial"/>
            <family val="2"/>
          </rPr>
          <t xml:space="preserve">-999 blank
</t>
        </r>
        <r>
          <rPr>
            <sz val="11"/>
            <color rgb="FF000000"/>
            <rFont val="Arial"/>
            <family val="2"/>
          </rPr>
          <t xml:space="preserve">-888 wrote something, no # solution
</t>
        </r>
        <r>
          <rPr>
            <sz val="11"/>
            <color rgb="FF000000"/>
            <rFont val="Arial"/>
            <family val="2"/>
          </rPr>
          <t xml:space="preserve">0 Incorrect
</t>
        </r>
        <r>
          <rPr>
            <sz val="11"/>
            <color rgb="FF000000"/>
            <rFont val="Arial"/>
            <family val="2"/>
          </rPr>
          <t xml:space="preserve">1 Correct
</t>
        </r>
        <r>
          <rPr>
            <sz val="11"/>
            <color rgb="FF000000"/>
            <rFont val="Arial"/>
            <family val="2"/>
          </rPr>
          <t xml:space="preserve">2 Almost correct (didn't round correctly, didn't simplify 6x4, left off the decimal/fraction)
</t>
        </r>
        <r>
          <rPr>
            <sz val="11"/>
            <color rgb="FF000000"/>
            <rFont val="Arial"/>
            <family val="2"/>
          </rPr>
          <t xml:space="preserve">======120
</t>
        </r>
      </text>
    </comment>
    <comment ref="BZ1" authorId="0" shapeId="0" xr:uid="{F5FE108A-1266-0D4E-9BBD-DC8E39F48A48}">
      <text>
        <r>
          <rPr>
            <sz val="11"/>
            <color rgb="FF000000"/>
            <rFont val="Arial"/>
            <family val="2"/>
          </rPr>
          <t xml:space="preserve">-999 blank
</t>
        </r>
        <r>
          <rPr>
            <sz val="11"/>
            <color rgb="FF000000"/>
            <rFont val="Arial"/>
            <family val="2"/>
          </rPr>
          <t xml:space="preserve">-888 wrote something, no # solution
</t>
        </r>
        <r>
          <rPr>
            <sz val="11"/>
            <color rgb="FF000000"/>
            <rFont val="Arial"/>
            <family val="2"/>
          </rPr>
          <t xml:space="preserve">0 Incorrect
</t>
        </r>
        <r>
          <rPr>
            <sz val="11"/>
            <color rgb="FF000000"/>
            <rFont val="Arial"/>
            <family val="2"/>
          </rPr>
          <t xml:space="preserve">1 Correct
</t>
        </r>
        <r>
          <rPr>
            <sz val="11"/>
            <color rgb="FF000000"/>
            <rFont val="Arial"/>
            <family val="2"/>
          </rPr>
          <t xml:space="preserve">2 Almost correct (didn't round correctly, didn't simplify 6x4, left off the decimal/fraction)
</t>
        </r>
        <r>
          <rPr>
            <sz val="11"/>
            <color rgb="FF000000"/>
            <rFont val="Arial"/>
            <family val="2"/>
          </rPr>
          <t>======</t>
        </r>
      </text>
    </comment>
  </commentList>
</comments>
</file>

<file path=xl/sharedStrings.xml><?xml version="1.0" encoding="utf-8"?>
<sst xmlns="http://schemas.openxmlformats.org/spreadsheetml/2006/main" count="26485" uniqueCount="7374">
  <si>
    <t>Subject ID #</t>
  </si>
  <si>
    <t>Notes</t>
  </si>
  <si>
    <t>StartDate</t>
  </si>
  <si>
    <t>EndDate</t>
  </si>
  <si>
    <t>Progress</t>
  </si>
  <si>
    <t>Condition</t>
  </si>
  <si>
    <t>UPDATED_Opt-in-out</t>
  </si>
  <si>
    <t>Opt_Out</t>
  </si>
  <si>
    <t>Duration (in seconds)</t>
  </si>
  <si>
    <t>Finished</t>
  </si>
  <si>
    <t>RecordedDate</t>
  </si>
  <si>
    <t>Browser_info_Browser</t>
  </si>
  <si>
    <t>Browser_info_Version</t>
  </si>
  <si>
    <t>Browser_info_Operating System</t>
  </si>
  <si>
    <t>Browser_info_Resolution</t>
  </si>
  <si>
    <t>Base-emotions_time_First Click</t>
  </si>
  <si>
    <t>Base-emotions_time_Last Click</t>
  </si>
  <si>
    <t>Base-emotions_time_Page Submit</t>
  </si>
  <si>
    <t>Base-emotions_time_Click Count</t>
  </si>
  <si>
    <t>Base_Enjoy</t>
  </si>
  <si>
    <t>Base_Worry</t>
  </si>
  <si>
    <t>CRIES_1</t>
  </si>
  <si>
    <t>CRIES_2</t>
  </si>
  <si>
    <t>CRIES_3</t>
  </si>
  <si>
    <t>CRIES_4</t>
  </si>
  <si>
    <t>CRIES_5</t>
  </si>
  <si>
    <t>CRIES_6</t>
  </si>
  <si>
    <t>Misc_0</t>
  </si>
  <si>
    <t>Emotion_0_time_First Click</t>
  </si>
  <si>
    <t>Emotion_0_time_Last Click</t>
  </si>
  <si>
    <t>Emotion_0_time_Page Submit</t>
  </si>
  <si>
    <t>Emotion_0_time_Click Count</t>
  </si>
  <si>
    <t>Enjoy_0</t>
  </si>
  <si>
    <t>Worry_0</t>
  </si>
  <si>
    <t>v1_time_First Click</t>
  </si>
  <si>
    <t>v1_time_Last Click</t>
  </si>
  <si>
    <t>v1_time_Page Submit</t>
  </si>
  <si>
    <t>v1_time_Click Count</t>
  </si>
  <si>
    <t>q1_time_First Click</t>
  </si>
  <si>
    <t>q1_time_Last Click</t>
  </si>
  <si>
    <t>q1_time_Page Submit</t>
  </si>
  <si>
    <t>q1_time_Click Count</t>
  </si>
  <si>
    <t>q1_Cake_sol</t>
  </si>
  <si>
    <t>q1_Cake_sol Updated1</t>
  </si>
  <si>
    <t>q1_Cake_sol Updated2</t>
  </si>
  <si>
    <t>q1_Cake_sol_coded</t>
  </si>
  <si>
    <t>q1_Cake_steps</t>
  </si>
  <si>
    <t>v2_time_First Click</t>
  </si>
  <si>
    <t>v2_time_Last Click</t>
  </si>
  <si>
    <t>v2_time_Page Submit</t>
  </si>
  <si>
    <t>v2_time_Click Count</t>
  </si>
  <si>
    <t>q2_time_First Click</t>
  </si>
  <si>
    <t>q2_time_Last Click</t>
  </si>
  <si>
    <t>q2_time_Page Submit</t>
  </si>
  <si>
    <t>q2_time_Click Count</t>
  </si>
  <si>
    <t>q2_CakeEF_attn-chk</t>
  </si>
  <si>
    <t>v3_time_First Click</t>
  </si>
  <si>
    <t>v3_time_Last Click</t>
  </si>
  <si>
    <t>v3_time_Page Submit</t>
  </si>
  <si>
    <t>v3_time_Click Count</t>
  </si>
  <si>
    <t>v2-3_slider_11</t>
  </si>
  <si>
    <t>v2-3_slider_12</t>
  </si>
  <si>
    <t>q3_time_First Click</t>
  </si>
  <si>
    <t>q3_time_Last Click</t>
  </si>
  <si>
    <t>q3_time_Page Submit</t>
  </si>
  <si>
    <t>q3_time_Click Count</t>
  </si>
  <si>
    <t>q3_JuiceEF_sol</t>
  </si>
  <si>
    <t>q3_JuiceEF_sol Updated1</t>
  </si>
  <si>
    <t>q3_JuiceEF_sol Updated2</t>
  </si>
  <si>
    <t>q3_JuiceEF_sol_coded</t>
  </si>
  <si>
    <t>q3_JuiceEF_steps</t>
  </si>
  <si>
    <t>v4_time_First Click</t>
  </si>
  <si>
    <t>v4_time_Last Click</t>
  </si>
  <si>
    <t>v4_time_Page Submit</t>
  </si>
  <si>
    <t>v4_time_Click Count</t>
  </si>
  <si>
    <t>v4_slider_11</t>
  </si>
  <si>
    <t>v4_slider_12</t>
  </si>
  <si>
    <t>q4_time_First Click</t>
  </si>
  <si>
    <t>q4_time_Last Click</t>
  </si>
  <si>
    <t>q4_time_Page Submit</t>
  </si>
  <si>
    <t>q4_time_Click Count</t>
  </si>
  <si>
    <t>q4_EFmatch_3</t>
  </si>
  <si>
    <t>q4_EFmatch_16</t>
  </si>
  <si>
    <t>v5.1_time_First Click</t>
  </si>
  <si>
    <t>v5.1_time_Last Click</t>
  </si>
  <si>
    <t>v5.1_time_Page Submit</t>
  </si>
  <si>
    <t>v5.1_time_Click Count</t>
  </si>
  <si>
    <t>v5.1_slider_11</t>
  </si>
  <si>
    <t>v5.1_slider_12</t>
  </si>
  <si>
    <t>Enjoy_1</t>
  </si>
  <si>
    <t>Worry_1</t>
  </si>
  <si>
    <t>Misc_1</t>
  </si>
  <si>
    <t>v5.2_time_First Click</t>
  </si>
  <si>
    <t>v5.2_time_Last Click</t>
  </si>
  <si>
    <t>v5.2_time_Page Submit</t>
  </si>
  <si>
    <t>v5.2_time_Click Count</t>
  </si>
  <si>
    <t>q5_time_First Click</t>
  </si>
  <si>
    <t>q5_time_Last Click</t>
  </si>
  <si>
    <t>q5_time_Page Submit</t>
  </si>
  <si>
    <t>q5_time_Click Count</t>
  </si>
  <si>
    <t>q5_CakeUR_attn-chk</t>
  </si>
  <si>
    <t>v6_time_First Click</t>
  </si>
  <si>
    <t>v6_time_Last Click</t>
  </si>
  <si>
    <t>v6_time_Page Submit</t>
  </si>
  <si>
    <t>v6_time_Click Count</t>
  </si>
  <si>
    <t>v5.2-6_slider_11</t>
  </si>
  <si>
    <t>v5.2-6_slider_12</t>
  </si>
  <si>
    <t>q6_time_First Click</t>
  </si>
  <si>
    <t>q6_time_Last Click</t>
  </si>
  <si>
    <t>q6_time_Page Submit</t>
  </si>
  <si>
    <t>q6_time_Click Count</t>
  </si>
  <si>
    <t>q6_JuiceUR_sol</t>
  </si>
  <si>
    <t>q6_JuiceUR_sol Updated1</t>
  </si>
  <si>
    <t>q6_JuiceUR_sol Updated2</t>
  </si>
  <si>
    <t>q6_JuiceUR_sol_coded</t>
  </si>
  <si>
    <t>q6_JuiceUR_steps</t>
  </si>
  <si>
    <t>v7_time_First Click</t>
  </si>
  <si>
    <t>v7_time_Last Click</t>
  </si>
  <si>
    <t>v7_time_Page Submit</t>
  </si>
  <si>
    <t>v7_time_Click Count</t>
  </si>
  <si>
    <t>v7_slider_11</t>
  </si>
  <si>
    <t>v7_slider_12</t>
  </si>
  <si>
    <t>q7_time_First Click</t>
  </si>
  <si>
    <t>q7_time_Last Click</t>
  </si>
  <si>
    <t>q7_time_Page Submit</t>
  </si>
  <si>
    <t>q7_time_Click Count</t>
  </si>
  <si>
    <t>q7_URmatch_6</t>
  </si>
  <si>
    <t>q7_URmatch_8</t>
  </si>
  <si>
    <t>v8_time_First Click</t>
  </si>
  <si>
    <t>v8_time_Last Click</t>
  </si>
  <si>
    <t>v8_time_Page Submit</t>
  </si>
  <si>
    <t>v8_time_Click Count</t>
  </si>
  <si>
    <t>v8_slider_11</t>
  </si>
  <si>
    <t>v8_slider_12</t>
  </si>
  <si>
    <t>Enjoy_2</t>
  </si>
  <si>
    <t>Worry_2</t>
  </si>
  <si>
    <t>Misc_2</t>
  </si>
  <si>
    <t>q8_time_First Click</t>
  </si>
  <si>
    <t>q8_time_Last Click</t>
  </si>
  <si>
    <t>q8_time_Page Submit</t>
  </si>
  <si>
    <t>q8_time_Click Count</t>
  </si>
  <si>
    <t>q8_Effort</t>
  </si>
  <si>
    <t>v9_time_First Click</t>
  </si>
  <si>
    <t>v9_time_Last Click</t>
  </si>
  <si>
    <t>v9_time_Page Submit</t>
  </si>
  <si>
    <t>v9_time_Click Count</t>
  </si>
  <si>
    <t>v9_slider_11</t>
  </si>
  <si>
    <t>v9_slider_12</t>
  </si>
  <si>
    <t>q9-11_time_First Click</t>
  </si>
  <si>
    <t>q9-11_time_Last Click</t>
  </si>
  <si>
    <t>q9-11_time_Page Submit</t>
  </si>
  <si>
    <t>q9-11_time_Click Count</t>
  </si>
  <si>
    <t>q9_UR_useful</t>
  </si>
  <si>
    <t>q10_strat_mostconf</t>
  </si>
  <si>
    <t>q11_strat_conf-lev</t>
  </si>
  <si>
    <t>Enjoy_3</t>
  </si>
  <si>
    <t>Worry_3</t>
  </si>
  <si>
    <t>where</t>
  </si>
  <si>
    <t>help</t>
  </si>
  <si>
    <t>help_who</t>
  </si>
  <si>
    <t>help_who_4_TEXT</t>
  </si>
  <si>
    <t>videos_work</t>
  </si>
  <si>
    <t>q12_Imm1_time_First Click</t>
  </si>
  <si>
    <t>q12_Imm1_time_Last Click</t>
  </si>
  <si>
    <t>q12_Imm1_time_Page Submit</t>
  </si>
  <si>
    <t>q12_Imm1_time_Click Count</t>
  </si>
  <si>
    <t>q12_Imm1_sol</t>
  </si>
  <si>
    <t>q12_Imm1_sol Updated1</t>
  </si>
  <si>
    <t>q12_Imm1_sol Updated2</t>
  </si>
  <si>
    <t>q12_Imm1_sol_coded</t>
  </si>
  <si>
    <t>q12_Imm1_steps</t>
  </si>
  <si>
    <t>q12_Imm1_all-strat</t>
  </si>
  <si>
    <t>q13_Imm2_time_First Click</t>
  </si>
  <si>
    <t>q13_Imm2_time_Last Click</t>
  </si>
  <si>
    <t>q13_Imm2_time_Page Submit</t>
  </si>
  <si>
    <t>q13_Imm2_time_Click Count</t>
  </si>
  <si>
    <t>q13_Imm2_sol</t>
  </si>
  <si>
    <t>q13_Imm2_sol Updated1</t>
  </si>
  <si>
    <t>q13_Imm2_sol Updated2</t>
  </si>
  <si>
    <t>q13_Imm2_sol_coded</t>
  </si>
  <si>
    <t>q13_Imm2_steps</t>
  </si>
  <si>
    <t>q13_Imm2_all-strat</t>
  </si>
  <si>
    <t>q14_Imm3_time_First Click</t>
  </si>
  <si>
    <t>q14_Imm3_time_Last Click</t>
  </si>
  <si>
    <t>q14_Imm3_time_Page Submit</t>
  </si>
  <si>
    <t>q14_Imm3_time_Click Count</t>
  </si>
  <si>
    <t>q14_Imm3_fastest</t>
  </si>
  <si>
    <t>q14_Imm3_why</t>
  </si>
  <si>
    <t>q15_Imm4_time_First Click</t>
  </si>
  <si>
    <t>q15_Imm4_time_Last Click</t>
  </si>
  <si>
    <t>q15_Imm4_time_Page Submit</t>
  </si>
  <si>
    <t>q15_Imm4_time_Click Count</t>
  </si>
  <si>
    <t>q15_Imm4_fastest</t>
  </si>
  <si>
    <t>Enjoy_4</t>
  </si>
  <si>
    <t>Worry_4</t>
  </si>
  <si>
    <t>CRIES_7</t>
  </si>
  <si>
    <t>MW_video-options</t>
  </si>
  <si>
    <t>MW_1_time_First Click</t>
  </si>
  <si>
    <t>MW_1_time_Last Click</t>
  </si>
  <si>
    <t>MW_1_time_Page Submit</t>
  </si>
  <si>
    <t>MW_1_time_Click Count</t>
  </si>
  <si>
    <t>MW_control_1</t>
  </si>
  <si>
    <t>MW_control_2</t>
  </si>
  <si>
    <t>MW_control_3</t>
  </si>
  <si>
    <t>MW_control_4</t>
  </si>
  <si>
    <t>MW_control_5</t>
  </si>
  <si>
    <t>MW_control_6</t>
  </si>
  <si>
    <t>MW_control_7</t>
  </si>
  <si>
    <t>Group</t>
  </si>
  <si>
    <t>FL_3_DO</t>
  </si>
  <si>
    <t>Subject ID</t>
  </si>
  <si>
    <t>Email_ready</t>
  </si>
  <si>
    <t>TMA_1</t>
  </si>
  <si>
    <t>TMA_2</t>
  </si>
  <si>
    <t>TMA_3</t>
  </si>
  <si>
    <t>TMA_4</t>
  </si>
  <si>
    <t>TMA_5</t>
  </si>
  <si>
    <t>TMA_6</t>
  </si>
  <si>
    <t>D_Enjoy_1</t>
  </si>
  <si>
    <t>D_Worry_1</t>
  </si>
  <si>
    <t>Dq1_BikeEF_sol</t>
  </si>
  <si>
    <t>Dq1_BikeEF_sol Updated1</t>
  </si>
  <si>
    <t>Dq1_BikeEF_sol Updated2</t>
  </si>
  <si>
    <t>Dq1_BikeEF_sol_coded</t>
  </si>
  <si>
    <t>Dq2_ReadEF_sol</t>
  </si>
  <si>
    <t>Dq2_ReadEF_sol Updated1</t>
  </si>
  <si>
    <t>Dq2_ReadEF_sol Updated2</t>
  </si>
  <si>
    <t>Dq2_ReadEF_sol_coded</t>
  </si>
  <si>
    <t>Dq2_ReadEF_steps</t>
  </si>
  <si>
    <t>Dq3_CarUR_sol</t>
  </si>
  <si>
    <t>Dq3_CarUR_sol Updated1</t>
  </si>
  <si>
    <t>Dq3_CarUR_sol Updated2</t>
  </si>
  <si>
    <t>Dq3_CarUR_sol_coded</t>
  </si>
  <si>
    <t>Dq4_SmoothieUR_sol</t>
  </si>
  <si>
    <t>Dq4_SmoothieUR_sol Updated1</t>
  </si>
  <si>
    <t>Dq4_SmoothieUR_sol Updated2</t>
  </si>
  <si>
    <t>Dq4_SmoothieUR_sol_coded</t>
  </si>
  <si>
    <t>Dq4_SmoothieUR_steps</t>
  </si>
  <si>
    <t>Dq5_Train_sol</t>
  </si>
  <si>
    <t>Dq5_Train_sol Updated1</t>
  </si>
  <si>
    <t>Dq5_Train_sol Updated2</t>
  </si>
  <si>
    <t>Dq5_Train_sol_coded</t>
  </si>
  <si>
    <t>Dq6_Truck_sol</t>
  </si>
  <si>
    <t>Dq6_Truck_sol Updated1</t>
  </si>
  <si>
    <t>Dq6_Truck_sol Updated2</t>
  </si>
  <si>
    <t>Dq6_Truck_sol_coded</t>
  </si>
  <si>
    <t>Dq6_Truck_steps</t>
  </si>
  <si>
    <t>D_Enjoy_2</t>
  </si>
  <si>
    <t>D_Worry_2</t>
  </si>
  <si>
    <t>Dq7_correct-ways</t>
  </si>
  <si>
    <t>Dq8_3Lyr-Cake_strat</t>
  </si>
  <si>
    <t>Dq8_3Lyr-Cake_why</t>
  </si>
  <si>
    <t>Dq9_Car_correct</t>
  </si>
  <si>
    <t>Dq10_Machine_correct</t>
  </si>
  <si>
    <t>Dq11_Cones_correct</t>
  </si>
  <si>
    <t>Dq12_Bread_efficient</t>
  </si>
  <si>
    <t>Dq12_Bread_incorrect</t>
  </si>
  <si>
    <t>Dq12_Bread_why</t>
  </si>
  <si>
    <t>Dq13_Seeds_efficient</t>
  </si>
  <si>
    <t>Dq13_Seeds_incorrect</t>
  </si>
  <si>
    <t>Dq13_Seeds_why</t>
  </si>
  <si>
    <t>Dq14_new-problems</t>
  </si>
  <si>
    <t>D_Enjoy_3</t>
  </si>
  <si>
    <t>D_Worry_3</t>
  </si>
  <si>
    <t>D_where</t>
  </si>
  <si>
    <t>D_help</t>
  </si>
  <si>
    <t>D_help_who</t>
  </si>
  <si>
    <t>D_help_who_4_TEXT</t>
  </si>
  <si>
    <t>MW_2_time_First Click</t>
  </si>
  <si>
    <t>MW_2_time_Last Click</t>
  </si>
  <si>
    <t>MW_2_time_Page Submit</t>
  </si>
  <si>
    <t>MW_2_time_Click Count</t>
  </si>
  <si>
    <t>Age</t>
  </si>
  <si>
    <t>Sex</t>
  </si>
  <si>
    <t>Race</t>
  </si>
  <si>
    <t>Race_7_TEXT</t>
  </si>
  <si>
    <t>Primary-Lang_english</t>
  </si>
  <si>
    <t>Lang_other</t>
  </si>
  <si>
    <t>Lang_other_12_TEXT</t>
  </si>
  <si>
    <t>SI_1</t>
  </si>
  <si>
    <t>SI_2</t>
  </si>
  <si>
    <t>SI_3</t>
  </si>
  <si>
    <t>SI_4</t>
  </si>
  <si>
    <t>SI_5</t>
  </si>
  <si>
    <t>SI_6</t>
  </si>
  <si>
    <t>SI_7</t>
  </si>
  <si>
    <t>SI_8</t>
  </si>
  <si>
    <t>SI_9</t>
  </si>
  <si>
    <t>SI_10</t>
  </si>
  <si>
    <t>SI_11</t>
  </si>
  <si>
    <t>SI_12</t>
  </si>
  <si>
    <t>SI_13</t>
  </si>
  <si>
    <t>SI_14</t>
  </si>
  <si>
    <t>PLE_1</t>
  </si>
  <si>
    <t>PLE_2</t>
  </si>
  <si>
    <t>PLE_3</t>
  </si>
  <si>
    <t>PLE_4</t>
  </si>
  <si>
    <t>PLE_5</t>
  </si>
  <si>
    <t>SUPRQ_1</t>
  </si>
  <si>
    <t>SUPRQ_2</t>
  </si>
  <si>
    <t>SUPRQ_3</t>
  </si>
  <si>
    <t>SUPRQ_4</t>
  </si>
  <si>
    <t>SUPRQ_5</t>
  </si>
  <si>
    <t>SUPRQ_6</t>
  </si>
  <si>
    <t>SUPRQ_7</t>
  </si>
  <si>
    <t>SUPRQ_8</t>
  </si>
  <si>
    <t>Liked</t>
  </si>
  <si>
    <t>Disliked</t>
  </si>
  <si>
    <t>Improve</t>
  </si>
  <si>
    <t>Tatool_session_code</t>
  </si>
  <si>
    <t>SC0</t>
  </si>
  <si>
    <t>Aq001</t>
  </si>
  <si>
    <t>1</t>
  </si>
  <si>
    <t>-99</t>
  </si>
  <si>
    <t>Chrome</t>
  </si>
  <si>
    <t>89.0.4389.82</t>
  </si>
  <si>
    <t>CrOS x86_64 13729.45.0</t>
  </si>
  <si>
    <t>1366x768</t>
  </si>
  <si>
    <t>playing with my brothers</t>
  </si>
  <si>
    <t>i do know how to do it</t>
  </si>
  <si>
    <t>.</t>
  </si>
  <si>
    <t>2+8</t>
  </si>
  <si>
    <t>8</t>
  </si>
  <si>
    <t>14</t>
  </si>
  <si>
    <t>0</t>
  </si>
  <si>
    <t>7x2=14</t>
  </si>
  <si>
    <t>6</t>
  </si>
  <si>
    <t>32</t>
  </si>
  <si>
    <t>oreo</t>
  </si>
  <si>
    <t>10</t>
  </si>
  <si>
    <t xml:space="preserve">7x2=14
</t>
  </si>
  <si>
    <t>12</t>
  </si>
  <si>
    <t>8x2=16</t>
  </si>
  <si>
    <t>yes</t>
  </si>
  <si>
    <t>2,7</t>
  </si>
  <si>
    <t>i dont understan still</t>
  </si>
  <si>
    <t>4</t>
  </si>
  <si>
    <t>no one</t>
  </si>
  <si>
    <t>5+7=12</t>
  </si>
  <si>
    <t>1,2,3</t>
  </si>
  <si>
    <t>45 miles</t>
  </si>
  <si>
    <t>45</t>
  </si>
  <si>
    <t>15x2=30</t>
  </si>
  <si>
    <t>1,3</t>
  </si>
  <si>
    <t xml:space="preserve">it is the fastis for me
</t>
  </si>
  <si>
    <t>1,4</t>
  </si>
  <si>
    <t>NOWORK</t>
  </si>
  <si>
    <t>FL_30</t>
  </si>
  <si>
    <t>swiming</t>
  </si>
  <si>
    <t>4+4</t>
  </si>
  <si>
    <t>5x3</t>
  </si>
  <si>
    <t>15</t>
  </si>
  <si>
    <t xml:space="preserve">9+1
</t>
  </si>
  <si>
    <t/>
  </si>
  <si>
    <t>Aq006</t>
  </si>
  <si>
    <t xml:space="preserve">waching  some movies with my siblings </t>
  </si>
  <si>
    <t>?</t>
  </si>
  <si>
    <t>25</t>
  </si>
  <si>
    <t>26</t>
  </si>
  <si>
    <t>3 x 7 = 21    21 x 16 =    1 x 6 = 6    2 x 1=2   21 x 16 =26  she needs 26</t>
  </si>
  <si>
    <t>2</t>
  </si>
  <si>
    <t>vanilla cake</t>
  </si>
  <si>
    <t>16 + 7 = + 2 = 25</t>
  </si>
  <si>
    <t xml:space="preserve">7 oranges </t>
  </si>
  <si>
    <t>16 apples</t>
  </si>
  <si>
    <t>cookies</t>
  </si>
  <si>
    <t>1,2,6</t>
  </si>
  <si>
    <t xml:space="preserve">might be usefull  to other probloms that mach up with tis one </t>
  </si>
  <si>
    <t>30</t>
  </si>
  <si>
    <t>5 x 7 = 35 x 10 = 30</t>
  </si>
  <si>
    <t>3</t>
  </si>
  <si>
    <t>1,920</t>
  </si>
  <si>
    <t>1920</t>
  </si>
  <si>
    <t>16 x 8 =  128 x 15 = 1920</t>
  </si>
  <si>
    <t>Aq007</t>
  </si>
  <si>
    <t>painting</t>
  </si>
  <si>
    <t>A</t>
  </si>
  <si>
    <t>24</t>
  </si>
  <si>
    <t>21</t>
  </si>
  <si>
    <t>OK so maria has 3 appels 7 oranges and 16 appels so then i thought this is multiplying so then i mutiplyed 3 with 7 and i got 21</t>
  </si>
  <si>
    <t>16</t>
  </si>
  <si>
    <t>i dont really like cake so like vanilla ice cream cake</t>
  </si>
  <si>
    <t xml:space="preserve">i just uderstood what the teacher said
</t>
  </si>
  <si>
    <t>3 berrys</t>
  </si>
  <si>
    <t xml:space="preserve">16 </t>
  </si>
  <si>
    <t>yes i have cooked tacos</t>
  </si>
  <si>
    <t>i think that its garder</t>
  </si>
  <si>
    <t>none</t>
  </si>
  <si>
    <t>8 minutes</t>
  </si>
  <si>
    <t>ok</t>
  </si>
  <si>
    <t>18 milles</t>
  </si>
  <si>
    <t>18</t>
  </si>
  <si>
    <t>because i find it easier</t>
  </si>
  <si>
    <t>i will write with chalk</t>
  </si>
  <si>
    <t>6 minutes</t>
  </si>
  <si>
    <t>10 minuets</t>
  </si>
  <si>
    <t>OK so i know its 10 minutes becuase i know my milles</t>
  </si>
  <si>
    <t>becuase  it is 3s</t>
  </si>
  <si>
    <t>96</t>
  </si>
  <si>
    <t>because i multiply 4 with 24</t>
  </si>
  <si>
    <t>becuase she is dong it with things</t>
  </si>
  <si>
    <t>i made these choises becuase she really elplaind it all</t>
  </si>
  <si>
    <t>becuase the teacher explaind it like that</t>
  </si>
  <si>
    <t>working on math</t>
  </si>
  <si>
    <t>my internit</t>
  </si>
  <si>
    <t xml:space="preserve">becuase i can see every body </t>
  </si>
  <si>
    <t>Aq010</t>
  </si>
  <si>
    <t>88.0.4324.208</t>
  </si>
  <si>
    <t>CrOS aarch64 13597.105.0</t>
  </si>
  <si>
    <t>getting to stay in bed a bit longer</t>
  </si>
  <si>
    <t>For every 2 eggs she used 6 strawberries so i divided 2 and 6 to get one and it was one egg is 3 strawberries so i multiplied by 8 to get 24 strawberries</t>
  </si>
  <si>
    <t>35</t>
  </si>
  <si>
    <t>7/3+0/16= 3x5=15 7x5=35 35/15-16/16=11/16</t>
  </si>
  <si>
    <t>2 eggs</t>
  </si>
  <si>
    <t>8 eggs</t>
  </si>
  <si>
    <t>chocolate</t>
  </si>
  <si>
    <t>11</t>
  </si>
  <si>
    <t>7 oranges</t>
  </si>
  <si>
    <t>no</t>
  </si>
  <si>
    <t>1,6</t>
  </si>
  <si>
    <t>14 minutes</t>
  </si>
  <si>
    <t>5x2=10 then that means 7x2 equals 14 minutesand that means it will take 14 minutes for the bike to go 10 miles.</t>
  </si>
  <si>
    <t xml:space="preserve">8+7=15 and that means it will go 15 miles </t>
  </si>
  <si>
    <t>i chose this strategy because i know that 18 and 21 work with 7.</t>
  </si>
  <si>
    <t>7</t>
  </si>
  <si>
    <t>CrOS aarch64 13729.45.0</t>
  </si>
  <si>
    <t>i mite play in a pool</t>
  </si>
  <si>
    <t>18 minutes</t>
  </si>
  <si>
    <t>33 minutes</t>
  </si>
  <si>
    <t>33</t>
  </si>
  <si>
    <t>3x11=33/11=15/11x3</t>
  </si>
  <si>
    <t>11 miles</t>
  </si>
  <si>
    <t>27 mangos</t>
  </si>
  <si>
    <t>27</t>
  </si>
  <si>
    <t>3x9=27</t>
  </si>
  <si>
    <t>40 miles</t>
  </si>
  <si>
    <t>40</t>
  </si>
  <si>
    <t>240 miles</t>
  </si>
  <si>
    <t>240</t>
  </si>
  <si>
    <t>24x10=240</t>
  </si>
  <si>
    <t>i made this choice because i sometimes get confused using the same math strategy.</t>
  </si>
  <si>
    <t>i chose them because they all look done well.</t>
  </si>
  <si>
    <t>i chose them because one of them is wrong and one is right.</t>
  </si>
  <si>
    <t>Aq011</t>
  </si>
  <si>
    <t>CrOS x86_64 13597.105.0</t>
  </si>
  <si>
    <t>learning</t>
  </si>
  <si>
    <t>2x4=8
6x4=24 she need 24 more strawberrys</t>
  </si>
  <si>
    <t>24 strawerries</t>
  </si>
  <si>
    <t>5</t>
  </si>
  <si>
    <t>i wrote what equal 16 3x5 is the closes to 16</t>
  </si>
  <si>
    <t>4eggs</t>
  </si>
  <si>
    <t>velvet cake</t>
  </si>
  <si>
    <t xml:space="preserve">7 oranges
</t>
  </si>
  <si>
    <t>1,4,5,6,7</t>
  </si>
  <si>
    <t>it is more better and more understandable</t>
  </si>
  <si>
    <t>5+5=10 so
7+7=14</t>
  </si>
  <si>
    <t>1,2</t>
  </si>
  <si>
    <t>112</t>
  </si>
  <si>
    <t>16x7=112</t>
  </si>
  <si>
    <t>by solving it and it look like it could be that answer</t>
  </si>
  <si>
    <t>1,5</t>
  </si>
  <si>
    <t>i added  5+10=15 so i just keep adding elevens</t>
  </si>
  <si>
    <t>the toy car can drive 60miles</t>
  </si>
  <si>
    <t>u will need 15 mangos</t>
  </si>
  <si>
    <t>add more 6 mangos</t>
  </si>
  <si>
    <t>6miles</t>
  </si>
  <si>
    <t xml:space="preserve">6x4=24 thats how i got the answer </t>
  </si>
  <si>
    <t xml:space="preserve">i think its eaiser to do it that way
</t>
  </si>
  <si>
    <t>i think its wrong because it look wrong to me</t>
  </si>
  <si>
    <t>i think it wrong because it looks wrong to me</t>
  </si>
  <si>
    <t>1,2,9</t>
  </si>
  <si>
    <t>it as fun and enjoying</t>
  </si>
  <si>
    <t>i did not like that i did not know them on the top of my head</t>
  </si>
  <si>
    <t>help and alot more problems</t>
  </si>
  <si>
    <t>Aq013</t>
  </si>
  <si>
    <t>I do not want to participate.</t>
  </si>
  <si>
    <t>Just relaxing in my room.</t>
  </si>
  <si>
    <t>2x4=8 6x4=16</t>
  </si>
  <si>
    <t>if he used 8 eggs and he was espoused to use eggs that means he used 24 strawberries because 2x4=8 so he added 4 times more of the strawberries.</t>
  </si>
  <si>
    <t>24 strawberries</t>
  </si>
  <si>
    <t>35 oranges</t>
  </si>
  <si>
    <t xml:space="preserve"> 16 estimates to 3x5=15 so 7x5=35</t>
  </si>
  <si>
    <t>oreo cake</t>
  </si>
  <si>
    <t xml:space="preserve">i divied 3 and 7 and i got 2
</t>
  </si>
  <si>
    <t>ive made sandwiches</t>
  </si>
  <si>
    <t>most of the time the ratio strategy can give you the right the most than the fraction strategy.</t>
  </si>
  <si>
    <t>14 mins</t>
  </si>
  <si>
    <t>5+5=10 so 7+7=14</t>
  </si>
  <si>
    <t>2 miles</t>
  </si>
  <si>
    <t>i divided 8 into 16 and i got 2 miles</t>
  </si>
  <si>
    <t xml:space="preserve">you divide 7 and 18 to get 21
 </t>
  </si>
  <si>
    <t>yes i am!</t>
  </si>
  <si>
    <t>if 5 pages is 11 minutes, then add up another 5 pages its would be 22 minutes then you add another 5 pages to get 33 minutes.</t>
  </si>
  <si>
    <t>1R1</t>
  </si>
  <si>
    <t>i divided 3 and 9 then added 7 then I got 10 mangos</t>
  </si>
  <si>
    <t>40 minutes</t>
  </si>
  <si>
    <t>about 48 miles</t>
  </si>
  <si>
    <t>48</t>
  </si>
  <si>
    <t>10 gallons is two 5 miles so I estimated about 48 miles</t>
  </si>
  <si>
    <t xml:space="preserve">i feel like the fraction strategy is way easier for me </t>
  </si>
  <si>
    <t>Jada made a whole different answer than what I have written Matias way using the correct numbers to solve this question.</t>
  </si>
  <si>
    <t>it was okay.</t>
  </si>
  <si>
    <t>ratio strategy</t>
  </si>
  <si>
    <t>I prefer not to say.</t>
  </si>
  <si>
    <t>FR1FSGFC1616172714356</t>
  </si>
  <si>
    <t>Aq014</t>
  </si>
  <si>
    <t>The most fun time was when my mom and dad let us do whatever we want for one day and let us stay up late</t>
  </si>
  <si>
    <t xml:space="preserve">   20</t>
  </si>
  <si>
    <t>20</t>
  </si>
  <si>
    <t xml:space="preserve"> 2x6=12      12+8=20</t>
  </si>
  <si>
    <t>37</t>
  </si>
  <si>
    <t>3x7=21    21+16=37</t>
  </si>
  <si>
    <t xml:space="preserve">Chocolate,vanilla,strawberry,ice cream, and confetti cake    </t>
  </si>
  <si>
    <t>3x7=21     21+16=35</t>
  </si>
  <si>
    <t>bc with ratio i get my answers faster and its easy</t>
  </si>
  <si>
    <t>42 minutes</t>
  </si>
  <si>
    <t>42</t>
  </si>
  <si>
    <t xml:space="preserve">5x7 </t>
  </si>
  <si>
    <t>8/16=2</t>
  </si>
  <si>
    <t xml:space="preserve">bc its more easier to understand for me </t>
  </si>
  <si>
    <t>Well were going to try to go to mexico and go to my cousin or aunts house</t>
  </si>
  <si>
    <t>44</t>
  </si>
  <si>
    <t>70</t>
  </si>
  <si>
    <t>5x11=55     55+15=70</t>
  </si>
  <si>
    <t>34</t>
  </si>
  <si>
    <t>2x9=27      27+7</t>
  </si>
  <si>
    <t>38</t>
  </si>
  <si>
    <t>4+24=28         28+10=38</t>
  </si>
  <si>
    <t xml:space="preserve">I now two that make math easier </t>
  </si>
  <si>
    <t>Becasue marias was it has the top first and you need the the bottom first and Jocelyn was the right one</t>
  </si>
  <si>
    <t>I did the math and also it was a little easy</t>
  </si>
  <si>
    <t>I did it by my self</t>
  </si>
  <si>
    <t xml:space="preserve">That I don't have to wake up early and that its a little more interesting </t>
  </si>
  <si>
    <t xml:space="preserve">That its hard because i'm more better at work in class in school in school i feel more comfortable </t>
  </si>
  <si>
    <t xml:space="preserve">More questions </t>
  </si>
  <si>
    <t>0kLH4UHb1616173877858</t>
  </si>
  <si>
    <t>Aq016</t>
  </si>
  <si>
    <t>1241x698</t>
  </si>
  <si>
    <t>Probably staying with my family.</t>
  </si>
  <si>
    <t>i think i can</t>
  </si>
  <si>
    <t>I think you need to add 6 plus 2 that equals 8.</t>
  </si>
  <si>
    <t>i think 3 apples/7 oranges= 16 apples/8 oranges</t>
  </si>
  <si>
    <t>Oreo cake</t>
  </si>
  <si>
    <t>37.33</t>
  </si>
  <si>
    <t>.33</t>
  </si>
  <si>
    <t>Apple per 1 orange</t>
  </si>
  <si>
    <t>Corn dogs</t>
  </si>
  <si>
    <t>1,2,3,4,6</t>
  </si>
  <si>
    <t>because in ratio strategy is easy then the fraction srtrategy</t>
  </si>
  <si>
    <t>i did 5 x 7 that  equal 35</t>
  </si>
  <si>
    <t>2 times</t>
  </si>
  <si>
    <t xml:space="preserve">i dived 8 / 16 = 2 </t>
  </si>
  <si>
    <t>i used the fration strategy because it looked like its messing something</t>
  </si>
  <si>
    <t>Maybe go outside and play with my baby sister and my brother</t>
  </si>
  <si>
    <t>1/8</t>
  </si>
  <si>
    <t>.125</t>
  </si>
  <si>
    <t>55</t>
  </si>
  <si>
    <t>i did 5 time 11 that equal 55</t>
  </si>
  <si>
    <t>22</t>
  </si>
  <si>
    <t>i dived how many 3 goes into 9 and it goes 3 time then i do 3 times 7 and it equal 21</t>
  </si>
  <si>
    <t>18/25</t>
  </si>
  <si>
    <t>.7</t>
  </si>
  <si>
    <t>i did this i needed to find how many 4 goes into 24 it goes 6 times then i did 6 times 10 and i got 60</t>
  </si>
  <si>
    <t>I think we should ratio strategy because i think we need to dived</t>
  </si>
  <si>
    <t>Because its more easyer of matias way</t>
  </si>
  <si>
    <t>jada is right it is 68</t>
  </si>
  <si>
    <t>that i learned new skills for math</t>
  </si>
  <si>
    <t xml:space="preserve">The hard problems </t>
  </si>
  <si>
    <t>Maybe other skills for math</t>
  </si>
  <si>
    <t>Aq018</t>
  </si>
  <si>
    <t>spending time with my family</t>
  </si>
  <si>
    <t>since i mutiplied 2x4 so i did 6x4 and i got 24</t>
  </si>
  <si>
    <t>36</t>
  </si>
  <si>
    <t>so since it said that maria she will use 16 since 3x5 is 15 and it wasent sixteen so i added 1 to 15 and i got sixteen so idid the same steps to 
 the7  and got 36</t>
  </si>
  <si>
    <t>two eggs</t>
  </si>
  <si>
    <t>eight eggs</t>
  </si>
  <si>
    <t>choclate cake</t>
  </si>
  <si>
    <t>i did the ratio strategy i diveded  3 apples  by 7 oranges and i got 2 remander 1 and when i mutipled 7x5 i got 35 since i had the remander i added it to 35 and i got 36</t>
  </si>
  <si>
    <t>6,7</t>
  </si>
  <si>
    <t>to know how much you use for each</t>
  </si>
  <si>
    <t>mutipled 5x2 then 7x2</t>
  </si>
  <si>
    <t>since 8 dived by 16 is 2 so 30 dived by 15 i got 2 like in the first part</t>
  </si>
  <si>
    <t>so then you can mutiply 18 by 7</t>
  </si>
  <si>
    <t>so since 5x3 so i did 11x3 and i got 33</t>
  </si>
  <si>
    <t>23</t>
  </si>
  <si>
    <t>19</t>
  </si>
  <si>
    <t>since 3x2 equals six i added 1 and got 7 so i did the same stratgety with 9</t>
  </si>
  <si>
    <t>50</t>
  </si>
  <si>
    <t>so i did 4x2 and got 8 and then added 2 and got ten so i did the same strategy and got 50</t>
  </si>
  <si>
    <t>to know how much you use per parts of the cake</t>
  </si>
  <si>
    <t>matias i did the proplem and it was correct</t>
  </si>
  <si>
    <t xml:space="preserve">i did he proplem on paper and matias way was correct
</t>
  </si>
  <si>
    <t>the gifs and how ms murphy explans it</t>
  </si>
  <si>
    <t>nothing i liked it</t>
  </si>
  <si>
    <t>nothing</t>
  </si>
  <si>
    <t>Aq019</t>
  </si>
  <si>
    <t>87.0.4280.142</t>
  </si>
  <si>
    <t>CrOS x86_64 13505.100.0</t>
  </si>
  <si>
    <t>1536x864</t>
  </si>
  <si>
    <t>play games</t>
  </si>
  <si>
    <t xml:space="preserve">24 strawberries </t>
  </si>
  <si>
    <t>2 egg x4 = 8 egg
6 strawberries x4 = 24 stawberries</t>
  </si>
  <si>
    <t>3x5=15
7x5=35</t>
  </si>
  <si>
    <t>chocolate kate</t>
  </si>
  <si>
    <t>24 big kate</t>
  </si>
  <si>
    <t>soup</t>
  </si>
  <si>
    <t>2,6</t>
  </si>
  <si>
    <t>1.285 miles</t>
  </si>
  <si>
    <t>.285</t>
  </si>
  <si>
    <t>7/ 10</t>
  </si>
  <si>
    <t>3,4</t>
  </si>
  <si>
    <t>1.033miles</t>
  </si>
  <si>
    <t>.033</t>
  </si>
  <si>
    <t>15/16</t>
  </si>
  <si>
    <t>I not now</t>
  </si>
  <si>
    <t>Aq020</t>
  </si>
  <si>
    <t>going in meets with my friends and playing games</t>
  </si>
  <si>
    <t>Alex needs 24 strawberries</t>
  </si>
  <si>
    <t>I multiplied 6 x 4 and got 24 so that there will be 24 strawberries</t>
  </si>
  <si>
    <t>I multiplied 3 x 5 and got 15 and then I multiplied 7 x 5 and got 35</t>
  </si>
  <si>
    <t>Chocolate</t>
  </si>
  <si>
    <t>I multiplied 3x5 and got 15 then I multiplied 7x5 and got 35</t>
  </si>
  <si>
    <t>chicken drumsticks</t>
  </si>
  <si>
    <t>2,5,6</t>
  </si>
  <si>
    <t>I multiplied 7 by 2 and got 14!</t>
  </si>
  <si>
    <t>I multiplied 16x15 and got 240!</t>
  </si>
  <si>
    <t>I chose that strategy because it looks the most working one</t>
  </si>
  <si>
    <t>1,4,5</t>
  </si>
  <si>
    <t>I am going to Universal Studios when I graduate 5th grade!</t>
  </si>
  <si>
    <t>165 minutes</t>
  </si>
  <si>
    <t>I wrote down ¨5 pages in 11 mins¨ then I multiplied 15 x 11 and got 165!</t>
  </si>
  <si>
    <t>132 miles</t>
  </si>
  <si>
    <t>13 mangos</t>
  </si>
  <si>
    <t>13</t>
  </si>
  <si>
    <t>I wrote down ¨3 bananas &amp; 9 mangos¨ and did 3+4 and that equals 7 so I did 9+4 and that equals 13!</t>
  </si>
  <si>
    <t>60 miles</t>
  </si>
  <si>
    <t>I wrote ¨4 gallons = 24 miles¨ I also did 24+24 and got 48 and then did 48+12 and got 60!</t>
  </si>
  <si>
    <t>I dont know</t>
  </si>
  <si>
    <t>Jada´s is just subtracting and adding.</t>
  </si>
  <si>
    <t>The other 2 people (Matias, Jocelyn) had the same answers but different strategies. Jada´s strategy got a different answer.</t>
  </si>
  <si>
    <t>9</t>
  </si>
  <si>
    <t>I like that we get to watch video lessons!</t>
  </si>
  <si>
    <t>Everything on this website is good :D</t>
  </si>
  <si>
    <t>I think what would make it better if there was like a math game!</t>
  </si>
  <si>
    <t>Aq021</t>
  </si>
  <si>
    <t>1187x667</t>
  </si>
  <si>
    <t>playing with my dogs</t>
  </si>
  <si>
    <t>24 strawberrys</t>
  </si>
  <si>
    <t>so i did 2 divide 8 that equals 4 so I times that with 6 I got 24</t>
  </si>
  <si>
    <t>14r2</t>
  </si>
  <si>
    <t>I times it by 2 the the remaider 2</t>
  </si>
  <si>
    <t>5 eggsr1</t>
  </si>
  <si>
    <t>villina</t>
  </si>
  <si>
    <t>24 eggs</t>
  </si>
  <si>
    <t>i just add</t>
  </si>
  <si>
    <t>oranges</t>
  </si>
  <si>
    <t>apples</t>
  </si>
  <si>
    <t>because you can get the answer by using two stratigy</t>
  </si>
  <si>
    <t>i double it</t>
  </si>
  <si>
    <t>23 miles</t>
  </si>
  <si>
    <t>because it will be easyer</t>
  </si>
  <si>
    <t>I don't know</t>
  </si>
  <si>
    <t>I times the minutes by 3</t>
  </si>
  <si>
    <t>15 miles</t>
  </si>
  <si>
    <t>I times it by 2 and added 1</t>
  </si>
  <si>
    <t>50 miles</t>
  </si>
  <si>
    <t>i times it by 5 and added 2</t>
  </si>
  <si>
    <t>Because i don't know what why</t>
  </si>
  <si>
    <t xml:space="preserve">because there why is the correct  </t>
  </si>
  <si>
    <t>because their way was wrong</t>
  </si>
  <si>
    <t>6,9</t>
  </si>
  <si>
    <t>that we get to work on computers</t>
  </si>
  <si>
    <t>that sometimes it laggs a little bit</t>
  </si>
  <si>
    <t xml:space="preserve">if it didn't lagg </t>
  </si>
  <si>
    <t>Aq023</t>
  </si>
  <si>
    <t>1300x731</t>
  </si>
  <si>
    <t>that i get to do a games sometimes in class</t>
  </si>
  <si>
    <t>i looked at the problem and i noticed that their all even numbers so i counted 2-4-6-8-10-12-14-16 so i put 16 as my answer</t>
  </si>
  <si>
    <t>i noticed that 7 could fit into 16 2 times so i did 3x2 and i got 6 as m answer</t>
  </si>
  <si>
    <t>4 apples</t>
  </si>
  <si>
    <t>17 apples</t>
  </si>
  <si>
    <t>Chocolate cake</t>
  </si>
  <si>
    <t xml:space="preserve">first ilooked for a common denominater and the closes i could get was 14 so then i did 7x2 and i did 3x2 then i did the same and i got 12 </t>
  </si>
  <si>
    <t>7 strawberry's</t>
  </si>
  <si>
    <t>9 strawberry's</t>
  </si>
  <si>
    <t>i think fraction Strategy because i am good with fractions</t>
  </si>
  <si>
    <t xml:space="preserve"> no one</t>
  </si>
  <si>
    <t>because itsaid 5 miles so i did 7+7 and i got 14</t>
  </si>
  <si>
    <t>1 gallon</t>
  </si>
  <si>
    <t>i did how much 15goes into 16 and it went into it 1 tme</t>
  </si>
  <si>
    <t>i choose that answer because it is the closest i could go</t>
  </si>
  <si>
    <t>No</t>
  </si>
  <si>
    <t>18 min</t>
  </si>
  <si>
    <t>21 minutes</t>
  </si>
  <si>
    <t>i got 21 by counting 15 6 ore time and i got 21</t>
  </si>
  <si>
    <t>17</t>
  </si>
  <si>
    <t>13 magos</t>
  </si>
  <si>
    <t>i saw how many more mango's their were than bananas and i got 13 mangoes</t>
  </si>
  <si>
    <t>i did 24-4 and i got 20</t>
  </si>
  <si>
    <t>because i get kind of confused when i do the ratio strategy</t>
  </si>
  <si>
    <t>i chose jade's way that was right i tried to do it and i got 16  
and i think that Jocelyn is wrong because i got 3 as a answer</t>
  </si>
  <si>
    <t xml:space="preserve">jada is right because i got the same answer and matias is wrong because i did not get the same answer </t>
  </si>
  <si>
    <t>1,8</t>
  </si>
  <si>
    <t>the pictures</t>
  </si>
  <si>
    <t>the hard questions</t>
  </si>
  <si>
    <t xml:space="preserve">games
</t>
  </si>
  <si>
    <t>Aq026</t>
  </si>
  <si>
    <t>88.0.4324.109</t>
  </si>
  <si>
    <t>CrOS aarch64 13597.66.0</t>
  </si>
  <si>
    <t>I have spent more time with my family, and luckily my dad has not lost his job and we take little trips to the store with him or visit my other family members!</t>
  </si>
  <si>
    <t xml:space="preserve">24 strawberry </t>
  </si>
  <si>
    <t>Since 2 x 4 = 8 then we multiply 6 x 4 and get 24</t>
  </si>
  <si>
    <t>3 x 7= 21</t>
  </si>
  <si>
    <t>7 x 5 = 35</t>
  </si>
  <si>
    <t>Yes!</t>
  </si>
  <si>
    <t>2,4,5,6,7</t>
  </si>
  <si>
    <t xml:space="preserve">Because its easier. </t>
  </si>
  <si>
    <t>A 5 miles take 7 minutes and then you add 5 more miles to get 10 miles then you just do 7 x 2 and get 14 so 14 min</t>
  </si>
  <si>
    <t>8 x 2 is close to 15 gallons so if I do 16 x 2 we get 32</t>
  </si>
  <si>
    <t>I did 7 x 3 which equals 21 so that means that we have to do 18 x 3 and we get 54 so that's the answer</t>
  </si>
  <si>
    <t>Sometimes we go on a bike ride don't we might do that for summer.</t>
  </si>
  <si>
    <t>33 min</t>
  </si>
  <si>
    <t>5 x 3 = 15 so 11 x 3 = 33</t>
  </si>
  <si>
    <t>24 miles</t>
  </si>
  <si>
    <t>18 mangos</t>
  </si>
  <si>
    <t>3 x 2=6 so 9 x 2=18</t>
  </si>
  <si>
    <t>48 miles</t>
  </si>
  <si>
    <t>4 x 2=8 so 24 x 2=48</t>
  </si>
  <si>
    <t>Because I feel like I under stand the strategy that I know better than the ones that they are teaching me.</t>
  </si>
  <si>
    <t>I made this choice because I got a result of 44 my answer and 36 is the most closest to 40 so that's why I chose Jada´s way</t>
  </si>
  <si>
    <t>When I did the math I got the same answer as data I got 68 too.</t>
  </si>
  <si>
    <t>I got to see some videos and I learned new math.</t>
  </si>
  <si>
    <t>In some parts I didn't understand and it was a bit confusing.</t>
  </si>
  <si>
    <t>Maybe if the teacher would explain the problems more and not just show them to us.</t>
  </si>
  <si>
    <t>Aq028</t>
  </si>
  <si>
    <t>Family</t>
  </si>
  <si>
    <t>2x4=8 so I put 6X4=24</t>
  </si>
  <si>
    <t xml:space="preserve">
3x5 7x5
</t>
  </si>
  <si>
    <t>35j1/5</t>
  </si>
  <si>
    <t>.2</t>
  </si>
  <si>
    <t>3x51/5 7x51/5</t>
  </si>
  <si>
    <t>5,7</t>
  </si>
  <si>
    <t>It was usfeul because i learned a lot of stuff</t>
  </si>
  <si>
    <t>2x5 =10 so 7x2=14</t>
  </si>
  <si>
    <t>8x2=16 6x2=</t>
  </si>
  <si>
    <t>Because Like that strategy</t>
  </si>
  <si>
    <t>NO</t>
  </si>
  <si>
    <t>5+5+5 so its this 11+11+11=33</t>
  </si>
  <si>
    <t>3x2=6 1/5     
9x6 1/5=15 1/5</t>
  </si>
  <si>
    <t>Because this strategy i an sovle it like so easy</t>
  </si>
  <si>
    <t>Because Jada way is the oposopes of Matias</t>
  </si>
  <si>
    <t>Becuase jocelyn way was correct.</t>
  </si>
  <si>
    <t>Everything</t>
  </si>
  <si>
    <t>Nothing</t>
  </si>
  <si>
    <t>more games</t>
  </si>
  <si>
    <t>R0RazRRE1616170485561</t>
  </si>
  <si>
    <t>Aq029</t>
  </si>
  <si>
    <t>play with my dog</t>
  </si>
  <si>
    <t xml:space="preserve">I divided 8 and 2 equals 4 I multiply 6 and 4 and I got 24 Soy subtract 24 </t>
  </si>
  <si>
    <t>7x5=35 so it Equals 35/16</t>
  </si>
  <si>
    <t>2 Pineapples</t>
  </si>
  <si>
    <t>15 Pineapples</t>
  </si>
  <si>
    <t>I'm multiplying 7  5 i got 35</t>
  </si>
  <si>
    <t>7 Apples</t>
  </si>
  <si>
    <t>9 apples</t>
  </si>
  <si>
    <t>Soup</t>
  </si>
  <si>
    <t>It's more faster and easier</t>
  </si>
  <si>
    <t>5/7 x 2 and i got 10/14</t>
  </si>
  <si>
    <t>8/16 2x=16/32</t>
  </si>
  <si>
    <t>yes go to the Beach</t>
  </si>
  <si>
    <t>5/11 x3 15/33</t>
  </si>
  <si>
    <t>3/9 2x 7/18</t>
  </si>
  <si>
    <t>It is more easy</t>
  </si>
  <si>
    <t>I do my problem first and I took him to the same problem</t>
  </si>
  <si>
    <t>Because it's easy</t>
  </si>
  <si>
    <t>It could be fun with math games</t>
  </si>
  <si>
    <t>It's hard</t>
  </si>
  <si>
    <t>Math games</t>
  </si>
  <si>
    <t>Aq030</t>
  </si>
  <si>
    <t>76.0.3809.136</t>
  </si>
  <si>
    <t>CrOS x86_64 12239.92.1</t>
  </si>
  <si>
    <t>playing games</t>
  </si>
  <si>
    <t>a</t>
  </si>
  <si>
    <t>6x2=12</t>
  </si>
  <si>
    <t>7+7=14    7+7=14     14+14=28    28+7=36     36+1=37</t>
  </si>
  <si>
    <t>1/10</t>
  </si>
  <si>
    <t>Taking my dog outside</t>
  </si>
  <si>
    <t>5x11=55</t>
  </si>
  <si>
    <t>3x7=21</t>
  </si>
  <si>
    <t>4x10[=40</t>
  </si>
  <si>
    <t>i like other strategy</t>
  </si>
  <si>
    <t>i like jocelyn work</t>
  </si>
  <si>
    <t>becuse i like the work of jocelyn</t>
  </si>
  <si>
    <t>Ar032</t>
  </si>
  <si>
    <t>I do not want to particapate</t>
  </si>
  <si>
    <t>Playing Video Games</t>
  </si>
  <si>
    <t xml:space="preserve">i did it </t>
  </si>
  <si>
    <t>8 divided by 2 = 4    6 eggs times 4 = 24                            Also did this 4 8 12 16 10 14</t>
  </si>
  <si>
    <t>41</t>
  </si>
  <si>
    <t>16 divided by 2 =6   7 times 6 = 41                               Also did this 6 12 18 14 30 36 41</t>
  </si>
  <si>
    <t>24 berries</t>
  </si>
  <si>
    <t>I would if i knew how to</t>
  </si>
  <si>
    <t>1,2,3,6,7</t>
  </si>
  <si>
    <t xml:space="preserve">The Ratio Strategy is probably more usefull because it is faster </t>
  </si>
  <si>
    <t xml:space="preserve">7 times 2 =14 </t>
  </si>
  <si>
    <t xml:space="preserve">30 miles </t>
  </si>
  <si>
    <t xml:space="preserve">8 + 8 =16 15 + 15 =30 </t>
  </si>
  <si>
    <t>if the inches would make the time longer it would have to be with those</t>
  </si>
  <si>
    <t>1,7</t>
  </si>
  <si>
    <t>Ar035</t>
  </si>
  <si>
    <t>completed part 2 after the weekend</t>
  </si>
  <si>
    <t>Windows NT 10.0</t>
  </si>
  <si>
    <t>1920x1080</t>
  </si>
  <si>
    <t>10egg + 6x8= 48 10+48=58 to make a big cake</t>
  </si>
  <si>
    <t>53</t>
  </si>
  <si>
    <t>3x7= 16x7=53</t>
  </si>
  <si>
    <t>37 oranges</t>
  </si>
  <si>
    <t>chalit</t>
  </si>
  <si>
    <t>lot</t>
  </si>
  <si>
    <t xml:space="preserve">3 oranges </t>
  </si>
  <si>
    <t>16 appsl</t>
  </si>
  <si>
    <t>eggs with ham and cheese</t>
  </si>
  <si>
    <t>45mins</t>
  </si>
  <si>
    <t>30mias</t>
  </si>
  <si>
    <t xml:space="preserve"> if 10mail i is 10mins</t>
  </si>
  <si>
    <t>2,4</t>
  </si>
  <si>
    <t>89.0.4389.90</t>
  </si>
  <si>
    <t>idk</t>
  </si>
  <si>
    <t>18mins</t>
  </si>
  <si>
    <t>120mins</t>
  </si>
  <si>
    <t>120</t>
  </si>
  <si>
    <t>how is more ritt</t>
  </si>
  <si>
    <t>i do not konw ??</t>
  </si>
  <si>
    <t>???</t>
  </si>
  <si>
    <t>games</t>
  </si>
  <si>
    <t>math</t>
  </si>
  <si>
    <t>Ar037</t>
  </si>
  <si>
    <t>playing more with my siblings</t>
  </si>
  <si>
    <t>first i wanted to see how they got to 8 so i tried subtracting it and it was 6 they added 6 so i added 6 to 6 and got 12  there using 8 eggs and 12 strawberries.</t>
  </si>
  <si>
    <t>she needed 24 strawberries</t>
  </si>
  <si>
    <t>i tried to first find out how they multiplied it to 16 but i couldnt so i couldnt figure out how they multiplied it to 16</t>
  </si>
  <si>
    <t xml:space="preserve">2 eggs </t>
  </si>
  <si>
    <t>my favorite type of cake is ice cream</t>
  </si>
  <si>
    <t>first i divided 7 and 3 and got  2.333 and then i multipleyd it by 16 and got 37.33</t>
  </si>
  <si>
    <t>sometimes i cooked pancakes</t>
  </si>
  <si>
    <t>1,2,4,6,7</t>
  </si>
  <si>
    <t>the fraction strategy is better when the numbers are more simpler but ratio is better when the numbers are more complicated</t>
  </si>
  <si>
    <t xml:space="preserve">it will take 14 minutes </t>
  </si>
  <si>
    <t xml:space="preserve">first i wrote it down then i saw it took to multiply it by two to make it 10  so i multiplyed 7 by 2 and got 14 </t>
  </si>
  <si>
    <t>first i divided 16 and 8 and got 2 then i multiplyed it by 15 and got 30</t>
  </si>
  <si>
    <t>i chose this one because it goes to 54 and that the answer</t>
  </si>
  <si>
    <t xml:space="preserve">First i checked how they got from 5 to 15 and they multiplied by 3.  so i multiplied the bottom 11 and 3  and got  33 so the answer was  15/33 </t>
  </si>
  <si>
    <t>first i set up the division problem putting  the three on the outside putting 9 on the inside  the i divided and got 3 then i multiplied 3 and 7 and got 21</t>
  </si>
  <si>
    <t>it takes  25/40</t>
  </si>
  <si>
    <t>.6</t>
  </si>
  <si>
    <t xml:space="preserve">it can go 60 </t>
  </si>
  <si>
    <t>first i got the division problem ready  i put the 4 on the outside and the 24 on the inside and divided and got 6 then i multiplied it by 10</t>
  </si>
  <si>
    <t>i chose it because you have to divide making it smaller then multiply it  and it would be easier</t>
  </si>
  <si>
    <t>jocelyn's way is more efficient because you have to divide  instead of trying to find the answer altogether  like matias did and jada got it wrong because its not 36 its 60</t>
  </si>
  <si>
    <t>matias way was more efficient because  jocelyns way got more dificult since they went to the decimals and jada got it wrong because  96 not 68</t>
  </si>
  <si>
    <t>what it taught me</t>
  </si>
  <si>
    <t>how difficult they started to make it</t>
  </si>
  <si>
    <t>try to not make it so difficult and try to simplifly it</t>
  </si>
  <si>
    <t>Ar038</t>
  </si>
  <si>
    <t>on my ps4</t>
  </si>
  <si>
    <t>6+6=12</t>
  </si>
  <si>
    <t>13+7=20</t>
  </si>
  <si>
    <t xml:space="preserve">ice cream cake </t>
  </si>
  <si>
    <t>Ar039</t>
  </si>
  <si>
    <t>Chrome iPad</t>
  </si>
  <si>
    <t>87.0.4280.77</t>
  </si>
  <si>
    <t>iPad</t>
  </si>
  <si>
    <t>810x1080</t>
  </si>
  <si>
    <t xml:space="preserve">Crocheting 🧶 </t>
  </si>
  <si>
    <t xml:space="preserve">Two  divided by eight is four so 4×6 = 24 </t>
  </si>
  <si>
    <t>I divided 16 and 3 and got 5 so 5 x 7 oranges =35 oranges</t>
  </si>
  <si>
    <t>Red velvet cake</t>
  </si>
  <si>
    <t>Ar041</t>
  </si>
  <si>
    <t>Baking with my mom and playing video games with my siblings.</t>
  </si>
  <si>
    <t>I multiply 4x6 which was 24 and I think that's many strawberries you need to make a big cake.</t>
  </si>
  <si>
    <t>24 strawberries for a big cake.</t>
  </si>
  <si>
    <t>28</t>
  </si>
  <si>
    <t>I multiply 4x3=12 which is close by 16 so then I multiply 4x7=28. And 28 is how many oranges Maria will need to make a big pitcher of juice.</t>
  </si>
  <si>
    <t>I multiply 4x3=12 which is close to 16 then I multiply 4x7=28.</t>
  </si>
  <si>
    <t>No but my mom has.</t>
  </si>
  <si>
    <t>It's easier and more simple</t>
  </si>
  <si>
    <t>No one</t>
  </si>
  <si>
    <t>I subtracted 21-18 and got 3</t>
  </si>
  <si>
    <t>88.0.4324.153</t>
  </si>
  <si>
    <t>CrOS x86_64 13597.84.0</t>
  </si>
  <si>
    <t>Play a lot of video games</t>
  </si>
  <si>
    <t>I added 11 and 15 and I got 26</t>
  </si>
  <si>
    <t>I added 9 plus 4 and I got 13</t>
  </si>
  <si>
    <t>28ii</t>
  </si>
  <si>
    <t>I added 20 and 10 and got 30</t>
  </si>
  <si>
    <t>Because everyone got 60 except for Jada</t>
  </si>
  <si>
    <t>Everyone got 96 except for Jada</t>
  </si>
  <si>
    <t>Nobody</t>
  </si>
  <si>
    <t>So of the questions were simple and easy.</t>
  </si>
  <si>
    <t>That most of the questions were a little too hard.</t>
  </si>
  <si>
    <t>Make question more easy</t>
  </si>
  <si>
    <t>Ar042</t>
  </si>
  <si>
    <t xml:space="preserve">Started a online business </t>
  </si>
  <si>
    <t>so if  a small cake wants 2 eggs and 6 strawberries and a big cake wants 8 eggs that mean 2x4= 8 so 6 x 4 = 24</t>
  </si>
  <si>
    <t>so 3x5= 15+1= 16 thats to find the apples then for the oranges its 7x5=35+1=36</t>
  </si>
  <si>
    <t xml:space="preserve">chocolate </t>
  </si>
  <si>
    <t>7x5.3 =35=1=36</t>
  </si>
  <si>
    <t>I dont like the Ration strategy its too complecated so i ill keep using the fraction one. ITS TOO COMPLICATED</t>
  </si>
  <si>
    <t>I did 7x2=14</t>
  </si>
  <si>
    <t>31</t>
  </si>
  <si>
    <t>i did 8+7=15 then i did 16x2+32-1+31</t>
  </si>
  <si>
    <t>becuase it makes more sense</t>
  </si>
  <si>
    <t>1,4,7</t>
  </si>
  <si>
    <t>im going to Hawaii!!!</t>
  </si>
  <si>
    <t>i did 11x3 becuase 5x3 makes 15 so then i got 33 and thats how many minutes.</t>
  </si>
  <si>
    <t>11 gallons = 23 miles</t>
  </si>
  <si>
    <t>9x2=18+1=19</t>
  </si>
  <si>
    <t>24x2+2=50</t>
  </si>
  <si>
    <t>becuase its easier just to add them and multiply and subtract instead of giberish thats the last part had</t>
  </si>
  <si>
    <t>Becuase you can clearly see that hes not just going to bring 32 loaves if he eats 24 in 8 days</t>
  </si>
  <si>
    <t>Nothing.</t>
  </si>
  <si>
    <t>Everything.</t>
  </si>
  <si>
    <t>not doing this.</t>
  </si>
  <si>
    <t>Ar044</t>
  </si>
  <si>
    <t>Learn more math</t>
  </si>
  <si>
    <t xml:space="preserve">?
</t>
  </si>
  <si>
    <t>3 x 5 = 15
7 x 5 = 35</t>
  </si>
  <si>
    <t>chocolate cake</t>
  </si>
  <si>
    <t>3 x 5 = 15
7 x 5 35</t>
  </si>
  <si>
    <t>1,2,4,5,6</t>
  </si>
  <si>
    <t>it might be more useful because it explains what to do even more than the fraction strategy</t>
  </si>
  <si>
    <t>7 x 2 = 14</t>
  </si>
  <si>
    <t>140</t>
  </si>
  <si>
    <t>16 x 15 = 140</t>
  </si>
  <si>
    <t>because you have to know the relationship of those first 2 numbers in order to get the answer</t>
  </si>
  <si>
    <t>im going to play basketball and go swimming</t>
  </si>
  <si>
    <t>11 x 10 = 21</t>
  </si>
  <si>
    <t>36 mangos</t>
  </si>
  <si>
    <t>9 x 4 = 36</t>
  </si>
  <si>
    <t>28 miles</t>
  </si>
  <si>
    <t>34 miles</t>
  </si>
  <si>
    <t>24 x 10 = 34</t>
  </si>
  <si>
    <t>because if you do it with strategy it will be not as hard</t>
  </si>
  <si>
    <t>jada used the right strategy to get the right answer . Matia id not use the right strategy</t>
  </si>
  <si>
    <t>Jocelyns idea got a reasanawble answer but Matia did not</t>
  </si>
  <si>
    <t>nobody</t>
  </si>
  <si>
    <t>hispanic</t>
  </si>
  <si>
    <t>I liked how I learned new things on it like the ratio strategy</t>
  </si>
  <si>
    <t>I liked everything</t>
  </si>
  <si>
    <t>less of the teacher talking</t>
  </si>
  <si>
    <t>Ar047</t>
  </si>
  <si>
    <t>Going on walks and going to a nearby forest preserve and exploring the forest.</t>
  </si>
  <si>
    <t xml:space="preserve">I know that 8/2 is 4 so I multiplied 6 by 4 and that got me 24. </t>
  </si>
  <si>
    <t>I'm not quite sure since 16 is not divisible by 3.</t>
  </si>
  <si>
    <t>Fun Fetti or plain white</t>
  </si>
  <si>
    <t xml:space="preserve">37 1/3 </t>
  </si>
  <si>
    <t>.3</t>
  </si>
  <si>
    <t>I knew that 3 apples= 7 oranges so I did that until I got to 18 apples and 42 oranges but I knew it wasn't right so I thought that 2 apples would be around 5 oranges so than I subtracted 5 from 42 and I got 37 and then I subtracted 1/3 from that and I got 37 and 2/3. This one was tricky and I think I might have got the wrong answer . I also dont think I did the problem right but I tried my best.</t>
  </si>
  <si>
    <t xml:space="preserve">Yep :). I made one of my favorite pastas. </t>
  </si>
  <si>
    <t>3,7</t>
  </si>
  <si>
    <t xml:space="preserve">I don't really like the Ratio strategy and I don't think its more useful than the Fraction one . I honestly don't enjoy either. I don't mean to be mean but it's over complicated I think. If I had to I would but I don't enjoy it. </t>
  </si>
  <si>
    <t>I know that 5 x 2 = 10 so I then did 7 x 2 because whatever you do to the top you do to the bottom. And that gave me 14.</t>
  </si>
  <si>
    <t>2 miles?</t>
  </si>
  <si>
    <t xml:space="preserve">I gave it a guess since Im not sure how to complete the ratio problem </t>
  </si>
  <si>
    <t>I'm not sure. but I took a guess and that one made the most sense to me.</t>
  </si>
  <si>
    <t>4,5</t>
  </si>
  <si>
    <t xml:space="preserve">I'm not sure, I would like to go to the beach however. </t>
  </si>
  <si>
    <t>I knew 15/5 was 3 so 5x3=15. Whatever you do to the bottom you do to the top so I multiplied 3x11 which gave me my answer, 33.</t>
  </si>
  <si>
    <t>63?</t>
  </si>
  <si>
    <t xml:space="preserve">I know that 9 x 7 is 63 so thats my answer.  </t>
  </si>
  <si>
    <t>240?</t>
  </si>
  <si>
    <t>24 x 10 is 240 so that's how I got my answer.</t>
  </si>
  <si>
    <t xml:space="preserve">I did a lot of these problems using the fraction strategy and its worked great. </t>
  </si>
  <si>
    <t xml:space="preserve">Jocelyns seems more efficient and correct however Jada's seems wrong and not efficient. </t>
  </si>
  <si>
    <t>Matia solved this the way I would have solved this so I think their correct. And Jadas way is not how I would have solved this.</t>
  </si>
  <si>
    <t xml:space="preserve">How clean the website looks and how there were sometimes memes. I also enjoyed doing the fraction strategy. </t>
  </si>
  <si>
    <t xml:space="preserve">How long the videos were and that you had to watch ALL of it before you could continue. I also didn't really comprehend the ratio strategy. </t>
  </si>
  <si>
    <t>Not much to be honest! I say ask more questions about us at home like " whats your favorite thing to do" every once in a while. Also for the part 1 videos ad a skip 10 seconds or go back 10 seconds. :)</t>
  </si>
  <si>
    <t>Ar048</t>
  </si>
  <si>
    <t>1517x853</t>
  </si>
  <si>
    <t>The most fun thing I've done staying at home is spending time with my family.</t>
  </si>
  <si>
    <t>I did 8 divided by 2 and got 4. Then, I did six times 4 and got 24. So Alex needs 24 strawberries.</t>
  </si>
  <si>
    <t xml:space="preserve">I wrote it out like a fraction apples on the bottom and oranges on the top. I did my multiples of three's until I got to sixteen. But sixteen isn't a multiple of three but there was fifteen. So for the oranges I did 7 x 5 and that's 35 then I added one and got 36 oranges. </t>
  </si>
  <si>
    <t>My favorite type of cake is vanilla and strawberry frosting.</t>
  </si>
  <si>
    <t>I put all the numbers on the division bar I put 16 on the inside, three on the outside and 7 on top. Then I did 7x3 and got 21.</t>
  </si>
  <si>
    <t>Yes, I've helped cooked lots of different types of food with my family.</t>
  </si>
  <si>
    <t>The ratio strategy could be more useful for bigger numbers or not whole numbers.</t>
  </si>
  <si>
    <t>I know that 5x2 equals 10 so 10 miles so I multiplied 7x2 and go 14.</t>
  </si>
  <si>
    <t>I did 16 divided by 8 and got two and then I did 15 times 2 and got 30.</t>
  </si>
  <si>
    <t>I chose that strategy because it's 7 inches tall and 21 inches so there both inches.</t>
  </si>
  <si>
    <t>It would take 18 minutes to go 8 miles.</t>
  </si>
  <si>
    <t>I know that 5x3 equals 15 so I multiplied 11x3 and got 33.</t>
  </si>
  <si>
    <t>I multiplied 3x2 and got six then I did 9x2 and got 18.</t>
  </si>
  <si>
    <t>The closest multiple of 4 to ten is 8 so I multiplies 4x2 which is 8 then I multiplied 24 by 2 and got 48.</t>
  </si>
  <si>
    <t>I chose the fraction strategy because it's easier and faster then the ratio strategy. Also, if we do the ratio strategy our answer might be a decimal.</t>
  </si>
  <si>
    <t>Jada got 36 and that's incorrect. Jocelyn's way is easier and quicker.</t>
  </si>
  <si>
    <t>Matias's way is easier and quicker and Jocelyn got a decimal answer with the division problem. Also, Jada got the wrong answer.</t>
  </si>
  <si>
    <t>I liked that I learned new ways to solve math problems even though it was really hard.</t>
  </si>
  <si>
    <t>I didn't like that they math way they taught was super hard.</t>
  </si>
  <si>
    <t>I think I learned easier math problems or they explained the math problems more so it's not confusing it would make it better.</t>
  </si>
  <si>
    <t>Ar050</t>
  </si>
  <si>
    <t>i do</t>
  </si>
  <si>
    <t>eating lunch at home</t>
  </si>
  <si>
    <t>he multipled by 4</t>
  </si>
  <si>
    <t>i just multyplied</t>
  </si>
  <si>
    <t>chocolate and ice cream</t>
  </si>
  <si>
    <t>27.333</t>
  </si>
  <si>
    <t>.333</t>
  </si>
  <si>
    <t xml:space="preserve">i use the rashio strategy </t>
  </si>
  <si>
    <t>6 strawberries</t>
  </si>
  <si>
    <t>its kind of use full but not really because my teacher has not tought me it so i dont compltly get what ms murphy is saying</t>
  </si>
  <si>
    <t>by multypling</t>
  </si>
  <si>
    <t>0.5</t>
  </si>
  <si>
    <t>.5</t>
  </si>
  <si>
    <t>by divinding</t>
  </si>
  <si>
    <t>because if you find their relashinship then apply the 18 hours its posibble that you can find the answer</t>
  </si>
  <si>
    <t>immultypling</t>
  </si>
  <si>
    <t>by addding 4 more just like you guys did</t>
  </si>
  <si>
    <t>i multyplied</t>
  </si>
  <si>
    <t xml:space="preserve">becuase i dont know
</t>
  </si>
  <si>
    <t>well because martias and jocelyn got the same answer and jada did not so i have a feeling that jada is wrong</t>
  </si>
  <si>
    <t>because it makes sence to me</t>
  </si>
  <si>
    <t>9,7</t>
  </si>
  <si>
    <t>latina and american</t>
  </si>
  <si>
    <t>it  was boring</t>
  </si>
  <si>
    <t>maybe less talking</t>
  </si>
  <si>
    <t>Ar052</t>
  </si>
  <si>
    <t>i like taking breaks and eating insted of waiting for lunch</t>
  </si>
  <si>
    <t>9 strawberries</t>
  </si>
  <si>
    <t>i think since alex wants big cake he should put in 9 strawberries because of he wants he could taste the strawberry more</t>
  </si>
  <si>
    <t>i think 21 because she wants big juice so i think he should put in 21 of it</t>
  </si>
  <si>
    <t>vanilla</t>
  </si>
  <si>
    <t>For me o just muiltplied then i added then got 37</t>
  </si>
  <si>
    <t>2,5</t>
  </si>
  <si>
    <t>i thinkbecaue it might be easier or it might be quicker</t>
  </si>
  <si>
    <t>myself</t>
  </si>
  <si>
    <t>i added 5 plus seven which equals 12 so thats what i did</t>
  </si>
  <si>
    <t>i added 8 plus 15 then i got 24 so that how i do my problem</t>
  </si>
  <si>
    <t>i choose that stradgey because i think we should do it backwords</t>
  </si>
  <si>
    <t>i honestly dont know but i want to go to the beach and michigan again</t>
  </si>
  <si>
    <t>i did 16 because i added and it got 16 but when i muiltplied it was to big of a number so i did 16 minutes</t>
  </si>
  <si>
    <t>72</t>
  </si>
  <si>
    <t>all i did was added then i got 12 so im supposing thats the answer</t>
  </si>
  <si>
    <t>Its because i just addded then i got 28</t>
  </si>
  <si>
    <t>i made this choice because adding is a good strategy then muiltply</t>
  </si>
  <si>
    <t>For the first choice i think i choose matias way because it has all the number that were in the problem and for the second one i think it was wrong because they have wrong way i think or wrong number</t>
  </si>
  <si>
    <t xml:space="preserve">i  would say the same strategy that the same numbers and then not the same numbers
</t>
  </si>
  <si>
    <t>me</t>
  </si>
  <si>
    <t>12,13</t>
  </si>
  <si>
    <t>but sometimes spanish</t>
  </si>
  <si>
    <t>A little bit because it is a little hard and kinda a little to much and hard tp understand it all at once</t>
  </si>
  <si>
    <t>That it was a long time and dificult</t>
  </si>
  <si>
    <t>if it was less questions and maybe get to understand it more</t>
  </si>
  <si>
    <t>Ar053</t>
  </si>
  <si>
    <t>They most fun was when my cousin was able to sleep over my house and we went on a walk and then we played roblox.</t>
  </si>
  <si>
    <t xml:space="preserve">I didn´t really get it but i will still try. So what i was thinking was we multiply 6x2=12 so im quessing that we are going to put 12 eggs </t>
  </si>
  <si>
    <t>i did not really get it but i still tried. so what i did was mulitiply 3x7 and i got 21 and then i subtract 21 from 16 and i got 5 but we still have to add 7 oranges so i got 12 so im thinking the answer will be 12</t>
  </si>
  <si>
    <t xml:space="preserve">8 eggs </t>
  </si>
  <si>
    <t xml:space="preserve">My favorite type of cake is choclate cake </t>
  </si>
  <si>
    <t>all i did was multiply 3 from 7 an got 21 but i dont think i got it right</t>
  </si>
  <si>
    <t xml:space="preserve">16 apples </t>
  </si>
  <si>
    <t>Yes i have i cooked this chicken soup and i made it for my family</t>
  </si>
  <si>
    <t>because it can help you move on and compare your numbers so it helps find the problem.</t>
  </si>
  <si>
    <t xml:space="preserve">50 </t>
  </si>
  <si>
    <t xml:space="preserve">all i did was multiply 10 from 5 i was going to try the stragetie i selected but i was not really fremillyer with it </t>
  </si>
  <si>
    <t>113</t>
  </si>
  <si>
    <t xml:space="preserve">what i did was multiply 16 from 8 and got 128 and then i subtractie 128 from 15 and got 113 </t>
  </si>
  <si>
    <t xml:space="preserve">i choice this one because to me it just makes more scence and i think it will go very well </t>
  </si>
  <si>
    <t xml:space="preserve">maybe i might just see my cousins </t>
  </si>
  <si>
    <t xml:space="preserve">im going to go with 5 miles </t>
  </si>
  <si>
    <t xml:space="preserve">4 minutes </t>
  </si>
  <si>
    <t xml:space="preserve">first i multipled 11 from 5 and got 55 and then i subracetd 55 from 15 and then i got five </t>
  </si>
  <si>
    <t xml:space="preserve">29 miles </t>
  </si>
  <si>
    <t>29</t>
  </si>
  <si>
    <t xml:space="preserve">21 mangos </t>
  </si>
  <si>
    <t>i didnt get it so i just did skip count by 7 because it looked like for the smaller smoothie we were skip counting by 3 so that is what i did but just in 7th and then i got 21</t>
  </si>
  <si>
    <t xml:space="preserve">10 miles </t>
  </si>
  <si>
    <t>i just subtract 24 from 4 and got 20 so then i subtract 10 from 20 and then got 10</t>
  </si>
  <si>
    <t>i choice this because i feel like it will make more sense with this</t>
  </si>
  <si>
    <t xml:space="preserve">i choice this because jada work was good but did not make sesen at all and matias way was perfecte </t>
  </si>
  <si>
    <t>i did this because jocelyen did good and i thought it fit the problem correctley but jadas way did not make sesencs to me</t>
  </si>
  <si>
    <t>1,13</t>
  </si>
  <si>
    <t xml:space="preserve">that i get to see new things every day and it makes me feel happy sometimes </t>
  </si>
  <si>
    <t xml:space="preserve">that i get confeced and scrected </t>
  </si>
  <si>
    <t>going into break out rooms with friends</t>
  </si>
  <si>
    <t>Ar054</t>
  </si>
  <si>
    <t>video games</t>
  </si>
  <si>
    <t xml:space="preserve">24 </t>
  </si>
  <si>
    <t>alex uses 6 eggs so i added 6 more</t>
  </si>
  <si>
    <t xml:space="preserve">i multiplyed 3 times 6 for 16 apples so i multiplyed 7 times 6 for 42 apples
</t>
  </si>
  <si>
    <t>ice cream cake</t>
  </si>
  <si>
    <t>i did 3x7= 17</t>
  </si>
  <si>
    <t>4,6</t>
  </si>
  <si>
    <t>its more easy</t>
  </si>
  <si>
    <t>5x7</t>
  </si>
  <si>
    <t>i did 8x6</t>
  </si>
  <si>
    <t>7 inches for 18 hours</t>
  </si>
  <si>
    <t>Safari</t>
  </si>
  <si>
    <t>14.0.3</t>
  </si>
  <si>
    <t>Macintosh</t>
  </si>
  <si>
    <t>I did multiplecation</t>
  </si>
  <si>
    <t xml:space="preserve">I did multiplecation </t>
  </si>
  <si>
    <t xml:space="preserve">Multiplecation is easy </t>
  </si>
  <si>
    <t>easy</t>
  </si>
  <si>
    <t>Easy</t>
  </si>
  <si>
    <t>7,8</t>
  </si>
  <si>
    <t>Good for a gift card</t>
  </si>
  <si>
    <t>It was good</t>
  </si>
  <si>
    <t>Ar059</t>
  </si>
  <si>
    <t>3 eggs?</t>
  </si>
  <si>
    <t>Yes</t>
  </si>
  <si>
    <t>Myself</t>
  </si>
  <si>
    <t xml:space="preserve">Yes </t>
  </si>
  <si>
    <t>Ar061</t>
  </si>
  <si>
    <t>Playing Video games</t>
  </si>
  <si>
    <t>so i add three more 2 like they add 3 more to get 8.</t>
  </si>
  <si>
    <t>37 1/3</t>
  </si>
  <si>
    <t>So I did it in the fractions way.</t>
  </si>
  <si>
    <t>Very creamy chocolate cake</t>
  </si>
  <si>
    <t xml:space="preserve">I divide </t>
  </si>
  <si>
    <t>Division</t>
  </si>
  <si>
    <t>5×2 is equal to 10 so 7×2 is 14.</t>
  </si>
  <si>
    <t>I just did 8×2= 18</t>
  </si>
  <si>
    <t>Because I just guessed it,I do not know the answer</t>
  </si>
  <si>
    <t>I did 11 × 5=55</t>
  </si>
  <si>
    <t>I did 9 × 3 =27</t>
  </si>
  <si>
    <t>I did 24×4=96</t>
  </si>
  <si>
    <t>Because it is too much numbers for both of them</t>
  </si>
  <si>
    <t>For the first one I do not understand and for the second one it looks Super wrong</t>
  </si>
  <si>
    <t>The same thing that I answered for the 12.</t>
  </si>
  <si>
    <t>you can meet new people</t>
  </si>
  <si>
    <t>bad things can happen to you.</t>
  </si>
  <si>
    <t>To have extra security on your devices.</t>
  </si>
  <si>
    <t>Bs062</t>
  </si>
  <si>
    <t>88.0.4324.190</t>
  </si>
  <si>
    <t>Windows NT 6.3</t>
  </si>
  <si>
    <t>Waking up pretty late and getting snacks when I want to.</t>
  </si>
  <si>
    <t xml:space="preserve">14 strawberry's </t>
  </si>
  <si>
    <t>2, 4 , 6. That is 3 so then I add 2, 3 times to 8 then you end up with 14.</t>
  </si>
  <si>
    <t xml:space="preserve">The closest to 16 when you multiply 3s is 15. It takes 5 3s to make 16 so then i multiply 5 x 7 = 35 so the answer is 35. </t>
  </si>
  <si>
    <t xml:space="preserve">Red Velvet </t>
  </si>
  <si>
    <t>You have a better chance of getting it right.</t>
  </si>
  <si>
    <t xml:space="preserve">7 + 7 = 14
10 miles 14 minutes </t>
  </si>
  <si>
    <t xml:space="preserve">It is the way that i did it when i solved it. </t>
  </si>
  <si>
    <t>I don't know.</t>
  </si>
  <si>
    <t xml:space="preserve">It will take 18 minutes. </t>
  </si>
  <si>
    <t>33 minutes.</t>
  </si>
  <si>
    <t>15 divided by 5= 3      11x3=33     It will take her 33 minutes to read 15 pages.</t>
  </si>
  <si>
    <t xml:space="preserve">I don't know, sorry. </t>
  </si>
  <si>
    <t xml:space="preserve">I am not good with the Ratio Strategy. </t>
  </si>
  <si>
    <t>40 miles.</t>
  </si>
  <si>
    <t>You can solve it in many other strategy's that are faster then The Ratio and Fraction Strategy.</t>
  </si>
  <si>
    <t>For Maties's she picked a way that will get the right answer
For Jocelyn's, it can not be lower then the number of loafs that he took on the last trip.</t>
  </si>
  <si>
    <t>It seemed right.</t>
  </si>
  <si>
    <t>Turkish</t>
  </si>
  <si>
    <t>Having a teacher explain it.</t>
  </si>
  <si>
    <t>gS9GlYhX1616112737552</t>
  </si>
  <si>
    <t>Bs063</t>
  </si>
  <si>
    <t>CrOS x86_64 12239.92.0</t>
  </si>
  <si>
    <t>1138x640</t>
  </si>
  <si>
    <t>I Can spend more time with my family and fish.</t>
  </si>
  <si>
    <t xml:space="preserve">2 x ? = 8   2 2 2 2 = 8    2 x 4 = 8 so i have to do the same to the 6. so i timesed it by 4 and i got 24.  
                 1 2 3 4
</t>
  </si>
  <si>
    <t>3 x ? = 16    3 3 3 3 3 3 = 18    7 x 6 = 42
                    1 2 3 4 5 6</t>
  </si>
  <si>
    <t xml:space="preserve">cookies and cream or anything just not strawberry!!!! </t>
  </si>
  <si>
    <t>27 1/3</t>
  </si>
  <si>
    <t>3 3 3 3 3 3 = 5 1/3   7 x 5 1/3 = 37 13     
                                          7/3</t>
  </si>
  <si>
    <t>Yes, I cooked brownies!!!</t>
  </si>
  <si>
    <t>I'm sorry I forgot. D_;</t>
  </si>
  <si>
    <t>5x2=10  7x2=14</t>
  </si>
  <si>
    <t>8x2=16  16x2=32  32-1=31</t>
  </si>
  <si>
    <t>it seems like its right strategy</t>
  </si>
  <si>
    <t>If things open up I will go to Ifly</t>
  </si>
  <si>
    <t>18 miles</t>
  </si>
  <si>
    <t>1: 5x3=15  2: 11x3=33</t>
  </si>
  <si>
    <t>32 1/3</t>
  </si>
  <si>
    <t>3x3=9   x2/3   9x3 2/3=32 1/3</t>
  </si>
  <si>
    <t>4x3=12     x3 2/4      24x3 2/4= 84</t>
  </si>
  <si>
    <t>I don't remember what the fraction strategy and the ratio strategy are that's why I chose another strategy. I'm sorry</t>
  </si>
  <si>
    <t>Because I solved it the way Matias did.</t>
  </si>
  <si>
    <t>Because I did it the way Matias did there's.</t>
  </si>
  <si>
    <t>I can be in my own house and sit on the couch, and I find it easier to do online schooling/homeschooling</t>
  </si>
  <si>
    <t>Nothing it was AWESOME!!!!!</t>
  </si>
  <si>
    <t>Eating food and using fidgets help me focus on what I'm doing so that's what made it better for me!!!! Thank you for giving me a gift card! Have a good day! :D</t>
  </si>
  <si>
    <t>XDJnOmxQ1616109772353</t>
  </si>
  <si>
    <t>Bs065a</t>
  </si>
  <si>
    <t>I will participate</t>
  </si>
  <si>
    <t>1024x1366</t>
  </si>
  <si>
    <t>Playing games with my sister or spending time with family.</t>
  </si>
  <si>
    <t>Alex will need 24 strawberries for the big cake.</t>
  </si>
  <si>
    <t>Alex will need 24 strawberries for the big cake because for the small cake the recipe calls for 2 eggs and 6 strawberries so the big cake has to have an equivalent fraction. Since he uses 8 eggs for the big recipe and the small recipe calls for 2 eggs thats 2 x 4 so we have to do the same for the berries. I did 4 x 6 which is 24 and thats how I got my anwser.</t>
  </si>
  <si>
    <t>The big cake will need 24 strawberries.</t>
  </si>
  <si>
    <t>Maria will need 37 1/3 of oranges.</t>
  </si>
  <si>
    <t>3 x 5 1/3 is 16 apples and 7 x 5 1/3 is 37 1/3 oranges so Maria will need 37 1/3 oranges.</t>
  </si>
  <si>
    <t>4 eggs</t>
  </si>
  <si>
    <t>Blueberry yogurt cake.</t>
  </si>
  <si>
    <t>Maria will need 37 1/3 oranges.</t>
  </si>
  <si>
    <t>The reason why is because 3 x 5 1/3 is 16 and 7 x 5 1/3 is 37 1/3</t>
  </si>
  <si>
    <t>12 apples</t>
  </si>
  <si>
    <t>No I haven't but i'm trying to learn how to cook!</t>
  </si>
  <si>
    <t>The ratio strategy might be more useful because its more simple and it makes more sense to use but I like using the fraction strategy better cause im used to it.</t>
  </si>
  <si>
    <t xml:space="preserve">14 minutes. </t>
  </si>
  <si>
    <t>The reason why is because 5 x 2 = 10 so that means we have to double 7. 7 x 2 = 14.</t>
  </si>
  <si>
    <t>30 miles.</t>
  </si>
  <si>
    <t>Since 8 x 2 = 16 that means we have to double 15. 15 x 2= 30.</t>
  </si>
  <si>
    <t>Because 7 x 3 = 21 if i did the other strategies than I had to use fractions.</t>
  </si>
  <si>
    <t>Bs066a</t>
  </si>
  <si>
    <t xml:space="preserve">He needs 24 </t>
  </si>
  <si>
    <t xml:space="preserve">2x4=8 so I x it with 4 for both eggs and strawberries so 6x4= 24 </t>
  </si>
  <si>
    <t>3x5=15+1=16 so I did the same thing to the oranges 7x5+1=36</t>
  </si>
  <si>
    <t xml:space="preserve">ice-cream cake </t>
  </si>
  <si>
    <t>I think it was 24</t>
  </si>
  <si>
    <t xml:space="preserve">36 </t>
  </si>
  <si>
    <t xml:space="preserve">I x the oranges just like the apples </t>
  </si>
  <si>
    <t xml:space="preserve">My mom cooks good food </t>
  </si>
  <si>
    <t xml:space="preserve">Because the fraction strategy cant be used for to big of numbers I guess the Ratio is more better and accurate. </t>
  </si>
  <si>
    <t>5x2 = 10  7x2=14</t>
  </si>
  <si>
    <t xml:space="preserve">25 </t>
  </si>
  <si>
    <t>I did not understand the ratio strategy</t>
  </si>
  <si>
    <t xml:space="preserve">because if I do it with 7 and 18 I could find it for 21 </t>
  </si>
  <si>
    <t>Bs066b</t>
  </si>
  <si>
    <t>88.0.4324.186</t>
  </si>
  <si>
    <t>CrOS x86_64 13597.94.0</t>
  </si>
  <si>
    <t xml:space="preserve">I went camping at Mammoth lakes </t>
  </si>
  <si>
    <t xml:space="preserve">My family is going to Lake Tahoe </t>
  </si>
  <si>
    <t>I new she can do 5 in 11 minutes so I did 11x15</t>
  </si>
  <si>
    <t>I forgot how to do the ratio strategy but it is 132</t>
  </si>
  <si>
    <t>so between 3 and 9 is 6 so 7+6=13</t>
  </si>
  <si>
    <t xml:space="preserve">I chose 200 and I used the fraction strategy </t>
  </si>
  <si>
    <t>I did 24x10</t>
  </si>
  <si>
    <t xml:space="preserve">because for me the fraction strategy is easier and for me the ratio one is harder </t>
  </si>
  <si>
    <t>Matias correct because his looks more like solving the problem correctly and I would problebly do it something like that. jades is wrong because she got a different answer then the other two kids.</t>
  </si>
  <si>
    <t>Matias is beter for me because that is the way I would solve the problem and Jada is wrong because the answer is not 68</t>
  </si>
  <si>
    <t>I speak Romaina my parents are both born in Romnaia and me and my siblings were born here</t>
  </si>
  <si>
    <t xml:space="preserve">I learned new things </t>
  </si>
  <si>
    <t xml:space="preserve"> I did not like some strategies </t>
  </si>
  <si>
    <t xml:space="preserve">Maybe let us do our own strategies but all in all this was fun and thx for the gift card </t>
  </si>
  <si>
    <t>838TsDWM1616098110811</t>
  </si>
  <si>
    <t>Bs067</t>
  </si>
  <si>
    <t>Playing with my dog and my cousins coming over.</t>
  </si>
  <si>
    <t xml:space="preserve">He need 24 strawberry </t>
  </si>
  <si>
    <t>You multiply  2 x 4 then 6 x 4 and that how you figure out how much you need.</t>
  </si>
  <si>
    <t>56</t>
  </si>
  <si>
    <t>times 6</t>
  </si>
  <si>
    <t>Red velvet and Ice cream cake</t>
  </si>
  <si>
    <t>5 x 7 and  5 x 3</t>
  </si>
  <si>
    <t>fries</t>
  </si>
  <si>
    <t>3,6</t>
  </si>
  <si>
    <t xml:space="preserve">I feel like they are both = good
</t>
  </si>
  <si>
    <t>i have to do this 2x7</t>
  </si>
  <si>
    <t>1 mile</t>
  </si>
  <si>
    <t>8 x 2 = 16 miles  16 -15=1 mile</t>
  </si>
  <si>
    <t>i did 18 x 3</t>
  </si>
  <si>
    <t>18 mins</t>
  </si>
  <si>
    <t>22 mins</t>
  </si>
  <si>
    <t>I added 15 plus 7</t>
  </si>
  <si>
    <t>19 mango</t>
  </si>
  <si>
    <t>i added 6 plus 1 i added 18 plus 1</t>
  </si>
  <si>
    <t xml:space="preserve"> 48 + 12</t>
  </si>
  <si>
    <t>That we have some images to motivate us and a litle bit is fun</t>
  </si>
  <si>
    <t>That it is hard.</t>
  </si>
  <si>
    <t>No i like in person better.</t>
  </si>
  <si>
    <t>wait an hour nothing</t>
  </si>
  <si>
    <t>Bs069</t>
  </si>
  <si>
    <t>I have started to do tournaments.</t>
  </si>
  <si>
    <t>First, I divided 2 to 8 and the quotient was 4, after that I multiplied 4 to 6 and got the product of 24.</t>
  </si>
  <si>
    <t>I divided 3 to 16 and got 5 R1 and then did 7x5 - 35. I added R1 to 35 and got 36</t>
  </si>
  <si>
    <t>2 egg</t>
  </si>
  <si>
    <t xml:space="preserve">Mango Mousse </t>
  </si>
  <si>
    <t>I first divided 3 to 16 and got 5 R1, I made the problem a fraction 7/3 and then the remainder would be 5 1/3. I then multiplied 7 x 5 1/3 and that equaled 37 1/3</t>
  </si>
  <si>
    <t>3 apples</t>
  </si>
  <si>
    <t>1,2,3,5,6</t>
  </si>
  <si>
    <t>If you are told to use division or you want to find the decimal form of the problem.</t>
  </si>
  <si>
    <t>I divided 5 to 10 and the quotient was 2. I multiplied 2 x 7 to equal 14.</t>
  </si>
  <si>
    <t>I divided 8 to 16 and got 2.</t>
  </si>
  <si>
    <t>2,3</t>
  </si>
  <si>
    <t>It felt the fastest to solve.</t>
  </si>
  <si>
    <t>I don't know yet.</t>
  </si>
  <si>
    <t>I first, noticed it multiplied 5x3 to equal 15, so I multiplied 11 by 3 to get 33.</t>
  </si>
  <si>
    <t>I multiplied 3x3 to get 9 then I multiplied 3 x 7 to get 21</t>
  </si>
  <si>
    <t>I multiplied 6 x 4 to get 24 so I multiplied 6 x 10 to get 60</t>
  </si>
  <si>
    <t xml:space="preserve">It is much easier to multiply then dividing </t>
  </si>
  <si>
    <t>Multiplication is easier than division.</t>
  </si>
  <si>
    <t>Multiplication is easier than division</t>
  </si>
  <si>
    <t>Ukraine</t>
  </si>
  <si>
    <t>That I learned something new that I didn't know and I could apply to the real world.</t>
  </si>
  <si>
    <t>I didn't dislike anything</t>
  </si>
  <si>
    <t xml:space="preserve">I don't know what would make it better </t>
  </si>
  <si>
    <t>N0o7WHdG1616102025256</t>
  </si>
  <si>
    <t>Bs071</t>
  </si>
  <si>
    <t>1396x785</t>
  </si>
  <si>
    <t>Playing outside with my friends.</t>
  </si>
  <si>
    <t>Alex uses 24 strawberries.</t>
  </si>
  <si>
    <t>The fraction between eggs and strawberries in the small cake is 2/6 which is also equal to 1/3. For the large cake, it is 8/x. TO make the fractions equal to 1/3 the x is equal to 24. So Alex uses 24 strawberries.</t>
  </si>
  <si>
    <t>In Ms.Murphy's strategy the total of strawberries was 24 strawberries.</t>
  </si>
  <si>
    <t>Maria will need 37 1/3 oranges for the big pitcher of juice.</t>
  </si>
  <si>
    <t>I used Ms.Murphy's Fraction Strategy to answer the question.</t>
  </si>
  <si>
    <t>Vanilla Ice cream cake.</t>
  </si>
  <si>
    <t>Alex needs 24 strawberries for the big cake.</t>
  </si>
  <si>
    <t>Maria will need 37.33 oranges for the big pitcher if juice.</t>
  </si>
  <si>
    <t>I used the ratio strategy.</t>
  </si>
  <si>
    <t>Yes I have made chicken dinner before.</t>
  </si>
  <si>
    <t>Because it works in all ways the Fraction Strategy works only in some ways.</t>
  </si>
  <si>
    <t>The bike will go 14 minutes.</t>
  </si>
  <si>
    <t>I used the Fraction strategy.</t>
  </si>
  <si>
    <t>The car can drive 1.38 miles.</t>
  </si>
  <si>
    <t>.38</t>
  </si>
  <si>
    <t>I chose that strategy because it is correct and it makes sense.</t>
  </si>
  <si>
    <t>Me and my family might go to India.</t>
  </si>
  <si>
    <t>The electric bike can go 18 minutes.</t>
  </si>
  <si>
    <t>LaToya will read 15 pages in 33 minutes.</t>
  </si>
  <si>
    <t>First, I wrote 5 pages and 11 minutes as a fraction. I did the same with 15 pages and ? minutes. Next, I found out the relationship with 5 and 15. It was x3. I know that if I do x3 to the numerator I must do x3 to the denominator. Then, I did 11 x 3= 33. At last, the ? = 33.</t>
  </si>
  <si>
    <t>The toy car can drive 22 miles.</t>
  </si>
  <si>
    <t>For the bigger pitcher you will need 21 mangos.</t>
  </si>
  <si>
    <t>First, I found out the ratio for 3 bananas and 9 mangos which is 1/3. Using 1/3 [ratio] I found out how many mangos the big pitcher of juice need which is 21 mangos.</t>
  </si>
  <si>
    <t>The train will travel 40 miles in 25 minutes.</t>
  </si>
  <si>
    <t>The truck can go 60 miles with 10 gallons.</t>
  </si>
  <si>
    <t>First, I found out the ratio of 4 gallons and 24 miles which is 1/6. Using the ratio [1/6] I found out how many miles the truck can drive which is 60 miles.</t>
  </si>
  <si>
    <t>I chose that strategy because the fraction strategy won't work in this problem including the ratio strategy is the fastest for this problem.</t>
  </si>
  <si>
    <t>I chose Matia's because she solved the problem correctly. Jada didn't.</t>
  </si>
  <si>
    <t>Jada solved the problem incorrectly.</t>
  </si>
  <si>
    <t>Indian</t>
  </si>
  <si>
    <t>Telugu</t>
  </si>
  <si>
    <t xml:space="preserve">The Ratio strategy
</t>
  </si>
  <si>
    <t>The bad internet</t>
  </si>
  <si>
    <t>k1K08wa01616110661052</t>
  </si>
  <si>
    <t>Bs075</t>
  </si>
  <si>
    <t>1600x900</t>
  </si>
  <si>
    <t xml:space="preserve">I got to call my friends almost everyday because I have nothing do to and I also like not having so many things going on. </t>
  </si>
  <si>
    <t xml:space="preserve">He needs 24 strawberries to make a big cake. </t>
  </si>
  <si>
    <t xml:space="preserve">2x4=8 eggs
6x4=24 strawberries
</t>
  </si>
  <si>
    <t xml:space="preserve">Alex needs 24 strawberries for the big cake. </t>
  </si>
  <si>
    <t xml:space="preserve">She will need 42 oranges to make a big cup of juice. </t>
  </si>
  <si>
    <t xml:space="preserve">3x6=16 apples
7x6=42 oranges. </t>
  </si>
  <si>
    <t xml:space="preserve">2 eggs. </t>
  </si>
  <si>
    <t>8 eggs.</t>
  </si>
  <si>
    <t xml:space="preserve">My favorite type of cake is strawberry short cake. </t>
  </si>
  <si>
    <t>7/3=2 1/3
2 1/3x16=37 1/3</t>
  </si>
  <si>
    <t xml:space="preserve">I have cooked pizza, mug cakes, and brownies while calling my best friend. </t>
  </si>
  <si>
    <t xml:space="preserve">Ratio strategy might be a little more useful when you are dividing number that aren't equal. </t>
  </si>
  <si>
    <t xml:space="preserve">It would take 14 mins. </t>
  </si>
  <si>
    <t>5x2=10
7x2=14</t>
  </si>
  <si>
    <t xml:space="preserve">15/8=1.8
18x15=27
</t>
  </si>
  <si>
    <t xml:space="preserve">I think this would be the easiest way because 7 can fit in 21 and then you can put in 18. </t>
  </si>
  <si>
    <t>No not really but we can't go to summer camp so my parents and some close friends are going to talk us somewhere every week!</t>
  </si>
  <si>
    <t>18 mins.</t>
  </si>
  <si>
    <t xml:space="preserve">33 minutes </t>
  </si>
  <si>
    <t>5x3=15 so 11x3=33</t>
  </si>
  <si>
    <t>7/3=2.33
2.33x9=20.97</t>
  </si>
  <si>
    <t xml:space="preserve">Fraction Strategy: 40 miles. </t>
  </si>
  <si>
    <t>Fraction Strategy:58.9</t>
  </si>
  <si>
    <t>.9</t>
  </si>
  <si>
    <t>4x2.5=10
24x2.5=58.9</t>
  </si>
  <si>
    <t xml:space="preserve">All you have to do is find what 4x_=8 and then use the number that you haven't found and times it y 10 and 100. </t>
  </si>
  <si>
    <t xml:space="preserve">Matias's way is not right because 2.5x8 does not equal 20. Jocelyn's way is the best because you are dividing it. </t>
  </si>
  <si>
    <t xml:space="preserve">It is incorrect because Matias and Jocelyn's way is different from Jada's way.  Matias's way would be the easiest because 8 can go into 64 8 times.  </t>
  </si>
  <si>
    <t>I like that the videos are so easy to understand and learn.</t>
  </si>
  <si>
    <t xml:space="preserve">If I have a question, I can't ask the computer on how to do it, but in the classroom I can ask my teacher.  </t>
  </si>
  <si>
    <t xml:space="preserve">I think this website is really nice but maybe add some more practice questions. </t>
  </si>
  <si>
    <t>Wsum0OQ31616126759039</t>
  </si>
  <si>
    <t>Bs081</t>
  </si>
  <si>
    <t>The most fun thing that I have done since having to stay home is hangout with my friends.</t>
  </si>
  <si>
    <t>First you have to is times 2 by 4 which you get the answer 8 and then you have to times 6 by 4 which gives you 24.</t>
  </si>
  <si>
    <t xml:space="preserve">Maria needs 35 oranges </t>
  </si>
  <si>
    <t>All you have to do is times 7 by 5 which gives you 35.</t>
  </si>
  <si>
    <t>My favorite type of cake is strawberry cake.</t>
  </si>
  <si>
    <t>1.4</t>
  </si>
  <si>
    <t>.4</t>
  </si>
  <si>
    <t>All you have to divide 7 from 5.</t>
  </si>
  <si>
    <t>7 oranges.</t>
  </si>
  <si>
    <t>Yup! i cooked cake during quaratine.</t>
  </si>
  <si>
    <t>The Ratio Strategy might be more useful in solving the problem more faster.</t>
  </si>
  <si>
    <t>It will take 2 minutes.</t>
  </si>
  <si>
    <t>All you have to do is times 5 by 2.</t>
  </si>
  <si>
    <t>The car can drive 32 miles.</t>
  </si>
  <si>
    <t>All you have to do is times 16 by 2.</t>
  </si>
  <si>
    <t>I chose that strategy because its the most reasonable.</t>
  </si>
  <si>
    <t>No i'm just going to stay home</t>
  </si>
  <si>
    <t>It will take 18 minutes to go 8 miles.</t>
  </si>
  <si>
    <t>It will take 33 mins</t>
  </si>
  <si>
    <t>All you have to do is times 11 by 3</t>
  </si>
  <si>
    <t>It can drive 12 miles</t>
  </si>
  <si>
    <t>You need 18 magos</t>
  </si>
  <si>
    <t>All you have to do is times 9 by 2</t>
  </si>
  <si>
    <t>The train will travel 40 miles</t>
  </si>
  <si>
    <t>It can drive 50 miles</t>
  </si>
  <si>
    <t>All you need to do is times 5 by 10</t>
  </si>
  <si>
    <t>I picked fraction strategy because its faster</t>
  </si>
  <si>
    <t>I chose all my choices because they are the  most reasonable.</t>
  </si>
  <si>
    <t>I chose all my answers because its the most reasonable</t>
  </si>
  <si>
    <t>I liked that the questions were easy.</t>
  </si>
  <si>
    <t>I didn't like all the questions and all the things i had to answer</t>
  </si>
  <si>
    <t>less questions.</t>
  </si>
  <si>
    <t>0wsE0YME16116641353</t>
  </si>
  <si>
    <t>Bs082b</t>
  </si>
  <si>
    <t>Edge</t>
  </si>
  <si>
    <t>89.0.774.50</t>
  </si>
  <si>
    <t>staying with my family, communicating with friends and family, going places, and play with my friends fortnite.</t>
  </si>
  <si>
    <t>89.0.774.54</t>
  </si>
  <si>
    <t>Bs085</t>
  </si>
  <si>
    <t>The most fun thing I've done since having to stay home is being able to have more free time.</t>
  </si>
  <si>
    <t>Bs086</t>
  </si>
  <si>
    <t>2560x1440</t>
  </si>
  <si>
    <t>The most thing that i have enjoyed at home i spending time with my family and playing Board Games.</t>
  </si>
  <si>
    <t xml:space="preserve">x </t>
  </si>
  <si>
    <t>2x4=8 and 2 and 8 and 6 are there in the recipe but 4 isn't so if I would times 4 and 6  I  get 24</t>
  </si>
  <si>
    <t>7 x 5 1/3= 37 1/3  so that means that Maria needs37 1/3 oranges.</t>
  </si>
  <si>
    <t>2 Eggs</t>
  </si>
  <si>
    <t>8 Eggs</t>
  </si>
  <si>
    <t xml:space="preserve">  Ice Cream Cake</t>
  </si>
  <si>
    <t>3, 7, 16 4x4= 16x3= 48</t>
  </si>
  <si>
    <t>yes and it was ratatouille</t>
  </si>
  <si>
    <t xml:space="preserve">It is easier to do and more understanding. </t>
  </si>
  <si>
    <t>350</t>
  </si>
  <si>
    <t>5x7= 35   35x10= 350</t>
  </si>
  <si>
    <t>8x16=128x15=1,920</t>
  </si>
  <si>
    <t>you would do 7x18 then add the 21 because for me it is better and easier for the bigger number to go last.</t>
  </si>
  <si>
    <t>Yes, I am going to Hawaii.</t>
  </si>
  <si>
    <t>83 miles</t>
  </si>
  <si>
    <t>2 mangos</t>
  </si>
  <si>
    <t>3x2=6+1=7
2 isn't there so the bigger smoothie needs 2 mangos.</t>
  </si>
  <si>
    <t>96 miles</t>
  </si>
  <si>
    <t>4, and 24
4x24=96 miles</t>
  </si>
  <si>
    <t>I picked that choice because it would be 4/8, 10, then 100.</t>
  </si>
  <si>
    <t>I picked Jocelyn's way because she said with 3 leaves per 1 day.</t>
  </si>
  <si>
    <t>I picked Jocelyn's way because she did long division then multiplied.</t>
  </si>
  <si>
    <t>The math questions.</t>
  </si>
  <si>
    <t>The part where it was asking are you nervous or anxious and are you feeling excited or not excited.</t>
  </si>
  <si>
    <t>to get rid of the part where it was asking are you nervous or anxious and are you feeling excited or not excited.</t>
  </si>
  <si>
    <t>3S23RdkI1616108495638</t>
  </si>
  <si>
    <t>Bs087</t>
  </si>
  <si>
    <t>The most fun thing I have done is that I get to spend more time with my mom because before the pandemic she went away every week and I didn't get to see her much but now because of covid she cant go on planes anymore and I am with her alot more</t>
  </si>
  <si>
    <t>I do not know what to do</t>
  </si>
  <si>
    <t xml:space="preserve">I looked at 3 and thought what is 3 x __ = 16 but the thing is you would not get 16 but if you multiplied 3x5 it would give you the closest answer to 16, 15 so I did the same thing with the 7 oranges I multiplied 7x5 and it gave me 35 </t>
  </si>
  <si>
    <t>Red Velvet</t>
  </si>
  <si>
    <t>I looked at the problem and saw we can not multiply 3 and 7 so I did this. 3 + 13 = 16 so I did the same with the oranges 7 +13 = 21</t>
  </si>
  <si>
    <t>I have made brownies</t>
  </si>
  <si>
    <t>Because to me there is not to much to think about. All you do is divide or if you can't divide regularly use long division and then multiply and you've got your answer</t>
  </si>
  <si>
    <t>I did 7 x 2 to get 10 and I multiplied it by 2 because 5 x 2 = 10</t>
  </si>
  <si>
    <t>I divided 8 and 16 and got 0.5</t>
  </si>
  <si>
    <t xml:space="preserve">I chose it because when we did the Fraction Strategy for (12) 5 and 7 were less when we solved the problem so I think the answer should be greater than 7 inches and 18 hours </t>
  </si>
  <si>
    <t xml:space="preserve">I don't know, maybe we might go to chicago </t>
  </si>
  <si>
    <t>I saw that 5 x 3 equals 15 so I did the same with 11 so I did 11 x 3 = 33</t>
  </si>
  <si>
    <t xml:space="preserve">I first divided 3 and 9 and got 3 so then I multiplied 7 x 3 and I got 21 </t>
  </si>
  <si>
    <t>I first divided 4 and 24 and got 6 so then I multiplied 10 x 6 and I got 60</t>
  </si>
  <si>
    <t>i choice I don't know because I don't know...</t>
  </si>
  <si>
    <t>Matias way is easier because you just need to multiply 2.5. And the incorrect way is Jada's way because you cant just subtract it and then add because that would give you the wrong answer</t>
  </si>
  <si>
    <t>Matias way is more efficient because again all you have to do is multiply it and then Jada's way is incorrect because you can't subtract it because then you will get the wrong answer</t>
  </si>
  <si>
    <t>I am american but parents are mexican</t>
  </si>
  <si>
    <t>I liked that it had multiplication</t>
  </si>
  <si>
    <t>I did not like how long it took (I am not patient..)</t>
  </si>
  <si>
    <t>o4WBenYL1616095546505</t>
  </si>
  <si>
    <t>Bs088</t>
  </si>
  <si>
    <t>1440x900</t>
  </si>
  <si>
    <t>24 more strawberries</t>
  </si>
  <si>
    <t xml:space="preserve">8 eggs divided by 2 eggs = 4 eggs                    6 strawberries x 4 = 24 strawberries </t>
  </si>
  <si>
    <t xml:space="preserve">35 </t>
  </si>
  <si>
    <t>So you can't do 16 divided by 3 so I just put 15 divided by 3 which equals 5. So 15 divided by 3 = 5. And 7 x 5 = 35</t>
  </si>
  <si>
    <t>I don't like cake it makes me throw up.</t>
  </si>
  <si>
    <t>3 goes into 16   5 1/3 times.         And 7 times 5= 35.        And 1/3 times 7= 7/3 which equals 2 1/3.           And 35+2 1/3=37 1/3</t>
  </si>
  <si>
    <t xml:space="preserve">It may be faster or easier to use. </t>
  </si>
  <si>
    <t>5x2=10.      So 7x2=14</t>
  </si>
  <si>
    <t>16 divided by 8=2.         15x2=30</t>
  </si>
  <si>
    <t>Because first you need to find how many times 7 goes into 21 which is 3 times and then you do 3 times 18 which equals 54</t>
  </si>
  <si>
    <t xml:space="preserve">oh yeah I love summer. Im going to the beach, swiming,jet skiing, iceskating,snow boarding,surfing,and scuba diving </t>
  </si>
  <si>
    <t>4x2=8.           9x2=18.             18 minutes</t>
  </si>
  <si>
    <t>15 divided by 5= 3.       11x3=33.            So the answer is 33 minutes</t>
  </si>
  <si>
    <t>12 divided by 6=2.                   11x2=22         The answer is 22 miles</t>
  </si>
  <si>
    <t>21 mangos</t>
  </si>
  <si>
    <t>3 goes into 7    2 1/3 times.                              So 9 times 2 1/3= 21            So the answer is 21 mangos.</t>
  </si>
  <si>
    <t>25 divided by 5=5                       8x5=40                         He will travel 40 miles</t>
  </si>
  <si>
    <t>24 divided by 4=4                   10x4=40                   40 miles</t>
  </si>
  <si>
    <t>Honestly I think that you can solve it in many strategies.</t>
  </si>
  <si>
    <t>Jocelyns is the most straight forward and Jadas way is wrong.</t>
  </si>
  <si>
    <t>Jadas is incorrect and Jocelyns way just seems faster and more straight forward.</t>
  </si>
  <si>
    <t>im not sure lol</t>
  </si>
  <si>
    <t>That it didn't have that many questions.</t>
  </si>
  <si>
    <t>I struggled sometimes</t>
  </si>
  <si>
    <t xml:space="preserve">If there was more explaining </t>
  </si>
  <si>
    <t>&amp;lt;</t>
  </si>
  <si>
    <t>Bs089b</t>
  </si>
  <si>
    <t>1616x909</t>
  </si>
  <si>
    <t xml:space="preserve">Baking </t>
  </si>
  <si>
    <t>8 divided by 2 = 4
6 x 4 = 24
Alex needs 24 strawberries for the big cake.</t>
  </si>
  <si>
    <t>According to Ms. Murphy’s Fraction Strategy, Alex needs 24 strawberries for the big cake.</t>
  </si>
  <si>
    <t>Maria will need 37 oranges to make a big pitcher of juice.</t>
  </si>
  <si>
    <t>3 x 5 1/3 = 16
7 x 5 1/3 = 37
Maria will need 37 oranges to make a big pitcher of juice</t>
  </si>
  <si>
    <t>Strawberry cake</t>
  </si>
  <si>
    <t>According to Ms. Murphy's Ratio Strategy, Alex needs 24 strawberries for the big cake</t>
  </si>
  <si>
    <t>Maria will need 37.228 oranges to make a big pitcher of juice</t>
  </si>
  <si>
    <t>.228</t>
  </si>
  <si>
    <t>7 divided by 3 = 2.333
2.333 x 16 = 37.228
Maria will need 37.228 oranges to make a big pitcher of juice</t>
  </si>
  <si>
    <t>Yes, I cooked a melt in your mouth banana bread</t>
  </si>
  <si>
    <t>- It can be more accurate
- It is a little simpler
- It is faster</t>
  </si>
  <si>
    <t>It will take 14 minutes for the bike to go 10 miles</t>
  </si>
  <si>
    <t>5 x 2 = 10
7 x 2 = 14
It will take 14 minutes for the bike to go 10 miles</t>
  </si>
  <si>
    <t>Bt094</t>
  </si>
  <si>
    <t>89.0.4389.95</t>
  </si>
  <si>
    <t>CrOS aarch64 13729.56.0</t>
  </si>
  <si>
    <t>playing my ipad</t>
  </si>
  <si>
    <t>the big cake uses 24 strawberrys</t>
  </si>
  <si>
    <t>sense the big cake has 8 eggs lets look how many more times its that then 2 its 4 times bigger 2x4=8 what we do to one part of a recipe we do to the other 6x4=24 now check 8 divided by 4= 2 and 24 divided by 4=6 tadda we need 2 strawberrys</t>
  </si>
  <si>
    <t>Acording to ms. Murphy's stratey Alex needed 24 strawbierrys</t>
  </si>
  <si>
    <t>Maria needs 37 1/3 orenges for a big pitcher of juice</t>
  </si>
  <si>
    <t>first i did 16 divided by 6 and its a decimal so i drew 3 colums and put a circle it each by turns counting in my head each time i drew one till i had 1 left and 3 more spaces to fill up so i divided that aple into 3 and 16 divided by 3= 5 1/3 then i did 7x5 1/3= 37 1/3</t>
  </si>
  <si>
    <t>no one said maths boring its my fav subject my favorite type of cake is ice cream cake</t>
  </si>
  <si>
    <t>theres 2 1/3 orenges pure aplle i got that by 7 divided by 3= 2 1/3 that to get the answer i need i did 2 1/3 x 16=37 1/3  multiply 2 1/3 orenges by the 16 apples is 37 1/3 orenges</t>
  </si>
  <si>
    <t>7 orenges</t>
  </si>
  <si>
    <t xml:space="preserve">yes i cooked yummy veggies </t>
  </si>
  <si>
    <t>in some different times its hard to use the fraction strategy but esear whit Ratio</t>
  </si>
  <si>
    <t>14 minnets</t>
  </si>
  <si>
    <t>it logecly fast ~ if 10 divided by 5=2 then we need to multiply the time by 2 too its 14 minets</t>
  </si>
  <si>
    <t>30 miles</t>
  </si>
  <si>
    <t>16÷8=2 so theres 2 miles pure gallon so 15 gallons of gas=30 miles</t>
  </si>
  <si>
    <t>7 go's 3 times into 21 so the to find the time 18 x 3 =54 hours to burn</t>
  </si>
  <si>
    <t>YES!!!!!!!!!!!!</t>
  </si>
  <si>
    <t>firs i know that 15 is 5 x 3 so now i do the same to the (numerator) and i get 33 minutes</t>
  </si>
  <si>
    <t xml:space="preserve"> on 11 galons the toy car will drive 22 miles </t>
  </si>
  <si>
    <t xml:space="preserve">you'll need 21 mango for the big pitcher </t>
  </si>
  <si>
    <t xml:space="preserve">first you divid 9 ÷ 3 = 3      then you do  1/3 x 7 = 21/7        and you get 21 mangoes </t>
  </si>
  <si>
    <t xml:space="preserve">40 miles = fraction strategy </t>
  </si>
  <si>
    <t>60 miles = ratio strategy</t>
  </si>
  <si>
    <t xml:space="preserve">24 ÷ 4 = 6 then we got the number pure gallon then we multiply by 10 to get 60 miles </t>
  </si>
  <si>
    <t xml:space="preserve">because its easy'r to divide 8 by 4 then find the differences in 4 10 and a 100. </t>
  </si>
  <si>
    <t>i said that Jocelyn's correct because me myself used that way and Jada's incorrect because her answer is incorrect.</t>
  </si>
  <si>
    <t>jocelyn's is the ofeccient because its faster and eseare. and Jadas answer is incorrect.</t>
  </si>
  <si>
    <t>10,13</t>
  </si>
  <si>
    <t xml:space="preserve">that it was simple and it will help other people understand the understanding of math for the grade </t>
  </si>
  <si>
    <t>that if you went back a slide witch had a video you NEEDED to watch it over  thats all the rests great</t>
  </si>
  <si>
    <t>making a function that you need to watch the same video once even if you go a slide back.</t>
  </si>
  <si>
    <t xml:space="preserve">u0wFWjym1617326591265 </t>
  </si>
  <si>
    <t>Bt095</t>
  </si>
  <si>
    <t>CrOS x86_64 13729.56.0</t>
  </si>
  <si>
    <t>Playing games</t>
  </si>
  <si>
    <t>Bt098</t>
  </si>
  <si>
    <t xml:space="preserve"> The most fun thing was we had a Christmas party on zoom. </t>
  </si>
  <si>
    <t>Alex needs 24 strawberry's</t>
  </si>
  <si>
    <t>First i red the problem then i wrote out the problem in my book then I looked through the problem and underlined the clues of how many he needed.</t>
  </si>
  <si>
    <t>Alex needs 24 straw berrys for the cake</t>
  </si>
  <si>
    <t xml:space="preserve">she will ned 21 oranges </t>
  </si>
  <si>
    <t xml:space="preserve">First i put the question on my paper and i did 3x7  </t>
  </si>
  <si>
    <t>2 strawberrys</t>
  </si>
  <si>
    <t>15 strawberry</t>
  </si>
  <si>
    <t>My favorite type of cake is strawberry and funfetti cake</t>
  </si>
  <si>
    <t>Bt099</t>
  </si>
  <si>
    <t>Playing games and hanging out with some of my friends because they have no plans</t>
  </si>
  <si>
    <t>2x4=8, 6x4=24</t>
  </si>
  <si>
    <t>3/7 x 51/3=16/7=16/3 x 7/1=112/3=37</t>
  </si>
  <si>
    <t>red velvet</t>
  </si>
  <si>
    <t>3x5=15  7x5=35</t>
  </si>
  <si>
    <t>7 oringes</t>
  </si>
  <si>
    <t>16 Apples</t>
  </si>
  <si>
    <t>Grilled cheese</t>
  </si>
  <si>
    <t>Less Math</t>
  </si>
  <si>
    <t>5/7 (x2)=10/14</t>
  </si>
  <si>
    <t>8/16=15/30</t>
  </si>
  <si>
    <t>it is the fastest and easiest</t>
  </si>
  <si>
    <t>Yes, I am going to a hotel with water slides.</t>
  </si>
  <si>
    <t>5x3=15  11x3=33</t>
  </si>
  <si>
    <t>3x3=9  7x3=21</t>
  </si>
  <si>
    <t>4x6=24  10x6=60</t>
  </si>
  <si>
    <t>I can't, I said "I don't know"</t>
  </si>
  <si>
    <t>I am smart</t>
  </si>
  <si>
    <t>I am groot</t>
  </si>
  <si>
    <t>gunman</t>
  </si>
  <si>
    <t>I Hate It, It takes so long</t>
  </si>
  <si>
    <t xml:space="preserve">The Math and the end questions </t>
  </si>
  <si>
    <t>Make it a game</t>
  </si>
  <si>
    <t>Bt103</t>
  </si>
  <si>
    <t xml:space="preserve">the most fun thing I've done was watching more movies together and cooking all together </t>
  </si>
  <si>
    <t xml:space="preserve">pic of what wrote </t>
  </si>
  <si>
    <t>I first looked at the problem and noticed 2 x 4 = 8 so then I multiplied 6 x 4 which equaled 24 so that how i got my answer</t>
  </si>
  <si>
    <t>Alex needs 24 strawberries for the big cake</t>
  </si>
  <si>
    <t>i first multiplyed 3 x ? = 16 so 7 x ? = ?</t>
  </si>
  <si>
    <t>i first multiplied 3 x 5 1/3 which equals 16 then i multiplied 7 x 5 1/3 = 37 1/3</t>
  </si>
  <si>
    <t>no not really</t>
  </si>
  <si>
    <t>because so you can calculate better</t>
  </si>
  <si>
    <t>i multiplied 5 x 2 then 7 x 2</t>
  </si>
  <si>
    <t>2 1/3</t>
  </si>
  <si>
    <t>i multiplied 8x2 1/3 and 16 x 2 1/3</t>
  </si>
  <si>
    <t>so i can multiply 18 x ? to get my answer</t>
  </si>
  <si>
    <t>yes i am going to play with Nerf gun's and play minecraft and have my birthday party</t>
  </si>
  <si>
    <t>i first multiplied 5 x 3 then 11 x 3 and i got 33</t>
  </si>
  <si>
    <t>19 mangos</t>
  </si>
  <si>
    <t>i first multiplyed 3 x 2 1/3 then 9 x 2 1/3</t>
  </si>
  <si>
    <t>i first multiplied 4 x 2 2/3 and then 24 x 2 2/3 = 50</t>
  </si>
  <si>
    <t>i made this choice because it is easier to answer with this strategy</t>
  </si>
  <si>
    <t>i made those choices because 36 is not enough for 20 days.</t>
  </si>
  <si>
    <t>i made those choices because you don't need to many packets</t>
  </si>
  <si>
    <t xml:space="preserve">i think it is fun </t>
  </si>
  <si>
    <t>i liked everything</t>
  </si>
  <si>
    <t>i40BP3rW1617301018995</t>
  </si>
  <si>
    <t>Bt105</t>
  </si>
  <si>
    <t>The most fun thing I've done since having to stay home is playing outside in our backyard.</t>
  </si>
  <si>
    <t>Alex needs 12 strawberries.</t>
  </si>
  <si>
    <t>8-2=6 6+6=12 strawberries.</t>
  </si>
  <si>
    <t>Maria needs 37.3333333333 oranges in order to make a big pitcher of juice</t>
  </si>
  <si>
    <t>.3333333333</t>
  </si>
  <si>
    <t>7/3= /16     16 divided by 3 = 5.33333333333   7 x 5.33333333333=37.3333333333</t>
  </si>
  <si>
    <t>My favorite type of cake is a brownie cake with cold, vanilla ice cream.</t>
  </si>
  <si>
    <t>Alex needs 24 total strawberries for the big cake.</t>
  </si>
  <si>
    <t>Maria will need 20 oranges to make a big pitcher of juice</t>
  </si>
  <si>
    <t>7-3=4 
1 apple=5 oranges 
16 apples=20 oranges</t>
  </si>
  <si>
    <t>I have cooked homemade macaroni and cheese.</t>
  </si>
  <si>
    <t>I think the Ratio Strategy might be more useful because its harder to convert your answer into a decimal from a fraction. I also think that Ratio Strategy helps you get your answer faster. Lastly, I think the Ratio Strategy takes up less space on your paper.</t>
  </si>
  <si>
    <t>It will take 14 minutes for this bike to go 10 miles.</t>
  </si>
  <si>
    <t>7/5=?/10
5x2=10 7x2=14 
7/5=14/10</t>
  </si>
  <si>
    <t>The toy car can drive 23 miles with 15 gallons of gas.</t>
  </si>
  <si>
    <t>16 divided by 8=2
1 gallon=9 miles 
15 gallons=23 miles</t>
  </si>
  <si>
    <t>I chose that strategy because it is the only one that makes sense to me. Also, it is the fastest strategy.</t>
  </si>
  <si>
    <t>No, I am not doing anything fun this summer.</t>
  </si>
  <si>
    <t>It will take 18 minutes for this bike to go 8 miles.</t>
  </si>
  <si>
    <t>Irt will take her 33 minutes to read 15 pages.</t>
  </si>
  <si>
    <t>5/11=15/?   5x3=15 5/11=15/33</t>
  </si>
  <si>
    <t>The toy car can drive 22 miles if the toy car has 11 gallons.</t>
  </si>
  <si>
    <t>I will need 21 mangos.</t>
  </si>
  <si>
    <t>9 divided by 3=3 
7x3=21</t>
  </si>
  <si>
    <t>The truck can drive 60 miles with 10 gallons.</t>
  </si>
  <si>
    <t>24 divided by 4=6 
10x6=60</t>
  </si>
  <si>
    <t>I made this choice because I knew that 8 divided by 4 is 2, so immediatly knew the strategy to use is the Ratio Strategy.</t>
  </si>
  <si>
    <t xml:space="preserve">The most efficient way to solve the problem is Jocelyn's way because she/he didn't have to multiply anything by a decimal and didn't do it incorrect. The incorrect way to solve the problem is Jada's way because the answer is incorrect. </t>
  </si>
  <si>
    <t>The most efficient way to solve the problem is Matias's way because he/she didn't have to multiply anything by a decimal, and it was correct. An incorrect way to solve the problem is Jada's way because the answer is incorrect.</t>
  </si>
  <si>
    <t>1,9</t>
  </si>
  <si>
    <t>2,3,11,12</t>
  </si>
  <si>
    <t>Turkish, English, Japanese</t>
  </si>
  <si>
    <t>I liked that this easy and fun. This was also entertaining. I like to learn new things so I loved to learn the Fraction Strategy and the Ratio Strategy.</t>
  </si>
  <si>
    <t>I didn't like that there many specific and personal questions. I also didn't like that it made me show my work.</t>
  </si>
  <si>
    <t>I think that if the questions were less personal, then this online activity would be better.</t>
  </si>
  <si>
    <t>t4vA1zOM1617299608958</t>
  </si>
  <si>
    <t>Bt106</t>
  </si>
  <si>
    <t>CrOS x86_64 13597.66.0</t>
  </si>
  <si>
    <t xml:space="preserve">I have been going to the skate park with my friends more often. </t>
  </si>
  <si>
    <t>First i started to figure out the fundementils of the problem. Second I Figured out the numbers and the question. Last I did the math and got the answer.</t>
  </si>
  <si>
    <t>Bt107</t>
  </si>
  <si>
    <t>89.0.774.63</t>
  </si>
  <si>
    <t xml:space="preserve">37.1 Oranges </t>
  </si>
  <si>
    <t>.1</t>
  </si>
  <si>
    <t>1) 16 divided by 3 = 5.3 2) 5.3 multiplied by 7 = 39.1 3) Answer 37.1</t>
  </si>
  <si>
    <t>Ice-Cream Cake</t>
  </si>
  <si>
    <t>37.3</t>
  </si>
  <si>
    <t>1) 7 divided 3 = 2.3 2) 2.3 x 16 = 37.3 3) Answer 37.3</t>
  </si>
  <si>
    <t xml:space="preserve">it gives you the ratio that can be multiplied. </t>
  </si>
  <si>
    <t>14 miles</t>
  </si>
  <si>
    <t>1) 10 divided by 5 = 2, 2) then I multiplied  2 x 7 = 14    3) Answer 14 miles</t>
  </si>
  <si>
    <t xml:space="preserve">1) 16 divided by 8 = 2   2) 15 x 2 = 30    3) Answer 30 miles </t>
  </si>
  <si>
    <t>Cause 7 inches and 18 hours are for the small candle, and 21 inches is for the big candle.</t>
  </si>
  <si>
    <t>4,5,7</t>
  </si>
  <si>
    <t xml:space="preserve">18 minutes </t>
  </si>
  <si>
    <t>1) 15 / 5 = 3    2) 11 x 3 = 33    3) Answer 33 minutes</t>
  </si>
  <si>
    <t xml:space="preserve">22 miles </t>
  </si>
  <si>
    <t>1) Made a chart  2) 9 / 3 = 3    3) 7 x 3 = 21    4) Answer 21 mangos</t>
  </si>
  <si>
    <t>144 miles</t>
  </si>
  <si>
    <t>1) I made a chart  2) 24 / 4 = 6  3) 24 x 6 = 144   3) Answer 144 miles</t>
  </si>
  <si>
    <t xml:space="preserve">I can see the relationship of the chocolate and flour more clearly </t>
  </si>
  <si>
    <t xml:space="preserve">24 can be divided by 8 to make 3 loaves per day compared to using 2.5 </t>
  </si>
  <si>
    <t xml:space="preserve">Because it is easier to do the problem with a whole number than a decimal </t>
  </si>
  <si>
    <t>The problems</t>
  </si>
  <si>
    <t>When going back you had to watch the video all over again</t>
  </si>
  <si>
    <t>Add more funny things, not needing to watch the video again when after pressing back, when exiting the game do not give the codel ALREADY I JUST Trying TO RESTART</t>
  </si>
  <si>
    <t>do11gs521617328154859</t>
  </si>
  <si>
    <t>Bt112</t>
  </si>
  <si>
    <t>Being with my cousins.</t>
  </si>
  <si>
    <t>I did 6 + 6 = 12.</t>
  </si>
  <si>
    <t>13/20</t>
  </si>
  <si>
    <t>.65</t>
  </si>
  <si>
    <t xml:space="preserve">I added 16 to 3 and 17
</t>
  </si>
  <si>
    <t>Ice Cream Cake</t>
  </si>
  <si>
    <t>72 minutes</t>
  </si>
  <si>
    <t>75 minutes</t>
  </si>
  <si>
    <t>75</t>
  </si>
  <si>
    <t>I did 5 x 15</t>
  </si>
  <si>
    <t xml:space="preserve">I did 9 x 2
</t>
  </si>
  <si>
    <t>Jada is wrong</t>
  </si>
  <si>
    <t>Cantanese</t>
  </si>
  <si>
    <t>It was hard</t>
  </si>
  <si>
    <t>Bt113</t>
  </si>
  <si>
    <t>The most fun thing that I have done since having to stay at home would be spending time with my family and reading my favorite books.</t>
  </si>
  <si>
    <t>Alex needs 12 strawberries for the big cake.</t>
  </si>
  <si>
    <t>What I did to solve this math problem was that I listed the multiples of 2 until I got to 8, and noticed that they doubled it 3 times. Next, to figure out how many strawberries he needed to put in the cake I knew that I would have to do the same thing. So, I doubled the number 3 times by 2  and got 12.</t>
  </si>
  <si>
    <t>Maria will need 35 oranges in order to make a big pitcher of juice.</t>
  </si>
  <si>
    <t>First, I made the fraction 7/3 and in order to multiply 3 goes into 16 5 times so 7 times 5 is 35 and Maria needs 35 oranges.</t>
  </si>
  <si>
    <t>2 eggs.</t>
  </si>
  <si>
    <t>My favorite type of cake is carrot cake with walnuts.</t>
  </si>
  <si>
    <t>Maria needs 5 remainder 1 oranges to make a big pitcher of juice.</t>
  </si>
  <si>
    <t>First, I did 16 divided by 3 and got 5 remainder 1.</t>
  </si>
  <si>
    <t>16 apples.</t>
  </si>
  <si>
    <t>I have baked german chocolate brownies during quarantine.</t>
  </si>
  <si>
    <t>Some reasons for why the Ratio Strategy might be more useful is when you are not using whole numbers or when when you are using decimals.</t>
  </si>
  <si>
    <t>I did the math by myself.</t>
  </si>
  <si>
    <t>It will take 10/14 minutes for this bike to go 10 miles.</t>
  </si>
  <si>
    <t>First, I wrote 5/7 as a fraction and 5 times 2 is 10 and 7 times 2 is 14 so as a fraction the answer will be 10/14.</t>
  </si>
  <si>
    <t>The toy car can drive 7 miles with 15 gallons of gas.</t>
  </si>
  <si>
    <t>First, I wrote 8 divided by 16 which is equal to 2. Next, 2 divided by 15 is 7 which is the answer.</t>
  </si>
  <si>
    <t>I chose this strategy because first you have to find the relationship to 7 and 18 in order to use the number 21.</t>
  </si>
  <si>
    <t>I'm going to go swimming a lot this summer.</t>
  </si>
  <si>
    <t>It will take 18 minutes for a bike to go 8 miles.</t>
  </si>
  <si>
    <t>It will take her 33 minutes to read 15 pages.</t>
  </si>
  <si>
    <t>First, I made 5/11 as a fraction. Next, I wrote 15 as the numerator and 5 times 3 is 15, so I multiplied 11 times 3 and got 33 as the denominator.</t>
  </si>
  <si>
    <t>If the toy car has 11 gallons of gas in the gas tank, it can drive 10.5 miles.</t>
  </si>
  <si>
    <t>You will need 21 mangos to make a big pitcher of the smoothie.</t>
  </si>
  <si>
    <t>First, I did 9 divided by 3 and got 3. Next, I did blank divided by 7 and I knew that in the first step I multiplied by 3 so I multiplied by 3 times 7 which is equivalent to 21 mangos.</t>
  </si>
  <si>
    <t>It will take 5 miles with 10 gallons.</t>
  </si>
  <si>
    <t>First, I did 24 divided by 4 and got 6. Next, I did 10 divided by 2 and got 5 miles.</t>
  </si>
  <si>
    <t>I made this choice because this problem would be easier to solve with the Ratio Strategy because there are whole numbers.</t>
  </si>
  <si>
    <t xml:space="preserve">I made these choices because Matias's strategy was the most efficient to do. I chose Jocelyn's way as an incorrect way because it takes more time to think and to do the steps. </t>
  </si>
  <si>
    <t>I made these choices because Matias's way was easier to calculate when you know your multiplications. Jada's way was incorrect because she subtracted and in this problem you can use multiplication and division.</t>
  </si>
  <si>
    <t>I did the math myself.</t>
  </si>
  <si>
    <t>What I liked about this online activity is that it teaches you knew math skills and they explain to you the math steps in case you don't understand or got the answer wrong.</t>
  </si>
  <si>
    <t>Nothing. I really liked the activity.</t>
  </si>
  <si>
    <t>What I think would make this online activity better is telling you if you got the answer wrong or right.</t>
  </si>
  <si>
    <t>nr2yZkTb1617309250653</t>
  </si>
  <si>
    <t>Bt114</t>
  </si>
  <si>
    <t>1200x800</t>
  </si>
  <si>
    <t>Going to an escape room with all of my friends.</t>
  </si>
  <si>
    <t>1. First I had to see what number times 2 equals 8 (4, easy!)
2. since the eggs were multiplied by 4 I had to multiply the strawberries by 4 and so I did getting a sum of 24.
3. then I had to write "1. First I had to see what number ....."</t>
  </si>
  <si>
    <t>24 total strawberries</t>
  </si>
  <si>
    <t>37 1/3 oranges</t>
  </si>
  <si>
    <t>first I realized that no 3 same numbers can equal 16 so I decided to go with fifteen which is 3 x 5 so I did 7 x 5 = 35 and there is still one apple left so for every 3 apples there are 7 oranges but for every one apple there is 2 1/3 oranges so then I got 37 1/3 oranges.</t>
  </si>
  <si>
    <t xml:space="preserve">Raspberry Chocolate Cake, if you can email me your favorite type of cake (naji.marza@gmail.com)!  </t>
  </si>
  <si>
    <t>first I did a 3/7 ration and multiplied 3 x 5 and for every 3 apples there are 7 oranges so 7 x 5 - 35 and since there is one apple left so for every one apple equals 2.333333333(it goes on forever) oranges so the total is 16 apples and 37.333333 (you get the idea) oranges</t>
  </si>
  <si>
    <t>I have made (not cooked) a big batch of lemonade for my mom when she wasn't feeling well.</t>
  </si>
  <si>
    <t>you can more easily find the answer and rations can determine how many for each of this or that.</t>
  </si>
  <si>
    <t>I first  saw that 10 miles is x2 5 miles so 7 x2 = 14 minutes</t>
  </si>
  <si>
    <t>since  8 gallons = 16 miles I divided it by 8 getting 1 gallon = 2 miles so I multiplied 1 gallon and 2 miles getting 15 gallons = 30 miles.</t>
  </si>
  <si>
    <t>because 7 x 3 = 21 so 18 x 3 = 54 so the strategy is reasonable and that's why I chose it.</t>
  </si>
  <si>
    <t>910x512</t>
  </si>
  <si>
    <t>I am having fun with my family and friends.</t>
  </si>
  <si>
    <t>15 is 5 x 3 and I wrote the 5 pages and 11 min on top of each other like a fraction and whatever you do to numerator you do to the denominator and since 15 is 5 x 3, 11 x 3 will be 33 min,</t>
  </si>
  <si>
    <t>22 miles</t>
  </si>
  <si>
    <t>First I realized that there were 3x as many mangos as banana's so I figured that it would work with seven bananas so 7 x 3 = 21 mangos and that's how I got it.</t>
  </si>
  <si>
    <t>First I realized that 4 x 6 = 24 so then I shrunk it so than it is 1 gallon = 6 miles  and I multiplied that by 10 and got 10 gallons = 60 miles.</t>
  </si>
  <si>
    <t>I chose the Ratio Strategy because  you can make the ratio smaller but still the same then multiply it and get the answer.</t>
  </si>
  <si>
    <t xml:space="preserve">well since Jada's is incorrect because you can't subtract it like that so it is wrong and out of the question and Matias takes a long time and take more effort for his while Jocelyn easily did a problem and multiplied it by three. </t>
  </si>
  <si>
    <t>Well again you can't subtract it like Jada did so she is out and Matias thought with the fraction strategy and whatever you do to the numerator you do to the denominator so he just multiplied 12 x 8 = 96  and in the most efficient matter.</t>
  </si>
  <si>
    <t>I don't really know but I am from Syria</t>
  </si>
  <si>
    <t>It was simple, clean and very fun.</t>
  </si>
  <si>
    <t>That it was online</t>
  </si>
  <si>
    <t>Adding gif stickers and pictures and make in more bright and playful would help</t>
  </si>
  <si>
    <t>8DydN1Av1617301160054</t>
  </si>
  <si>
    <t>Bt116</t>
  </si>
  <si>
    <t>Safari iPad</t>
  </si>
  <si>
    <t>Unknown</t>
  </si>
  <si>
    <t>The most fun thing I’ve done while staying home was go to Yellowstone national park. I don’t know if this counts but It will be when I go skiing on spring break.</t>
  </si>
  <si>
    <t>Bt117</t>
  </si>
  <si>
    <t>75.0.3770.102</t>
  </si>
  <si>
    <t>CrOS armv7l 12105.75.0</t>
  </si>
  <si>
    <t xml:space="preserve">i have found new Hobbies </t>
  </si>
  <si>
    <t xml:space="preserve">  i can figure it out                                                                                                                                                                                                                                                      </t>
  </si>
  <si>
    <t xml:space="preserve">first you multiply 2 by what to get to 8 i multiplied 2x4 because that equals 8 then you would do the same with the 6 6x4=24 alex would use 24 strawberries.  </t>
  </si>
  <si>
    <t xml:space="preserve">alex needs 24 strawberries </t>
  </si>
  <si>
    <t xml:space="preserve"> 2 eggs </t>
  </si>
  <si>
    <t>my favorite type of cake is strawberry</t>
  </si>
  <si>
    <t>he needs 24</t>
  </si>
  <si>
    <t xml:space="preserve"> seven oranges </t>
  </si>
  <si>
    <t xml:space="preserve">yes i have </t>
  </si>
  <si>
    <t xml:space="preserve">it can get you done with the problem faster  </t>
  </si>
  <si>
    <t xml:space="preserve">no one </t>
  </si>
  <si>
    <t xml:space="preserve">14 minutes </t>
  </si>
  <si>
    <t>first i saw what 7 can be multiplied by then i multiply it by 2</t>
  </si>
  <si>
    <t>1.875</t>
  </si>
  <si>
    <t>.875</t>
  </si>
  <si>
    <t xml:space="preserve">you divide 15 divided by 8 </t>
  </si>
  <si>
    <t xml:space="preserve">because you would subtract </t>
  </si>
  <si>
    <t xml:space="preserve">going to visit my grandparents  </t>
  </si>
  <si>
    <t>it will take 18 minutes</t>
  </si>
  <si>
    <t xml:space="preserve">it will take latoya 33 minutes </t>
  </si>
  <si>
    <t>i saw what got 5 to fifteen and it was 3 so i multiplied 11x3</t>
  </si>
  <si>
    <t xml:space="preserve">you will need 21 mangos </t>
  </si>
  <si>
    <t xml:space="preserve">i multiplied 7 x 3 </t>
  </si>
  <si>
    <t xml:space="preserve">40 miles </t>
  </si>
  <si>
    <t xml:space="preserve">48 miles </t>
  </si>
  <si>
    <t>you would use the fraction stradig</t>
  </si>
  <si>
    <t>because you could not do it with the fraction strategy</t>
  </si>
  <si>
    <t xml:space="preserve">jadas way was wright  because she first subtracted the loaves  and then added them </t>
  </si>
  <si>
    <t xml:space="preserve">jada was incorrect because she did subtract </t>
  </si>
  <si>
    <t>i liked it and i would do it again</t>
  </si>
  <si>
    <t xml:space="preserve">how long it took </t>
  </si>
  <si>
    <t xml:space="preserve">nothing it was good </t>
  </si>
  <si>
    <t>Bt119</t>
  </si>
  <si>
    <t>Making Youtube videos</t>
  </si>
  <si>
    <t>Well i first divided 8 with 2, and i did 4x6</t>
  </si>
  <si>
    <t>Red velvet</t>
  </si>
  <si>
    <t xml:space="preserve">Well, i 16 divided with 3 and the closest whole number is 5 so i 7x5 to make 35 oranges   </t>
  </si>
  <si>
    <t>24 apples</t>
  </si>
  <si>
    <t>Pound cake, apple pie and soup</t>
  </si>
  <si>
    <t>n</t>
  </si>
  <si>
    <t>7x2 = 14</t>
  </si>
  <si>
    <t>Bt120a</t>
  </si>
  <si>
    <t>I got a pet turtle.</t>
  </si>
  <si>
    <t>12 strawberries</t>
  </si>
  <si>
    <t>8+2 eggs=6 eggs then 6 egg + 6 strawberries = 12 strawberries</t>
  </si>
  <si>
    <t>7/3 ?/16 3 divided by 16 is not possible so 15 divided by 3 is 5 7 x 5 is 35</t>
  </si>
  <si>
    <t>I like red velvet and chocolate cake pops.</t>
  </si>
  <si>
    <t>The ratio strategy was too hard for me so I did it the strategy we did earlier.</t>
  </si>
  <si>
    <t>Bt120b</t>
  </si>
  <si>
    <t>The most fun thing I've ever done when staying at home is getting a pet tortoise with my family.</t>
  </si>
  <si>
    <t>I did 8 eggs - 2 eggs = 6 eggs. Alex added six eggs to the recipe. I did 6 new ingredients + 6 strawberries = 12 strawberries.</t>
  </si>
  <si>
    <t>Alex needs a total of 24 strawberries in for the big cake.</t>
  </si>
  <si>
    <t>Maria will need 35 oranges.</t>
  </si>
  <si>
    <t>I did 3 apples divided by 16 apples but that will equal a decimal, which can't be in a fraction so instead I did 3 apples divided by 15 apples and got 5 and then did 7 oranges x 5 and got 35 oranges.</t>
  </si>
  <si>
    <t>37 1/3 oranges.</t>
  </si>
  <si>
    <t xml:space="preserve">I like red velvet and chocolate cake pops(since its CAKE pops, it counts right?). </t>
  </si>
  <si>
    <t>Bu124</t>
  </si>
  <si>
    <t>The most fun thing before the Covid-19 is playing Roblox.</t>
  </si>
  <si>
    <t xml:space="preserve">18 strawberries </t>
  </si>
  <si>
    <t>First, I subtract the 8 and 2 and I get 6. The second is that I add 6 and 6, and I get 12.</t>
  </si>
  <si>
    <t>N/A</t>
  </si>
  <si>
    <t>Strawberries cake</t>
  </si>
  <si>
    <t>Maria needs 14 oranges.</t>
  </si>
  <si>
    <t>First I add 7 more oranges to get 14 oranges.</t>
  </si>
  <si>
    <t>I cook eggs</t>
  </si>
  <si>
    <t>The Ration strategy is useful because it can help us with a tricky questions.</t>
  </si>
  <si>
    <t>It would take 14 minutes.</t>
  </si>
  <si>
    <t>First I add 7 and 7 and get 14 minutes in 10 miles.</t>
  </si>
  <si>
    <t>A toy car can drive 32 miles with 15 gallons of gas.</t>
  </si>
  <si>
    <t>First I add 16 and 16 and got 32 miles with 15 gallons of gas.</t>
  </si>
  <si>
    <t>I chose this strategy because we need to find the relationship that applies to 21 inches.</t>
  </si>
  <si>
    <t>1,5,7</t>
  </si>
  <si>
    <t>I am going to camp for a week.</t>
  </si>
  <si>
    <t>It will be 18 minutes.</t>
  </si>
  <si>
    <t>Its would take 33 minutes to read 15 pages.</t>
  </si>
  <si>
    <t>I multiply 11x3 and got 33 minutes.</t>
  </si>
  <si>
    <t>The car can drive 17 miles.</t>
  </si>
  <si>
    <t>Its needs 13 more mangos.</t>
  </si>
  <si>
    <t>I added 4 and 9 to get 13.</t>
  </si>
  <si>
    <t>The train will travel 40 miles.</t>
  </si>
  <si>
    <t>The truck will go 30 miles with 10 gallons.</t>
  </si>
  <si>
    <t>I added 6 and 24 to get 30 miles.</t>
  </si>
  <si>
    <t>I made this choice because Its is the fastest way.</t>
  </si>
  <si>
    <t>I chose this chosse because they do it right.</t>
  </si>
  <si>
    <t>I chose this choice because it is right.</t>
  </si>
  <si>
    <t>I like doing math.</t>
  </si>
  <si>
    <t>I don´t like doing math online because it cuts the internets and I can´t see.</t>
  </si>
  <si>
    <t>Have breaks.</t>
  </si>
  <si>
    <t>qImHC85K1617385330657</t>
  </si>
  <si>
    <t>Bu125</t>
  </si>
  <si>
    <t>Watch tv</t>
  </si>
  <si>
    <t>2x?=8
  =
8/2=4
  =
2x4=8
6x4=24</t>
  </si>
  <si>
    <t>16-3=14
13+7-20</t>
  </si>
  <si>
    <t xml:space="preserve">Tiramisu </t>
  </si>
  <si>
    <t>w</t>
  </si>
  <si>
    <t>q</t>
  </si>
  <si>
    <t>x</t>
  </si>
  <si>
    <t>5x?=10
  =
10/5=2
   =
5x2=10
7x2=14</t>
  </si>
  <si>
    <t xml:space="preserve">8gallons=16miles  15 gallons=?miles 
16/8=0.2 
15x0.2=3.0
</t>
  </si>
  <si>
    <t>You have to find the relationship 7and 18 to move on .</t>
  </si>
  <si>
    <t>Bu128</t>
  </si>
  <si>
    <t>hanging out with friends</t>
  </si>
  <si>
    <t>Alex needs to use 24 strawberries for the big cake.</t>
  </si>
  <si>
    <t>first I divided 2 by 8 to see how many more times he used the eggs(which equals 24 ). Then I multiplied 4 by 6 because if I want to use an equal amount of strawberries then I need the answer to that problem.</t>
  </si>
  <si>
    <t>Maria needs to order 36 oranges for the big pitcher.</t>
  </si>
  <si>
    <t>first I devided 16 and 3 which is 5 with a remainder of 1.After that I multiplied 7 and 5 which is 35. Then I add 1 because 16 divided by 3 is 5 with a remainder of 1. After adding all of that together it is 36.</t>
  </si>
  <si>
    <t>Maria needs 37 1/3 oranges to make the bug pitcher.</t>
  </si>
  <si>
    <t>first I did 7 divided by 3 is 2 1/3. then I did 16 x 2 1/3 = 37 1/3.</t>
  </si>
  <si>
    <t>The Ration Strategy might be more useful when the numbers don't fit into each other perfectly</t>
  </si>
  <si>
    <t>first I divided 10 and 5 which is 2 then I multiplied 7 and 2 which is 14.</t>
  </si>
  <si>
    <t>it can drive 30 miles with a 15 gallon of gas</t>
  </si>
  <si>
    <t>first I found out how many many times 8 goes in to 16 and that gets me 2 so from there I multiplied 2 by 15 to get 30.</t>
  </si>
  <si>
    <t>I chose this strategy because it is the easiest for me.</t>
  </si>
  <si>
    <t>Yes, we are doing stuff this summer but I don't know exactly what. thanks for asking</t>
  </si>
  <si>
    <t>it would take this bike 18 minutes to go 8 miles</t>
  </si>
  <si>
    <t>It will take LaToya 33 mins to read 15 pages.</t>
  </si>
  <si>
    <t>first I divide 15 by 5 which is 3, then I took the 3 and multiplied it by 11 which is 33. So the answer is 33 mins.</t>
  </si>
  <si>
    <t>The toy car can drive 17 miles</t>
  </si>
  <si>
    <t>you need 19 mangos for a big smoothie.</t>
  </si>
  <si>
    <t>first I divided 7 by 3 and got 2 R1, then I multiplied 9 and 2 which is 18 then added 1 to 18 which is 19. I added 1 because I can't leave the reminder out after multiplying everything elts.</t>
  </si>
  <si>
    <t>The train can go 40 miles in 25 mins.</t>
  </si>
  <si>
    <t>fist I divided 24 by 4 and got 6. The I multiplied 6 by 10 which is 60.</t>
  </si>
  <si>
    <t>I chose Another strategy. I chose this strategy because for me it is hard to do any other strategy.</t>
  </si>
  <si>
    <t>I picked these Jocelyn's way because it is the most effective in my opinion and it is the easiest for me.
P.S (why does he need so much bread?)</t>
  </si>
  <si>
    <t>I made these choices because the other out of the three the two made the most since.</t>
  </si>
  <si>
    <t>I liked that there were videos to learn different ways to learn math.</t>
  </si>
  <si>
    <t>I didn't like that it had to be online.</t>
  </si>
  <si>
    <t>IdENQuVm1617394541117</t>
  </si>
  <si>
    <t>Bu129</t>
  </si>
  <si>
    <t>The most fun thing is that I get to watch a LOT of movies!</t>
  </si>
  <si>
    <t>He needs 24 strawberries for the cake.</t>
  </si>
  <si>
    <t xml:space="preserve">2 eggs x 4 eggs = 8
6 strawberries x 4 strawberries = 24
Alex needs 24 strawberries to make the cake. </t>
  </si>
  <si>
    <t>He needs 24 strawberries for the big cake.</t>
  </si>
  <si>
    <t>She needs 42 oranges to make a big pitcher of juice.</t>
  </si>
  <si>
    <t xml:space="preserve">S = 3 apples &amp; 7 oranges
B = 16 apples &amp; ? oranges
3 x 6 = 16                 7 x 6 = 42 </t>
  </si>
  <si>
    <t>42 oranges</t>
  </si>
  <si>
    <t>My favorite type of cake is carrot cake!</t>
  </si>
  <si>
    <t>She needs 37 1/3 oranges to make a big pitcher of juice.</t>
  </si>
  <si>
    <t xml:space="preserve">3 divided by 7 = 2/13 
2 1/3 x 16 = 37 1/3 </t>
  </si>
  <si>
    <t>I have cooked many things like chicken tortilla soup, cookies, and strawberry sorbet!</t>
  </si>
  <si>
    <t>I think that the ratio strategy is better when the number is odd numbers and when they are not whole numbers.</t>
  </si>
  <si>
    <t>It will take 14 minutes</t>
  </si>
  <si>
    <t>5/7 x 10/? 
5 x 2 = 10              7 x 2 = 14             Answer : 14 miles</t>
  </si>
  <si>
    <t xml:space="preserve">I think that this is the best strategy because 7x3 = 21 </t>
  </si>
  <si>
    <t>I might go swimming in my pool!</t>
  </si>
  <si>
    <t>It will take 18 minutes!</t>
  </si>
  <si>
    <t>It will take 33 min.</t>
  </si>
  <si>
    <t xml:space="preserve">5/11  15/?          5x3=15                       11x3= 33                                                                                                                                                                      </t>
  </si>
  <si>
    <t>I think she needs 0.7 mangos</t>
  </si>
  <si>
    <t>9 divided by 7 = 7.0</t>
  </si>
  <si>
    <t>It will travel 40 miles</t>
  </si>
  <si>
    <t>You can drive 25 miles</t>
  </si>
  <si>
    <t>4 divided by 10 = 25</t>
  </si>
  <si>
    <t>I think that the fraction strategy is the fastest way to do this and that subtraction is not going to work.</t>
  </si>
  <si>
    <t>The fraction strategy is the fastest and the other one is not right.</t>
  </si>
  <si>
    <t>It was fun and interactive.</t>
  </si>
  <si>
    <t>Some of the questions were hard and I did not know what to do.</t>
  </si>
  <si>
    <t>Maybe instead of doing just one problem and then answering it you could do multiple problems and do them slowly so that way the students can get it and not go super fast.</t>
  </si>
  <si>
    <t>Bu130</t>
  </si>
  <si>
    <t>2x4 = 8 2x6=12</t>
  </si>
  <si>
    <t>7x2</t>
  </si>
  <si>
    <t>14 oranges</t>
  </si>
  <si>
    <t>Bu131</t>
  </si>
  <si>
    <t>playing plushies with my brother</t>
  </si>
  <si>
    <t>scratch of paper of your work on it</t>
  </si>
  <si>
    <t>2 X 6 = 12 strawberries</t>
  </si>
  <si>
    <t>10 oranges</t>
  </si>
  <si>
    <t>3 + 7 = 10 oranges</t>
  </si>
  <si>
    <t>16 strawberries</t>
  </si>
  <si>
    <t>7 + 3 = 10 oranges</t>
  </si>
  <si>
    <t>I made corndogs</t>
  </si>
  <si>
    <t>12 minutes</t>
  </si>
  <si>
    <t>5miles + 7 minutes = 12 minutes</t>
  </si>
  <si>
    <t>Bu135</t>
  </si>
  <si>
    <t>2560x1080</t>
  </si>
  <si>
    <t>The most fun thing I have done sence having to stay home is meet new friends online, and build and play with them online.</t>
  </si>
  <si>
    <t>2 x ? = 8      2 x 4 = 8          8 + 4 = 12            so 6 x 2 = 12 because 6 is 4 more than 2 it still has to be 4 more.</t>
  </si>
  <si>
    <t>Alex needed 24 strawberries for the big cake.</t>
  </si>
  <si>
    <t>Maria will need 42 oranges in order to make a big pitcher of juice.</t>
  </si>
  <si>
    <t>3 x 6 = 16 so then 7 x 6 = 42.</t>
  </si>
  <si>
    <t>one small pitcher of juice.</t>
  </si>
  <si>
    <t>about 5 pitchers of small juice but with one apple left over (I'm sorry I did not get the question)</t>
  </si>
  <si>
    <t>I don't like cake but my favorite type of ice cream it peanut butter with chocolate.</t>
  </si>
  <si>
    <t>Alex needs 24 Strawberries.</t>
  </si>
  <si>
    <t>I don't understand how to do this I'm sorry.</t>
  </si>
  <si>
    <t xml:space="preserve">I don't understand how to do this I'm sorry.
</t>
  </si>
  <si>
    <t>12 apple's</t>
  </si>
  <si>
    <t>I have cooked brownies with peanut butter and chocolate ice cream with chocolate syrup with my mom in quarantine.</t>
  </si>
  <si>
    <t>It can be more useful because it can help you find which amount or number is bigger and the answer to a multiplication problem.</t>
  </si>
  <si>
    <t>My brain</t>
  </si>
  <si>
    <t>first i looked at how I think the 5 went into 7 then I thought of that 7 is two more then 5 so i thing its 12 minutes because 10 + 2 = 12.</t>
  </si>
  <si>
    <t>I am sorry i do not know how to use the ratio strategy but I did this instead
"8 x 2 = 16 so that must be what i have to do each time so 15 x 2 = 30"</t>
  </si>
  <si>
    <t>Bu136</t>
  </si>
  <si>
    <t>Safari iPhone</t>
  </si>
  <si>
    <t>iPhone</t>
  </si>
  <si>
    <t>414x736</t>
  </si>
  <si>
    <t>Camping in the living room.</t>
  </si>
  <si>
    <t>2 x 4 = 8
6 x 4 = 24</t>
  </si>
  <si>
    <t>Alex needs 24 strawberries.</t>
  </si>
  <si>
    <t>3/7 x 15 + 1 16/36</t>
  </si>
  <si>
    <t>I like red velvet cake.</t>
  </si>
  <si>
    <t>3/7 x5 +1 16/36</t>
  </si>
  <si>
    <t>I made cucumber salad.</t>
  </si>
  <si>
    <t>The ratio strategy shows more of how you do it.</t>
  </si>
  <si>
    <t>5/7 x2 10/14</t>
  </si>
  <si>
    <t>8/6 x2 (-1) 15/31</t>
  </si>
  <si>
    <t>If you find the relationship between 7 and 21 and apply it to 18 then 21 and what you got with 18 is the answer.</t>
  </si>
  <si>
    <t>When it’s safer we will fly 🪰 to Hawaii</t>
  </si>
  <si>
    <t>3/9 x2 1/9 7/15</t>
  </si>
  <si>
    <t>Fraction strategy. 40 mins.</t>
  </si>
  <si>
    <t>4/24 x2 2/24 10/22</t>
  </si>
  <si>
    <t>The fraction strategy is easier and helps you visualize what you are doing.</t>
  </si>
  <si>
    <t xml:space="preserve">Matias noticed the difference between 8 and 20. I know Jada was wrong because 24 x 2 is 48 and that’s not even the whole thing. </t>
  </si>
  <si>
    <t>Matias wrote down the difference of 8 and 64 and went from there. Jada just wasn’t paying attention because she got lower than half the answer.</t>
  </si>
  <si>
    <t>1,12</t>
  </si>
  <si>
    <t>We speak a little bit of Spanish.</t>
  </si>
  <si>
    <t>The online activity was fun and easy to use. I was more exited to do this activity than the math in class.</t>
  </si>
  <si>
    <t>The video was down on my chromebook and computer maybe because there was a fire wall on my school account. I had to do this with my moms phone, but overall it was fun.</t>
  </si>
  <si>
    <t>It would be better if our school allowed it on our fire wall.</t>
  </si>
  <si>
    <t>DkrXIT6x1617386698259</t>
  </si>
  <si>
    <t>Bu138b</t>
  </si>
  <si>
    <t xml:space="preserve">i have gone to legoland for my birthday </t>
  </si>
  <si>
    <t>a20</t>
  </si>
  <si>
    <t>cheese cake is my fav and ice cream cake i love to</t>
  </si>
  <si>
    <t>Bu141</t>
  </si>
  <si>
    <t>Becoming a better swimmer, and getting to spend more time with my family and pets.</t>
  </si>
  <si>
    <t>Alex uses 24 strawberries for the big cake.</t>
  </si>
  <si>
    <t>x l y     y=3x
------
2 l 6
8 l 24</t>
  </si>
  <si>
    <t>Maria needs 35.32 apples.</t>
  </si>
  <si>
    <t>.32</t>
  </si>
  <si>
    <t xml:space="preserve">
3 apples   x 5.33 + 0.01    16 apples
-----------             =                 --------------
7 oranges    x5.33 + 0.01    35.32 oranges</t>
  </si>
  <si>
    <t>Chocolate Cake and Ice Cream Cake</t>
  </si>
  <si>
    <t>Maria will need 37 1/3 oranges to make a big pitcher of juice.</t>
  </si>
  <si>
    <t>3 apples/16 apples = 5 1/3 oranges
5 1/3 : 1
x7       x7
-----------
37 1/3 : 7 oranges</t>
  </si>
  <si>
    <t>The Ratio Stratagy might be more useful because if the numbers don't perfectly go into eachother you can use long division to find your exact answer, and if you know how many oranges or berries go into 1 from the smaller cake or juice, you can make your cake or juice as big as you want. As long as you keep the same realitionship between the numbers.</t>
  </si>
  <si>
    <t>It will take the bike 14 minutes to go 10 miles.</t>
  </si>
  <si>
    <t>7 minutes   x2  14 minutes
---------------   =   ----------------
5 miles        x2   10 miles</t>
  </si>
  <si>
    <t>The toy car can drive 7.5 miles with 15 gallons</t>
  </si>
  <si>
    <t>16 miles/8 gallons= 1 gallon = 2 miiles
15 gallons/2 miles = 7.5 miles</t>
  </si>
  <si>
    <t>I chose this starategy because if you find the relaitionship between 7 and 18 you will get your ratio, and then you can use that relaitionship to apply to 21.</t>
  </si>
  <si>
    <t>89.0.4389.116</t>
  </si>
  <si>
    <t>CrOS x86_64 13729.72.0</t>
  </si>
  <si>
    <t>Swimming, Junior Lifeguards, and Spending Time with Friends</t>
  </si>
  <si>
    <t>It will take the bike 18 minutes to go 8 miles</t>
  </si>
  <si>
    <t>It will take LaToya 33 minutes to read 15 pages.</t>
  </si>
  <si>
    <t>I wrote 11 minutes over 5 pages in a fraction, then I made an equal sign to blank minutes over 15 pages in a fraction then I found the relaitionship between 5 pages and 15 pges which was x3 so I applied the same realtionship to the numerators and go 33 minutes.</t>
  </si>
  <si>
    <t>The toy car can drive 5.5 miles with 11 gallons of gas.</t>
  </si>
  <si>
    <t>You will need 21 mangos to make a big picher of a smoothie.</t>
  </si>
  <si>
    <t>7 bannanas/ 3 bannanas = 2 1/3
3 mangos x 2 1/3=7 bannanas
9 mangos x 2 1/3= 21 mangos</t>
  </si>
  <si>
    <t>You can drive 60 miles with 10 gallons.</t>
  </si>
  <si>
    <t>24 miles/ 4 gallons = 6 miles
1 gallon=6 miles
x10          x10
--------------------
10 gallons = 60 miles</t>
  </si>
  <si>
    <t>The ratio stratagy would be fastest because the number of  pieces of chocolate and the number of teaspoons of flour go right into each other so using the fraction stratagy you could find the relaitionship easily.</t>
  </si>
  <si>
    <t>Jocelyn's way was more effiecent, because since the number can divide right into eachother the ratio stratagy is easiest to use, because you can deal with easier numbers that don't have decimals. Jada's way was incorrect because to find the answer you have to find the relaitionship between the numbers and then you apply that relaitionnship to find your answer, but Jada only subtracted the numbers which is not correct.</t>
  </si>
  <si>
    <t>Matia's way is most effeicent because in this problem when you use the fraction strtegy the numbers divide right into each other which makes it easier to find and apply the relaitionship unlike using decimals in Jocelyn's way. Jada's way is incorrect because he did not find the relaitionship between the numbers correctly he used subtraction instead of divison or multipicaition.</t>
  </si>
  <si>
    <t>I liked that it was easy to use and I didn't have to question clicking buttons because it was easy to navigate and user freindly.</t>
  </si>
  <si>
    <t>I did not like how the lesson said I could only use this strategy when I wanted to use another.</t>
  </si>
  <si>
    <t>I think splitting this one lesson into multiple parts would make it better, because students at home have many activities and since it was long it would be better if the lesson was split into multiple parts so the student can do one part at a time or go back to a part if they did not understand it.</t>
  </si>
  <si>
    <t>kDzltMc51617388901449</t>
  </si>
  <si>
    <t>Bu143</t>
  </si>
  <si>
    <t>The most fun thing I've done since the pandemic is to make my games's pixel art, and code.</t>
  </si>
  <si>
    <t>First I divided 8 by 2, and got 4. Then I did 6 x 4 to get 24, which is my answer.</t>
  </si>
  <si>
    <t>24 total strawberries.</t>
  </si>
  <si>
    <t>First I wrote down 7/3 and ?/16. Then I divided 16 by 3 and got 5 with a remainder of 1. Next I multiplied 7 by 5 and got 35. Lastly I added 35 with the remainder and got 36.</t>
  </si>
  <si>
    <t>Chocolate cake.</t>
  </si>
  <si>
    <t>First I divided 7 by 3 and got 2. Then did 16 x 2 and got 32. Overall, the answer is 32 oranges.</t>
  </si>
  <si>
    <t>I've cooked sandwiches.</t>
  </si>
  <si>
    <t>Ratio strategy will be more useful when numbers don't fit perfectly into another number.</t>
  </si>
  <si>
    <t>First I wrote down 7/5 and ?/10. Since 5 x 2 = 10, I need to do 7 x 2. 7 x 2 = 14.</t>
  </si>
  <si>
    <t>First I divided 16 by 8 and got 2. Then I multiplied 15 by 2 and got 30.</t>
  </si>
  <si>
    <t>I chose this strategy because it explains that you divide 18 by 7, then multiply that number with 21.</t>
  </si>
  <si>
    <t>Bu146</t>
  </si>
  <si>
    <t>Play with my dogs</t>
  </si>
  <si>
    <t>30 strawberries</t>
  </si>
  <si>
    <t xml:space="preserve">2 x ? = 8 2 x 4 = 8  6 x 4 = 30 answer is 30 </t>
  </si>
  <si>
    <t>I can't solve this problem because 3 does not go into 16 equally.</t>
  </si>
  <si>
    <t>NA</t>
  </si>
  <si>
    <t>vanilla cake with rainbow sprinkes</t>
  </si>
  <si>
    <t>I cant solve this because the information is incorrect.</t>
  </si>
  <si>
    <t xml:space="preserve">N/A
</t>
  </si>
  <si>
    <t>i  have made edible cookie dough and a summer pasta with nuts, fresh spinach, garlic, and tomatoes it was so good.</t>
  </si>
  <si>
    <t>The ratio strategy is more useful because it is a faster way to get the answer and to learn more.</t>
  </si>
  <si>
    <t>5 miles = 7 mins x2 10 miles = 14 mins</t>
  </si>
  <si>
    <t>I can not solve this because the information is not correct</t>
  </si>
  <si>
    <t>I chose this because it is the way I know.</t>
  </si>
  <si>
    <t>Surfing going to the beach, having sleepovers, and play dates.</t>
  </si>
  <si>
    <t>5 x 3 = 15 and 11 x 3 = 33</t>
  </si>
  <si>
    <t>Bu149</t>
  </si>
  <si>
    <t>i got a new horse Logan</t>
  </si>
  <si>
    <t>he will need 24 staberries i multiplyd by 4</t>
  </si>
  <si>
    <t>she needs 55</t>
  </si>
  <si>
    <t>i mulitipleyd by 5</t>
  </si>
  <si>
    <t>eggs</t>
  </si>
  <si>
    <t>key lime</t>
  </si>
  <si>
    <t>i multipleyd by 5</t>
  </si>
  <si>
    <t>16 aplles</t>
  </si>
  <si>
    <t>i do not know</t>
  </si>
  <si>
    <t>i added 7 + 7</t>
  </si>
  <si>
    <t>multiplaca</t>
  </si>
  <si>
    <t xml:space="preserve"> i dont get this</t>
  </si>
  <si>
    <t>Bu152</t>
  </si>
  <si>
    <t xml:space="preserve">Playing video games, Watching tik tok, being able to wake up late, Having more free time, watching youtube and netflix. </t>
  </si>
  <si>
    <t xml:space="preserve">Alex uses 24 strawberry's for his big cake.  </t>
  </si>
  <si>
    <t xml:space="preserve">Since they made the eggs to "8" that's 4 times bigger than 2 eggs. 4x2=8, 8 divides 2=4. This shows that the times it by 4 so if you multiply the strawberries in the small cake by 4. 6x4=24. </t>
  </si>
  <si>
    <t>7/3    ?/1
---5 1/3----
7x5 1/3=37 1/3</t>
  </si>
  <si>
    <t>7 oranges and 3 apples</t>
  </si>
  <si>
    <t>Tiramisu</t>
  </si>
  <si>
    <t xml:space="preserve">i can not solve this because the information is not correct. </t>
  </si>
  <si>
    <t>8 apples</t>
  </si>
  <si>
    <t xml:space="preserve">I baked cookies </t>
  </si>
  <si>
    <t xml:space="preserve">Maybe because some people it will be easier and more useful and helpful. </t>
  </si>
  <si>
    <t xml:space="preserve">The bike can go about maybe 7 miles. </t>
  </si>
  <si>
    <t>10 divided 5=2  
5+2=7</t>
  </si>
  <si>
    <t>16 divide by 8=2
2 for each gallon
15x2=30</t>
  </si>
  <si>
    <t>Because you can do 21 divide by 7 and then it will be 3 which is the easiest.</t>
  </si>
  <si>
    <t>I dont have plans but im planning to go to the pool and have sleepovers with friends</t>
  </si>
  <si>
    <t>It will take Latoya 33 minutes</t>
  </si>
  <si>
    <t>5x3=15,11x3=33</t>
  </si>
  <si>
    <t>I don't understand this problem due to i don't know the Ratio Strategy.</t>
  </si>
  <si>
    <t>13 mangos.</t>
  </si>
  <si>
    <t>9-3=6, 7-3=4, 7+6=13</t>
  </si>
  <si>
    <t>I do not understand this problem due to information.</t>
  </si>
  <si>
    <t xml:space="preserve">I think another strategy because I don't understand the fraction strategy or the ratio strategy. </t>
  </si>
  <si>
    <t>I choose these because i really guess it is because i dont clearly understand all this information its driving me crazy.</t>
  </si>
  <si>
    <t xml:space="preserve">I really needed to try I'm very struggling and this is driving me crazy and its very hard for me to focus. </t>
  </si>
  <si>
    <t>nothing that u can do whatever u want.</t>
  </si>
  <si>
    <t xml:space="preserve">That its hard to focus and learn. </t>
  </si>
  <si>
    <t>Not at all.</t>
  </si>
  <si>
    <t>mWrj4k3Q1617421259759</t>
  </si>
  <si>
    <t>Bu153</t>
  </si>
  <si>
    <t>Watching TV</t>
  </si>
  <si>
    <t>2x?=8=2x4=8                              6x4=24
   =                                                                         Answer: Alex need 8 eggs and 24 strawberries 
8 / 2=4</t>
  </si>
  <si>
    <t>7 oranges &amp; 3 apples = ? oranges &amp; 16 apples 
16-3=13 
13+7=20</t>
  </si>
  <si>
    <t xml:space="preserve">16-3=13 
13+7=20 </t>
  </si>
  <si>
    <t>CAKE .</t>
  </si>
  <si>
    <t xml:space="preserve">sometimes you won't be able to get a whole number, so that is when you need to use Ratio strategy </t>
  </si>
  <si>
    <t>5x?=10
      =
10/5=2
   =
5x2=10
7x2=14</t>
  </si>
  <si>
    <t>16/8=0.2
15x0.2=3</t>
  </si>
  <si>
    <t xml:space="preserve">You have to find the relationship of 7 and 18 or you won't be able to keep on going </t>
  </si>
  <si>
    <t xml:space="preserve">Nope </t>
  </si>
  <si>
    <t>18min</t>
  </si>
  <si>
    <t xml:space="preserve">33min </t>
  </si>
  <si>
    <t>11/5=2.2   2.2x15=33</t>
  </si>
  <si>
    <t>22miles</t>
  </si>
  <si>
    <t xml:space="preserve">13mangos </t>
  </si>
  <si>
    <t>7-3=4
9+4=13</t>
  </si>
  <si>
    <t>40miles</t>
  </si>
  <si>
    <t>60miles</t>
  </si>
  <si>
    <t>10/4=2.5
2.5x24=60</t>
  </si>
  <si>
    <t>For it is the fast way for me .</t>
  </si>
  <si>
    <t>I choose Jocelyn because that is how I sole it .</t>
  </si>
  <si>
    <t xml:space="preserve">I personally think that Matias way is easier </t>
  </si>
  <si>
    <t xml:space="preserve">Iy helps me to focus because it is easy and clean the background </t>
  </si>
  <si>
    <t>NOTHING</t>
  </si>
  <si>
    <t>Clam thinking of music in the background and they student can choose to turn on the music if they want .</t>
  </si>
  <si>
    <t>uNosu8Tm1617383626651</t>
  </si>
  <si>
    <t>Cv155</t>
  </si>
  <si>
    <t>1669x939</t>
  </si>
  <si>
    <t>The most fun thing I have done is social distancing with my friends at a park</t>
  </si>
  <si>
    <t>The answer is 24 strawberries.</t>
  </si>
  <si>
    <t>First I found how much he multiplied the eggs by, which was 4, and then I multiplied 6 (which was the strawberries) and multiplied it by 4.</t>
  </si>
  <si>
    <t>In Ms.Murphy´s strategy you need 24 strawberries.</t>
  </si>
  <si>
    <t>she needs 37 and 1/3 oranges.</t>
  </si>
  <si>
    <t xml:space="preserve"> I first found that the number to multiply by. Then I found that you need to multiply 5 1/3,. Then I multiplied and got my answer.</t>
  </si>
  <si>
    <t>My favorite type is tiramisu</t>
  </si>
  <si>
    <t>She still needs 24 strawberries</t>
  </si>
  <si>
    <t>she will need 37 and 1/3 oranges</t>
  </si>
  <si>
    <t>First I divided and then I multiplied.</t>
  </si>
  <si>
    <t>I cooked banana bread,marble pound cake and more.</t>
  </si>
  <si>
    <t>It might be more usefull because even though it takes longer it is more accurate.</t>
  </si>
  <si>
    <t>It will take 14 minutes.</t>
  </si>
  <si>
    <t>First I found what to multiply by, then I multiplied,last I found the answer.</t>
  </si>
  <si>
    <t>First I found what to multiply by then I multiplied, then I found the answer.</t>
  </si>
  <si>
    <t>I chose this because It would be easiest for me to do.</t>
  </si>
  <si>
    <t xml:space="preserve">No </t>
  </si>
  <si>
    <t>It will take 18 minutes</t>
  </si>
  <si>
    <t>It will take her 33 minutes.</t>
  </si>
  <si>
    <t>First I found out that it was times by 3 then I multiplied and got 33</t>
  </si>
  <si>
    <t>It will drive 22 miles</t>
  </si>
  <si>
    <t>she needs 21 mangos.</t>
  </si>
  <si>
    <t>First I found out how many banana's to mango's then I multiplied 7 to three because it was 1 banana three mangos and I got 21.</t>
  </si>
  <si>
    <t xml:space="preserve">Fraction Strategy=40 minutes. </t>
  </si>
  <si>
    <t>ratio=60 miles.</t>
  </si>
  <si>
    <t>First I found out how many gallons to miles and then multiplied 10 by 6 because it was 1 gallon to 6 miles.</t>
  </si>
  <si>
    <t>I would choose it because you cant put 4 into 10.</t>
  </si>
  <si>
    <t>I knew that Jada was wrong because of here way and I would chose Jocelyn because it works best for me.</t>
  </si>
  <si>
    <t>I like this strategy for this problem.</t>
  </si>
  <si>
    <t>I liked the simpleness.</t>
  </si>
  <si>
    <t>I did not like how long it was.</t>
  </si>
  <si>
    <t xml:space="preserve">I think make first part shorter and not as many same questions in the first part
</t>
  </si>
  <si>
    <t xml:space="preserve"> FmzXdKXW1615571683352</t>
  </si>
  <si>
    <t>Cv156</t>
  </si>
  <si>
    <t>87.0.4280.152</t>
  </si>
  <si>
    <t>CrOS x86_64 13505.111.0</t>
  </si>
  <si>
    <t>The most fun thing that I have done since having to stay home is being able to play board games with my family.</t>
  </si>
  <si>
    <t>I first found out that if this was a fraction than it is equivalent to 1/3, so the amount of eggs are 1/3 or the amount of strawberries. If 8 is the amount of eggs, than there are 3 x the amount of the eggs. So there are 24 strawberries because 8 x 3 = 24.</t>
  </si>
  <si>
    <t xml:space="preserve">I first tried to find the answer for 3 x ? = 16 but I couldn't find any multiple even with decimals. So I went with the closest 5.4 which gave me 16.2 I did the same to the top and it gave me 43.2. I know this is not the correct answer but It is the closest. </t>
  </si>
  <si>
    <t>My favorite type of cake is ice cream cake.</t>
  </si>
  <si>
    <t>I tried to divide 7 by 3 but I do not know the answer except it has a two in it. 16 x 2 and something equal 32 and something. All I know is that it is close to 32.</t>
  </si>
  <si>
    <t>I have cooked cookies.</t>
  </si>
  <si>
    <t>The ratio strategy might be more useful because multiplying decimals are easier than multiplying fractions.</t>
  </si>
  <si>
    <t>It will take 14 minutes to go 10 miles.</t>
  </si>
  <si>
    <t>I first multiplied 5 x 2 = 10 so I did the same thing to 7 and got 14.</t>
  </si>
  <si>
    <t>It can drive 30 miles.</t>
  </si>
  <si>
    <t>I divided 16 by 8 and got 2. I then multiplied 15 x 2 and got 30. So it can drive 30 miles with 15 gallons of gas.</t>
  </si>
  <si>
    <t>I chose this strategy because this one signals the ratio strategy and the ratio strategy has decimals and I am more comfortable with decimals.</t>
  </si>
  <si>
    <t>I am going on a trip to Florida and then to Oregon.</t>
  </si>
  <si>
    <t>It will take 33 minutes to read 15 pages.</t>
  </si>
  <si>
    <t>I first figured out that 5 x 3 = 15 so I will do the same to 11. 11 x 3 = 33, so It will take 33 minutes.</t>
  </si>
  <si>
    <t xml:space="preserve"> It can drive 22 miles with 11 gallons of gas.</t>
  </si>
  <si>
    <t>You will need 21 mangoes.</t>
  </si>
  <si>
    <t>I first divided the 9 mangoes by the three bananas and got three. I then multiplied the 7 bananas in the bigger pitcher by 3 and got 21 mangoes.</t>
  </si>
  <si>
    <t>It will go 40 miles in 25 minutes.</t>
  </si>
  <si>
    <t>I first divided the 24 miles by the 4 gallons and got six. I then multiplied the 10 gallons by six and got 60 miles.</t>
  </si>
  <si>
    <t>I made this choice because 8 can be divided by four but you have to go into decimals or fractions if you choose the Fraction Strategy because 4 x a decimal number = 10.</t>
  </si>
  <si>
    <t>Jocelyn's way is more efficient because he/she did not have to go into any decimals. Jada's way is incorrect because he/she had the only different answer and if someone else was incorrect than they would both be incorrect.</t>
  </si>
  <si>
    <t>Matia's way is more efficient because he/she did not have to use any decimals or fractions. Jada's way is incorrect because she is not using a strategy she is just subtracting and adding random numbers she found in the problem.</t>
  </si>
  <si>
    <t>I liked that it was simple and accurate. The servey was challenging until I learned everything which shows how much I learned.</t>
  </si>
  <si>
    <t>I did not like how it did not really explain things. It also seemed very easy in the beginning until it made me do very hard problems. There were also way to many questions not relating to math which distracted me.</t>
  </si>
  <si>
    <t>I think that if you were incorrect that it would explain why and you could switch between the servey not showing if you were correct to showing you were incorrect and why. It should also get a little more challenging every problem you do instead of easy, very hard, easy.</t>
  </si>
  <si>
    <t>vte2qqO01615572617008</t>
  </si>
  <si>
    <t>Cv159</t>
  </si>
  <si>
    <t>Alex needs 24 strawberrys to make the big cake.</t>
  </si>
  <si>
    <t>What I did to solve the problem was I thought that sense Alex made 4 times the amount of eggs, he would also do 4 times the amount of strawbeeries. So 6 x 4 = 24.</t>
  </si>
  <si>
    <t>According to Ms. Murphy's Strategy, Alex needs 24 total strawberries for the big cake.</t>
  </si>
  <si>
    <t>Maria will need 37 oranges in order to make a big pitcher of juice .</t>
  </si>
  <si>
    <t xml:space="preserve">To solve this problem I did something very similar to problem 1. The first thing I did was scence 5 1/3 times 3 is 16 I got 5 and 1 third because 16 divided by 5 is 5.35 so that means 5 and 1/3. Then I did seven times five and 1/3 to get 37. </t>
  </si>
  <si>
    <t xml:space="preserve">My favorite type of cake is probebly red velvet although I don't really enjoy cake. I love Oreo ice cream cake. </t>
  </si>
  <si>
    <t>According to Ms. Murphy's Ratio Strategy, Alex needs 24 total strawberries for the big cake.</t>
  </si>
  <si>
    <t>Maria willneed 37 oranges to make a big pitcher of juice.</t>
  </si>
  <si>
    <t>The math steps I used were I know from the past that 5 1/3 x 3 = 16 so that means I have to do the same for the other one. so, 7 x 5 1/3 is 37. This means the answer has to be 37.</t>
  </si>
  <si>
    <t xml:space="preserve">I have cooked so manny things that were yummy during quarantine. Brownies, cookie cake, ice cream cake, pie, lava cake, and lots more. </t>
  </si>
  <si>
    <t>Some reasons for why the Ratio Strategy might be more useful is becausse for some people righting down that much and visualizing all of it might help them uderstand the strategy more.</t>
  </si>
  <si>
    <t>The math steps that I did to solve this problem was I did 7 x 2 because 10 is twice the amount of 5. So I got 14. That was my answer.</t>
  </si>
  <si>
    <t xml:space="preserve">The toy car can drive 112 miles with  </t>
  </si>
  <si>
    <t>The first thing I did was I new that 8 + 7 = 15 so I used seven. I did 16 x 7 = 112. So I got 112 as my answer.</t>
  </si>
  <si>
    <t>I chose that stratagy because all of the other stratagy would not lead you to the right answer so I elimanated them.</t>
  </si>
  <si>
    <t>I am going to the grand canyon, other parts of arizona, the carribion, and mexico all this year.</t>
  </si>
  <si>
    <t>It will take this bike 18 minutes to go 8 miles.</t>
  </si>
  <si>
    <t>It will take 33 minutes for her to read 15 pages.</t>
  </si>
  <si>
    <t>The math steps I did to solve the problem were the first thing I did was I knew that 5 x 3 was fifteen. I had to do the same for the other side and did 11 x 3 witch is 33 so I got 33 as my answer.</t>
  </si>
  <si>
    <t>It can drive 22 miles.</t>
  </si>
  <si>
    <t>I will need 18.2 mangos.</t>
  </si>
  <si>
    <t>I did 7 divided bye 3 then I multiplyed 3/9 bye the aswer I got and got 18.2.</t>
  </si>
  <si>
    <t>You can drive 60 miles with ten galons.</t>
  </si>
  <si>
    <t xml:space="preserve">The first step I did was, I knew that 2.5 x 4 = 10 so I would have to use 2.5. 4/24 x 2.5 for the numarator is 10 and you have to do the same for the other side so 24 x 2.5 = 60. That is how I got the answer 60. </t>
  </si>
  <si>
    <t xml:space="preserve">I made that choice because I have another way of solving the proble that is not shown there and it is kind of simaler to the fraction stratagy. </t>
  </si>
  <si>
    <t>I made those choices because Jocelyn's way made it much more simple than Matia's way. ALso Jada's way was the only way that the answer was inncorrect.</t>
  </si>
  <si>
    <t>I made those chocies becaue of the same reasons as last time other than one. Matias's way is easyer also correct but simple. Jada's way is inncorect.</t>
  </si>
  <si>
    <t>Caucasion</t>
  </si>
  <si>
    <t>I liked that we could answer qestions that were not all just about math.</t>
  </si>
  <si>
    <t>I did not like that the video sometimes said it was tempararly closed.</t>
  </si>
  <si>
    <t>I think that explaining the stratigys slower would deffinetly help people understand it better.</t>
  </si>
  <si>
    <t>OS0x0BmR1615593809865</t>
  </si>
  <si>
    <t>Cv160</t>
  </si>
  <si>
    <t>The steps i took were i first wrote 2 eggs = 6 strawberries after i divided 8 and 2 which that equaled 4. After i multiplied 6 and 4 and got 24.</t>
  </si>
  <si>
    <t>i dont like cake</t>
  </si>
  <si>
    <t>first i divided 3 and 16 then i got 5. after i multiplied 7 and 5 and got 35.</t>
  </si>
  <si>
    <t>1,6,7</t>
  </si>
  <si>
    <t>Because long division can help you see the numbers step by step.</t>
  </si>
  <si>
    <t>i just timesed 7 by 2.</t>
  </si>
  <si>
    <t>7 1/2</t>
  </si>
  <si>
    <t>I found out 1 gallon is 2 miles so i counted till it reached the limit then i found out it needed 1 so that equaled 1/2</t>
  </si>
  <si>
    <t>Because after i found out how much everything is worth and 7 times 3 is 21 so its 18 x 3 after that its the value of 21</t>
  </si>
  <si>
    <t>1368x912</t>
  </si>
  <si>
    <t>Video games</t>
  </si>
  <si>
    <t>since i know 5 pages = 11 minutes i know 5 x 3 is equal to 15 so that means 11 x 3 will be the answer.</t>
  </si>
  <si>
    <t>23 gallons</t>
  </si>
  <si>
    <t>i first wrote dow what everything is worth and then i did 3x2=6 then i added 1 which equals 7 and then i multiplied 9x2=18 + 1 because i added 1 to the first one.</t>
  </si>
  <si>
    <t>I first wrote down what everything was equal to then i timesed 4 by 2 then i got 8 + 2 = 10. After i 24x2 + 2 = 50 miles</t>
  </si>
  <si>
    <t>because i understand this strategy a lot better because i ben doin it for months.</t>
  </si>
  <si>
    <t>Because its neater and better to understand</t>
  </si>
  <si>
    <t>Easy to understand</t>
  </si>
  <si>
    <t>no one helped me</t>
  </si>
  <si>
    <t>The first is hard second 2 easy</t>
  </si>
  <si>
    <t>The fist one was to long and hard</t>
  </si>
  <si>
    <t>Y33PT2vp1615572472362</t>
  </si>
  <si>
    <t>Cv162</t>
  </si>
  <si>
    <t>The most fun thing I have done since having to stay home was having a water balloon fight with my brother</t>
  </si>
  <si>
    <t xml:space="preserve">1. I said that 2x4=8
2. 6x4=24. 
3. I think that you have to add 6 to the reicepe to make a big cake.
</t>
  </si>
  <si>
    <t>1.  7x5=35
2. 7x1/3= 2 1/3
3. 35+2 1/3= 37 1/3</t>
  </si>
  <si>
    <t>37.328</t>
  </si>
  <si>
    <t>.328</t>
  </si>
  <si>
    <t>1. 3 divided by 7.000 is 2.333 R1
2. 2.333x16= 37.328</t>
  </si>
  <si>
    <t xml:space="preserve"> 7 oranges</t>
  </si>
  <si>
    <t>I made bannana bread muffins.</t>
  </si>
  <si>
    <t>1,4,6</t>
  </si>
  <si>
    <t>I think that the Ratio Strategy might be more useful because It can maybe be more efficent.</t>
  </si>
  <si>
    <t>5x2=10
7x2=14
awnser is 14</t>
  </si>
  <si>
    <t>16 divided by 8 is 2
2x15=30
30 is the awnser</t>
  </si>
  <si>
    <t>I choose this strategy because I know it the best.</t>
  </si>
  <si>
    <t>I am going to Park city Utah.</t>
  </si>
  <si>
    <t>2 2/8</t>
  </si>
  <si>
    <t>.25</t>
  </si>
  <si>
    <t>I multiplied the denominator and numerator by 3 and got 33/15.   Then i turned it into a mixed number and got 2 3/15.</t>
  </si>
  <si>
    <t>20.97/ 21</t>
  </si>
  <si>
    <t>I divided 3 and 7.00 and I got 2.33. I multiplyed 2.33 by 9 and got 20.97.  Then i rounded 20.97 to 21.</t>
  </si>
  <si>
    <t>I divided 4 by 24 and got 6. Then I multiplied 6 by 10 and got 60.</t>
  </si>
  <si>
    <t>I am more comfertable with it.</t>
  </si>
  <si>
    <t>I chose jocelyn's way because it looks easeir and more efficent and jada has a different awnser from the other two.</t>
  </si>
  <si>
    <t>Same reason ( Matia's way is better becaus it is more efficent and easier.) (jada has a different awnser than the other two.)</t>
  </si>
  <si>
    <t>4,7</t>
  </si>
  <si>
    <t>american and mexican</t>
  </si>
  <si>
    <t>I like the gifs and problems.</t>
  </si>
  <si>
    <t>The videos where soooooooooooooooooo long.</t>
  </si>
  <si>
    <t>Make the videos shorter.</t>
  </si>
  <si>
    <t>oXHcEvVk1615572566764</t>
  </si>
  <si>
    <t>Cv164b</t>
  </si>
  <si>
    <t>Getting a Basketball hoop put up.</t>
  </si>
  <si>
    <t>I multiplied 6x4</t>
  </si>
  <si>
    <t>I did 7x5+1 more</t>
  </si>
  <si>
    <t>Cv167</t>
  </si>
  <si>
    <t>The most fun thing I have done since I stayed home was to play online games with my friends via Zoom.</t>
  </si>
  <si>
    <t>I first made a table showing what the recipe calls for a small cake, and what Alex chose to do for the big cake. On the small cake side, I added "2 eggs" and "6 strawberries". And on the big cake side, I added "8 eggs". Then, I find out how 8 and 2 are related. I know 8 comes in the table of 2, so I divided 8 and 2. My answer came as 4. And if the top row had a 4 x difference, I had to multiply the strawberries too! So, I multiplied 6 x 4, and I got 24. So, that is how I conclude that Alex needs 24 strawberries for the big cake.</t>
  </si>
  <si>
    <t>According to Ms. Murphy's Fraction Strategy, Alex needed 24 strawberries for the big cake.</t>
  </si>
  <si>
    <t>Maria needs 20 oranges in order to make a big pitcher of juice.</t>
  </si>
  <si>
    <t>First, I wrote my fractions, writing 3 a /7 o = 16 a /? o. I kept in my mind that a = apples and o = oranges. And, since because 16 is not in the 3 tables. I just subtracted 16 and 3, my resulting answer was 13. And, now because I thought she added 13 apples, she should add 13 more oranges. So, I added 7 and 13, my resulting answer was 20. So, I conclude that Maria needs 20 oranges in order to make a big pitcher of juice.</t>
  </si>
  <si>
    <t>My favorite type of cake is a marble cake</t>
  </si>
  <si>
    <t>I made a heart sandwich during February.</t>
  </si>
  <si>
    <t xml:space="preserve">In some ways, the Ratio Strategy is a more useful strategy because...
1. We have to do extra work in the Fraction Strategy, but the ratio strategy, we do not
2. The Ratio Strategy is more understandable than the Fraction Strategy
</t>
  </si>
  <si>
    <t>I first formed a fraction representing how many minutes it takes to ride 5 miles. And, since the question asked how many minutes it takes to ride 10 miles. I divided 10 and 5, I got 2 as my answer. And, whatever we do to the bottom we do to the top. So, I multiplied 7 and 2. I got 14 as my answer. So, I conclude that it takes 14 minutes for this bike to go 10 miles.</t>
  </si>
  <si>
    <t xml:space="preserve">I chose that way because if you follow the fraction way, you would write 18/7 = ?/21. And, then you find the relationship between 7 and 21 (which is 3) and multiply it with 18. </t>
  </si>
  <si>
    <t>I am going to India in May, I will come back from India in July.</t>
  </si>
  <si>
    <t>First, I formed the fraction form ( 11/5 = ?/15). Then, I found the relationship between 15 and 5 (3). Whatever you do to the bottom, you do to the top, so I multiplied 11 and 3 (33). So, ? = 33.</t>
  </si>
  <si>
    <t>I think it can drive 1 mile and have 1 gallon remaining.</t>
  </si>
  <si>
    <t>I think I will need 1 mango and 2 bananas</t>
  </si>
  <si>
    <t>First, I wrote out the division equation ( 9 divided by 7). And I got 1 R 2. So, that is how I got 1 mango and 2 bananas.</t>
  </si>
  <si>
    <t>I can drive 60 miles with 10 gallons</t>
  </si>
  <si>
    <t>First, I wrote the fraction form (24/4 = ?/10). Next, I divided 10 and 4 (2 5/10). Whatever you do to the bottom, you do to the top, so I multiplied 24 and 2 5/10 ( 60). So, that is how ? = 60.</t>
  </si>
  <si>
    <t>I made that choice because they are not asking to turn one thing into another, so we cannot use the Fraction strategy. It will be hard to use the Ratio Strategy in this problem. So, that is why I chose another strategy.</t>
  </si>
  <si>
    <t>I made those choices because, in Jocelyn's way, it is much quicker to divide and multiply with whole numbers. Jada's way is wrong because the math has to include multiplying. She just added and subtracted.</t>
  </si>
  <si>
    <t>Matias's way is much quicker because you are ending whole numbers, so it is much easier to multiply. But, Jada's way is wrong because again, this problem requires multiplying, and Jada just added and subtracted.</t>
  </si>
  <si>
    <t>Tamil</t>
  </si>
  <si>
    <t xml:space="preserve">I liked that you put videos for us to learn instead of jumping into the subject without any introduction. </t>
  </si>
  <si>
    <t>What I did not like about this online activity is that you do not provide a helpful video if we need help on a problem, the video can be on the problem itself.</t>
  </si>
  <si>
    <t>It would have been better if you provided a helpful video so when we need it, we can use information from that helpful video on the problem itself and solve the problem.</t>
  </si>
  <si>
    <t>WnZzfYbf1615572331857</t>
  </si>
  <si>
    <t>Cv168</t>
  </si>
  <si>
    <t>We went up to northern California for Christmas to see my moms side of the family.</t>
  </si>
  <si>
    <t>I saw Alex increased the eggs by 6 so I just added 6+6 witch equals 12.</t>
  </si>
  <si>
    <t>I added 13 apples to 3 and got 16 apples so I used the same equation (+13) to seven and got 20. To check my work I did 7-3=4 then did 20-16=4.</t>
  </si>
  <si>
    <t>Ice cream cake.</t>
  </si>
  <si>
    <t>3 berries per 1 egg. I think she said Alex needs 24 straberries.</t>
  </si>
  <si>
    <t>I did 3 X 5 1/3 witch equals 16 like Ms. Murphy said then I did 5 1/3 X 7 and got 37 1/3 so the answer is 37 1/3.</t>
  </si>
  <si>
    <t>It is faster and can be easier for some people.</t>
  </si>
  <si>
    <t xml:space="preserve">I know that for every 5 miles there is 7 minutes 5+5=10 7+7=14 </t>
  </si>
  <si>
    <t>I found out for every half gallon you can go a mile so I counted 15 halves and got 7 1/2 gallons.</t>
  </si>
  <si>
    <t>I chose that because it is the one I would do.</t>
  </si>
  <si>
    <t>No idea</t>
  </si>
  <si>
    <t>I did 5X3=15 so then 11X3=33, 33 minuets.</t>
  </si>
  <si>
    <t>I said 3+6=9 so 7+6=13</t>
  </si>
  <si>
    <t>I did 4x6=24 so 10x6=60</t>
  </si>
  <si>
    <t>I am not sure.</t>
  </si>
  <si>
    <t>I made those choices because i saw witch ones were fastest.</t>
  </si>
  <si>
    <t>I looked at them and looked what was the best way.</t>
  </si>
  <si>
    <t>I like the memes.</t>
  </si>
  <si>
    <t xml:space="preserve">I didn't like the long lessons. </t>
  </si>
  <si>
    <t>I think easier problems at the beginning then harder ones at the end.</t>
  </si>
  <si>
    <t>MnmVDTJe1615571317493</t>
  </si>
  <si>
    <t>Cv171</t>
  </si>
  <si>
    <t>Spending time with my family at New York.</t>
  </si>
  <si>
    <t xml:space="preserve">Since there are suppose to be 2 eggs in the recipe. He had to add 6 eggs to the recipe. I know that 2 + 6 = 8. My Estimate is that Alex used six more strawberries. I know this because 6+6=12.  </t>
  </si>
  <si>
    <t>First I multiplied 3x5 which made l5. I knew I needed to add 1 more apple. Then I did 7x5=35 Then I added I more orange which equals 36.</t>
  </si>
  <si>
    <t xml:space="preserve">Vanilla cake </t>
  </si>
  <si>
    <t>I divide 16 and 3. Which equaled 5 R1. R1 meant an extra apple. Then I did 7 x 5=35. I Added 1 more orange which equaled 36.</t>
  </si>
  <si>
    <t xml:space="preserve"> No, I have not cooked anything yummy.</t>
  </si>
  <si>
    <t>1,2,4,7</t>
  </si>
  <si>
    <t xml:space="preserve">It shows how you did and the correct answer is perfect. </t>
  </si>
  <si>
    <t>Teacher</t>
  </si>
  <si>
    <t xml:space="preserve">I knew 5 x 2 = 10. Then I did 7 x 2 =14. </t>
  </si>
  <si>
    <t>17.14</t>
  </si>
  <si>
    <t>.14</t>
  </si>
  <si>
    <t>8 - 15 =7. Then I add a zero. Put 1 at the top. 70 - 8 =620. 7 at the top. 8 x 8 =61. Then I added a 0. 620 -610 =10 - 8 =2. Then I put a 4 on top. 2-2 =0</t>
  </si>
  <si>
    <t xml:space="preserve"> 7 goes into 21 equally. But 18 does not. </t>
  </si>
  <si>
    <t>I will be going to my grandma's house for a month.</t>
  </si>
  <si>
    <t xml:space="preserve">First, I did the fraction form 11/5. Then I drew ?/15 . I knew 5 x 3 = 15. And 11 x 3 = 33. The the answer is 33 minutes.  </t>
  </si>
  <si>
    <t>2.333 R1</t>
  </si>
  <si>
    <t>2 x 3 = 6. 7 - 6 = 1. Add the 0. 3 x 3 = 9. 10 - 9 = 1. Add the 0. 3 x 3 = 9. 10 - 9 = 1. Add the 0. 3 x 3 = 9. 10 - 9 = 1</t>
  </si>
  <si>
    <t>40/25</t>
  </si>
  <si>
    <t>For both fraction strategy and the ratio strategy I dont know how to solve it.</t>
  </si>
  <si>
    <t>Jocelyn's way looks right and Jada's does not.</t>
  </si>
  <si>
    <t>Matia's is correct an Jada's is not.</t>
  </si>
  <si>
    <t>9,8</t>
  </si>
  <si>
    <t>The pictures and memes.</t>
  </si>
  <si>
    <t>It is online. I just want it to be normal.</t>
  </si>
  <si>
    <t>More fun and not online.</t>
  </si>
  <si>
    <t>g1tRa73E1615572553140</t>
  </si>
  <si>
    <t>Cv173</t>
  </si>
  <si>
    <t xml:space="preserve">The most fun thing I have done since having to stay home was I got to go on a safe road trip and I got to see lots of cool things. </t>
  </si>
  <si>
    <t>Alex needs 2 strawberries to make the big cake.</t>
  </si>
  <si>
    <t>the first thing that I did was I had to see how many eggs were added to the recipe and I saw that 2 eggs were added. Next, I added 2 to the strawberries because that is the number of eggs that were added. My final answer was 4 strawberries.</t>
  </si>
  <si>
    <t>Alex needs 6 strawberries to make the big cake.</t>
  </si>
  <si>
    <t>The first thing that I did to solve the problem was I figured out how many times w was multiplied to get 16. Next, I multiplied the same number that it took to make 3=16 which was 5+1, and then I did the same for the seven and I got the answer 36.</t>
  </si>
  <si>
    <t>4 oranges</t>
  </si>
  <si>
    <t xml:space="preserve">My favorite type of cake is confetti cake. </t>
  </si>
  <si>
    <t>the first thing that I did was I looked at how many threes there were in sixteen. then I knew that there are 7 oranges per three apples so I multiplyed the amount of apples there were with the seven oranges and then I added one because there was a remainder of one.</t>
  </si>
  <si>
    <t>7 strawberries</t>
  </si>
  <si>
    <t>9 eggs</t>
  </si>
  <si>
    <t>No, I have not.</t>
  </si>
  <si>
    <t>The Ratio strategy might be more useful because it can split the problem into smaller pieces to make it easier to solve or it could be because the division is easier than multiplication for some people.</t>
  </si>
  <si>
    <t>first I multiplied 5 by 2 to make ten and then I multiplied 7x2 to make 14.</t>
  </si>
  <si>
    <t>The first thing I did was I divided 16 into 8 so that I could figure out how long one gallon would get you. then I multiplied that amount by 15 and I got 30.</t>
  </si>
  <si>
    <t>I chose this strategy because you cannot make 21 with 18 so you need to figure out how much one inch would last for and then multiply that by 21.</t>
  </si>
  <si>
    <t>This summer I am going to be going camping on the beach.</t>
  </si>
  <si>
    <t>It would take this bike 18 minutes to go 8 miles.</t>
  </si>
  <si>
    <t>first I knew that 5x3 was 15 so then I needed to do 11x3 which is 33 so 33 was my answer to the question.</t>
  </si>
  <si>
    <t>It can drive 22 miles with with 11 gallons of gas in the tank.</t>
  </si>
  <si>
    <t>To make a bigger pitcher of smoothies you will need 21 mangos.</t>
  </si>
  <si>
    <t>first I did 3 divided by 9 and then I took the answer which was 3 and I multiplied it by 7 which then gave me the answer of 21.</t>
  </si>
  <si>
    <t>The train will travel 40 miles in 25 minutes and i used the fraction strategy to solve this problem.</t>
  </si>
  <si>
    <t>you can drive 60 miles with 10 gallons.</t>
  </si>
  <si>
    <t>first I divided 4 into 24 and the answer I got was six. then I took the answer I got and multiplied it by ten which gave me 60.</t>
  </si>
  <si>
    <t>I made this choice because there is no question in the problem which makes it hard to answer.</t>
  </si>
  <si>
    <t>I made those choices because you cannot make 20 with 24.</t>
  </si>
  <si>
    <t>I made these choices because in this problem the number can be multiplied to make 64 so you do not need to divide to get the answer.</t>
  </si>
  <si>
    <t>The thing that I like about this activity is that i can move at my own paste.</t>
  </si>
  <si>
    <t>I do not like how it takes so long and it is boring.</t>
  </si>
  <si>
    <t>this would be better if it had something like math games.</t>
  </si>
  <si>
    <t>FD01mv1x1615572640255</t>
  </si>
  <si>
    <t>Cv176</t>
  </si>
  <si>
    <t>CrOS aarch64 13597.94.0</t>
  </si>
  <si>
    <t>The most fun thing that Iv´e done at home is playing with my friends.</t>
  </si>
  <si>
    <t>I added 6 + 6 to equal 12 after seeing that they added 6 eggs to get 8 eggs.</t>
  </si>
  <si>
    <t>I mulitiplyed 3 x 5 to get 15 then I mulitiplyed 7 x 5 to get 35.</t>
  </si>
  <si>
    <t xml:space="preserve">All did was divide 3 apples and 7 seven oranges. </t>
  </si>
  <si>
    <t>Iv´e helped cook some Carbonara.</t>
  </si>
  <si>
    <t>3,5</t>
  </si>
  <si>
    <t xml:space="preserve">One reason is because the number don´t fit easily and it uses long division </t>
  </si>
  <si>
    <t>I saw that 5 x 2 is 10 so I mulitiplyed 7 x 2.</t>
  </si>
  <si>
    <t>I did 8 divided by 15.</t>
  </si>
  <si>
    <t>I chose that strategy because you have to have both the 7 and 18 in the same promblem</t>
  </si>
  <si>
    <t>Yes I am doing something fun this summer</t>
  </si>
  <si>
    <t>I saw that 5 + 6 is 11 so added 15+6=21</t>
  </si>
  <si>
    <t>I saw that 3 bananas + 6 is 9 so 7 bananas +  is 13</t>
  </si>
  <si>
    <t>I did 4x6 to get 24 then did 10x6 to get 60</t>
  </si>
  <si>
    <t>I don't understand either of the strategies</t>
  </si>
  <si>
    <t>I made those choices because I know that you don't subtract when I'ts a multiplication question.</t>
  </si>
  <si>
    <t>I chose those answers because you have to multiply not subtract.</t>
  </si>
  <si>
    <t>I  don't know</t>
  </si>
  <si>
    <t>Show more strategies.</t>
  </si>
  <si>
    <t>Cv177</t>
  </si>
  <si>
    <t>I think that it was going to Texas.</t>
  </si>
  <si>
    <t>I turned 2 eggs and 6 strawberries into a ratio (2:6).  I noticed that 2 x 4 = 8.  I also noticed there were 2 eggs for every 3 strawberries.  This meant the recipe had to be quadrupled.  I did 6 x 4 = 24 so my new ratio is 8:24.  This means that he needs 24 strawberries.</t>
  </si>
  <si>
    <t>36 oranges</t>
  </si>
  <si>
    <t xml:space="preserve">Using Mrs. Murphy's strategy, I had to turn 3 and 7 into a fraction (3/7).  I knew that 3 turned into 16 so I had to find out what times 3 = 16.  Nothing equaled 16 so I found the closest number to 16 (5 x 3 = 15) and added one.  I did the same to 7 and got the fraction 16/36.  </t>
  </si>
  <si>
    <t>I like ice cream cake.</t>
  </si>
  <si>
    <t>I don't really understand this.</t>
  </si>
  <si>
    <t>I made an apple honey rosemary drink for my parents and a cake.</t>
  </si>
  <si>
    <t>The ratio strategy is usually used when the numbers you are multiplying don't fit easily together or when there is a non-whole number relationship you must calculate.</t>
  </si>
  <si>
    <t>First, I turned 5 and 7 into a fraction.  Then, I noticed that I needed two fives to get to ten.  I knew there were 7 minutes in one five so I did 7 x 2 = 14.  This is how I knew the answer was 14.</t>
  </si>
  <si>
    <t xml:space="preserve">First, I divided 8 into 15 giving me 1.875.  Then I took this answer and multiplied it by 16.  This gave me a product of 30 which is my answer. </t>
  </si>
  <si>
    <t>I chose this because I realized that 7 x 3 = 21 so I assumed that I would have to use 3 on 18 which meant that I would have to apply it to 18.</t>
  </si>
  <si>
    <t>We are going to go camping!</t>
  </si>
  <si>
    <t>First, I had to turn 5 and 11 into a fraction.  Then I found out that 5 x 3 = 15, one of the numbers above.  I knew that since I multiplied 5 by 3, I had to multiply 11 by 3 giving me the total of 33 minutes.</t>
  </si>
  <si>
    <t>First, I turned 3 and 9 into a ratio.  Then I realized nothing times 3 equals 7.  So, I turned 3 into the decimal 3.1 and multiplied it by 2.  This way, I got 7.  Then, I did the same to 9 and got 19.</t>
  </si>
  <si>
    <t>49 miles</t>
  </si>
  <si>
    <t>First, I turned 4 and 24 into a fraction.  Then I realized nothing times 4 equals 10 so I multiplied 4 by 2 2/24.  Then, I did the sane to 24 giving me the answer 49.</t>
  </si>
  <si>
    <t>I'm sorry, but I don't know what the question is so I don't know the answer.  Thanks for understanding.</t>
  </si>
  <si>
    <t>Right away,  I knew Jada would be wrong because of her really small answer so that's why I thought that Jada was wrong.  I thought  that Matias's way was the most efficient because the fraction way in general is a faster, easier way.</t>
  </si>
  <si>
    <t>Jada was incorrect (again) because I already knew (again) her answer was too small.  12 x 8 doesn't equal 68.  I chose Matias again because even though his way looks fancy, it is simple multiplication making it super easy and fast (the exact definition of efficient).</t>
  </si>
  <si>
    <t>japanese</t>
  </si>
  <si>
    <t>I really liked the fun questions and the funny memes.  I also liked that I learned how to find the answer to problems using new methods I learned.  I also liked Mrs. Murphy's graphs in the videos.  Those helped me a lot.</t>
  </si>
  <si>
    <t>I can't think about anything right now.</t>
  </si>
  <si>
    <t>Nothing much, but maybe this survey could be more detailed.</t>
  </si>
  <si>
    <t>9nWBKv0r1615572204184</t>
  </si>
  <si>
    <t>Cv178</t>
  </si>
  <si>
    <t>Playing games with classmates.</t>
  </si>
  <si>
    <t>10 more strawberries.</t>
  </si>
  <si>
    <t>I added 8+2=10 and then added 10+6=16 so Alex needs 10 more strawberries.</t>
  </si>
  <si>
    <t>24 strawberries.</t>
  </si>
  <si>
    <t>she needs 10 more oranges.</t>
  </si>
  <si>
    <t xml:space="preserve">I multiplied 7 x 3=21 and then multiplied 21 x 16=26 and then subtracted 26-16=10 so she needs 10 more oranges.  </t>
  </si>
  <si>
    <t>3 apples is like 2 eggs</t>
  </si>
  <si>
    <t>16 apple is like 8 eggs</t>
  </si>
  <si>
    <t>chocolate is my favorite cake</t>
  </si>
  <si>
    <t>she needs 6 more</t>
  </si>
  <si>
    <t>I did 7+3=10+6=16 so she needs 6 more.</t>
  </si>
  <si>
    <t>6 strawberries is like 7 oranges</t>
  </si>
  <si>
    <t>8 eggs is like 16 apples</t>
  </si>
  <si>
    <t>yes i have</t>
  </si>
  <si>
    <t>The Ratio Strategy is a more useful because between two numbers it would be a useful strategy,</t>
  </si>
  <si>
    <t>14 min</t>
  </si>
  <si>
    <t>i used the fractions 5/10 = 7/? then i multiplied 7 by 2 and i got 14 min.</t>
  </si>
  <si>
    <t xml:space="preserve">i found the ratio of 8 to 15 its 2:1 and i used the same ratio to find the answer for the 15 gallons. 30:15 </t>
  </si>
  <si>
    <t xml:space="preserve">because it takes 18 hours to burn 7 inches i have to find how many hours it takes to burn 21 inches. </t>
  </si>
  <si>
    <t xml:space="preserve">i divided 15 divided 5 = 3 x 11= 33 so the answer is 33min </t>
  </si>
  <si>
    <t>5 miles</t>
  </si>
  <si>
    <t>i added 3 + 7=10 10-9=1</t>
  </si>
  <si>
    <t>12 miles</t>
  </si>
  <si>
    <t>i did 24 -4= 20 -10= 10</t>
  </si>
  <si>
    <t>I chose this because people should chose what strategy they want.</t>
  </si>
  <si>
    <t>I made those choices because Jocelyn's got 0 and then did 20 + 3 = 60 and Jada's way she subtracted 24 - 8= 16 and then added 16+ 20= 36.</t>
  </si>
  <si>
    <t>I made those choices because Matias's way she added 12+8=96 but that is incorrect the answer should be 20 and Jadas way is correct because 4+64=68.</t>
  </si>
  <si>
    <t xml:space="preserve">i lurnd things that i did not now
</t>
  </si>
  <si>
    <t>that it took a long time.</t>
  </si>
  <si>
    <t>0ZK7M62o1615573830880</t>
  </si>
  <si>
    <t>Cv179</t>
  </si>
  <si>
    <t>1181x664</t>
  </si>
  <si>
    <t>I got surf boards so surfing is always reallly fun when we go.</t>
  </si>
  <si>
    <t>You can put a ? or you can guess</t>
  </si>
  <si>
    <t>I did multiplication to do the problem because 2x4 = 8 so if that got multiplied by four that means 6 should be multiplied by 4.</t>
  </si>
  <si>
    <t>Alex needed a total of 24 strawberries for his big cake.</t>
  </si>
  <si>
    <t>She will need 37 1/3 oranges for her big pitcher of juice.</t>
  </si>
  <si>
    <t>I found an equivalent multiple of 5 1/3 then multiplied 5x7 then 1/3 x7 to get 37 1/3</t>
  </si>
  <si>
    <t>My favourite type of cake is mint chocolate chip ice cream cake.</t>
  </si>
  <si>
    <t>Acording to her strategy Alex will need a total of 24 strawberries.</t>
  </si>
  <si>
    <t>I used the ratio strategy to figure it out first I used it to estimate by doing every 4 apples would be 9 oranges and that got me to 36 then did the rest of the problem and got 37 1/3.</t>
  </si>
  <si>
    <t>16 apple</t>
  </si>
  <si>
    <t>I learned how to make avacado toast and I also made burgers.</t>
  </si>
  <si>
    <t>It can be more useful because it can be more exact or just easier to figure out.</t>
  </si>
  <si>
    <t>It willl take him 14 minutes for him/her to get his bike 10 miles.</t>
  </si>
  <si>
    <t>First I multiplied 7.0x7 to get 49.0 so I realized that every minute is worth half a mile because I rounded so 5 is half of ten so I had to multiply 7x2 to get an answer of 14 minutes.</t>
  </si>
  <si>
    <t>I just multiplied 15 times 2 because 8 times 2 =16 so I thought that it is x2.</t>
  </si>
  <si>
    <t>I chose this one because if you find the difference between those you can then multiply to get the answer.</t>
  </si>
  <si>
    <t>I will be going surfing alot</t>
  </si>
  <si>
    <t>It would take a total of 18 minutes.</t>
  </si>
  <si>
    <t>I multiplied 5x3 then multiplied 11x3.</t>
  </si>
  <si>
    <t>it will be able to drive 22 miles.</t>
  </si>
  <si>
    <t>it will take 18 and 2/3 amount of mangos.</t>
  </si>
  <si>
    <t>I divided 7 by 3 and got 2 1/3 then multiplied 2 1/3 by 9 and to the answer.</t>
  </si>
  <si>
    <t>It will travel 40 miles every 25 minutes.</t>
  </si>
  <si>
    <t>It would be able to travel 60 miles with 10 gallons.</t>
  </si>
  <si>
    <t>First I figured out how many miles each gallon is worth each one is worth six miles then I multiplied 10x6 to get my answer.</t>
  </si>
  <si>
    <t>I made that choice because in reality that would be easier to solve.</t>
  </si>
  <si>
    <t>I made these choices because there is no right or wrong answer for which one is more efficient because it depends on the person. From my point of view, Jocelyn's way is more efficient.</t>
  </si>
  <si>
    <t>I made these choices like how I explained in the last one there is no right or wrong answer for which one is more efficient it depends on the person so I chose what I thought was fastest.</t>
  </si>
  <si>
    <t>I liked that it was pretty easy-going and straightforward.</t>
  </si>
  <si>
    <t>I didn't like how long some of the videos were because that took up a huge chunk of my time. Also, the videos kept repeating what we already knew.</t>
  </si>
  <si>
    <t>I think that there should be however many tactics were learning and one video per one explaining it thoroughly.</t>
  </si>
  <si>
    <t>UxJpuPZc1615571545177</t>
  </si>
  <si>
    <t>Cv180</t>
  </si>
  <si>
    <t>The most fun thing I have done since staying home was probably being able to spend more time with my family. Also since I feel like now we have more free time then we did before the pandemic, I have more time to do the things I enjoy and that don't involve much contact like cooking, dancing at home and playing different things with my sister.</t>
  </si>
  <si>
    <t xml:space="preserve">24 Strawberries </t>
  </si>
  <si>
    <t>First, I tried to figure out what number they multiplied to get 8. I did the problem and got that 2 x 4 = 8 so I knew I had to do the same thing with the strawberries. I did 6 x 4 and got 24, and that is how i got my answer.</t>
  </si>
  <si>
    <t xml:space="preserve"> According to Ms. Murphy's Fraction Strategy Alex need  24 Strawberries. </t>
  </si>
  <si>
    <t>First I did 16 divided by 3 ad got the answer or 5 R1/3. Then I did 7 x 5 and got 35. Lastly, I did 7 x 1/3  to get 7/3 or 2 1/3 and I added them together and got 37 1/3.</t>
  </si>
  <si>
    <t>37 1/3 Oranges</t>
  </si>
  <si>
    <t>My Favorite type of cake is chocolate cake or tiramisu cake.</t>
  </si>
  <si>
    <t xml:space="preserve">37 1/3 Oranges </t>
  </si>
  <si>
    <t>First I found out what number should be multiplied by 3 to get the answer 16. Then i did the same to the oranges and got 37 1/3 and got my answer.</t>
  </si>
  <si>
    <t xml:space="preserve">12 apples </t>
  </si>
  <si>
    <t>Yes I have, such as : brownies, cookies, cakes, cupcakes and some other Indian savory foods.</t>
  </si>
  <si>
    <t>2,6,7</t>
  </si>
  <si>
    <t>I think that sometimes the Ratio Strategy is more useful because it is easier to get an exact number for your answer even if it might be the harder way to do it and it can help you visually see it better and easier.</t>
  </si>
  <si>
    <t>14 Minutes</t>
  </si>
  <si>
    <t>First I did 10 divided by 5 to get 2 and then I did 7 x 2 to get how many minutes.</t>
  </si>
  <si>
    <t>30 Miles</t>
  </si>
  <si>
    <t>First I did 16 divided by 8 to get 2 and then I did 2 times 15 to get how many miles the toy car can go.</t>
  </si>
  <si>
    <t>I choose this strategy because first you have to do 21 divided by 7 and you get 3 so then you have to do 18 times 3 to get 54 which is how many hours and the other options don't make sense and don't work.</t>
  </si>
  <si>
    <t>I am not sure if i am doing anything fun this weekend.</t>
  </si>
  <si>
    <t>First i did 15 divided by 5 to get 3 then i did 11 times 3 to get how many minutes which is 33.</t>
  </si>
  <si>
    <t>First i did 9 divided by 3 to get 3 and then i did 7 times 3 to get how many mangos which is 21.</t>
  </si>
  <si>
    <t>First i did 24 divided by 4 to get 6 then i did 6 times 10 to get how many miles which is 60.</t>
  </si>
  <si>
    <t>I made this choice because when you do some number divided by some number to get 2 then you just to times 2 for everything.</t>
  </si>
  <si>
    <t>I made this choice because first i would do 24 divided by 8 to get 3 then i would do 3 times 20 to get 60 so Jocelyn is correct. I choose Jada because she did not get the right answer and didn't do the right way to solve it.</t>
  </si>
  <si>
    <t>I choose that Matais choose the right answer because her did it the way i would've done it and he got the right answer but Jada again did not and she didn't do the right way either.</t>
  </si>
  <si>
    <t>3,9</t>
  </si>
  <si>
    <t>8,12</t>
  </si>
  <si>
    <t>I liked that i learned something even if it was a little hard to understand the different ways.</t>
  </si>
  <si>
    <t>I didn't like that it was really long, quite hard, wasn't very fun and that it made a me a little frustrated for getting the answers wrong or not knowing how to do them.</t>
  </si>
  <si>
    <t>It could have been better by making it more interesting and fun or it could have explained how to do each strategy clearer and easier to understand.</t>
  </si>
  <si>
    <t>x78UfdF21615571494060</t>
  </si>
  <si>
    <t>Cv181</t>
  </si>
  <si>
    <t>Spending time with family and getting more rest.</t>
  </si>
  <si>
    <t>4 x 6=24</t>
  </si>
  <si>
    <t>First, I find out how many more he added. After, I multiply how many more strawberries did he add and six which gives me my answer.</t>
  </si>
  <si>
    <t>He needs a total of 24 strawberries for the big cake.</t>
  </si>
  <si>
    <t>35r1</t>
  </si>
  <si>
    <t>First, I divided 3 and 16. After I multiplied 7 and 5r1 which gives me my answer.</t>
  </si>
  <si>
    <t>my favorite is vanilla with strawberry's in the cake.</t>
  </si>
  <si>
    <t>he needs 24 strawberries</t>
  </si>
  <si>
    <t xml:space="preserve">she needs 35 1/3 </t>
  </si>
  <si>
    <t>first, I divided  once I did that  I multiplied</t>
  </si>
  <si>
    <t>yes i cooked steak.</t>
  </si>
  <si>
    <t>it's easier to understand and do than a regular problem.</t>
  </si>
  <si>
    <t>i multiplied 7 two times because the bike goes 5 miles and it's gonna take the bike 10 miles with 2 x 5 equals 10 so we would multip,y 7 two times.</t>
  </si>
  <si>
    <t xml:space="preserve">i figured out how many times could 8 fit into 16 which was 2 times so I multiplied 2 times 15 which gave me 30 miles </t>
  </si>
  <si>
    <t>first i needed to find how many times does 7 goes into 21 which was 3 times then we multiply 3 to 18</t>
  </si>
  <si>
    <t>66 miles</t>
  </si>
  <si>
    <t>I first subtracted 3 minus 8 which gave me 4 the I added 4 to 9 wg=hich gave me 13.</t>
  </si>
  <si>
    <t xml:space="preserve">i made that choice because the way Matias is easier to understand. </t>
  </si>
  <si>
    <t>more faster to understand</t>
  </si>
  <si>
    <t>That i can play video games</t>
  </si>
  <si>
    <t>i dont like the zoom</t>
  </si>
  <si>
    <t>lRk1BOqk1615572473593</t>
  </si>
  <si>
    <t>Cv185</t>
  </si>
  <si>
    <t xml:space="preserve">The most fun thing I have done since having to stay home is playing with my friend outside each other's houses. </t>
  </si>
  <si>
    <t>The small cake has 2 eggs and 6 strawberries. 2:6 reminds me of 1/3. If Alex uses 8 eggs, there must be 3 times more strawberries than eggs. If I multiply 8 x 3, I get 24. Alex needs 24 strawberries for the big cake. 1/3 = 2/6 = 8/24</t>
  </si>
  <si>
    <t xml:space="preserve">According to Ms. Murphy's Fraction Strategy, Alex needs 24 strawberries for the big cake. </t>
  </si>
  <si>
    <t xml:space="preserve">Maria will need 35 oranges to make a big pitcher of juice? I am not so sure. </t>
  </si>
  <si>
    <t xml:space="preserve">The small pitcher of juice has 3 apples and 7 oranges. The big pitcher of juice has 16 apples. 3 apples x 5 = 15 apples. There is no way for 3 to go into 16. Based on this information, I multiplied 7 oranges x 5 to get 35 oranges. If we put these ratios into a fraction, 3/7 and 16/35 are not equal. </t>
  </si>
  <si>
    <t xml:space="preserve">3 apples is like 2 eggs. </t>
  </si>
  <si>
    <t xml:space="preserve">16 apples is like 8 eggs. </t>
  </si>
  <si>
    <t xml:space="preserve">My favorite type of cake is red velvet cake. </t>
  </si>
  <si>
    <t xml:space="preserve">According to Ms. Murphy's Ratio Strategy, Alex needs 24 strawberries for the big cake. </t>
  </si>
  <si>
    <t xml:space="preserve">Maria needs 37 1/3 oranges in order to make a big pitcher of juice?? I am not so sure. </t>
  </si>
  <si>
    <t xml:space="preserve">A small pitcher has 3 apples and 7 oranges. A large pitcher has 16 apples. I divided 7 oranges by 3 to get 2 1/3. 16 apples x 2 1/3 = 37 1/3 oranges. Maria needs 37 1/3 oranges. I don't really think this is correct. </t>
  </si>
  <si>
    <t>6 strawberries is like 7 oranges.</t>
  </si>
  <si>
    <t>8 eggs is like 16 apples.</t>
  </si>
  <si>
    <t xml:space="preserve">I can't really remember anything that I have cooked during quarantine. </t>
  </si>
  <si>
    <t xml:space="preserve">One reason the Ratio Strategy is a more useful strategy than the Fraction Strategy is because when you are multiplying with numbers that don't go into each other well, it is easy to use long division to divide in the Ratio Strategy. I don't really know other reasons. </t>
  </si>
  <si>
    <t xml:space="preserve">It will take an electric bike 14 minutes to go 10 miles. </t>
  </si>
  <si>
    <t>An electric bike can go 5 miles in 7 minutes. This means that an electric bike can go 10 miles in 14 minutes. First, I can see that 5 miles x 2 = 10 miles. So, 7 minutes x 2 = 14 minutes.</t>
  </si>
  <si>
    <t xml:space="preserve">A toy car can drive 30 miles with 15 gallons of gas. </t>
  </si>
  <si>
    <t xml:space="preserve">A toy car has 8 gallons of gas in the gas tank and it can drive 16 miles. It can drive 30 miles with 15 gallons of gas. I know this because if you divide 16 miles and 8 gallons, you get 2. 15 gallons x 2 = 30 miles. </t>
  </si>
  <si>
    <t>I chose this strategy because the numbers 7 and 21 are easy to work with. It is easy to find the relationship between the numbers, and then multiply that with 18 hours.</t>
  </si>
  <si>
    <t xml:space="preserve">I don't know what I am going to do this summer. </t>
  </si>
  <si>
    <t xml:space="preserve">It will take an electric bike 18 minutes to go 8 miles. </t>
  </si>
  <si>
    <t xml:space="preserve">It will take LaToya 33 minutes to read 15 pages. </t>
  </si>
  <si>
    <t xml:space="preserve">First, I multiplied 5 pages x 3 to get 15 pages. So, 11 minutes x 3 will be 33 minutes. It will take LaToya 33 minutes to read 15 pages. </t>
  </si>
  <si>
    <t xml:space="preserve">The toy car can drive 22 miles with 11 gallons of gas. </t>
  </si>
  <si>
    <t xml:space="preserve">You need 21 mangoes for the big pitcher. </t>
  </si>
  <si>
    <t xml:space="preserve">First, I divided 9 mangoes by 3 bananas to get 3. 7 bananas x 3 = 21 mangoes. You need 21 mangoes for the big pitcher. </t>
  </si>
  <si>
    <t>I  picked the Fraction Strategy. The train will travel 40 miles in 25 minutes.</t>
  </si>
  <si>
    <t>I picked the Ratio Strategy. I did 24 miles divided by 4 gallons. I got 6. 10 gallons x 6 = 60 miles.</t>
  </si>
  <si>
    <t xml:space="preserve">I picked the Ratio Strategy because it is easy to do 8 divided by 4 and then use the answer in the other cake layer recipes. </t>
  </si>
  <si>
    <t xml:space="preserve">Jocelyn's way is the most efficient way to solve the problem because it isn't incorrect. Also, it is easy to do 24 divided by 8 and get 3. Then, you can do 20 x 3 and get 60. Jocelyn's way doesn't go into decimals. Jada's way is incorrect because in order to do ratios, you can't add like Jada did. </t>
  </si>
  <si>
    <t xml:space="preserve">Matias's way is the most efficient way because it is not incorrect and doesn't use decimals. You can just do 8 x 8 = 64 and then do 12 x 8 = 96. Jada's way is incorrect because when doing ratios, you can't add. </t>
  </si>
  <si>
    <t xml:space="preserve">I liked that a lot of the answers were multiple choice, so I don't have to type a lot. </t>
  </si>
  <si>
    <t xml:space="preserve">I didn't like that the videos of the teacher that is explaining the math are long and boring. I took me a bit to understand the math. I didn't like how long the lesson is. It makes me tired and makes my head hurt. </t>
  </si>
  <si>
    <t xml:space="preserve">I think that putting brain break games would make this activity better. I would also like this better if there weren't as many videos and the teacher explained the math better. </t>
  </si>
  <si>
    <t>5vi0H0Rv1615572790052</t>
  </si>
  <si>
    <t>Cw186</t>
  </si>
  <si>
    <t>Making Boba</t>
  </si>
  <si>
    <t>He needs 24 strawberries</t>
  </si>
  <si>
    <t>First I did 2 x _ = 8 eggs. And 2 x 4 = 8. So I did 6 x 4 = _, and I got 24.</t>
  </si>
  <si>
    <t>I solved it on a paper</t>
  </si>
  <si>
    <t>5 apples</t>
  </si>
  <si>
    <t>Strawberry with cream cheese frosting</t>
  </si>
  <si>
    <t>I did it on a piece of paper</t>
  </si>
  <si>
    <t>lots of food</t>
  </si>
  <si>
    <t>It helps with fractions.</t>
  </si>
  <si>
    <t>I did it on a paper</t>
  </si>
  <si>
    <t>I'm not sure</t>
  </si>
  <si>
    <t>33 mins</t>
  </si>
  <si>
    <t>First I did 5 x _ = 15. And the answer is 3 so I multiplied 11 by 3 and got 33 mins.</t>
  </si>
  <si>
    <t>19 mangos.</t>
  </si>
  <si>
    <t xml:space="preserve">First I did 3 x _ = 7, and the answer was 2 1/2. So I did 9 x 2 1/2, and I got 19. </t>
  </si>
  <si>
    <t>First I did 4 x 6 = 24 miles. So then I did 10 x 6 miles, and got 60 miles.</t>
  </si>
  <si>
    <t>It's easiest to divide and see how much flour you need.</t>
  </si>
  <si>
    <t>It's easiest to multiply.</t>
  </si>
  <si>
    <t>It's fun with things you can't do in the classroom.</t>
  </si>
  <si>
    <t>Too many distractions</t>
  </si>
  <si>
    <t>More encouragement</t>
  </si>
  <si>
    <t>aEOzmMUA1615570283960</t>
  </si>
  <si>
    <t>Cw188</t>
  </si>
  <si>
    <t xml:space="preserve">learned to skateboard </t>
  </si>
  <si>
    <t xml:space="preserve">Alex needs 48 strawberries </t>
  </si>
  <si>
    <t xml:space="preserve">i multiplied 8x6 </t>
  </si>
  <si>
    <t xml:space="preserve">24 berries </t>
  </si>
  <si>
    <t xml:space="preserve">vannila </t>
  </si>
  <si>
    <t>multiplied 7x2</t>
  </si>
  <si>
    <t xml:space="preserve">skateboarding,amusment parks, concerts if corona goes away </t>
  </si>
  <si>
    <t xml:space="preserve">it is gonna take 18 minutes to go 8 miles </t>
  </si>
  <si>
    <t xml:space="preserve">it will take her 33 minutes </t>
  </si>
  <si>
    <t>i read the problem, then i did 5x3, then i did 11x3</t>
  </si>
  <si>
    <t xml:space="preserve">it can drive 23 miles </t>
  </si>
  <si>
    <t xml:space="preserve">you will need 27 mangos </t>
  </si>
  <si>
    <t xml:space="preserve">they will travel 40 miles </t>
  </si>
  <si>
    <t xml:space="preserve">
?</t>
  </si>
  <si>
    <t xml:space="preserve">that we learned some stuff </t>
  </si>
  <si>
    <t>some of it was incorrect and some was the same information</t>
  </si>
  <si>
    <t xml:space="preserve">not the same questions </t>
  </si>
  <si>
    <t>VntPjO9k1615571117259</t>
  </si>
  <si>
    <t>Cw189</t>
  </si>
  <si>
    <t>I got to hang out witth my family more often.</t>
  </si>
  <si>
    <t xml:space="preserve">
2x4=8 so times 6x4=24
</t>
  </si>
  <si>
    <t>he needs 24   strabberies</t>
  </si>
  <si>
    <t>i   times 3x5 so then  i times 7x5</t>
  </si>
  <si>
    <t>2   eggs</t>
  </si>
  <si>
    <t>24   eggs</t>
  </si>
  <si>
    <t>choclate</t>
  </si>
  <si>
    <t>i did 7x5</t>
  </si>
  <si>
    <t>15 appels</t>
  </si>
  <si>
    <t>Becuase it is easierr to use to  mutiply</t>
  </si>
  <si>
    <t>i did 7x2=14.</t>
  </si>
  <si>
    <t>7  1/5</t>
  </si>
  <si>
    <t>i  did   15 diveded by 7 1/2 =  7 1/2</t>
  </si>
  <si>
    <t>becuase you find the diffrence and then you add 18 hours</t>
  </si>
  <si>
    <t>i   got 33 becaauuse i did 11x3</t>
  </si>
  <si>
    <t>i did   2x9 to get my answer</t>
  </si>
  <si>
    <t>i   did 24x2  to  get my answer</t>
  </si>
  <si>
    <t>i  chose thhat becaause the ratio  and  the fraction iiss harder  soo  i   chose another stragedgey</t>
  </si>
  <si>
    <t>bbecaause her way makes the most sense to me</t>
  </si>
  <si>
    <t>because she   did 12x8</t>
  </si>
  <si>
    <t>There were noot that many  quuestions</t>
  </si>
  <si>
    <t>To muuch    talking</t>
  </si>
  <si>
    <t>I litttlle  leeess   of  talking</t>
  </si>
  <si>
    <t>jHY1qDtE1615568855638</t>
  </si>
  <si>
    <t>Cw191</t>
  </si>
  <si>
    <t>going to universal studios</t>
  </si>
  <si>
    <t>24 strawberry</t>
  </si>
  <si>
    <t>6x4= 24</t>
  </si>
  <si>
    <t xml:space="preserve">Alex needs 24 Strawberry's  </t>
  </si>
  <si>
    <t>he needs 24 Strawberry's</t>
  </si>
  <si>
    <t xml:space="preserve">yes spaghettis </t>
  </si>
  <si>
    <t>5x2 7x2</t>
  </si>
  <si>
    <t>see friends hoefully</t>
  </si>
  <si>
    <t>Cw193</t>
  </si>
  <si>
    <t>Having Home Ec. with my dad</t>
  </si>
  <si>
    <t>I don't understand</t>
  </si>
  <si>
    <t>I figured out what 2 and 8 have in common, and that was 4. So I multiplied 6 by 4 as well, and got 24.</t>
  </si>
  <si>
    <t>She will need 56 oranges</t>
  </si>
  <si>
    <t>I found what the factors of 16 were, 3 and 8, and then multiplied the 7 with the 8 as well.</t>
  </si>
  <si>
    <t>Strawberry Chocolate Marble Cake</t>
  </si>
  <si>
    <t>Stuff</t>
  </si>
  <si>
    <t>Yes many things</t>
  </si>
  <si>
    <t>It can be more useful because you can get a more accurate and easier to read answer.</t>
  </si>
  <si>
    <t>I multiplied 5 by 2 to get 10, so I did the same with seven, getting 14</t>
  </si>
  <si>
    <t>I did the same as the first problem, knowing that 8x2=16, so I also multiplied 15 by 2 and got 30.</t>
  </si>
  <si>
    <t>I chose this strategy because I've used it in every other question.</t>
  </si>
  <si>
    <t>Wait it's almost summer?! Uhhhh yes</t>
  </si>
  <si>
    <t>18 minutes, but it depends on what happens in those extra 9 minutes. The biker could stop for a break, taking an extra 5 minutes. He could get in a crash, probably making it so he won't ride the bike again.</t>
  </si>
  <si>
    <t>33 minutes. Also depends on if she takes breaks in between.</t>
  </si>
  <si>
    <t>Didn't have any</t>
  </si>
  <si>
    <t>12 miles?</t>
  </si>
  <si>
    <t>I multiplied</t>
  </si>
  <si>
    <t>Because I would need to make calculations to make that decision. Plus, I don't like the strategies, so I didn't pay much attention to them.</t>
  </si>
  <si>
    <t>I used common sense</t>
  </si>
  <si>
    <t>Same as last question</t>
  </si>
  <si>
    <t xml:space="preserve">Nothing. Absolutely nothing. Constant and outdated GIFs, </t>
  </si>
  <si>
    <t>Constant and outdated GIFs, too many videos(that are cannot be skipped), how slow everything is, that it doesn't grasp ANYONE's attention, it asks a little too much personal info, and that I probably will never use the strategies showed in this activity</t>
  </si>
  <si>
    <t>If it actually was KIND OF fun. Maybe add some aspect to it, something the students want to achieve, like in a video game</t>
  </si>
  <si>
    <t>Tv1ATVj61615570461061</t>
  </si>
  <si>
    <t>Cw194</t>
  </si>
  <si>
    <t xml:space="preserve">Having half as much time in school </t>
  </si>
  <si>
    <t>7x5=35+1=36</t>
  </si>
  <si>
    <t xml:space="preserve">Chocolate </t>
  </si>
  <si>
    <t>7x5 1/3</t>
  </si>
  <si>
    <t>nope but micro waved mac and cheese</t>
  </si>
  <si>
    <t xml:space="preserve">When the number wont have equivalent fractions </t>
  </si>
  <si>
    <t>5x2=10 7x2= 14</t>
  </si>
  <si>
    <t>1 7/8 x 16 = 30</t>
  </si>
  <si>
    <t xml:space="preserve">because 7x3 = 21 so 18x3 will be the answer </t>
  </si>
  <si>
    <t>Not sure</t>
  </si>
  <si>
    <t>5x3=15 11x3</t>
  </si>
  <si>
    <t xml:space="preserve">21 mangoes </t>
  </si>
  <si>
    <t>3x3=9 causing 3 mangoes per banana so 7x3=21</t>
  </si>
  <si>
    <t>60 gallons</t>
  </si>
  <si>
    <t>4x6 is 24 so per 1 gallon they will drive 6 miles so 10x6=60</t>
  </si>
  <si>
    <t>Because you need to find the teaspoons per pieces of chocolate</t>
  </si>
  <si>
    <t>jada = 36 which is incorrect and Jocelyn did the way that i did it which is think is fastest</t>
  </si>
  <si>
    <t>Jada said 12 flowers which is already incorrect  and matais had he least steps</t>
  </si>
  <si>
    <t>I liked that it was easy do use and the problems were not hard</t>
  </si>
  <si>
    <t>I did not like the type of math in it and i forgot at first on how to do the ratio strategy.</t>
  </si>
  <si>
    <t>Doing a recap in part 2 of the 2 strategies which people can skip if not needed</t>
  </si>
  <si>
    <t>Lc6B7P4G1615570370259</t>
  </si>
  <si>
    <t>Cw195</t>
  </si>
  <si>
    <t>1200x750</t>
  </si>
  <si>
    <t>Play minecraft with my best friends.</t>
  </si>
  <si>
    <t>I realized they were multiplying by fours because 8 divided by 2 is four so i multplied 6 by 4 to get 24.</t>
  </si>
  <si>
    <t>I did 3 divided by 16 which rounded up to 5 so i did 5 x 7 = 35.</t>
  </si>
  <si>
    <t>3 divided by 16 = 5 1/3, 5 1/3 x 7 = 37 1/3.</t>
  </si>
  <si>
    <t>Pizza rolls</t>
  </si>
  <si>
    <t>It could be easier for some people but i find the fraction strategy more useful for me all the time.</t>
  </si>
  <si>
    <t>14 minutes.</t>
  </si>
  <si>
    <t>I multiplied both of the numbers by 2.</t>
  </si>
  <si>
    <t>31 1/3</t>
  </si>
  <si>
    <t>I multiplied 16x2 subtracted 1 and added 1/3.</t>
  </si>
  <si>
    <t>I dont understand this one.</t>
  </si>
  <si>
    <t>Probally not.</t>
  </si>
  <si>
    <t>5 pages in 11 minutes. 15 pages divided by 5 to get 3. 3 x 11 = 33</t>
  </si>
  <si>
    <t>3 bananas and 9 mangos. 7 bananas divided by 3 = 3 1/3. 3 1/3 x 7 = 27 1/3</t>
  </si>
  <si>
    <t>4 gallons 24 miles.  4 divided by 10 = 2 1/2. 24 x 2 1/2 = 48 1/2.</t>
  </si>
  <si>
    <t>It is easiest for me.</t>
  </si>
  <si>
    <t>Jocelyns way is easy for me.</t>
  </si>
  <si>
    <t>Matias way the easiest way for me.</t>
  </si>
  <si>
    <t>American</t>
  </si>
  <si>
    <t>I dont actually have to be in person and i dont have to write anything down.</t>
  </si>
  <si>
    <t>Its kinda longo.</t>
  </si>
  <si>
    <t>Shorten a little bit.</t>
  </si>
  <si>
    <t>XLs8jOtr1615574355753</t>
  </si>
  <si>
    <t>Cw196</t>
  </si>
  <si>
    <t>school</t>
  </si>
  <si>
    <t>8 24 32</t>
  </si>
  <si>
    <t>37 1.3</t>
  </si>
  <si>
    <t xml:space="preserve">3 times 5 1/3  7 5 times  51/3 </t>
  </si>
  <si>
    <t>3 times 5 1/3 7 times 5 1/3</t>
  </si>
  <si>
    <t xml:space="preserve">3 apples </t>
  </si>
  <si>
    <t>steak</t>
  </si>
  <si>
    <t xml:space="preserve">for the longer questions and the harder </t>
  </si>
  <si>
    <t xml:space="preserve">7 miles 10 minutes </t>
  </si>
  <si>
    <t xml:space="preserve">addition </t>
  </si>
  <si>
    <t>15 gallons 23 miles</t>
  </si>
  <si>
    <t>fraction stratgery</t>
  </si>
  <si>
    <t>i added</t>
  </si>
  <si>
    <t xml:space="preserve">multpication </t>
  </si>
  <si>
    <t xml:space="preserve">because it is the easiest for me </t>
  </si>
  <si>
    <t>because  looked at the problems</t>
  </si>
  <si>
    <t>because i looked at the problems</t>
  </si>
  <si>
    <t>a 9 out of 10</t>
  </si>
  <si>
    <t>the videos</t>
  </si>
  <si>
    <t>i dont know</t>
  </si>
  <si>
    <t>3uQgM0DV1615570162852</t>
  </si>
  <si>
    <t>Cw199</t>
  </si>
  <si>
    <t>Seeing my sisters more but they don care much</t>
  </si>
  <si>
    <t>6 X 4 = 24</t>
  </si>
  <si>
    <t>24!</t>
  </si>
  <si>
    <t>8 eggs!</t>
  </si>
  <si>
    <t>Ice cream cake..</t>
  </si>
  <si>
    <t xml:space="preserve">idk </t>
  </si>
  <si>
    <t xml:space="preserve">Camping trip up in the mountains i don't wanna go tho because  my sisters always bring a friend i never got to before and we are bringing my sister (Nevas) friend again and all she does is make fun of me and the people i play with... </t>
  </si>
  <si>
    <t>15 x 5 = 75</t>
  </si>
  <si>
    <t>4 x 10 = 40</t>
  </si>
  <si>
    <t>Fractions are fast and easy</t>
  </si>
  <si>
    <t>Showed her work</t>
  </si>
  <si>
    <t xml:space="preserve">She did not show hr work much </t>
  </si>
  <si>
    <t>it was easy to use and did not crash and btw love the memes lol</t>
  </si>
  <si>
    <t>well math but thats the main thing</t>
  </si>
  <si>
    <t>Nothing you all did amazing at it!!</t>
  </si>
  <si>
    <t>Cw201</t>
  </si>
  <si>
    <t>The most fun thing has been skateboarding.</t>
  </si>
  <si>
    <t>2 x 4 = 8 so 6 x 4 = 24</t>
  </si>
  <si>
    <t>35 5/7</t>
  </si>
  <si>
    <t>3 x 5 1/3 = 16 so 7 x 1/3 = 3/21 so 7 x 5 3/21 = 35 5/7</t>
  </si>
  <si>
    <t>35 5/7 oranges</t>
  </si>
  <si>
    <t xml:space="preserve">chocolate cake </t>
  </si>
  <si>
    <t>35 7/21</t>
  </si>
  <si>
    <t>3 x 5 1/3 so 7 x 5 1/3 = 35 7/21</t>
  </si>
  <si>
    <t>browns</t>
  </si>
  <si>
    <t>It will give you more of a exact answer.</t>
  </si>
  <si>
    <t>2 x 7 = 14</t>
  </si>
  <si>
    <t>14 + 16 = 30</t>
  </si>
  <si>
    <t xml:space="preserve">because it is easy </t>
  </si>
  <si>
    <t>3 x 11 = 33</t>
  </si>
  <si>
    <t>2 1/3 x 9 = 19</t>
  </si>
  <si>
    <t>5 x 8 = 40</t>
  </si>
  <si>
    <t>2 2/4 x 24 = 70</t>
  </si>
  <si>
    <t>Jada's way is incorrect and Jocelyn's way is most efficient</t>
  </si>
  <si>
    <t>Jada's way is incorrect and Matias's way</t>
  </si>
  <si>
    <t xml:space="preserve">nothing </t>
  </si>
  <si>
    <t>how long the lesson is</t>
  </si>
  <si>
    <t>easy to do.</t>
  </si>
  <si>
    <t>ZNlVHL5z1615570440517</t>
  </si>
  <si>
    <t>Cw203</t>
  </si>
  <si>
    <t>I have been able to talk to my friend and cousins more often and had a lot of free time.</t>
  </si>
  <si>
    <t>first, i looked at how many eggs were in the small cake and asked myself what x 2=8,2x4=8 so I did 4x6=24.</t>
  </si>
  <si>
    <t>46</t>
  </si>
  <si>
    <t>first i did the closest 3x5=15 then i did 7x5=45 and added 1</t>
  </si>
  <si>
    <t>my favorite type of cake is chocolate</t>
  </si>
  <si>
    <t>first i did 3x5=15nand then i did 7x5=45 +1</t>
  </si>
  <si>
    <t>i made feta cheese pasta</t>
  </si>
  <si>
    <t>5x2=10 so i would do 7x2 which would give me the answer of 14.</t>
  </si>
  <si>
    <t>8x2=16.16x2=32-1=31</t>
  </si>
  <si>
    <t>i chose this because it is resinible.</t>
  </si>
  <si>
    <t>might be moving to texas</t>
  </si>
  <si>
    <t>3.55</t>
  </si>
  <si>
    <t>.55</t>
  </si>
  <si>
    <t>first we did 15x11=165 and we divide that with 5 and got 33</t>
  </si>
  <si>
    <t>first, we did 7x9=63 and divided by 3 and the answer is 21</t>
  </si>
  <si>
    <t>first, I did 10x24 then dived with 4.</t>
  </si>
  <si>
    <t>based on the ratio i can predict how many tablespoons of flour required for medium and large layers.</t>
  </si>
  <si>
    <t>I made this choice because it is the easiest and fast.</t>
  </si>
  <si>
    <t>Telgu</t>
  </si>
  <si>
    <t>I liked that I could do math.</t>
  </si>
  <si>
    <t>I did not like the qustions.</t>
  </si>
  <si>
    <t>I would like if there was more color.</t>
  </si>
  <si>
    <t>vDSKOzlG1615621670811</t>
  </si>
  <si>
    <t>Cw206</t>
  </si>
  <si>
    <t>Started watching anime</t>
  </si>
  <si>
    <t>Alex will need 24 strawberries</t>
  </si>
  <si>
    <t>I put 2 x 4 =8 and then did 6 x 4 which i got 24 so Alex needs 24 strawberries</t>
  </si>
  <si>
    <t>I put 3 x 6 = 18 and 7 x 6 = 42 so the answer is 42</t>
  </si>
  <si>
    <t>i used ms.murphys ratio strategy</t>
  </si>
  <si>
    <t xml:space="preserve">cookies, brownies,cake,etc </t>
  </si>
  <si>
    <t>I think it might be useful because you can always be sure you get the right answer.</t>
  </si>
  <si>
    <t xml:space="preserve">5 x 2 = 10 7 x 2 = 14 </t>
  </si>
  <si>
    <t>i know 8 x 2 = 16 and 7 x 2 = 14 so it would be 14 1/2</t>
  </si>
  <si>
    <t>because its the fastest</t>
  </si>
  <si>
    <t>traveling</t>
  </si>
  <si>
    <t>11+10 =21</t>
  </si>
  <si>
    <t>I know that 3 + 4 =7 so i did the same with 9</t>
  </si>
  <si>
    <t>4x 8 = 24 10 x 8 = 80</t>
  </si>
  <si>
    <t>because this is a fast stargety</t>
  </si>
  <si>
    <t>24 is 8 times 4 do 20 times 4 there</t>
  </si>
  <si>
    <t xml:space="preserve">8 times 12 </t>
  </si>
  <si>
    <t>that in part two there was only one video</t>
  </si>
  <si>
    <t>in part one there was WAY to many videos</t>
  </si>
  <si>
    <t>making les videos</t>
  </si>
  <si>
    <t>0WuMr0kX1615569637456</t>
  </si>
  <si>
    <t>Cw209</t>
  </si>
  <si>
    <t>Not exactly</t>
  </si>
  <si>
    <t>number problem</t>
  </si>
  <si>
    <t>So first, I divided 8 divided by 4 and I got 2. So after that I circled the 4, and brought it down to a multiplication sentence. 6x4=24. So Alex needs 24 strawberries.</t>
  </si>
  <si>
    <t xml:space="preserve">16 divided by 7 that equals 2. Then again, I brought the seven down to the multiplication problem. So then it was 3x7=21. So 21 is the answer. </t>
  </si>
  <si>
    <t xml:space="preserve">6 divided by 3 </t>
  </si>
  <si>
    <t>16 divided by 7</t>
  </si>
  <si>
    <t>strawberry</t>
  </si>
  <si>
    <t>2 dozens</t>
  </si>
  <si>
    <t>I just did 7x5 and that equals 35 oranges.</t>
  </si>
  <si>
    <t>3x2</t>
  </si>
  <si>
    <t>16 divided by 2</t>
  </si>
  <si>
    <t>Not yet</t>
  </si>
  <si>
    <t>It could help us with the hard work.</t>
  </si>
  <si>
    <t>by myself</t>
  </si>
  <si>
    <t>Multiplied both equations.</t>
  </si>
  <si>
    <t>divided then multiplied the problem.</t>
  </si>
  <si>
    <t>It could go fast if it could run.</t>
  </si>
  <si>
    <t>8/18 miles</t>
  </si>
  <si>
    <t>3/11</t>
  </si>
  <si>
    <t xml:space="preserve">I can multiply the numerator and the denominator by both the numerator and the denominator. </t>
  </si>
  <si>
    <t>22 because 6x2=12 so then that means that 11x2=22.</t>
  </si>
  <si>
    <t>I multiplied 3x3 and that got 9 which was the answer for number 1. So then that means that 7x3= 21 mango's she will have to put in the smoothie.</t>
  </si>
  <si>
    <t>60 miles.</t>
  </si>
  <si>
    <t>Divided and then multiplied the numbers to get the answer of 60.</t>
  </si>
  <si>
    <t>It is helpful for me to answer the problem by multiplying the numbers up.</t>
  </si>
  <si>
    <t>I study all of the math problems the same way as all the ways that there is.</t>
  </si>
  <si>
    <t>She made the wrong choice from the beginning.</t>
  </si>
  <si>
    <t>1,4,5,7,11</t>
  </si>
  <si>
    <t>Cw210</t>
  </si>
  <si>
    <t>Sleepover with friends</t>
  </si>
  <si>
    <t>First I did 8 divided by 2 and I got 4 then I multiplied 6 by 4 and I got 24.</t>
  </si>
  <si>
    <t>I did 3 x 5 1/3 to get 16 then i did 7 x 5 1/3 to get 37 1/3</t>
  </si>
  <si>
    <t>Snikers</t>
  </si>
  <si>
    <t>First I divided 7 by 3 and got 2 1/3 then I did 2 1/3 times 16 and I got 37 1/3</t>
  </si>
  <si>
    <t>I have made cookies</t>
  </si>
  <si>
    <t>1,2,7</t>
  </si>
  <si>
    <t>If you need to find more complicated things mabie the ratio stratagy is better</t>
  </si>
  <si>
    <t>Nobody helped me</t>
  </si>
  <si>
    <t>I did 5 x 2= 10 so I did 7 x 2 to get 14</t>
  </si>
  <si>
    <t>I did 16 divided by 8 so I got 2 miles for every 1 gallon of gass then I did 1 x 15 and 2 x 15 and I got 30</t>
  </si>
  <si>
    <t>I did this because 21 divided by 7 is 3 then do 18 x 3 to get the answer</t>
  </si>
  <si>
    <t>I will go to ninja camp</t>
  </si>
  <si>
    <t>I did 15 divided by 5 and I got 3 then I multiplied 11 by the 3 to get 33</t>
  </si>
  <si>
    <t>First I did 9 divided by 3 witch is 3 then I did 3 x 7 to get 21</t>
  </si>
  <si>
    <t>I did 24 divided by 4 to get 6 then I did 6 x 10 to get 60</t>
  </si>
  <si>
    <t>Because 4 doesent go into 10 so it would be a little more complicated if we did fraction</t>
  </si>
  <si>
    <t>I made these choices because matais worked with fractions but he got the right number while jada got the wrong answer and jocelyn got the correct anser using whole numbers not decimals or fractions.</t>
  </si>
  <si>
    <t>I made these choices because matais worked with fractions but he got the right number while jada got the wrong answer and jocelyn got the correct anser using decimals</t>
  </si>
  <si>
    <t>I thought at the first part their were to many videos all in all it was ok.</t>
  </si>
  <si>
    <t>I think you could put less videos in</t>
  </si>
  <si>
    <t>XfhWQS6Z1615569266851</t>
  </si>
  <si>
    <t>Cw212</t>
  </si>
  <si>
    <t>The most fun thing I have done since having to stay home is going to the skatepark. I also have learned about like 3 new games hypixel which is a minecraft server, grounded which is a survival game and also rocket arena also i got back into fortnite a bit.</t>
  </si>
  <si>
    <t>to solve this problem I found out that 2x4 is 8 then multiplied 6x4 to get 24. The answer is 24 strawberries.</t>
  </si>
  <si>
    <t>first i found out how much to multiply by it was 5.333 so 7x5.333 = 38 not including the decimals</t>
  </si>
  <si>
    <t>My favorite type of cake is vanilla ice cream cake</t>
  </si>
  <si>
    <t>38 1/3</t>
  </si>
  <si>
    <t>on the paper.</t>
  </si>
  <si>
    <t>y oranges</t>
  </si>
  <si>
    <t>I have baked some cookies and also have made donuts</t>
  </si>
  <si>
    <t>it isnt</t>
  </si>
  <si>
    <t>teacher</t>
  </si>
  <si>
    <t>paper</t>
  </si>
  <si>
    <t>31 1/2</t>
  </si>
  <si>
    <t>31.5</t>
  </si>
  <si>
    <t>just used my brain</t>
  </si>
  <si>
    <t>i chose randomly</t>
  </si>
  <si>
    <t>I am moving to Montana.</t>
  </si>
  <si>
    <t>3 1/2</t>
  </si>
  <si>
    <t>PAPR</t>
  </si>
  <si>
    <t>just multiplying ill just solve it 8x2=16+4=20 medium is 20, 20x10=200</t>
  </si>
  <si>
    <t>I made these choices because matias way is easy and jada got a entire diffrent answer</t>
  </si>
  <si>
    <t>i know my multiplication so matisas and jada was wrong again.</t>
  </si>
  <si>
    <t>nothing only the 20 dollars.</t>
  </si>
  <si>
    <t>needing to use new stratigys.</t>
  </si>
  <si>
    <t>dont have a idea.</t>
  </si>
  <si>
    <t>6UBkvV1E1615569249660</t>
  </si>
  <si>
    <t>Dx218</t>
  </si>
  <si>
    <t>I divided 6 by 2 and got 3. Then, I multiplied 8 by 3 and got 24. 24 was my answer.</t>
  </si>
  <si>
    <t>I divided 16 by 3 and got 5 and 1/3. I multiplied 7 by 5 and 1/3 and got 37 and 1/3. 37 and 1/3 was my answer.</t>
  </si>
  <si>
    <t>My favorite kind of cake is chocolate cake with whipped cream icing and strawberries in the middle.</t>
  </si>
  <si>
    <t>37 and 1/3</t>
  </si>
  <si>
    <t>I divided 7 by 3 and got 2 and 1/3. Then, I multiplied 16 by 2 and 1/3 to get my answer, 37 and 1/3.</t>
  </si>
  <si>
    <t>I learned how to make better chicken quesadillas.</t>
  </si>
  <si>
    <t>The ratio strategy might be more useful because you can divide with decimals instead of only fractions.</t>
  </si>
  <si>
    <t>I divided 7 by 5 and got 1.4. Then, I multiplied 1.4 by 10 and got 14.</t>
  </si>
  <si>
    <t>I divided 16 by 8 and got 2. Then, I multiplied 15 by 2 and got 30.</t>
  </si>
  <si>
    <t>I chose that strategy because I automatically know the relationship between 21 and 7. That makes this strategy the fastest.</t>
  </si>
  <si>
    <t>1,4,5,7</t>
  </si>
  <si>
    <t>This summer, I'm going to Yosemite with some of my mom's friends and family members.</t>
  </si>
  <si>
    <t>I found the relationship between 5 and 15 by dividing 15 by 5. My answer was 3. Then, I multiplied 11 by 3 and got 33. That was how I got my answer.</t>
  </si>
  <si>
    <t>I divided 9 by 3 to find how many mangos there were per one banana. I got 3. I multiplied 3 by 7 to get 21. That was how I got my answer.</t>
  </si>
  <si>
    <t>I divided 24 by 4 to find how many miles you could drive per one gallon of gas. I got 6. I multiplied 6 by 10 to get 60. That was how I got my answer.</t>
  </si>
  <si>
    <t>I made this choice because for the ratio strategy, you divide 8 by 4 to find how many tablespoons of flour there were per one piece of chocolate. I automatically know the answer to 8 divided by 4. That makes the ratio strategy the fastest way to solve this problem.</t>
  </si>
  <si>
    <t>For the first question, I made this choice because Jocelyn's way didn't use a decimal. That obviously makes this method easier to calculate, and therefore the most efficient choice. For the second question, I chose Jada's way because I know Jocelyn did the problem correctly. Matias got the same answer as Jocelyn. So the person who did it incorrectly had to be Jada.</t>
  </si>
  <si>
    <t>For the first question, I made this choice because Matias's way didn't use a decimal. That obviously makes this method easier to calculate, and therefore the most efficient choice. For the second question, I chose Jada's way because I know Matias did the problem correctly. Jocelyn got the same answer as Matias. So the only person who could have done it incorrectly had to be Jada.</t>
  </si>
  <si>
    <t>4,8</t>
  </si>
  <si>
    <t>4,12</t>
  </si>
  <si>
    <t>English</t>
  </si>
  <si>
    <t>I liked that I had few to no issues while using it. I also liked that I got to express how I was feeling once in a while. I also liked that there were questions that weren't related to math on this activity so I could relax a little bit. Lastly, I liked the way the whole thing was set up because it made it easy to use and fun so I didn't feel like I was being forced to do math.</t>
  </si>
  <si>
    <t>The only problems that I have with this activity is that the memes the repeat are a little annoying and the videos in part one are a little too long for me to pay attention through the whole thing.</t>
  </si>
  <si>
    <t>I think if the videos were shorter and the memes only repeated once or twice or maybe when we click it I would feel more comfortable while doing this activity online.</t>
  </si>
  <si>
    <t>PSIjZoWx1616104046261</t>
  </si>
  <si>
    <t>Dx224</t>
  </si>
  <si>
    <t>88.0.4324.192</t>
  </si>
  <si>
    <t>Math</t>
  </si>
  <si>
    <t xml:space="preserve">8 divided 2= 4
4x6=24 strawberries
</t>
  </si>
  <si>
    <t>37.331 oranges</t>
  </si>
  <si>
    <t>.331</t>
  </si>
  <si>
    <t>16 divided 3 = 5.333...
7x 5.333= 37.331</t>
  </si>
  <si>
    <t>5.333... divided 3= 1.777..
1.777.. x5.333...= 37.331</t>
  </si>
  <si>
    <t xml:space="preserve"> 16 apples</t>
  </si>
  <si>
    <t>Cheese wontons</t>
  </si>
  <si>
    <t>One example that is easier is that with the cake problem you just needed to find how strawberries you need for one orange.</t>
  </si>
  <si>
    <t>5x2 = 10
7x2=14 minutes.</t>
  </si>
  <si>
    <t>31 miles</t>
  </si>
  <si>
    <t>(16x2)-1=31 miles</t>
  </si>
  <si>
    <t>I chose this strategy because 7 x 3 =21 so you would multiply 18 x 3=54</t>
  </si>
  <si>
    <t>Going to Arizona.</t>
  </si>
  <si>
    <t>3x 11=33</t>
  </si>
  <si>
    <t>17 miles</t>
  </si>
  <si>
    <t>3 divided 7 = 2.333...
2.333 x 9 =20.997</t>
  </si>
  <si>
    <t>200 miles</t>
  </si>
  <si>
    <t xml:space="preserve">144 miles </t>
  </si>
  <si>
    <t>4 + 6= 10
24x 6 =144</t>
  </si>
  <si>
    <t>I chose this strategy because 10 x 10 =100 and that is the fraction strategy.</t>
  </si>
  <si>
    <t>I chose these because Matlias way the math is all right and it makes sence but Jada's way is not reasonable at all.</t>
  </si>
  <si>
    <t>I chose these because Matlias's way the math is reasonable and right  Jada's way is not her denominater is to small.</t>
  </si>
  <si>
    <t>Learning some new math stratigies.</t>
  </si>
  <si>
    <t>Some of the math was to confusing</t>
  </si>
  <si>
    <t>Some more guidance on the questions.</t>
  </si>
  <si>
    <t>JdGLwr8X1616086296802</t>
  </si>
  <si>
    <t>Dx227</t>
  </si>
  <si>
    <t>Having sleepovers at my cousins home.</t>
  </si>
  <si>
    <t>24 Strawberries</t>
  </si>
  <si>
    <t>6 x 4 = 24 Strawberries</t>
  </si>
  <si>
    <t>7 x 5=30 Oranges</t>
  </si>
  <si>
    <t xml:space="preserve">Red Velvet Cake </t>
  </si>
  <si>
    <t>7 x 5 = 35 Oranges</t>
  </si>
  <si>
    <t xml:space="preserve">7 Oranges </t>
  </si>
  <si>
    <t>I cooked Vanilla Cake</t>
  </si>
  <si>
    <t>It's useful because it helps me learn more</t>
  </si>
  <si>
    <t>7 x 2 = 14
7 + 7 = 14
1 + 1 + 1 +1+ 1 + 1 + 1 + 1 + 1 +1 +1 + 1 + 1 + 1= 14</t>
  </si>
  <si>
    <t>120 miles</t>
  </si>
  <si>
    <t>15 x 8 = 120 Miles</t>
  </si>
  <si>
    <t>I chose that strategy because I trusted my guts and I picked it.</t>
  </si>
  <si>
    <t>Dx228</t>
  </si>
  <si>
    <t>I swam with my cousins in their pool.</t>
  </si>
  <si>
    <t>I multiply 3x2=6 so hen I multiply 7x2 and get 14.</t>
  </si>
  <si>
    <t>Ice cream cake</t>
  </si>
  <si>
    <t>??</t>
  </si>
  <si>
    <t>I ried making sushi but it looked like  a glob of rice fish and seaweed</t>
  </si>
  <si>
    <t>It may be more useful with real world situations, like when your out buying things</t>
  </si>
  <si>
    <t>I Mulitiply the to numbes,  tried dividing and ect. but multipying seemed more useful</t>
  </si>
  <si>
    <t xml:space="preserve">8x15=120, </t>
  </si>
  <si>
    <t>I see tis as a easy strategy and it makes sense to me.</t>
  </si>
  <si>
    <t>If covid is gone my family wants to take a trip to NY!</t>
  </si>
  <si>
    <t>32 minutes</t>
  </si>
  <si>
    <t>I had some trouble with this srategy</t>
  </si>
  <si>
    <t>3x9=27 divided by 7</t>
  </si>
  <si>
    <t>I did the fraction strategy</t>
  </si>
  <si>
    <t>I chose this bc the fraction stragetegy bc the cake is divied into fraction</t>
  </si>
  <si>
    <t>jocelyns way is more acurate</t>
  </si>
  <si>
    <t>matias way makes more sense to me more..</t>
  </si>
  <si>
    <t>It was easy to use.</t>
  </si>
  <si>
    <t>he math kinda stressed me out.</t>
  </si>
  <si>
    <t>Really nohing, this was super easy for me.</t>
  </si>
  <si>
    <t>Dx229</t>
  </si>
  <si>
    <t xml:space="preserve">having the game </t>
  </si>
  <si>
    <t>the first thing i did was i add by 6</t>
  </si>
  <si>
    <t>Dx231</t>
  </si>
  <si>
    <t xml:space="preserve">Messing around with my online friends in video games.  </t>
  </si>
  <si>
    <t xml:space="preserve">First I needed to find out how how many times as much eggs Alex used, so I divided 8 and 2 to get 4. Then I multiplied 6 and 4 to get 24. </t>
  </si>
  <si>
    <t xml:space="preserve">First I divide 3 and 16 to get 5 1/3. Then I multiply 5 1/3 by 7 to get 37 1/3. </t>
  </si>
  <si>
    <t xml:space="preserve">My favorite type of cake is Ube cake. </t>
  </si>
  <si>
    <t xml:space="preserve">First I find the number of oranges for one apple. So I divided 7 oranges with 3 apples using long division, that gives me 2.333. Then I needed to multiply the number of apples with 2.333. </t>
  </si>
  <si>
    <t xml:space="preserve">No not yet. </t>
  </si>
  <si>
    <t>1,2,3,4,5,6,7</t>
  </si>
  <si>
    <t xml:space="preserve">The Ratio Strategy is a more useful strategy then the Fraction Strategy because it can be used more with decimals then the fraction. It could also be easier for some people to use. </t>
  </si>
  <si>
    <t xml:space="preserve">First I wrote down all of the numbers. Then I needed to divide 10 and 5 to get 5. Then I multiplied 7 with the five to get 35. </t>
  </si>
  <si>
    <t>27.2</t>
  </si>
  <si>
    <t xml:space="preserve">First I divide 8 to 15. The answer is 1.7. I multiplied 16 with 1.7 to get 27.2 miles. </t>
  </si>
  <si>
    <t xml:space="preserve">I used that strategy because it was the fastest for me to use at least. </t>
  </si>
  <si>
    <t xml:space="preserve">First I put the numbers into fractions. After I needed to divide 5 and 15 which I knew was 3. Then i multiplied it to 11 to get 33. </t>
  </si>
  <si>
    <t xml:space="preserve">First I divided 3 and 9. Then I multiplied 3 and 7 to get 21. </t>
  </si>
  <si>
    <t xml:space="preserve">First I divide 4 with 24. I get 6, then I multiply 6 with 10 to get 60. </t>
  </si>
  <si>
    <t xml:space="preserve">I made that choice because when you divide the 4 and 8, then can multiply the given number with the other chocolate. </t>
  </si>
  <si>
    <t>The reason why I made those choices is because for the first question I chose the most easiest way to answer the problem. For the second question it is because both of the other questions are right but the one I chose has the wrong answer.</t>
  </si>
  <si>
    <t xml:space="preserve">The reason why I made those choices is because Jocelyn´s way is more easier and right. The reason why I chose Jada´s why is cause she has an incorrect answer. </t>
  </si>
  <si>
    <t>filipino</t>
  </si>
  <si>
    <t>tagalog</t>
  </si>
  <si>
    <t xml:space="preserve">I didn´t really have anything I liked about this online activity, but it was a bit fun to do. </t>
  </si>
  <si>
    <t>I did not like the the end part were it was just asking me random questions.</t>
  </si>
  <si>
    <t>ubIqxp911616116869196</t>
  </si>
  <si>
    <t>Dx235</t>
  </si>
  <si>
    <t>The most fun thing about staying home is being able to have time to draw more.</t>
  </si>
  <si>
    <t>2x4=8
6x4=24</t>
  </si>
  <si>
    <t>3x5 R1=16
7x5 R1=36</t>
  </si>
  <si>
    <t xml:space="preserve">Carrot cake </t>
  </si>
  <si>
    <t xml:space="preserve">16 divided by 3=5 R1
7x5 R1=36
</t>
  </si>
  <si>
    <t xml:space="preserve"> When your using the fraction strategy, you cannot divide if you have a decimal but, when your using the ratio strategy, you can divide with a decimal.</t>
  </si>
  <si>
    <t>16 divided by 8
15 divided by 8</t>
  </si>
  <si>
    <t>I chose that strategy because then I could multiply 21 to 18 after I find out the relationship between 7 inches and 18 hours.</t>
  </si>
  <si>
    <t>17?</t>
  </si>
  <si>
    <t>21?</t>
  </si>
  <si>
    <t>9 divided by 3=3
7x3=21?</t>
  </si>
  <si>
    <t>10 divided by 4</t>
  </si>
  <si>
    <t>Using the fraction strategy, 4x2=8, multiply 10 and 100 by 2.</t>
  </si>
  <si>
    <t>I chose Jocelyn´s way because it seemed like the easier way and we didn´t need to use decimals while dividing, I think Jada´ś way is wrong because we don´t subtract the amount of bread he eats in 8 days by 8 days. She should have divided first.</t>
  </si>
  <si>
    <t>Matia´s way was easy to do and Jada´s was answer was incorrect.</t>
  </si>
  <si>
    <t xml:space="preserve"> It had funny pictures sometimes and the math problems has simple questions.</t>
  </si>
  <si>
    <t>That the parts were 1 day later apart, I forgot most of the strategys so it took a long time to answer some of them.</t>
  </si>
  <si>
    <t xml:space="preserve"> More videos would be nice to have incase I forget.</t>
  </si>
  <si>
    <t>YL62109R1616087954756</t>
  </si>
  <si>
    <t>Dx236</t>
  </si>
  <si>
    <t>Having days and days with my family.</t>
  </si>
  <si>
    <t>2x4= 8  Big cake
6x?=? Big cake
6x4= 24 Big cake</t>
  </si>
  <si>
    <t>37.1/3 oranges</t>
  </si>
  <si>
    <t>16/3=5.1/3
7x5.1/3=37.1/3</t>
  </si>
  <si>
    <t>Cheese cake.</t>
  </si>
  <si>
    <t>16 divide 3 = 5 1/3
7 x 5/13 = 37 1/3</t>
  </si>
  <si>
    <t xml:space="preserve"> I cooked pasta at home during the quarantine.</t>
  </si>
  <si>
    <t>I think the ratio strategy is more useful than the other one, it make it more easier to caculate for me.</t>
  </si>
  <si>
    <t>5 x 2= 10
7 x 2= 14</t>
  </si>
  <si>
    <t xml:space="preserve">8 x 2= 16
16 divide 8 = 2 = 1 gallon
8 + 8 = 16
16 - 1= 15
</t>
  </si>
  <si>
    <t>Because it didn't tell me about the relationship between 7 and 18.</t>
  </si>
  <si>
    <t>Go to Las Vegas :)</t>
  </si>
  <si>
    <t>33 mins.</t>
  </si>
  <si>
    <t>11 x 3= 33</t>
  </si>
  <si>
    <t>22 miles.</t>
  </si>
  <si>
    <t>20.997 mangos.</t>
  </si>
  <si>
    <t>9 x 2.333 = 20.997</t>
  </si>
  <si>
    <t xml:space="preserve"> 56 miles.</t>
  </si>
  <si>
    <t>4 + 4 + 2= 10
24+24+8=56</t>
  </si>
  <si>
    <t>I think it's the best choice for this problem.</t>
  </si>
  <si>
    <t>Because their model ia some correct and some is incorrect.</t>
  </si>
  <si>
    <t>Because they are not having the same answer.</t>
  </si>
  <si>
    <t>I like how the teacher teaching new things to me.</t>
  </si>
  <si>
    <t>I don't like about this when i have to sitting on my table for 1 hour.</t>
  </si>
  <si>
    <t>More fun activity.</t>
  </si>
  <si>
    <t xml:space="preserve"> Gy7BvAKK1616087137753</t>
  </si>
  <si>
    <t>Dx237</t>
  </si>
  <si>
    <t>6 eggs plus 6 strawbemes =1 cake /8 egg plus ? streawbmes bigger cake 2x4=8egg     6x4=24stewbernies</t>
  </si>
  <si>
    <t>7oranges 3appdes ?orages 16 apples 7x16=3x? 112=3?</t>
  </si>
  <si>
    <t>40 eggs</t>
  </si>
  <si>
    <t>Cheesecake</t>
  </si>
  <si>
    <t>7=? 3 16 3? = 112 3 3 ?=37 1/3</t>
  </si>
  <si>
    <t>12 apple</t>
  </si>
  <si>
    <t xml:space="preserve">to help distribute things </t>
  </si>
  <si>
    <t>YMCA staff</t>
  </si>
  <si>
    <t>5/70-5=2 20</t>
  </si>
  <si>
    <t>first  multiply 15 and 16
then divide 200 by 8
and get the answer 25</t>
  </si>
  <si>
    <t>because you need to multiply 18 and 21
then divide by 7</t>
  </si>
  <si>
    <t>I multiply and divide</t>
  </si>
  <si>
    <t>7;21</t>
  </si>
  <si>
    <t>I founed the ratio stategy for bananas and mangos.</t>
  </si>
  <si>
    <t>1st multiply 24x10 2nd divided producto 24x10 by 4 3rd answer.</t>
  </si>
  <si>
    <t>they are easier steps</t>
  </si>
  <si>
    <t>jocelyn divided and jada added</t>
  </si>
  <si>
    <t>jocelyn divided and matias didn´t</t>
  </si>
  <si>
    <t>ymca</t>
  </si>
  <si>
    <t>the math</t>
  </si>
  <si>
    <t>nuthing</t>
  </si>
  <si>
    <t>I don´t know</t>
  </si>
  <si>
    <t>Vcmsex4L1616099591361</t>
  </si>
  <si>
    <t>Dx240</t>
  </si>
  <si>
    <t>1050x590</t>
  </si>
  <si>
    <t>I got doughnuts two days ago.</t>
  </si>
  <si>
    <t>I did 4x2 and got eight and multiplied 4x6 and got 24.</t>
  </si>
  <si>
    <t>I did 3 divided by 16 and got 5R1 and I did (7x5)+1 and got 36.</t>
  </si>
  <si>
    <t>My favorite cake is the vanilla frosted cake with sprinkles.</t>
  </si>
  <si>
    <t>I divided 16 and 3 and got 5R1 so I did (7x5)+1=36.</t>
  </si>
  <si>
    <t>Just hot dogs.</t>
  </si>
  <si>
    <t xml:space="preserve">It's more useful because u can double the numbers and can still solve it. Also it's way faster for me. </t>
  </si>
  <si>
    <t>No one.</t>
  </si>
  <si>
    <t>I did 5x2=10 and 7x2=14 and got 14 minutes.</t>
  </si>
  <si>
    <t>I did 15-8=7 and 16+7=23 and got 23 miles</t>
  </si>
  <si>
    <t>I chose it because 21 divided by 7 equals 3 and 3x18=54.</t>
  </si>
  <si>
    <t>I did 5x3=15 and 11x3=33.</t>
  </si>
  <si>
    <t>I did 7-3=4 and did 9+4=13.</t>
  </si>
  <si>
    <t>I did 10-4=6 and did 24+6=30.</t>
  </si>
  <si>
    <t>I chose it because you can do 10x2 and 100x2 is way faster than the other ones I think.</t>
  </si>
  <si>
    <t>I chose those because I know the right answer.</t>
  </si>
  <si>
    <t>I made the choices because I know that Jada did not do it right and and Jocelyn did do it right.</t>
  </si>
  <si>
    <t>Learning new ways to solve problems.</t>
  </si>
  <si>
    <t>Answering a lot of questions.</t>
  </si>
  <si>
    <t>UE3tUDGp1616099091761</t>
  </si>
  <si>
    <t>Dx241</t>
  </si>
  <si>
    <t>Playing games with my family</t>
  </si>
  <si>
    <t>I found out that 2 is one third of 6. Then I did the opposite to the 8, I multiplied it my 3 and got 24.</t>
  </si>
  <si>
    <t>I first multiplied 3 by 5 to get it close to 16. Then, I did the same thing to 7 to get 35. Next, I divided 7 by 3 to find out how many oranges are needed for 1 apple and I got 2 1/3. Finally, I added 2 1/3 to 35 and got 37 1/3 as my answer.</t>
  </si>
  <si>
    <t>I'm going to my uncle's wedding in Mexico</t>
  </si>
  <si>
    <t>I turned the numbers into a ratio, then added the same numbers until the ratio had a 15 and 33 was the other number</t>
  </si>
  <si>
    <t>21 mangoes</t>
  </si>
  <si>
    <t xml:space="preserve">I put the numbers as a ratio, then I realized the bananas were always 1/3 of the mangoes, so I multiplied 7 by 3 and got 21
</t>
  </si>
  <si>
    <t>40 iles</t>
  </si>
  <si>
    <t>I found that the amount of miles was always 6 times the amount of gallons, so I multiplied 10 gallons by 6 and got 60</t>
  </si>
  <si>
    <t>By making a few small ratios, I can find the big ratios faster</t>
  </si>
  <si>
    <t>I made those choices because multiplying for the answer is quick and Jada's way gets the wrong answer</t>
  </si>
  <si>
    <t>Jada's way was incorrect because subtracting and adding that way won't get the answer, and Matias's way is the most efficient because it only takes one step.</t>
  </si>
  <si>
    <t>It was easy to put an answer for every question</t>
  </si>
  <si>
    <t>It took a while to finish</t>
  </si>
  <si>
    <t>If it was a bit shorter</t>
  </si>
  <si>
    <t>roETUo1H1616100971991</t>
  </si>
  <si>
    <t>Dy242</t>
  </si>
  <si>
    <t xml:space="preserve"> Going on a road trip with my family to the Grand Canyon.</t>
  </si>
  <si>
    <t>Coffee or oreo</t>
  </si>
  <si>
    <t>20 oranges</t>
  </si>
  <si>
    <t xml:space="preserve"> I figured the ratio of apples and oranges was 3:7.  then to figure out how many  oranges needed if she used 16 apples I calculated the difference between 3 and 7 is 4 therefore 16+4= 20.</t>
  </si>
  <si>
    <t>I made rise crispy but it wasn't to good it was okay, And my favorite one I made is taquitos.</t>
  </si>
  <si>
    <t>The ratio strategy might be more useful because It's more easier when you just divide and multiply quick.</t>
  </si>
  <si>
    <t>I multiplied 5 and 10 which equal to 50, and then I divided 70 and 5 which equaled to 14 min.</t>
  </si>
  <si>
    <t>30 mil</t>
  </si>
  <si>
    <t xml:space="preserve"> I multiplied 15 and 16 which equaled to 240. Than I divided 240 and 8 which equaled to 30.</t>
  </si>
  <si>
    <t>I picked the strategy that I chose because I can solve 7 and 21, then figure out what to do with 18 for the answer!</t>
  </si>
  <si>
    <t>Yes I am! I'm going to a field trip for 1 week with my family, while on spring break.</t>
  </si>
  <si>
    <t>I multiplied 11 and 15 which I got 165, then divided it by 5 which equals to 33 min.</t>
  </si>
  <si>
    <t>21 banana's</t>
  </si>
  <si>
    <t>I multiplied 9 and 7 which I got 63, then I multiplied 3 and x,next I divided 63 and 3 which got 21 and 21 is the find x.</t>
  </si>
  <si>
    <t>I had to figure out how many gallons to a mile so I divided by 4 and 24 which I got 6, so it takes 6 miles per gallon Multiplied 10 with 6 and I got 60.</t>
  </si>
  <si>
    <t>Because to there 3 numbers and the two numbers you can solve first then solve it with the other number to get the answer.</t>
  </si>
  <si>
    <t>i  picked Jocelyn's way because she times her stuff right and she solved it right.</t>
  </si>
  <si>
    <t>I pick Matia's way because when she solved it it was correct and when she was multiplying all the last numbers she also did them correct.</t>
  </si>
  <si>
    <t>I get to learn more math strategys.</t>
  </si>
  <si>
    <t>That some questions were hard and really confusing.</t>
  </si>
  <si>
    <t>I'm not sure.</t>
  </si>
  <si>
    <t>6nV9iv2P1616483884160</t>
  </si>
  <si>
    <t>Dy243</t>
  </si>
  <si>
    <t>the most fun i have done since having to stay home is learning new math.</t>
  </si>
  <si>
    <t>alex needs 24 strawberries.</t>
  </si>
  <si>
    <t>First i did two times four to make sure i had the right number i needed to multiply with.After that i multiplied six times four to get my answer.</t>
  </si>
  <si>
    <t>Alex needs twenty four strawberries for the big cake.</t>
  </si>
  <si>
    <t>Maria will need thirty five oranges.</t>
  </si>
  <si>
    <t>First i multiplied three times five to get a part of my answer. Then i multiplied seven times five to get the other part of my answer.</t>
  </si>
  <si>
    <t>My favorite type of cake is chocolate cake.</t>
  </si>
  <si>
    <t>Alex needs twenty four strawberries for his big cake.</t>
  </si>
  <si>
    <t>First i multiplied three times 5 then i multiplied seven times five to get the answer.</t>
  </si>
  <si>
    <t>seven oranges</t>
  </si>
  <si>
    <t>sixteen apples</t>
  </si>
  <si>
    <t>I have not really made anything during quarantine.</t>
  </si>
  <si>
    <t>The ratio strategy might be more useful because some problems might require the ratio strategy more then the fraction strategy.</t>
  </si>
  <si>
    <t>It will take the bike fourteen minutes to go ten miles.</t>
  </si>
  <si>
    <t>All i did was multiply seven times two and i got my answer.</t>
  </si>
  <si>
    <t>twenty one miles</t>
  </si>
  <si>
    <t>all i did was add a mile until i got to fifteen gallons.</t>
  </si>
  <si>
    <t>I selected that strategy because it is the answer that is most likely to be right.</t>
  </si>
  <si>
    <t>84.0.4147.136</t>
  </si>
  <si>
    <t>CrOS x86_64 13099.110.0</t>
  </si>
  <si>
    <t>No i dont think i will really be doing anything this summer.</t>
  </si>
  <si>
    <t>It will take the bike eight teen minutes to go eight miles.</t>
  </si>
  <si>
    <t>It will take LaToya 33 minutes to read 15 pages</t>
  </si>
  <si>
    <t>All i did was add eleven minutes every time i added five pages to the five i already had.</t>
  </si>
  <si>
    <t>The toy car can go seventeen miles if it has eleven gallons of gas.</t>
  </si>
  <si>
    <t>I would need fifteen mangos.</t>
  </si>
  <si>
    <t>i added four to the three bananas i have and then added four to the nine mangos i have.</t>
  </si>
  <si>
    <t>The truck will drive 30 miles with 10 gallons.</t>
  </si>
  <si>
    <t>All i did was add one mile every time i added one gallon.</t>
  </si>
  <si>
    <t>I picked i dont know because im not sure what way would be the most easy.</t>
  </si>
  <si>
    <t>I chose that Matias way was wrong be Matias way was using decimals and Jocelyns way was not using decimals.</t>
  </si>
  <si>
    <t>I picked Matias way as the most effective because that is the most effective and i picked Jadas way as the least effective because it was the worst way to solve the problem.</t>
  </si>
  <si>
    <t>I like that this online activity could help me in the future.</t>
  </si>
  <si>
    <t>There was nothing i did not like.</t>
  </si>
  <si>
    <t>I think it is perfectly fine.</t>
  </si>
  <si>
    <t>RDFIB5GP1616098954756</t>
  </si>
  <si>
    <t>Dy244a</t>
  </si>
  <si>
    <t>finished part 2 over a week later</t>
  </si>
  <si>
    <t>watch my dad play soccer</t>
  </si>
  <si>
    <t>i x by 2 because 2 x 4 = 8 so i would just x by 2</t>
  </si>
  <si>
    <t>24  strawberries</t>
  </si>
  <si>
    <t>i divided 3 16 and got 5/1 so i x it by 7/1.</t>
  </si>
  <si>
    <t>ice cream</t>
  </si>
  <si>
    <t>i divided 3 from 7 and then added 16.</t>
  </si>
  <si>
    <t>my caralimised onion egg</t>
  </si>
  <si>
    <t xml:space="preserve">one way is because fraction stradegy is long while the ratio is less harder
</t>
  </si>
  <si>
    <t>i found out that 5 x 2 = 10 so i x 2 to 7</t>
  </si>
  <si>
    <t>i know 8 x 2 = 16 so i subtracted 1</t>
  </si>
  <si>
    <t>i did this cause 7 has a relationship with 21 so that would make it easier to add 18</t>
  </si>
  <si>
    <t>i am going to the beach</t>
  </si>
  <si>
    <t>36 minutes</t>
  </si>
  <si>
    <t>i x 11 to 5</t>
  </si>
  <si>
    <t>122 miles</t>
  </si>
  <si>
    <t>i saw that 7 -:- 3 = 6 R 1. so i x 9 with 2.</t>
  </si>
  <si>
    <t>40 min</t>
  </si>
  <si>
    <t>2 R 2</t>
  </si>
  <si>
    <t xml:space="preserve">i divided 10 from 4 and got 2 R 2 so that was how i got my answer
</t>
  </si>
  <si>
    <t>because i would make it into a fraction then x</t>
  </si>
  <si>
    <t>because we would divide and jada -</t>
  </si>
  <si>
    <t>Dy244b</t>
  </si>
  <si>
    <t>we might go to hawaii tis summer</t>
  </si>
  <si>
    <t>i know 3 x 5 = 15 so i x 3 by 11</t>
  </si>
  <si>
    <t>so i saw that they made 3 + 4 so i just added 4 to the 9.</t>
  </si>
  <si>
    <t>30 gallons</t>
  </si>
  <si>
    <t>4 + 6 = 10 so i would just add 6.</t>
  </si>
  <si>
    <t>i made that choice because the ratio could have have a whole number</t>
  </si>
  <si>
    <t>jocelyn because he divided while maita subtracted</t>
  </si>
  <si>
    <t>jocelyn because he divided and jada subtracted.</t>
  </si>
  <si>
    <t>not much</t>
  </si>
  <si>
    <t>everything</t>
  </si>
  <si>
    <t>breaks</t>
  </si>
  <si>
    <t>FmA3Rdly1616998964254</t>
  </si>
  <si>
    <t>Dy247</t>
  </si>
  <si>
    <t xml:space="preserve">Spending time with family and being lazy. </t>
  </si>
  <si>
    <t>First I divided 8 by 2  and I got 4 so then I times 6 by 4 and then got 24 strawberries.</t>
  </si>
  <si>
    <t>I divided 16 by 3 and got 5 R1 = 6 and then I multiplied 7 by 6 and got 42 oranges.</t>
  </si>
  <si>
    <t xml:space="preserve">2 strawberries </t>
  </si>
  <si>
    <t>15 strawberries</t>
  </si>
  <si>
    <t>My favorite type of cake is funfetti or red velvet.</t>
  </si>
  <si>
    <t>First I divided 16 by 3 and got 5 R1 but it will be 5 since 6 times 3 is 18 then I multiplied 7 by 5 and got 35 oranges.</t>
  </si>
  <si>
    <t>yes.</t>
  </si>
  <si>
    <t>The Ratio Strategy might be more useful because it might go faster then the Fraction Strategy.</t>
  </si>
  <si>
    <t>First I divided 10 by 5 and got 2 then I multiplied 7 by 2 and got 14 minutes.</t>
  </si>
  <si>
    <t>191</t>
  </si>
  <si>
    <t>I divided 1500 by 8 and git 187 R4 and then i added 187 plus 4 and got 191</t>
  </si>
  <si>
    <t>I chose the second one because I think it would be easier, faster, and less complicated.</t>
  </si>
  <si>
    <t>First I wrote down the problem like a fraction, then i subtracted 11-5=6 and then i added 6 to 15 and got 21 minutes.</t>
  </si>
  <si>
    <t>First I subtracted 7-3=4 and then added 9+4=13 mangos.</t>
  </si>
  <si>
    <t>16 miles</t>
  </si>
  <si>
    <t>First I divided 4 by 24 and got 6 and then I times 6 by 10 and got 60 miles.</t>
  </si>
  <si>
    <t>I chose the Fraction Strategy because in my opinion it is easier and I dont really understand the ratio Strategy.</t>
  </si>
  <si>
    <t>I chose Jocelyn was correct because that is how I did the problem, and I chose Jada's way was incorrect because she got the answer wrong.</t>
  </si>
  <si>
    <t>I chose Jada's way was more efficient because it is more reasonable and I chose Jocelyn's way was incorrect because I dont know where she got the decimals from.</t>
  </si>
  <si>
    <t>I liked solving the problems.</t>
  </si>
  <si>
    <t>fYDnp7mi1616104945090</t>
  </si>
  <si>
    <t>Dy250</t>
  </si>
  <si>
    <t>1866x1166</t>
  </si>
  <si>
    <t>My most fun thing I've done since having to stay home is that my friends came to play with me.</t>
  </si>
  <si>
    <t xml:space="preserve">2x4=8 6x4=24
 </t>
  </si>
  <si>
    <t>56 oranges</t>
  </si>
  <si>
    <t>3x8=16    7x8=56</t>
  </si>
  <si>
    <t>My favorite kind of cake is ice cream cake.</t>
  </si>
  <si>
    <t xml:space="preserve">56 oranges </t>
  </si>
  <si>
    <t>3x8=16  7x8=56</t>
  </si>
  <si>
    <t>No.</t>
  </si>
  <si>
    <t xml:space="preserve">That in some problems you could use it so it could make your problem easier </t>
  </si>
  <si>
    <t>12 min</t>
  </si>
  <si>
    <t>7 min = 5 miles 
                             = 10 miles
5 min = 3 miles</t>
  </si>
  <si>
    <t xml:space="preserve">Am going to Cancun with my friends </t>
  </si>
  <si>
    <t>5x3=15 pages 11x3=33 mins</t>
  </si>
  <si>
    <t>2/3 miles</t>
  </si>
  <si>
    <t>The funny pictures.</t>
  </si>
  <si>
    <t>Some of the math question are hard.</t>
  </si>
  <si>
    <t>vszIztIT1616090799006</t>
  </si>
  <si>
    <t>Dy253</t>
  </si>
  <si>
    <t>Drawing</t>
  </si>
  <si>
    <t>First, I saw that 2 x 4 = 8, so i did the same with the 6 to get 24.</t>
  </si>
  <si>
    <t>Since 3 + 13 = 16, I added 7 + 13 to get 20.</t>
  </si>
  <si>
    <t>Vanilla frosting with birthday cake flavor.</t>
  </si>
  <si>
    <t>32 2/3</t>
  </si>
  <si>
    <t>First, I divided 3 to 7 to get 3 1/3. Then, I multiplied 2 1/3 and 16 to get 32 2/3.</t>
  </si>
  <si>
    <t>Bread and Syrup</t>
  </si>
  <si>
    <t>1,2,3,4</t>
  </si>
  <si>
    <t>Some Reasons why the Ratio Strategy might be more useful is that it is easier to divide and it uses whole numbers instead of fractions.</t>
  </si>
  <si>
    <t>First, I saw that 5 x 2 equals 10, so 7 x 2 = 14</t>
  </si>
  <si>
    <t>First, I divided by 8 and 16 to get 2. Then i multiplied 2 and 15 to get 30.</t>
  </si>
  <si>
    <t>I choose this because finding the relationship of 7 and 21 is easy, it is 3. and 3 x 18 is easy to find.</t>
  </si>
  <si>
    <t>I am Going to Utah. Yay!</t>
  </si>
  <si>
    <t>First, i saw that 5 x 3 = 15. so i did the same to 11 to get 33.</t>
  </si>
  <si>
    <t>First, i divided 3 and 9 to get 3. then i mulitpied 3 and 7 to get 21.</t>
  </si>
  <si>
    <t>Fraction Strategy, 40 miles</t>
  </si>
  <si>
    <t>Ratio Strategy, 540 miles</t>
  </si>
  <si>
    <t>First i divided 4 and 24 to get 6. then i did 6 x 10 to get 60</t>
  </si>
  <si>
    <t>i think the fraction strategy because i can see immedeitly without any calculations that 4 can got into 8, 2 times, so i can multiply 100 and 10 by 2 to get 200 and 20.</t>
  </si>
  <si>
    <t>Jada's way is incorrect because you can subtract  or add when doing racios. Joclyn's way is the most efficient because it only uses whole numbers</t>
  </si>
  <si>
    <t>Jada's way is incorrect because you can add or subtract in either ways UCI taught us. Matias' way is the mose efficient way beacuse it only uses whole numbers.</t>
  </si>
  <si>
    <t>I liked how the GIF's motivated me to work.</t>
  </si>
  <si>
    <t>Nothing :) :D</t>
  </si>
  <si>
    <t>I prefer if the more of  the word problems exited students like, "Mary took a flight to Paris. Exiting, right?"</t>
  </si>
  <si>
    <t>GYYni0LW1616091421174</t>
  </si>
  <si>
    <t>Dy254</t>
  </si>
  <si>
    <t>Playing video games, Online school.</t>
  </si>
  <si>
    <t>6x4=24, I multiplied 6 and 4 and i got 24 the reason that i multiplied is because i saw that the 8 was multiplied by 2 and 4 it equals to 8.</t>
  </si>
  <si>
    <t>i multiplied 7 and 5 1/3 and got 37 1/3.</t>
  </si>
  <si>
    <t xml:space="preserve">strawberry ice cream cake </t>
  </si>
  <si>
    <t>7x5=37 1/3</t>
  </si>
  <si>
    <t>no.</t>
  </si>
  <si>
    <t>I don't think the ratio strategy is more helpful then fraction strategy i think that fraction strategy is better then ratio strategy   fraction strategy  is more easier then the ratio strategy.</t>
  </si>
  <si>
    <t>7+7=14</t>
  </si>
  <si>
    <t>8+8=16+16=32</t>
  </si>
  <si>
    <t>i chose that one because it makes the best sense then other ones.</t>
  </si>
  <si>
    <t>Yes!, Going to jordan the country.</t>
  </si>
  <si>
    <t>11x3=33 33 minutes is 15 pages</t>
  </si>
  <si>
    <t>I saw that they added 4 to 3 to get 7 so i added 4 to 9 and got 13 so the answer is 13.</t>
  </si>
  <si>
    <t xml:space="preserve">32 miles </t>
  </si>
  <si>
    <t>I added 24 to 22 and got 46.</t>
  </si>
  <si>
    <t xml:space="preserve">alex needs 114 pieces of chocolate and 16   tablespoons of flour. </t>
  </si>
  <si>
    <t>That i got to do math and it was fun to do and i got to learn new things in here.</t>
  </si>
  <si>
    <t>I liked everything here so i don't have an answer for that everything was fun!.</t>
  </si>
  <si>
    <t>That you should add more problems to solve</t>
  </si>
  <si>
    <t>hUC1Z8jq1616091182981</t>
  </si>
  <si>
    <t>Dy257</t>
  </si>
  <si>
    <t>Dy259</t>
  </si>
  <si>
    <t>1280x720</t>
  </si>
  <si>
    <t>While ivee been home i have been having fun doing class homework and playing outside and videogames.</t>
  </si>
  <si>
    <t xml:space="preserve">i just found out how mutch times we multiplied 2 to get to 8 then with 4 i multiplied that by 6 and got my answer </t>
  </si>
  <si>
    <t>i did 3 apples x 5 thats what made it equal what they asked for so they 7 x 5 equals 35 oranges</t>
  </si>
  <si>
    <t>Ice cream oreo cake</t>
  </si>
  <si>
    <t>find out how many times 3 goes into 16 which is 5 times so then it would be 7x5 then u get your answer.And u have to use long division and theirs going to be a reminder of 1.</t>
  </si>
  <si>
    <t>Yeah i always make food with my mom today i ate something really good but i dont know what its called.</t>
  </si>
  <si>
    <t>i feel like its easier for me and i understand it more i get both but i feel like the ratio is easier and more useful</t>
  </si>
  <si>
    <t>Just multiplie them by 2 then it would be double so u get your answere</t>
  </si>
  <si>
    <t>1,2,4</t>
  </si>
  <si>
    <t>31 with a reminder of 1</t>
  </si>
  <si>
    <t>just use long division then see how mutch it goes into 15 and put the reminder</t>
  </si>
  <si>
    <t>2,3,4</t>
  </si>
  <si>
    <t>because i think its the correct answer and its the one i thought was correct right away. :)</t>
  </si>
  <si>
    <t>Going to the beach</t>
  </si>
  <si>
    <t>i used the fraction strategy then multiplied that by three then got my answer.</t>
  </si>
  <si>
    <t>i found out how many time 3 goes into 9 then did that with 7 so 7x3 =21 mangos</t>
  </si>
  <si>
    <t>i devided 24 by 4 then it turns out each gallon gives u 6 miles then i multiplied 10 x 6.</t>
  </si>
  <si>
    <t>Because i feel like thats the fastest way and easiest</t>
  </si>
  <si>
    <t>Because jadas way was incorrect and the fastest way is jocelyn's way.</t>
  </si>
  <si>
    <t xml:space="preserve">because Jocelyn did it incorrectly </t>
  </si>
  <si>
    <t>it was fun i learned some stuff and the teacher is really nice.</t>
  </si>
  <si>
    <t>nothing i liked everything.</t>
  </si>
  <si>
    <t>if we added short games every 10 mins kids will get happy</t>
  </si>
  <si>
    <t>1MHCEwUN1616094290856</t>
  </si>
  <si>
    <t>Dy260</t>
  </si>
  <si>
    <t>going to the beach.</t>
  </si>
  <si>
    <t>First i wrote down 2 eggs next i wrote down 8 eggs under it then i subtracted 8 and 2 which equals 6 then i wrote 6 strawberries on the side and under it i wrote 12 strawberries then i added 6 and 6 which equals 12.</t>
  </si>
  <si>
    <t>Maria needs 20 oranges</t>
  </si>
  <si>
    <t>First i wrote 3 apples .And 16 apples below it next i subtracted 16 and 3 to see how many more oranges to add then i wrote 7 oranges on the side and i added 7 and 13 below it which equals 20 oranges.</t>
  </si>
  <si>
    <t>Its a mexican cake its called tres leches</t>
  </si>
  <si>
    <t>\</t>
  </si>
  <si>
    <t>Dy261</t>
  </si>
  <si>
    <t>I got a jumper for my bday!!</t>
  </si>
  <si>
    <t>well when i read number 1 it said  that the recipe said you need 2 eggs</t>
  </si>
  <si>
    <t>7x5</t>
  </si>
  <si>
    <t>4x7</t>
  </si>
  <si>
    <t>7 orange</t>
  </si>
  <si>
    <t>nope</t>
  </si>
  <si>
    <t>estimated</t>
  </si>
  <si>
    <t>3 miles</t>
  </si>
  <si>
    <t xml:space="preserve">i add 11 </t>
  </si>
  <si>
    <t xml:space="preserve"> 40 miles</t>
  </si>
  <si>
    <t>multiplied</t>
  </si>
  <si>
    <t>i like they way she did it</t>
  </si>
  <si>
    <t>i like the way she did it</t>
  </si>
  <si>
    <t>I like math.</t>
  </si>
  <si>
    <t>the questions were hard.</t>
  </si>
  <si>
    <t>make the questions a little bit easier</t>
  </si>
  <si>
    <t>6CZMDcm01616099911565</t>
  </si>
  <si>
    <t>Dz263</t>
  </si>
  <si>
    <t xml:space="preserve">when i got to my cuz house  amost all of them come we play some game for luch tim i eat pizzza  </t>
  </si>
  <si>
    <t>i think the answer is 33  bc i add 26 together and = 33</t>
  </si>
  <si>
    <t>mabye 32 bc 6x4 =24 and 2x4 =8 so i add 24 and 8 = 32</t>
  </si>
  <si>
    <t xml:space="preserve"> 37</t>
  </si>
  <si>
    <t>bc i add7x3 =21 i add 16 = 37</t>
  </si>
  <si>
    <t>choclet cake</t>
  </si>
  <si>
    <t>i times 7x3 = 21 and add 16 and 21 = 37</t>
  </si>
  <si>
    <t>yes spget and meat balls</t>
  </si>
  <si>
    <t>bc  strategy is help people</t>
  </si>
  <si>
    <t>7 bc it a biger number</t>
  </si>
  <si>
    <t>i  i solve it is 7 is a big number</t>
  </si>
  <si>
    <t>it l6 bc it biger and next to 15</t>
  </si>
  <si>
    <t>how i slove it is  15 next to 16</t>
  </si>
  <si>
    <t>bc strategy . they help when people dont under stand</t>
  </si>
  <si>
    <t>Dz266</t>
  </si>
  <si>
    <t>I like to do math !!</t>
  </si>
  <si>
    <t>first I multiplied 2x8 and got 16 but there is a rule it is "What you to the botten you do it to the to" so multiplied 6x4 and got 24, my final answer was 24 berris.</t>
  </si>
  <si>
    <t xml:space="preserve">Ok,so I multiplied 3x5 1/3=16 so then I new what you do to the bottom you do to the top so I multiplied 7x5 1/3=37 1/3, and my final answer was 37 1/3 pitcher of juice.  </t>
  </si>
  <si>
    <t xml:space="preserve">Ok, so I did the Ratio Strategy (Divide) and I got 2.333, but then I multiplied 2.333 x 16=37.328 oranges. </t>
  </si>
  <si>
    <t xml:space="preserve">No but I want to cook something </t>
  </si>
  <si>
    <t>Well it is more easy  in my opinion of course and the fraction method is a bit difflect to get and the Ratio method is easy and not that difflect.</t>
  </si>
  <si>
    <t>1.249</t>
  </si>
  <si>
    <t>.249</t>
  </si>
  <si>
    <t>so I multiplied to get to ten and we know the rule what you do the bottom you do the top so multiply and got 1.249</t>
  </si>
  <si>
    <t>I did 3 divide 15 and go 3</t>
  </si>
  <si>
    <t xml:space="preserve">Fraction strategy </t>
  </si>
  <si>
    <t>I really want to go to the pool but I still don't know!!</t>
  </si>
  <si>
    <t>4.5 minutes</t>
  </si>
  <si>
    <t>11+11+11=33</t>
  </si>
  <si>
    <t xml:space="preserve">Ok, so first I did 3 divide 9 and got 3 after that I did  7 x 3=21 so my final answer is 21.  </t>
  </si>
  <si>
    <t>10/21 minutes</t>
  </si>
  <si>
    <t>To begin I did the "Ratio Strategy", first I did 4 divide 24 =6 so then I got the six and multiplied it with 10 and got 60 miles.</t>
  </si>
  <si>
    <t>Because in part 1 in the videos for all the recipes they used the Fraction Strategy</t>
  </si>
  <si>
    <t>well because Matias way is faster and got answer correct  but Jada 's way is faster but she got the answer incorrect.</t>
  </si>
  <si>
    <t>Jocelyn's way is more convincing and just looks faster and the answer looks correct.</t>
  </si>
  <si>
    <t>I want a Art class</t>
  </si>
  <si>
    <t>I loved everything i wish could meet in person not on online but an still happy!!!</t>
  </si>
  <si>
    <t>I think its good how it is.</t>
  </si>
  <si>
    <t xml:space="preserve">fDnyr9iX1616083651163 </t>
  </si>
  <si>
    <t>Dz267</t>
  </si>
  <si>
    <t>Playing video Games.</t>
  </si>
  <si>
    <t xml:space="preserve">12 Strawberries </t>
  </si>
  <si>
    <t>Alex wants to bake a BIG cake so he uses 8 eggs . it looks like Alex added 6 more eggs. i noticed all these numbers are even numbers so i added 6 to the 6 strawberries . so that would leave Alex with 12 Strawberries .</t>
  </si>
  <si>
    <t>37 4/3</t>
  </si>
  <si>
    <t>..</t>
  </si>
  <si>
    <t>6 apples</t>
  </si>
  <si>
    <t>22 Apples</t>
  </si>
  <si>
    <t>I hate cake :)</t>
  </si>
  <si>
    <t>I thought to myself 7 + 3 is 10 so i did 10-16 and i got 6 so i added 6 to 7 and got 13.</t>
  </si>
  <si>
    <t>I made to many things i can't count.</t>
  </si>
  <si>
    <t>In some situations the Fractions Strategy is way better.</t>
  </si>
  <si>
    <t>Me i helped myself.</t>
  </si>
  <si>
    <t xml:space="preserve">5+5 is 10 and 7+7 is 14 </t>
  </si>
  <si>
    <t>A lot of sleepovers at my favorite cousins house.</t>
  </si>
  <si>
    <t>11 + 11+11</t>
  </si>
  <si>
    <t>9+4</t>
  </si>
  <si>
    <t>4+6=10 and 24+6= 30</t>
  </si>
  <si>
    <t xml:space="preserve">  Because I think Another strategy would work better in this situation.</t>
  </si>
  <si>
    <t>Jocelyn way is wrong way to solve the problem because she doesnt show how much she got her answer but Jada did.</t>
  </si>
  <si>
    <t>Jada's way is more efficient because it explains more while Jocelyn's way doesn't really explain more.</t>
  </si>
  <si>
    <t xml:space="preserve">I like the gifs of Spongebob :D ( moving picture ) </t>
  </si>
  <si>
    <t xml:space="preserve">I don't really like math in general. </t>
  </si>
  <si>
    <t>It perfect the way it is.</t>
  </si>
  <si>
    <t>iHp0254b1616089838456</t>
  </si>
  <si>
    <t>Dz268</t>
  </si>
  <si>
    <t>staying with my Dad</t>
  </si>
  <si>
    <t>8/2=4      4*6=24</t>
  </si>
  <si>
    <t>3/7=16/?</t>
  </si>
  <si>
    <t>cake pops</t>
  </si>
  <si>
    <t>7/3=2 1/3 x 16=37 1/3</t>
  </si>
  <si>
    <t>I don't cook, but I want to</t>
  </si>
  <si>
    <t>numbers that don't divide easily</t>
  </si>
  <si>
    <t>5/7=10/?   ?=14</t>
  </si>
  <si>
    <t>16/8=2   15x2=30</t>
  </si>
  <si>
    <t>cause the video helped me understand</t>
  </si>
  <si>
    <t>a trip that's all</t>
  </si>
  <si>
    <t>5x3=15 11x3=33</t>
  </si>
  <si>
    <t>9/3=3 7x3=21</t>
  </si>
  <si>
    <t>24/4=6 10x6=60</t>
  </si>
  <si>
    <t>im smart</t>
  </si>
  <si>
    <t>because i used the two strategies</t>
  </si>
  <si>
    <t>because I know for sure it isn't adding and subtracting</t>
  </si>
  <si>
    <t>I didn't have to do it on paper except scratch paper</t>
  </si>
  <si>
    <t xml:space="preserve">too many questions. </t>
  </si>
  <si>
    <t>hmtV5J0A1616091420860</t>
  </si>
  <si>
    <t>Dz269a</t>
  </si>
  <si>
    <t>playing video games</t>
  </si>
  <si>
    <t>8+2+6=16</t>
  </si>
  <si>
    <t>2 orange</t>
  </si>
  <si>
    <t>15 orange</t>
  </si>
  <si>
    <t>choulate</t>
  </si>
  <si>
    <t>3+7=10</t>
  </si>
  <si>
    <t>16 orange</t>
  </si>
  <si>
    <t>6 strawberres</t>
  </si>
  <si>
    <t>hambuger</t>
  </si>
  <si>
    <t>the ratio strategey</t>
  </si>
  <si>
    <t xml:space="preserve"> 7 +7= 14</t>
  </si>
  <si>
    <t>16+16=36</t>
  </si>
  <si>
    <t xml:space="preserve">18 </t>
  </si>
  <si>
    <t>Dz270</t>
  </si>
  <si>
    <t>Baking with my family.</t>
  </si>
  <si>
    <t>First, I did 8 divided by 2 which equals 4. Next, I did 6 x 4 which equals 24.</t>
  </si>
  <si>
    <t>First, I figured out 3 x ? = 16 and got 5 1/3. Then, I did 7 x 5 1/3 and got 112/3 which is also 37 1/3.</t>
  </si>
  <si>
    <t>First, I multiplied 3 by 7 and got 2.333. Next, I multiplied 2.333 and 16 and got a result of 37.33.</t>
  </si>
  <si>
    <t>The Ratio Strategy can be more of a useful strategy than the fraction strategy because long division is a good strategy when finding the relationship between two numbers is difficult. Ratio Strategy is also a better method to do when the numbers do not fit easily into each other.</t>
  </si>
  <si>
    <t>First, I figured out 5 x ? = 10 and I got 2 and because I multiplied 2 to the denominator, I also multiplied it to the numerator. I multiplied 7 by 2 and got 14.</t>
  </si>
  <si>
    <t>First, I divided 16 and 8 and got 2. Next, I did 15 x 2 which gives me a total of 30.</t>
  </si>
  <si>
    <t>I chose that strategy because if you were to solve the problem, you would have to do 21 divided by 7 and then multiply the answer to 18.</t>
  </si>
  <si>
    <t>I am going to visit Mexico</t>
  </si>
  <si>
    <t>First, I wrote out the fraction 11/5 and another fraction with the denominator as 15 and the numerator as a question mark because we are trying to figure out the numerator. I saw that if you divide 15 by 5, you get 3. Then, I multiplied 11 by 3 and got my answer of 33.</t>
  </si>
  <si>
    <t>First, I did 9 divided by 3 and got 3. Next, I multiplied 7 by 3 and got 21.</t>
  </si>
  <si>
    <t>First, I wrote down 10/4 and another fraction with the denominator of 24 and for the numerator I put a question mark because we are trying to figure out the number for the numerator. Then, I did 24 divided by 4 and got 6. After that, I did 10 x 6 and got my answer of 60.</t>
  </si>
  <si>
    <t xml:space="preserve">I made that choice because I think that long division is a better strategy for this problem.
I think another strategy is better because in my opinion, the Fraction and Ratio Strategy are not the most efficient way to solve this specific problem.
</t>
  </si>
  <si>
    <t>I made those choices because Jocelyn´s way was the most efficient way to solve the problem and she got the answer correct. I chose Jada´s way for the incorrect way to solve the problem because her answer was wrong.</t>
  </si>
  <si>
    <t>I made these choices because Jada´s way was the most fastest and efficient way to solve the problem so her way was the correct way. Matias´s way was the incorrect way because his strategy caused him to get the wrong answer.</t>
  </si>
  <si>
    <t>I liked when the random questions popped up! It would ask me fun questions and I would get to answer them!</t>
  </si>
  <si>
    <t>It was kind of hard.</t>
  </si>
  <si>
    <t>In my opinion, this online activity is already great!</t>
  </si>
  <si>
    <t>o2hg9dzc1616107812558</t>
  </si>
  <si>
    <t>Dz274</t>
  </si>
  <si>
    <t>I went to Calipatria, CA with my family to visit our farm.</t>
  </si>
  <si>
    <t>I am not to sure if this is correct, but this is how I did it. I first wrote a chart with the how many strawberries and eggs there was needed. I noticed that Alex used 3x more strawberries than eggs on the small cake, I did the same for the big cake. 8 * 3 = 24, so this could mean that there are 24 strawberries needed for the cake, but just to make sure, I checked on how the number increased on the eggs from big to small, an that was 4x more. I did the same for the big cake again. 6 * 4 = 24, and that is the exact same number from before. So therefore, he needs 24 strawberries for the big cake.</t>
  </si>
  <si>
    <t>Alex needed 24 strawberries</t>
  </si>
  <si>
    <t>Maria will need 56 oranges to make a big pitcher of orange juice.</t>
  </si>
  <si>
    <t>First I wrote 7/3 = ?/16. I noticed that 3 was multiplied 8x when making the big pitcher. So, I erased the question mark and did 7 * 8 which was 56. So my answer was 56 oranges.</t>
  </si>
  <si>
    <t>My favorite type of cake is tiramisu.</t>
  </si>
  <si>
    <t>34 1/3 oranges</t>
  </si>
  <si>
    <t>First, I figured out how many oranges we need per apple and that is 2 1/3 oranges. Next, I multiplied 2/13 by 16 and got 34 and 1/3.</t>
  </si>
  <si>
    <t>No I have never cooked anything during quarantine because I don't know how to cook!</t>
  </si>
  <si>
    <t>If your number is a fraction, the Ratio Strategy is more useful because if gives a more accurate answer with a decimal. Also, it is faster.</t>
  </si>
  <si>
    <t>First, I turned it into a fraction. Next, I saw that 5 goes into 10 twice, so I did 7 * 2 and got 14.</t>
  </si>
  <si>
    <t>First I did 16 divided by 8 and got 2. Since 2 is the amount per gas, I multiplied that by 15 and got 30.</t>
  </si>
  <si>
    <t>I chose it because it made the most sense to use.</t>
  </si>
  <si>
    <t>I don't know. I might be going to my dad's farm. But other than that, I am probably going to stay at home.</t>
  </si>
  <si>
    <t>I saw how 5 goes into 15 five times, so I did the same for 11.</t>
  </si>
  <si>
    <t>16 mangos</t>
  </si>
  <si>
    <t>I used the Ratio Strategy.</t>
  </si>
  <si>
    <t>I found out how many miles a gallon, and I multiplied that by 10.</t>
  </si>
  <si>
    <t>I can divide 4 into 8, so I can easily solve the others</t>
  </si>
  <si>
    <t>Well I saw how much effort needed to take. And Jada's way doesn't have the same answers and it doesn't make sense.</t>
  </si>
  <si>
    <t>I chose these because they made the most sense.</t>
  </si>
  <si>
    <t>I like all the little clips and the fun math problems.</t>
  </si>
  <si>
    <t>I have to spend more screen time.</t>
  </si>
  <si>
    <t>Put little minigames in between the problems and put more fun clips to catch the person's attention.</t>
  </si>
  <si>
    <t>qgdne0Ry1616087230952</t>
  </si>
  <si>
    <t>Dz275</t>
  </si>
  <si>
    <t>5456</t>
  </si>
  <si>
    <t>5x40=5677</t>
  </si>
  <si>
    <t>1x3=56</t>
  </si>
  <si>
    <t>12=3</t>
  </si>
  <si>
    <t>Dz276</t>
  </si>
  <si>
    <t>really nothing, but I guess watch a movie or going outside and go to the store, and wear my mask *duh* :\</t>
  </si>
  <si>
    <t>2x6x8=96</t>
  </si>
  <si>
    <t>7x5=37</t>
  </si>
  <si>
    <t xml:space="preserve">Vanilla white cake and 3 layers of cake and frosting covered as white and sprinkles that are rainbow and strawberry`s dipped in caramel then frosted and then a little bit of chocolate syrup and also some flakes maybe a little of chocolate sprinkles and finally a cherry  </t>
  </si>
  <si>
    <t>24 strawberryies</t>
  </si>
  <si>
    <t xml:space="preserve">7x5=37 </t>
  </si>
  <si>
    <t xml:space="preserve">I have cooked a really good omelette made of potato`s and cheese i the inside and I helped with the cheese and I made the potato`s and covered in some sauce covered on the omelette and some smashed potato`s </t>
  </si>
  <si>
    <t>Ratio strategy is more easy and makes more sence to me</t>
  </si>
  <si>
    <t xml:space="preserve">none I JUST SAID NO ONE BRUH jk </t>
  </si>
  <si>
    <t xml:space="preserve">7x5= 35 </t>
  </si>
  <si>
    <t>0.5 gas</t>
  </si>
  <si>
    <t>I divided 8 and 16 and got 0.5 gas</t>
  </si>
  <si>
    <t xml:space="preserve">I add 18 to 21 to see how much hours it will take so the candle is going to stop burning so I count to 7 to 8 add them to 21 </t>
  </si>
  <si>
    <t>Dz277</t>
  </si>
  <si>
    <t>um well kind of just be watching movies with my family and playing games</t>
  </si>
  <si>
    <t>first i did 2 times 4 equals 8, than i did 2 times 6 equal 12. Than i put strawberries like this ( 12 strawberries)</t>
  </si>
  <si>
    <t xml:space="preserve"> 37 1/3?</t>
  </si>
  <si>
    <t>i did a fraction of 3 apples and of 7 oranges for the small pitcher of juice than for the big one i did 16 apples and ? oranges, but i didn't know what times 3 would equal to 16 so i was clueless so i began to do 8 times 2 = 16 than plus 3 and then subtract that three and u get a clean 16. so i did x3 to 7 oranges and i got 21 oranges but i didn't know if i was right or wrong so yea but then am like it's wrong so i i began doing like 5 1/3 than i multiped 7 times 5 = 35 plus 2= 37 and 1/3?</t>
  </si>
  <si>
    <t>um cholate and vanilla or yellow cake</t>
  </si>
  <si>
    <t>24 ( 8 eggs times 3 strawberries)</t>
  </si>
  <si>
    <t>i dividedd 16 by 3 so 3 times 5 = 15 it's close to it so theni subtracted and got 1 then i did like a triangle loop of nummber to get a fraction of 5 and 1/3 so remember the whole number like 5 then i went to the 1 after i subtrated and to the three  i add them up like this( 5 and 1/3) and then i did 7 times 5 (35) plus (2)) = 37 and 1/3</t>
  </si>
  <si>
    <t xml:space="preserve">umm cake and bread with chesse and ham </t>
  </si>
  <si>
    <t>um well one thing is that it can be more useful if we have bigger numbers cause it would be complicated to the other method but this one can crack the code, but for me it's like poof i don't understand nothing nothing at all just divison part but am trying.</t>
  </si>
  <si>
    <t xml:space="preserve"> i did 5 times 2 = 10 and then i did 7 times 2= 14 how did i know to use 2 well because if it took 2 to get to 10 i do the same to the numerator</t>
  </si>
  <si>
    <t>7 1/2 miles</t>
  </si>
  <si>
    <t>i did 2 times 8 = 16 so then i did 16 divided by 2 = 8 then i did 15 divided by 2 = 7 1/2</t>
  </si>
  <si>
    <t>because u know quickly that 3 can go into 21 so then it's easier to do the problem from there</t>
  </si>
  <si>
    <t>yes am going to the beach with not many people and am learning how to surf with my brother and are dad is teaching us</t>
  </si>
  <si>
    <t>17 1/2</t>
  </si>
  <si>
    <t>31 mins</t>
  </si>
  <si>
    <t>so first i did 7 times 5 but then after i did 55 divided by 15 it was a dead end so then i thought why not divided 11 and 5 and i got 2 R1 and then to the 15 i multiped by 2 and got 30 and that R1 i added it to 30 so 31 mins is the answer</t>
  </si>
  <si>
    <t>i did 9 divided by 3 and my quotient is 3 and then i multiped 3 by 7 got 21 so 21 mangos</t>
  </si>
  <si>
    <t>60 miles?</t>
  </si>
  <si>
    <t>I did 24 divided by 4 equals 6 and 6 times 10 equals 60 so i think its 60 miles</t>
  </si>
  <si>
    <t xml:space="preserve">cause am more comfortable doing what i know not other stuff that is making my head like spin in different directions plus i don't know if i get the answer right but i like another way to do it i mostly don't know how to explian it that much but m trying to </t>
  </si>
  <si>
    <t>cause when i solved the problem jada's was lower and lowest number than my number of leofs and i almost got somehow jocelnys number</t>
  </si>
  <si>
    <t>cause i was thinking of doing the same problem as joeclenys way  cause it would be easier and probaly faster and of cousre  jada's way for me didn't make any sense</t>
  </si>
  <si>
    <t>colombian and half american</t>
  </si>
  <si>
    <t>1,11,12</t>
  </si>
  <si>
    <t>engilsh sometise</t>
  </si>
  <si>
    <t>um just the math problems</t>
  </si>
  <si>
    <t>um that it is pretty boring but not boring at the same time</t>
  </si>
  <si>
    <t xml:space="preserve">um don't know really nothing is that bad </t>
  </si>
  <si>
    <t>ienklnwd161087524057</t>
  </si>
  <si>
    <t>Dz279</t>
  </si>
  <si>
    <t>The most fun thing that I've done since I was at home was taking care of my family and be around them more often</t>
  </si>
  <si>
    <t>26 strawberries</t>
  </si>
  <si>
    <t>The why I solve this problem is by multiplying 2 untill we get 8. Next after that, we have to times the strawberries too so we can guess how many strawberries we got and what I got was 26 strawberries!</t>
  </si>
  <si>
    <t>36 oranges?</t>
  </si>
  <si>
    <t>I didn't really know how I did or even understand it but I got 36 oranges.</t>
  </si>
  <si>
    <t>2 apples</t>
  </si>
  <si>
    <t>15 apples</t>
  </si>
  <si>
    <t>Strawberry on the outside and chocolate in the inside</t>
  </si>
  <si>
    <t>15 oranges</t>
  </si>
  <si>
    <t>It very hard to explain but I got 15 oranges</t>
  </si>
  <si>
    <t>32 eggs</t>
  </si>
  <si>
    <t xml:space="preserve">I have cook a bowl of noodle that called Pho! </t>
  </si>
  <si>
    <t>Because she use more words for me to understand it</t>
  </si>
  <si>
    <t>7 minutes per 5 miles is equal to 10 miles and 14 minutes</t>
  </si>
  <si>
    <t>52 miles</t>
  </si>
  <si>
    <t>52</t>
  </si>
  <si>
    <t>Same as problem 12</t>
  </si>
  <si>
    <t>I don't know really know why I chose hat strategy to be honest</t>
  </si>
  <si>
    <t>I'm moving to the bay area before my grandparents pass away</t>
  </si>
  <si>
    <t>11+11+11=33           5+5+5+15</t>
  </si>
  <si>
    <t>9+4=13
3+4=7</t>
  </si>
  <si>
    <t>4+6=10
24+6=30</t>
  </si>
  <si>
    <t>I think another strategy would work better strategy</t>
  </si>
  <si>
    <t>Jocelyn way is the wrong way to solve the problem because it doesn't show how much she got that answer but Jada did</t>
  </si>
  <si>
    <t>Matias way to solve the problem is incorrect because need to have more reason why she/he got that answer</t>
  </si>
  <si>
    <t>We can still keep on contacts</t>
  </si>
  <si>
    <t>We don't get to see each other in person</t>
  </si>
  <si>
    <t>I don't really know</t>
  </si>
  <si>
    <t>MuMux70k1616089766556</t>
  </si>
  <si>
    <t>Dz282</t>
  </si>
  <si>
    <t>completed part 2 after weekend</t>
  </si>
  <si>
    <t>Stay home and play games :) But if you mean during online class, it would PROBABLY be long division maybe...?</t>
  </si>
  <si>
    <t>1. 8 divided by 2=4   2. 4x2=8  3. 4x6=(24)</t>
  </si>
  <si>
    <t>Strawberry cake with white icing :))</t>
  </si>
  <si>
    <t>1. 3/7=2 r1   2. 2 r1=2 1/3      3. 2 1/3x16= 37 1/3</t>
  </si>
  <si>
    <t>I've made cinnamon french toast with syrup and sliced bananas/strawberries on top.</t>
  </si>
  <si>
    <t>A reasons that Ratio is more useful than Fraction is because it has the more common strategy that's "easier" and can be used for more things. A.K.A the long division and comparing.</t>
  </si>
  <si>
    <t>24 minutes????</t>
  </si>
  <si>
    <t>7/5=?/10    7x2=14 5x2=10    10+14=24                    (Sorry I already kinda forgot how to use the strategies.)</t>
  </si>
  <si>
    <t>1.185</t>
  </si>
  <si>
    <t>.185</t>
  </si>
  <si>
    <t>15 divided by 8=1 r7  1 r7=1.875 i think????</t>
  </si>
  <si>
    <t>It sounds the easiest and simpler even tho it seems a little untrustable..</t>
  </si>
  <si>
    <t>I don't think so :( I usually go to Soak City every summer but now there's coronavirus so I don't think the waterpark is opening AGAIN. (Again meaning that they didn't open last year either)</t>
  </si>
  <si>
    <t>11/5=?/15 (x3) 11x3=33 5x3=15        33/15</t>
  </si>
  <si>
    <t>2/9=3 3x7=21.  (I May be wrong because I forgot how to use both strategies)</t>
  </si>
  <si>
    <t>Fraction Strategy because there is only 3 numbers to mess with. Theres also a number that can go into 100 equally (The 10) so that would help the fraction strategy.</t>
  </si>
  <si>
    <t>After looking at all the ways, I just followed what my gut said.</t>
  </si>
  <si>
    <t>Once again, I looked and followed what my gut said.</t>
  </si>
  <si>
    <t>I found the website interesting and fun. (the math problems were hard tho.)</t>
  </si>
  <si>
    <t>The math problems.</t>
  </si>
  <si>
    <t>Its good as it currently is.</t>
  </si>
  <si>
    <t>GqhBcqQi1616527683253</t>
  </si>
  <si>
    <t>Dz283</t>
  </si>
  <si>
    <t>Windows NT 6.1</t>
  </si>
  <si>
    <t>Watching anime</t>
  </si>
  <si>
    <t xml:space="preserve">First I divided 8 and 2 to find how much 2 eggs did he use. Second I multiplied 4 and 6 so I can how much strawberries he needs, and I got 24. </t>
  </si>
  <si>
    <t xml:space="preserve">First, I subtracted 7 and 3, I got 4. So then I added 16 and 4 because we know that to make a big pitcher of juice we need 4 more apples, so we are going to need to add 4 to the 16 oranges. Thats how I got 20 
</t>
  </si>
  <si>
    <t>I don't really have one.</t>
  </si>
  <si>
    <t>i divided 3 and 7 and got 2 1/3. Then  multiplied 16 with 2 1/3 and got 32 1/3</t>
  </si>
  <si>
    <t>no :(</t>
  </si>
  <si>
    <t>It shows how much of this piece have.</t>
  </si>
  <si>
    <t>i divided 10 and 5 to get 2, then i multiplied 7 and 2 to get 14.</t>
  </si>
  <si>
    <t>7.5</t>
  </si>
  <si>
    <t xml:space="preserve">I divided 16 and 8 to get 2 then I divided 15 and 2 to get 7r1 but changed it to 7 1/2
first I multiplied 16 with 8 to get 2 then I multiplied 15 and 2 to get 2 r 1 but I changed it to 1 1/2
</t>
  </si>
  <si>
    <t>I chose the first one because i know that 21 divides into 7 three times, then I divided 18 divided 3 six times.</t>
  </si>
  <si>
    <t>i don't know.</t>
  </si>
  <si>
    <t xml:space="preserve">First I looked for a connection for 15 and 5. 15 can go into 5 three times. So then I multiplied 11 by 3. </t>
  </si>
  <si>
    <t>I divided 9 and 3. I got 3. so then I multiplied 7 and 3 which equals 21.</t>
  </si>
  <si>
    <t xml:space="preserve">  40 miles</t>
  </si>
  <si>
    <t xml:space="preserve"> I divided 24 by 4. I got 6. Then I multiplied 10 and 6 which is 60.</t>
  </si>
  <si>
    <t xml:space="preserve">Because I see that 4 can go into eight 2 times. so then for the medium cake I multiplied 10 with 2. for the large cake  multiplied 100 with 2. </t>
  </si>
  <si>
    <t>I chose Jada's way because u can't subtract days with loaves.</t>
  </si>
  <si>
    <t>U can't subtract the flower with the flower seeds.</t>
  </si>
  <si>
    <t>I like how it ask how are we feeling</t>
  </si>
  <si>
    <t>I think this is already good.</t>
  </si>
  <si>
    <t>cFEwvnNz1616093435851</t>
  </si>
  <si>
    <t>Dz284</t>
  </si>
  <si>
    <t>Playing video games and spending time with my family.</t>
  </si>
  <si>
    <t>Alex used 24 strawberries</t>
  </si>
  <si>
    <t>First of all what i did is look 2 eggs and 6 strawberries. 2 x 1 = 2   2 x 3 = 6. Then alex wanted to make a big cake so he used 8 eggs 8 x1= 8 then I realized 8 x 3 = 24.</t>
  </si>
  <si>
    <t>32 oranges</t>
  </si>
  <si>
    <t>what i did is  multiply 16 by 2 and got 32.</t>
  </si>
  <si>
    <t xml:space="preserve"> 8 eggs</t>
  </si>
  <si>
    <t xml:space="preserve">Chocalate cake </t>
  </si>
  <si>
    <t xml:space="preserve">32 oranges </t>
  </si>
  <si>
    <t>So what i did is multiply 16 x 2 = 32</t>
  </si>
  <si>
    <t xml:space="preserve">
The Ratio strategy is more useful becaus eyou can domore</t>
  </si>
  <si>
    <t>no body</t>
  </si>
  <si>
    <t xml:space="preserve"> I used the fraction strategy </t>
  </si>
  <si>
    <t>31miles</t>
  </si>
  <si>
    <t>I did the Ratio strategy</t>
  </si>
  <si>
    <t>i choose that strategy because i did it</t>
  </si>
  <si>
    <t>So what i did is look a 5 pages and 11 mins then it said 15 pages so 5 x 3=15 11 x 3 = ?</t>
  </si>
  <si>
    <t>What i did is figure out that 3x1=3 3 x 3=9 there is 7 bananas 7 x 1= 7 7x 3=21</t>
  </si>
  <si>
    <t xml:space="preserve">30 gallons </t>
  </si>
  <si>
    <t>so what i did is see the4 and the 10 6 apart so with 24 thats how i got my answer</t>
  </si>
  <si>
    <t>i made these choices because i read them carefully</t>
  </si>
  <si>
    <t>I saw them and knew right away</t>
  </si>
  <si>
    <t>IT was easy and fun</t>
  </si>
  <si>
    <t>some of the questions where kinda hard just a little bit</t>
  </si>
  <si>
    <t>nothing its perfect</t>
  </si>
  <si>
    <t>Dz286</t>
  </si>
  <si>
    <t>I got to try knew things and I got to cook more for my family.</t>
  </si>
  <si>
    <t xml:space="preserve">I know that 2x4 is 8 so i multiplied 6 and 4 then I got 24. </t>
  </si>
  <si>
    <t xml:space="preserve">I know that 3x5 is 15+1 is 16 so I multiplied 7x5 and got 35 </t>
  </si>
  <si>
    <t>I like marble cake</t>
  </si>
  <si>
    <t xml:space="preserve">I multiplied 5 and 7 and got 35 </t>
  </si>
  <si>
    <t>16 appels</t>
  </si>
  <si>
    <t>I cook stake with mashed potatoes</t>
  </si>
  <si>
    <t>Aq002a</t>
  </si>
  <si>
    <t>i mulitiply 7 and 3</t>
  </si>
  <si>
    <t>21 oranges</t>
  </si>
  <si>
    <t>mulitply 7 and 3</t>
  </si>
  <si>
    <t xml:space="preserve">i cooked eggs </t>
  </si>
  <si>
    <t xml:space="preserve">it is fast to use </t>
  </si>
  <si>
    <t>it will take 35 minutes</t>
  </si>
  <si>
    <t>i multiply 5 and 7</t>
  </si>
  <si>
    <t>it can go 120 miles</t>
  </si>
  <si>
    <t xml:space="preserve">i multipliy 15 and 8 and got 40 and put the 0 on the botom  and 4 on top and i add 8 and 4  </t>
  </si>
  <si>
    <t>you can add and mulitply</t>
  </si>
  <si>
    <t>WORK</t>
  </si>
  <si>
    <t>FL_29</t>
  </si>
  <si>
    <t>go to the park</t>
  </si>
  <si>
    <t>i dividi 11 and 15</t>
  </si>
  <si>
    <t>12 mangos</t>
  </si>
  <si>
    <t xml:space="preserve"> divide 9 and 7</t>
  </si>
  <si>
    <t>i multipiy 24 and 10 and got 240</t>
  </si>
  <si>
    <t>you divide and if you think the answer is not right you can multpliy</t>
  </si>
  <si>
    <t>jocely's is kepping crack of the day and loaves and matias's is just kepping crack of the loaves</t>
  </si>
  <si>
    <t xml:space="preserve">i  agree with jada's adding and saubtrating
</t>
  </si>
  <si>
    <t xml:space="preserve">you can have fun with math </t>
  </si>
  <si>
    <t>i like evrething</t>
  </si>
  <si>
    <t>nothing i like it</t>
  </si>
  <si>
    <t>HJvTe1wt1616173871356</t>
  </si>
  <si>
    <t>Aq002b</t>
  </si>
  <si>
    <t>1051x591</t>
  </si>
  <si>
    <t>play with my family</t>
  </si>
  <si>
    <t>alex needs 6 more strawbrrries</t>
  </si>
  <si>
    <t>6 more</t>
  </si>
  <si>
    <t>I counted how many more Alex needs for the eggs so i add the number and add it to six</t>
  </si>
  <si>
    <t>Aq003</t>
  </si>
  <si>
    <t>I have done a virtual escape room</t>
  </si>
  <si>
    <t xml:space="preserve">I noticed that Alex quadrupled the amount of eggs that there was so I quadrupled the amount of strawberrys
</t>
  </si>
  <si>
    <t>I added thirteen to seven to make twenty because Maria added thirteen to the three</t>
  </si>
  <si>
    <t>Ice cream Oreo cake</t>
  </si>
  <si>
    <t>I multiplied seven by 5 and 1/3</t>
  </si>
  <si>
    <t>It might be more useful because you can get better answers</t>
  </si>
  <si>
    <t>I multiplied 5 miles and 7 minutes by 2 to get 10 miles and 14 minutes</t>
  </si>
  <si>
    <t>For every gallon of gas it drives 2 mile</t>
  </si>
  <si>
    <t>I chose that strategy because you will get the relationship of multiply by 3 so the you will multiply 18 hours times 3 to get 54 hours</t>
  </si>
  <si>
    <t>I do not know if I am doing anything fun this summer</t>
  </si>
  <si>
    <t>It will take 18 minutes for the bike to go 8 miles</t>
  </si>
  <si>
    <t>It will take her 33 minutes for her to read 15 pages</t>
  </si>
  <si>
    <t>I multiplied 5/11 by 3 to get 15/33</t>
  </si>
  <si>
    <t>It can drive 22 miles with 11 gallons because there is a 1:2 ratio</t>
  </si>
  <si>
    <t>21 Mangoes</t>
  </si>
  <si>
    <t>I multiplied 9 by 2 1/3 because 3 was multiplied by 2 1/3</t>
  </si>
  <si>
    <t>I figured out the is a 1:6 ratio so I multiplied 6 by 10 to get 60</t>
  </si>
  <si>
    <t>Ratio strategy because there seems like a theme</t>
  </si>
  <si>
    <t>I made those choices because Jadas answer is wrong and Matias is quicker then Jocelyns.</t>
  </si>
  <si>
    <t>Matias is more efficient because there is no decimals.</t>
  </si>
  <si>
    <t>I liked the gifs.</t>
  </si>
  <si>
    <t>I did not like being forced to use other strategys</t>
  </si>
  <si>
    <t xml:space="preserve">Maybe a game in between every few questions </t>
  </si>
  <si>
    <t xml:space="preserve"> 9nyzeMIZ1616169978432</t>
  </si>
  <si>
    <t>Aq004</t>
  </si>
  <si>
    <t>Play the video game or hang out with my mom or dad.</t>
  </si>
  <si>
    <t>I did 2 x 4 = 8 then I did 4 x 6 = 24</t>
  </si>
  <si>
    <t>3/21  7/21             7 x 3/21 = 21/21       3 x 7/21 = 21/21    21/21 + 21/21 = 42/21 = 2 0/21</t>
  </si>
  <si>
    <t>4 bananas</t>
  </si>
  <si>
    <t xml:space="preserve">8 bananas        </t>
  </si>
  <si>
    <t>chocalate</t>
  </si>
  <si>
    <t>7 x 3</t>
  </si>
  <si>
    <t>I like to use fraction strategy</t>
  </si>
  <si>
    <t>Its easy</t>
  </si>
  <si>
    <t>Me and my family may go on a field trip.</t>
  </si>
  <si>
    <t>5 x 3 = 15     11 x 3 = 33</t>
  </si>
  <si>
    <t>3 + 4 = 7      9 + 4 = 13</t>
  </si>
  <si>
    <t>4 x 6 = 24     10 x 6 = 60</t>
  </si>
  <si>
    <t>Because the fraction strategy</t>
  </si>
  <si>
    <t>I did the math</t>
  </si>
  <si>
    <t>Nothing I like  is in this online activity</t>
  </si>
  <si>
    <t>somethings.</t>
  </si>
  <si>
    <t>Aq005a</t>
  </si>
  <si>
    <t>The most fun thing I have done is getting to finish early sometimes, and that would mean i can work on other stuff like practice on my piano.</t>
  </si>
  <si>
    <t>He needs to put 12 strawberries.</t>
  </si>
  <si>
    <t>First i did 8-2=6 than i did 6+6=12 so he needs to put 12 strawberries.</t>
  </si>
  <si>
    <t>She needs 36</t>
  </si>
  <si>
    <t>I did 16/3=5r1 so than i did 7 times 5= 35+1=36</t>
  </si>
  <si>
    <t>I don't like cake</t>
  </si>
  <si>
    <t xml:space="preserve">37 </t>
  </si>
  <si>
    <t>I did 16/3=5 then i did 7 times 5= 35 1/3 + 2= 37 1/3</t>
  </si>
  <si>
    <t>It helps you more understand the problem and sometimes it is easy to solve.</t>
  </si>
  <si>
    <t>5 miles times 2=10 miles        7 mins times 2= 14 mins</t>
  </si>
  <si>
    <t>1.8241</t>
  </si>
  <si>
    <t>.8241</t>
  </si>
  <si>
    <t xml:space="preserve">I did divition </t>
  </si>
  <si>
    <t>I chose it because it looks easy</t>
  </si>
  <si>
    <t>I made those choices because it lloks like that right answer and a easy way to get the answer</t>
  </si>
  <si>
    <t>i made those choices because the correct answer looks like the easier way to solve</t>
  </si>
  <si>
    <t>I like that a learned some strategies</t>
  </si>
  <si>
    <t>I liked everything about it</t>
  </si>
  <si>
    <t>I like it is already a great website!</t>
  </si>
  <si>
    <t>FDMZz0631616172657853</t>
  </si>
  <si>
    <t>Aq008</t>
  </si>
  <si>
    <t>playing with my taplet</t>
  </si>
  <si>
    <t>-2  strawberries</t>
  </si>
  <si>
    <t>-2</t>
  </si>
  <si>
    <t>i did solvde 2-8 or 2-6 thats when i got the idea to subtraction 6-2= -2</t>
  </si>
  <si>
    <t>36 orenges</t>
  </si>
  <si>
    <t>2 apples 7 orenges = ? 16 apples so i maultiply 3 x 12 = 36</t>
  </si>
  <si>
    <t>8 berries</t>
  </si>
  <si>
    <t>cookie cake</t>
  </si>
  <si>
    <t>24 orenges</t>
  </si>
  <si>
    <t xml:space="preserve">i did 3 apples and 7 orenges plus ? orenges and 16 apples so it has to be 2 orenges </t>
  </si>
  <si>
    <t>2.333 orenges</t>
  </si>
  <si>
    <t>yes my mom cooked pasta</t>
  </si>
  <si>
    <t xml:space="preserve">ratio strategy is useful becues is like powerful in is like useful and smart </t>
  </si>
  <si>
    <t>35 minutes</t>
  </si>
  <si>
    <t>i multiply 5 x 7 in it equal 35</t>
  </si>
  <si>
    <t>128 the toy car can drie</t>
  </si>
  <si>
    <t>128</t>
  </si>
  <si>
    <t>i mutiply 8 x 16 in it equal 128</t>
  </si>
  <si>
    <t>i mutiply 18 x 7 in it equel 126</t>
  </si>
  <si>
    <t>13 minutes</t>
  </si>
  <si>
    <t>16 minutes to read 15 pages</t>
  </si>
  <si>
    <t>i use 5 + 11 it equel 16 minutes thats how i got the answer</t>
  </si>
  <si>
    <t>18 gallons of gas tank n the toy car</t>
  </si>
  <si>
    <t>19 you need of mengos in the smoothie</t>
  </si>
  <si>
    <t xml:space="preserve">i added 3 + 9 + 7 in it equal to 19 so how i got the answer to show how many you need mangos in the smothie </t>
  </si>
  <si>
    <t xml:space="preserve">30 is how far the train travel </t>
  </si>
  <si>
    <t>38 gallons</t>
  </si>
  <si>
    <t>i added 24 + 4 it equal 28 in then added 10 in it equal to 28 gallons</t>
  </si>
  <si>
    <t>bucues you can solve everithing with what i made the choice</t>
  </si>
  <si>
    <t>bucues you can see the matias way is incorrect and jada way is most efficient</t>
  </si>
  <si>
    <t>bucues is jocenlns is incorrect</t>
  </si>
  <si>
    <t>i like the we can fucus on answeing quatinons</t>
  </si>
  <si>
    <t>no bucues we miss the school</t>
  </si>
  <si>
    <t>NqKTkvwj16161710658239</t>
  </si>
  <si>
    <t>Aq009</t>
  </si>
  <si>
    <t>the way I solved this problem I saw that they added 6 eggs to the 2eggs so I did the same thing to the strawberries</t>
  </si>
  <si>
    <t>336</t>
  </si>
  <si>
    <t>I first find the multiple of the small juice and the big juice and multiplied</t>
  </si>
  <si>
    <t>5/1</t>
  </si>
  <si>
    <t>I multiplied 3x7</t>
  </si>
  <si>
    <t>3 berries</t>
  </si>
  <si>
    <t>cause that is faster</t>
  </si>
  <si>
    <t>I did 7 plus 7</t>
  </si>
  <si>
    <t>i multiplied</t>
  </si>
  <si>
    <t>its faster</t>
  </si>
  <si>
    <t>i did 5 x 11  and then i got 55</t>
  </si>
  <si>
    <t>I did 9x4 and that is 36</t>
  </si>
  <si>
    <t xml:space="preserve">I did 24 x 6 and that is 144
</t>
  </si>
  <si>
    <t>cause I like it and it feels like it is</t>
  </si>
  <si>
    <t>the way they were doing it</t>
  </si>
  <si>
    <t xml:space="preserve">the way that they did it
</t>
  </si>
  <si>
    <t>I like it because</t>
  </si>
  <si>
    <t>to long</t>
  </si>
  <si>
    <t>less time</t>
  </si>
  <si>
    <t>OpIUK0al1616175762458</t>
  </si>
  <si>
    <t>Aq012</t>
  </si>
  <si>
    <t xml:space="preserve">going to indiana </t>
  </si>
  <si>
    <t>i multiply 7 x 3</t>
  </si>
  <si>
    <t>2 oranges</t>
  </si>
  <si>
    <t>i did 7x2</t>
  </si>
  <si>
    <t>yea</t>
  </si>
  <si>
    <t>because you cant use 1 strategy for all your problems</t>
  </si>
  <si>
    <t>i did 16x2 and then i subtracted the answer i got by 1</t>
  </si>
  <si>
    <t>because you add 7+21 and then you add 18 to the answer</t>
  </si>
  <si>
    <t>since she reads 5 pages in 11 minutes that mean each time we read 5 more pages its 11 minutes and 5x3=15 so we add 11 minutes each time she read 5 pages which leaves us with 33</t>
  </si>
  <si>
    <t>5 mangos</t>
  </si>
  <si>
    <t>there his 9 mangos  and since they added 4 more bananas i subtracted 9 minus 4 and that gave me  5 so 5 mangos</t>
  </si>
  <si>
    <t>Aq015</t>
  </si>
  <si>
    <t>I did 6x4</t>
  </si>
  <si>
    <t>3+13=16 7+13=20</t>
  </si>
  <si>
    <t>24 Berries</t>
  </si>
  <si>
    <t xml:space="preserve">Chocolate Cake With ice cream </t>
  </si>
  <si>
    <t xml:space="preserve">20 Oranges </t>
  </si>
  <si>
    <t>7+13=20</t>
  </si>
  <si>
    <t xml:space="preserve">maruchan  </t>
  </si>
  <si>
    <t>Its useful because It helps the students understand more ways</t>
  </si>
  <si>
    <t>12=7+5</t>
  </si>
  <si>
    <t>23=7+ 16</t>
  </si>
  <si>
    <t>Because it was easier to me</t>
  </si>
  <si>
    <t>Going To Punta Cana and Playing video games</t>
  </si>
  <si>
    <t xml:space="preserve">8miles in 14mintues </t>
  </si>
  <si>
    <t xml:space="preserve">15 in 21 minutes </t>
  </si>
  <si>
    <t>i added 10</t>
  </si>
  <si>
    <t xml:space="preserve">11 gallons in 23 minutes </t>
  </si>
  <si>
    <t>7 more mangos</t>
  </si>
  <si>
    <t>9+7=13</t>
  </si>
  <si>
    <t>20+8=28</t>
  </si>
  <si>
    <t xml:space="preserve">34 gallons </t>
  </si>
  <si>
    <t>24+10=34</t>
  </si>
  <si>
    <t>I choose the fraction strategy because im good at it</t>
  </si>
  <si>
    <t xml:space="preserve">I made those chooses because jada's way doesn't have enough loafs because he needs a snack but Matias's way makes more sense </t>
  </si>
  <si>
    <t xml:space="preserve">Jocelyn's way makes more sense because it needs more </t>
  </si>
  <si>
    <t>mexcain Cuban</t>
  </si>
  <si>
    <t>The Funny gifs</t>
  </si>
  <si>
    <t>more funny gifs</t>
  </si>
  <si>
    <t>i didnt get the game</t>
  </si>
  <si>
    <t>Aq017</t>
  </si>
  <si>
    <t>having a sleepover</t>
  </si>
  <si>
    <t>i times the 2 by 4 
then the 6 by 4 
I figured if he needs 2 eggs for a small cake and he used 8 for a big cake them i did the 2 by 4 times then the 6 times 4 to make 24 strawberries</t>
  </si>
  <si>
    <t>So i did 7x5 =35</t>
  </si>
  <si>
    <t>we had to find what 3x5=15 then 7x5 =35 then im lost</t>
  </si>
  <si>
    <t>salmon</t>
  </si>
  <si>
    <t>It gives more details.</t>
  </si>
  <si>
    <t>5x2=10
then i did 7x2=14 
so 14 minutes it took</t>
  </si>
  <si>
    <t>28.1</t>
  </si>
  <si>
    <t>i divided 8 into 15.000
then i multiplied 1.875x15=28.125</t>
  </si>
  <si>
    <t>i divided 7x3 =21
18x3=54 hours</t>
  </si>
  <si>
    <t>maybe a trip to Tennessee</t>
  </si>
  <si>
    <t>I did 5x3=15 then i did 11x3=33</t>
  </si>
  <si>
    <t>3x2=6 then 9x2=18</t>
  </si>
  <si>
    <t>24+24=48 then i divided 10 divide by 24=2.4
so 48+2.4=50.4</t>
  </si>
  <si>
    <t xml:space="preserve">I think it would be easier for me </t>
  </si>
  <si>
    <t>bcause 8 divided by 24 =3 loaves per day then i did 3x20 =60 so 60 total loaves</t>
  </si>
  <si>
    <t xml:space="preserve">made a fraction then multiplied </t>
  </si>
  <si>
    <t>I liked that they expalined well and it was online.</t>
  </si>
  <si>
    <t>that it takes time to do.</t>
  </si>
  <si>
    <t>if it was shorter beacuse in some parts i got confused.</t>
  </si>
  <si>
    <t>c5zOZuHy1616169980360</t>
  </si>
  <si>
    <t>Aq022</t>
  </si>
  <si>
    <t>I want to play and go out.</t>
  </si>
  <si>
    <t>24/8</t>
  </si>
  <si>
    <t xml:space="preserve">i did 3x7=21+16=37
</t>
  </si>
  <si>
    <t>is like 2 eggs</t>
  </si>
  <si>
    <t>choc lat</t>
  </si>
  <si>
    <t>posts</t>
  </si>
  <si>
    <t>i am going to the mall</t>
  </si>
  <si>
    <t xml:space="preserve">i did't mack sanc
</t>
  </si>
  <si>
    <t>they both got the same awser</t>
  </si>
  <si>
    <t>Mexican</t>
  </si>
  <si>
    <t>you get to learn</t>
  </si>
  <si>
    <t xml:space="preserve">nothing
</t>
  </si>
  <si>
    <t>Aq024</t>
  </si>
  <si>
    <t>watch movies</t>
  </si>
  <si>
    <t>so i multiply 2 by four cause you if you divide 8 and 2 it will give you 4. so then you multiply 6 and 4 you will get 24 so 24 strawberry's you will needs</t>
  </si>
  <si>
    <t>if you multiply 3 and 5 you get 15 and then add 1 you get 16. then you add 7 and 15 you get 22 so 22 oranges you need.
..</t>
  </si>
  <si>
    <t xml:space="preserve">2 berries </t>
  </si>
  <si>
    <t>16 berries</t>
  </si>
  <si>
    <t>if you multiply 3 and 7 you get 21 then you add 1 you get 22.</t>
  </si>
  <si>
    <t>7berries</t>
  </si>
  <si>
    <t>toast</t>
  </si>
  <si>
    <t>to see how eggs or berries.</t>
  </si>
  <si>
    <t xml:space="preserve">cause 5 plus 2 is 7 so its takes 2 mins to get 10 miles </t>
  </si>
  <si>
    <t xml:space="preserve">30 mins </t>
  </si>
  <si>
    <t>i add 15 and 15 and i get 30 so 30 mins its takes.</t>
  </si>
  <si>
    <t xml:space="preserve">i multiply 7 and 18 </t>
  </si>
  <si>
    <t>to the beach</t>
  </si>
  <si>
    <t>14 mlies</t>
  </si>
  <si>
    <t>4/21</t>
  </si>
  <si>
    <t>i did area model and take away 1 and i get 4/21</t>
  </si>
  <si>
    <t>add 3 and 9 and 7 then i get 19</t>
  </si>
  <si>
    <t>i add 4 and 10 i get 14 then i add 24 i get 38</t>
  </si>
  <si>
    <t>i multiply cause that's how i get my answer.</t>
  </si>
  <si>
    <t>i did the all but jocelyns is right</t>
  </si>
  <si>
    <t>i did all but jada was right</t>
  </si>
  <si>
    <t>6,8</t>
  </si>
  <si>
    <t>when they explain the answers.</t>
  </si>
  <si>
    <t>when i do it myself</t>
  </si>
  <si>
    <t>if add home work we can understand i a little more</t>
  </si>
  <si>
    <t>Aq025</t>
  </si>
  <si>
    <t>watching Movies with My family</t>
  </si>
  <si>
    <t>7 7/7</t>
  </si>
  <si>
    <t xml:space="preserve">7 </t>
  </si>
  <si>
    <t>7x2= 14
7/7x2=2</t>
  </si>
  <si>
    <t>7.000 oranges</t>
  </si>
  <si>
    <t>16 eggs</t>
  </si>
  <si>
    <t>it is more helpful</t>
  </si>
  <si>
    <t>15x16=96</t>
  </si>
  <si>
    <t>you have to use the times tables</t>
  </si>
  <si>
    <t>5x3=15 5x11=33</t>
  </si>
  <si>
    <t>3+3=6+1=7
9+9=18+1=19</t>
  </si>
  <si>
    <t>24 divided by 4 =6 
6x10=60</t>
  </si>
  <si>
    <t>because I can Make it into fractions</t>
  </si>
  <si>
    <t>Jada was subtracting loaf and days</t>
  </si>
  <si>
    <t>Jada Is subtracting seeds with packets of seeds</t>
  </si>
  <si>
    <t xml:space="preserve">I get to use my brain </t>
  </si>
  <si>
    <t>Aq027</t>
  </si>
  <si>
    <t>Going to the park</t>
  </si>
  <si>
    <t xml:space="preserve">Alex needs 12 strawberries </t>
  </si>
  <si>
    <t xml:space="preserve">2x3=6 Strawberries 
 1x2=2eggs 
 2x4=8 eggs  2x6=12 strawberries </t>
  </si>
  <si>
    <t>Coffee cake</t>
  </si>
  <si>
    <t>7.000</t>
  </si>
  <si>
    <t>Grill Cheese</t>
  </si>
  <si>
    <t xml:space="preserve">Because you can use it when there is to equal number </t>
  </si>
  <si>
    <t>5x2=10 miles  7x2=14 minutes</t>
  </si>
  <si>
    <t xml:space="preserve">8÷16=2 2x15=16 miles
</t>
  </si>
  <si>
    <t>7x3=21 21+18=39</t>
  </si>
  <si>
    <t>18 Minutes</t>
  </si>
  <si>
    <t>33 Minutes</t>
  </si>
  <si>
    <t>5x3=15    5/11 5x3=15   11x3=33</t>
  </si>
  <si>
    <t>24 Miles</t>
  </si>
  <si>
    <t>9 mangos</t>
  </si>
  <si>
    <t>3x3=9 3/9   9x7</t>
  </si>
  <si>
    <t xml:space="preserve">40 Miles </t>
  </si>
  <si>
    <t>40 Miles</t>
  </si>
  <si>
    <t>4x10=40</t>
  </si>
  <si>
    <t>I remember from the last video i saw</t>
  </si>
  <si>
    <t>I remember the metheds</t>
  </si>
  <si>
    <t>look at the one the makes sence</t>
  </si>
  <si>
    <t>How i can just type and not write</t>
  </si>
  <si>
    <t>Making it shorter</t>
  </si>
  <si>
    <t>Aq031</t>
  </si>
  <si>
    <t>The most fun thing i have done during staying at home is playing with my friend on Facetime.</t>
  </si>
  <si>
    <t>first, I notice that there was a pattern like this 2,4,6.So then I multiplied 8x3 and I got 24.</t>
  </si>
  <si>
    <t xml:space="preserve">I solved this problem by doing 2x8 and it equaled 16.So then I got the answer 8.
</t>
  </si>
  <si>
    <t>My favorite type of cake is choclate cake</t>
  </si>
  <si>
    <t>I multiped.</t>
  </si>
  <si>
    <t>7 0ranges</t>
  </si>
  <si>
    <t>3 brries</t>
  </si>
  <si>
    <t>The Ratio strategy is more useful because it is easier to do and understand.</t>
  </si>
  <si>
    <t>nobody helped me.</t>
  </si>
  <si>
    <t>First,I did 7x2 and I got 14.</t>
  </si>
  <si>
    <t>I did 8x2</t>
  </si>
  <si>
    <t>I chose that strategy because it is esay.</t>
  </si>
  <si>
    <t>I am going on a trip</t>
  </si>
  <si>
    <t>i solved this problem by first i did 5x3=15,So then i did 11x3 and i got 33.</t>
  </si>
  <si>
    <t>First I saw that there was a pattern 3,6,9,so I did 7x3 and  got 21.</t>
  </si>
  <si>
    <t>I did 24x3 and I got 72,so then I did 70-2 and that is how I got my answer</t>
  </si>
  <si>
    <t>I chose that way because I think it more easyer</t>
  </si>
  <si>
    <t>I made those choices because Jadas was wrong and matias was right</t>
  </si>
  <si>
    <t xml:space="preserve">I made those choices because Jada is wrong and Matias is right. </t>
  </si>
  <si>
    <t>I like this online activity because it is easy and fun to learn.</t>
  </si>
  <si>
    <t>I liked it.</t>
  </si>
  <si>
    <t>To answer the question and then the teacher would go threw the problem.</t>
  </si>
  <si>
    <t>Ar033a</t>
  </si>
  <si>
    <t>i whi to partuciate</t>
  </si>
  <si>
    <t>12m</t>
  </si>
  <si>
    <t>ya</t>
  </si>
  <si>
    <t>yes!</t>
  </si>
  <si>
    <t>ii</t>
  </si>
  <si>
    <t>jm</t>
  </si>
  <si>
    <t>Tg</t>
  </si>
  <si>
    <t>1,9,7</t>
  </si>
  <si>
    <t>it fun</t>
  </si>
  <si>
    <t>i love online activity</t>
  </si>
  <si>
    <t xml:space="preserve">yup
</t>
  </si>
  <si>
    <t>Ar033b</t>
  </si>
  <si>
    <t>i want to participate</t>
  </si>
  <si>
    <t>8 eggs and 48 strawberriess</t>
  </si>
  <si>
    <t>i used my minde</t>
  </si>
  <si>
    <t>my time</t>
  </si>
  <si>
    <t>red</t>
  </si>
  <si>
    <t>Ar034</t>
  </si>
  <si>
    <t xml:space="preserve">i wont to sky zone </t>
  </si>
  <si>
    <t xml:space="preserve">if Alex had 2 eggs and he gets 8  that means he did 2x4=8 so i did 6x4=24 and got 24 strawberries. </t>
  </si>
  <si>
    <t>maria got 16 apples so i did 3x5x1=16 Apples so  i did 7x5x1=36 oranges</t>
  </si>
  <si>
    <t xml:space="preserve">2 oranges </t>
  </si>
  <si>
    <t xml:space="preserve">15 oranges </t>
  </si>
  <si>
    <t>strawberries</t>
  </si>
  <si>
    <t xml:space="preserve">maria haves 3 apples and 7 oranges so i did 3\16 got 5r1 and 7x3x1=36 oranges </t>
  </si>
  <si>
    <t xml:space="preserve">7.000oranges </t>
  </si>
  <si>
    <t xml:space="preserve">yes  </t>
  </si>
  <si>
    <t xml:space="preserve">the Ratio Strategy is use full because it help you have the right numbers and the right  place and that help you solve the probmel </t>
  </si>
  <si>
    <t xml:space="preserve">i think it can go 14 because i if 5x2=10 then 7x2=14 mintues i added 2 time 5 and 7 </t>
  </si>
  <si>
    <t xml:space="preserve">17 miles </t>
  </si>
  <si>
    <t xml:space="preserve">if 8x2=16 i did 8\15=1r7 </t>
  </si>
  <si>
    <t>i chose this staregy because it is easy</t>
  </si>
  <si>
    <t xml:space="preserve">not that i know </t>
  </si>
  <si>
    <t>what i did was i added 10+11=21 because she read 5pg and 11 minutes so i just took away 10 from that 15 and did 10+11</t>
  </si>
  <si>
    <t xml:space="preserve">i did if you have 9 mangos and 3 bananas and that is 13 supplies so i did 7 bananas and 5 mangos </t>
  </si>
  <si>
    <t xml:space="preserve">16 miles </t>
  </si>
  <si>
    <t xml:space="preserve">i did 10x4=40 miles i got 40miles  the truck can go with 10 gallons of gas </t>
  </si>
  <si>
    <t xml:space="preserve">i picked  Ratio Stategy because  for me it is the easy way to do this problem </t>
  </si>
  <si>
    <t xml:space="preserve">because i think this is a more diving that time table promble </t>
  </si>
  <si>
    <t xml:space="preserve">i think jadas way was the right way because when she  - it was the right answer and i what of did they same thing that jadas way was </t>
  </si>
  <si>
    <t xml:space="preserve">um it is kind of more easy to type a story or a summary  </t>
  </si>
  <si>
    <t>trying to clik thind and it dose not work</t>
  </si>
  <si>
    <t xml:space="preserve">i dont know </t>
  </si>
  <si>
    <t>Ar036a</t>
  </si>
  <si>
    <t>I multilplyed 3x7 and got 21</t>
  </si>
  <si>
    <t>Chocalete</t>
  </si>
  <si>
    <t>7 Oranges</t>
  </si>
  <si>
    <t>Yes chisese rice</t>
  </si>
  <si>
    <t>5,6</t>
  </si>
  <si>
    <t>It easyer</t>
  </si>
  <si>
    <t xml:space="preserve">Because It was easyer for me
</t>
  </si>
  <si>
    <t>Im going to texas for my ants wedding</t>
  </si>
  <si>
    <t>Ar036b</t>
  </si>
  <si>
    <t xml:space="preserve">Play with my dad soccor </t>
  </si>
  <si>
    <t>Ar040</t>
  </si>
  <si>
    <t>play among</t>
  </si>
  <si>
    <t xml:space="preserve">I moved the 4 to the 6 and i times it and got 24 </t>
  </si>
  <si>
    <t>i times 5 by 7 and added a one</t>
  </si>
  <si>
    <t xml:space="preserve">i times 7 by 5 then i added it by 2 </t>
  </si>
  <si>
    <t>i times 7 by two and got 14</t>
  </si>
  <si>
    <t>i times 15 by two and got 30</t>
  </si>
  <si>
    <t>i times 18 by 3 and gotm34</t>
  </si>
  <si>
    <t>15x2=30+1=31</t>
  </si>
  <si>
    <t xml:space="preserve">9+4 </t>
  </si>
  <si>
    <t>4=24 10-4=244=242=12</t>
  </si>
  <si>
    <t>bc its the fastist way in my book</t>
  </si>
  <si>
    <t>because  there 20 days in every 8 days he needs 24 so 8+8=16+4=20 24 div by 2 = 12 so we + and get 60</t>
  </si>
  <si>
    <t>8x8=64</t>
  </si>
  <si>
    <t>j</t>
  </si>
  <si>
    <t>Ar043</t>
  </si>
  <si>
    <t>Watch a lots of shows and play video games</t>
  </si>
  <si>
    <t>Times 6 and 4 and get 24</t>
  </si>
  <si>
    <t>First find out what time 3 and 16 and I got 5 so then you times 7 x 5 = 35</t>
  </si>
  <si>
    <t xml:space="preserve">First, find out how did 3 when to 16 so it 5 1/3 then times 5 1/3 to 7 and its 35
</t>
  </si>
  <si>
    <t>I times two 7 and I got 14</t>
  </si>
  <si>
    <t>I times 1 1/2 to 8 and got 15 and I did the same to 16 and got 17</t>
  </si>
  <si>
    <t xml:space="preserve">I use times 3 to 7 and got 21 </t>
  </si>
  <si>
    <t>I times 5x3=15 and 11x3=33 and got 33/15</t>
  </si>
  <si>
    <t>I first times 3x3 1/3 =7 and time 9x3 1/3 = 28</t>
  </si>
  <si>
    <t>I first 4x3 1/3 = 10 than I times 24x3 1/2 and got 73</t>
  </si>
  <si>
    <t xml:space="preserve">It is easy and faster </t>
  </si>
  <si>
    <t>It is cool</t>
  </si>
  <si>
    <t>it was kind of boring</t>
  </si>
  <si>
    <t>less qquestions</t>
  </si>
  <si>
    <t>Ar045</t>
  </si>
  <si>
    <t>going out and playing</t>
  </si>
  <si>
    <t>add</t>
  </si>
  <si>
    <t>6+2=8</t>
  </si>
  <si>
    <t xml:space="preserve">6x4=24
</t>
  </si>
  <si>
    <t>2  oranges</t>
  </si>
  <si>
    <t>15 berries</t>
  </si>
  <si>
    <t>chacolate</t>
  </si>
  <si>
    <t>5 eggs</t>
  </si>
  <si>
    <t>7 apples</t>
  </si>
  <si>
    <t>no not realy</t>
  </si>
  <si>
    <t>1,5,6,7</t>
  </si>
  <si>
    <t>i think the fraction strategy is better</t>
  </si>
  <si>
    <t>16x8=112</t>
  </si>
  <si>
    <t>because its the easyest</t>
  </si>
  <si>
    <t>going to six flags and to a water park</t>
  </si>
  <si>
    <t>72 miles</t>
  </si>
  <si>
    <t>11x15</t>
  </si>
  <si>
    <t>10x4</t>
  </si>
  <si>
    <t xml:space="preserve"> because it is faster </t>
  </si>
  <si>
    <t>en</t>
  </si>
  <si>
    <t>that we get to learn</t>
  </si>
  <si>
    <t>having to solve hard questians</t>
  </si>
  <si>
    <t>that were at home</t>
  </si>
  <si>
    <t>Ar046</t>
  </si>
  <si>
    <t>13.1.2</t>
  </si>
  <si>
    <t>baking stuff</t>
  </si>
  <si>
    <t>skip count</t>
  </si>
  <si>
    <t>i did multiplication</t>
  </si>
  <si>
    <t>i did 3x5=15+1=16
7x5=35+1=36</t>
  </si>
  <si>
    <t>cupcakes</t>
  </si>
  <si>
    <t>maybe its easy</t>
  </si>
  <si>
    <t>getting a new pool</t>
  </si>
  <si>
    <t>i multiplied 11 times 3</t>
  </si>
  <si>
    <t>i added 9+9 and got 18 and i added one more and got 19</t>
  </si>
  <si>
    <t>i subtracted 24-4 and got 20 then i added 20 to 10</t>
  </si>
  <si>
    <t>because i like that strategy</t>
  </si>
  <si>
    <t>because jada got the wrong answer</t>
  </si>
  <si>
    <t>because jada is wrong and the other two people got it right</t>
  </si>
  <si>
    <t>the gifs and the easy math problems</t>
  </si>
  <si>
    <t>i don't know</t>
  </si>
  <si>
    <t>the game is not loading for me</t>
  </si>
  <si>
    <t>Ar049</t>
  </si>
  <si>
    <t>go out</t>
  </si>
  <si>
    <t xml:space="preserve">2*6 </t>
  </si>
  <si>
    <t>3*7</t>
  </si>
  <si>
    <t>3+7</t>
  </si>
  <si>
    <t>7oranges</t>
  </si>
  <si>
    <t>7+7</t>
  </si>
  <si>
    <t>I was gusessing</t>
  </si>
  <si>
    <t>no lol</t>
  </si>
  <si>
    <t>11+11+11+33</t>
  </si>
  <si>
    <t>30miles</t>
  </si>
  <si>
    <t>24+6=30</t>
  </si>
  <si>
    <t>Latino/white</t>
  </si>
  <si>
    <t>It looks cool</t>
  </si>
  <si>
    <t>Ar051</t>
  </si>
  <si>
    <t>go the beach.</t>
  </si>
  <si>
    <t xml:space="preserve">multiplication so i saw that the eggs where multiplied by four so i multiplied 6 times 4 and got 24 </t>
  </si>
  <si>
    <t>i used addition so went up 13 i added 13 to the oranges</t>
  </si>
  <si>
    <t>i used addition when the apples went up 13 to 16 i added 13 to the oranges</t>
  </si>
  <si>
    <t>because it is faster and more correct</t>
  </si>
  <si>
    <t>multiplication i did 7 times 2</t>
  </si>
  <si>
    <t xml:space="preserve">multiplication since 8 gallons can drive 16 miles i thought 15 times 2 would be 30 and time two is what had so i did 15 times 2 </t>
  </si>
  <si>
    <t>i did division if a seven inch burns in eight hours a 21 inch would burn in 16 hours</t>
  </si>
  <si>
    <t xml:space="preserve">maybe i think me and my family are going to Wisconsin dells  </t>
  </si>
  <si>
    <t>i multiplied 11 times 3 to get 33</t>
  </si>
  <si>
    <t>since she added 4 more bananas i added 4 more mangos</t>
  </si>
  <si>
    <t xml:space="preserve">i used addition i did 24 plus 24 plus 12 </t>
  </si>
  <si>
    <t>because i think he should see how big the pieces of the cake and see how much space he needs to cover</t>
  </si>
  <si>
    <t xml:space="preserve">i think Mathias's way is correct because she did it by multiplication </t>
  </si>
  <si>
    <t>because some dont look right</t>
  </si>
  <si>
    <t>Ar055</t>
  </si>
  <si>
    <t>lego</t>
  </si>
  <si>
    <t>12T8 16</t>
  </si>
  <si>
    <t>adding so 8 plus 12=16</t>
  </si>
  <si>
    <t>adding so you need 5 of them plus 5 so you get 10</t>
  </si>
  <si>
    <t>1bunanu</t>
  </si>
  <si>
    <t>6 bunaanu</t>
  </si>
  <si>
    <t>vunilu</t>
  </si>
  <si>
    <t>8egg and 24 strobarey</t>
  </si>
  <si>
    <t>12 appos</t>
  </si>
  <si>
    <t xml:space="preserve">so we grab 6 appos and add 6 more </t>
  </si>
  <si>
    <t>3buanua</t>
  </si>
  <si>
    <t>mete balls</t>
  </si>
  <si>
    <t>to lrneern more math</t>
  </si>
  <si>
    <t>i look at the fraction 5-7 then i multiply by 2 =14</t>
  </si>
  <si>
    <t>i put 8g=16mi and 15g=30</t>
  </si>
  <si>
    <t xml:space="preserve">I chose to do the multiples of 7. 
</t>
  </si>
  <si>
    <t xml:space="preserve">play my vr </t>
  </si>
  <si>
    <t>21 magos</t>
  </si>
  <si>
    <t xml:space="preserve">Multiplying by 3 </t>
  </si>
  <si>
    <t>so i put 10x24= 240</t>
  </si>
  <si>
    <t>Ar056</t>
  </si>
  <si>
    <t>Playing with my sisters</t>
  </si>
  <si>
    <t>addition sentence</t>
  </si>
  <si>
    <t>First, I added 2 eggs plus 6 strawberries equal a small cake,so 8 strawberries plus _ eggs equal a big cake,so that means they had to add 2 more to 2.</t>
  </si>
  <si>
    <t>I just added both numbers and * 3</t>
  </si>
  <si>
    <t>i use the unit radio</t>
  </si>
  <si>
    <t>fraction strategy</t>
  </si>
  <si>
    <t>I I looked in the question they gave you and it says an electrical bike can go five miles and 7 minutes,so I want to play Five by 2 and got 10,so you multiply 2 to 7 and get 14 minutes.</t>
  </si>
  <si>
    <t xml:space="preserve"> I multiplied</t>
  </si>
  <si>
    <t>factions</t>
  </si>
  <si>
    <t>Go play water balloon fight</t>
  </si>
  <si>
    <t>45 minutes</t>
  </si>
  <si>
    <t>First I look at both numbers 15 and 5 and I look they 5x3 and got 15 so I think they multiply 3 to the missing answer.</t>
  </si>
  <si>
    <t>3 bananas + 9 mangos equal a small smoothies and 7 bananas + blank mangos equal a big one so I decided to put 13 because I saw the seven and the three that means they added four more so I can put 4 into 9.</t>
  </si>
  <si>
    <t>First,I looked at 4 and 24 and they saw it for can go into 6 times into 24,so I decided to go 10 times 6 equals the missing number.</t>
  </si>
  <si>
    <t>I am so good because I'm really good at using that one then the others</t>
  </si>
  <si>
    <t>I choose that one because I looked at the numbers closely.</t>
  </si>
  <si>
    <t>NO ONE!!!!!!!!!!!!!!!!!</t>
  </si>
  <si>
    <t>Mexcio American</t>
  </si>
  <si>
    <t>They're great,when they don't lag a lot.</t>
  </si>
  <si>
    <t>I hate it because I don't get to watch my video</t>
  </si>
  <si>
    <t>What I want to make online activities better is to people not laging the internet.</t>
  </si>
  <si>
    <t>Ar057</t>
  </si>
  <si>
    <t>Playing games with my friends</t>
  </si>
  <si>
    <t>i dont understand your strategy sorry</t>
  </si>
  <si>
    <t>Oreo Cake</t>
  </si>
  <si>
    <t>how do I start?????</t>
  </si>
  <si>
    <t>Im sorry I dont understand anything, next time please write and example because I dont get it</t>
  </si>
  <si>
    <t>since 5 miles is 7 minutes I multiplied it by 2 and got 10 miles and 14 minutes</t>
  </si>
  <si>
    <t>57</t>
  </si>
  <si>
    <t>I guessed</t>
  </si>
  <si>
    <t>Because I need to find out how many hours is one inch and 7 inches and 21 inches are closer to my answer</t>
  </si>
  <si>
    <t>Maybe</t>
  </si>
  <si>
    <t>since 5 divided by 15 is 3 I used the 3 to multiply the top and got 33</t>
  </si>
  <si>
    <t>since 4 divided by 7 is 3 I used the 3 for the top and multipled 9 x 3 and got 27 (sorry I just understand the fraction strategy better)</t>
  </si>
  <si>
    <t>Because the fraction strategy wont work, I dont get the ratio strategy yet so I think another strategy will work</t>
  </si>
  <si>
    <t>my brain</t>
  </si>
  <si>
    <t>puerto rican, mexican</t>
  </si>
  <si>
    <t>its okay</t>
  </si>
  <si>
    <t>that you cant fast foward the videos</t>
  </si>
  <si>
    <t>if you could fast foward videos</t>
  </si>
  <si>
    <t>Ar058</t>
  </si>
  <si>
    <t>Watching Netflix or sometimes going out for walks.</t>
  </si>
  <si>
    <t>First, I look at the numbers and see what i have to do with them so in this problem I divide 8 by 2 . Next, i get the answer 4 so i multiply 4 and 6 and get the answer 24.</t>
  </si>
  <si>
    <t xml:space="preserve">tres leches and chocolate </t>
  </si>
  <si>
    <t>yes, soup</t>
  </si>
  <si>
    <t xml:space="preserve">It might be more useful because it might seem more easy or faster . </t>
  </si>
  <si>
    <t xml:space="preserve">14 minutes . </t>
  </si>
  <si>
    <t>First , I look at the numbers and see what i have to do with them . Next , I multiply 5 and 2 and get 10 . Then , I multiply 7 and 2 and get 14 so thats how i got my answer .</t>
  </si>
  <si>
    <t>First , I look at my numbers . Then , I divide 16 by 8 and get 2 . Next , I multiply 15 and 2 and get 30. And thats how i got my answer!</t>
  </si>
  <si>
    <t xml:space="preserve">I chose that strategy because i can multiply 7 and 3 and get 21. And then apply to 18 hours 
</t>
  </si>
  <si>
    <t xml:space="preserve">Maybe going to Wisconsin dells </t>
  </si>
  <si>
    <t>First , I divide 15 by 5 and get 3 . Next , I double check so i multiply 5 and 3 and I do get 15 . So then , I multiply 3 and 11 and get 33 so thats my product (answer).</t>
  </si>
  <si>
    <t xml:space="preserve">19 mangos </t>
  </si>
  <si>
    <t>First , I divide 7 by 3 and get 2  1/3 . Next , I multiply 3 and 2 1/3 and get 7 . Then , i multiply 9 x 2  1/3 and get 19.</t>
  </si>
  <si>
    <t xml:space="preserve">60 miles </t>
  </si>
  <si>
    <t>First , I divide 24 by 4 and get 6 . So then , I multiply 6 and 10 and get 60.</t>
  </si>
  <si>
    <t>I made that choice because ratio strategy and fraction strategy are kind of hard to do or understand . Also because im used to using the strategies we use in our class.</t>
  </si>
  <si>
    <t>1. (Jocelyns way) because she did the ratio strategy and did it correct . 
2. Jada just subtracted the loaves by how many days he was/is there for and then added her answer of that with how many days he wants to stay there ( 20 days) so thats incorrect.</t>
  </si>
  <si>
    <t>1. (Jocelyns way)she used the ratio strategy and got the right answer.
2. ( Jadas way) she just subtracted the flowers and the seed packets and then just added her answer with how many flowers there are and got the answer incorrect . (the same thing she did in the last problem )</t>
  </si>
  <si>
    <t>Some of the problems were easy and some were difficult so it was a challenge for me i guess.</t>
  </si>
  <si>
    <t>The new strategies because it was kind of difficult for me to understand .</t>
  </si>
  <si>
    <t xml:space="preserve">Maybe using easier strategies . </t>
  </si>
  <si>
    <t>Ar060</t>
  </si>
  <si>
    <t>playing games with my family</t>
  </si>
  <si>
    <t>i mutiplied 6 x 4 and got 24</t>
  </si>
  <si>
    <t>i used divison to get down to  3</t>
  </si>
  <si>
    <t>2 berries</t>
  </si>
  <si>
    <t>he got 24 again</t>
  </si>
  <si>
    <t>i  mutilplied 7 x 2 to get 14</t>
  </si>
  <si>
    <t>1,2,5</t>
  </si>
  <si>
    <t>100 min.</t>
  </si>
  <si>
    <t>100</t>
  </si>
  <si>
    <t>i divided</t>
  </si>
  <si>
    <t>1220</t>
  </si>
  <si>
    <t>mutikplied</t>
  </si>
  <si>
    <t>i chose this because it makes it easier and faster in a way</t>
  </si>
  <si>
    <t>Going to camp and seeing my friends</t>
  </si>
  <si>
    <t>36 min</t>
  </si>
  <si>
    <t>55 min</t>
  </si>
  <si>
    <t>i mutilplied 5 and 11</t>
  </si>
  <si>
    <t>i added 4 plus 9</t>
  </si>
  <si>
    <t>45 mins</t>
  </si>
  <si>
    <t>mutiplied 4 onto 10 and 40</t>
  </si>
  <si>
    <t>i</t>
  </si>
  <si>
    <t>I helps a lot on learning</t>
  </si>
  <si>
    <t>nothing......</t>
  </si>
  <si>
    <t>Bs064</t>
  </si>
  <si>
    <t>The most fun thing that I have done since I had to stay home was make cake pops.</t>
  </si>
  <si>
    <t>She uses 24 strawberries.</t>
  </si>
  <si>
    <t>First I found out that 2x4 = 8 so I had to multiply 6 by 4 and I got 24</t>
  </si>
  <si>
    <t>The total strawberries Alex needs for the big cake is 24.</t>
  </si>
  <si>
    <t>Marina will need 37 1/3 oranges</t>
  </si>
  <si>
    <t>First I did 3 x 5 1/3 and got 16 then I did 7 x 5 1/3 and got 37 1/3.</t>
  </si>
  <si>
    <t>My favorite type of cake is vanilla.</t>
  </si>
  <si>
    <t>She will need 37 1/3 oranges in order to make a big pitcher of juice.</t>
  </si>
  <si>
    <t>First I put 7 oranges in the middle and then I put 3 apples to the side of the division sign and on the top of the division sign I am going to put what 3 divided by 7 is and I get 2 1/3. Next, I do 2 1/3 x 16 and I get 37 1/3</t>
  </si>
  <si>
    <t>I have made cake pops.</t>
  </si>
  <si>
    <t xml:space="preserve">The ratio strategy is more useful because you can use numbers that do not fit into each other easily. </t>
  </si>
  <si>
    <t>It will take 14 minutes for his bike to go ten miles.</t>
  </si>
  <si>
    <t>First I realized that 5 x 2 = 10 so I multiplied 7 by 2 and I got 14.</t>
  </si>
  <si>
    <t>He can drive 32 miles with 15 gallons of gas.</t>
  </si>
  <si>
    <t>First I got the numbers to put in and arounf my division sighn. I put 8 on the side and 2 on the top with 16 in the middle. Next I multiplied 2x 16.</t>
  </si>
  <si>
    <t xml:space="preserve">I chose this strategy because I think that is the right and easiest way to do the problem.
</t>
  </si>
  <si>
    <t>I do not know.</t>
  </si>
  <si>
    <t>It will take the bike 18 minutes to go 8 miles.</t>
  </si>
  <si>
    <t>First I realized that 5x3=15 so I have to multiply 11 by 3. So I did 11x3=33.</t>
  </si>
  <si>
    <t>It can drive 22 miles</t>
  </si>
  <si>
    <t>You will need 11 4/7.</t>
  </si>
  <si>
    <t>First I realized that 7x1 2/7 = 9 and then I multiplied 9 by 1 2/7 to get 11 4/7.</t>
  </si>
  <si>
    <t>It will drive 51 miles with 10 gallons.</t>
  </si>
  <si>
    <t>First I realized that 4 x 2 2/4 = 10 so I multiplied 24 by 2 2/4 and got 51.</t>
  </si>
  <si>
    <t>I made this choice because you just need to multiply and that is what you do in the fraction strategy.</t>
  </si>
  <si>
    <t>Well, the most efficient one would be the fraction strategy and you can not solve the problem by subtracting as Jada did.</t>
  </si>
  <si>
    <t>The most efficient way would be to use the fraction strategy and you can not solve the problem by subtracting as Jada did.</t>
  </si>
  <si>
    <t>I liked that I learned a new concept in math.</t>
  </si>
  <si>
    <t>I did not like that the way I did the problem was already chosen.</t>
  </si>
  <si>
    <t>I do not know</t>
  </si>
  <si>
    <t>ijvRO1KW1616101026978</t>
  </si>
  <si>
    <t>Bs065b</t>
  </si>
  <si>
    <t>I want to participate.</t>
  </si>
  <si>
    <t>Playing games with my sister and spending time with my family and pets.</t>
  </si>
  <si>
    <t>Since Alex only has 2 eggs he needs 6 more because 6 + 2 = 8.</t>
  </si>
  <si>
    <t>Going to Hawaii!</t>
  </si>
  <si>
    <t>18 minutes.</t>
  </si>
  <si>
    <t>Since 5 x 3 is 15 then that means 11 has to be multiplied by 3 and 11 which  is 33.</t>
  </si>
  <si>
    <t>We need 22.5 mangoes in need to make the smoothie.</t>
  </si>
  <si>
    <t>The reason why is because 3 x 2.5 = 7. So we have to multiply 9 x 2.5 which is 22.5</t>
  </si>
  <si>
    <t>It can drive 60 miles.</t>
  </si>
  <si>
    <t>The reason why is because 4 x 2.5 is 10. That means we have to do 24 x 2.5 which is 60.</t>
  </si>
  <si>
    <t>The reason why is all of these numbers can be multiplied to the number with fractions.</t>
  </si>
  <si>
    <t>Jocelyns was right and so simple to do and Jada did it wrong.</t>
  </si>
  <si>
    <t>Matias was right and kind of efficient and Jada's was was wrong.</t>
  </si>
  <si>
    <t>I liked how I could understand very well and how informational it was. I also liked the fact about the gift card!</t>
  </si>
  <si>
    <t>I disliked how I could not see some of the videos so I had to do it on a different device.</t>
  </si>
  <si>
    <t>If there were different questions not the same question with different stradegies!</t>
  </si>
  <si>
    <t>Its not working.</t>
  </si>
  <si>
    <t>Bs068</t>
  </si>
  <si>
    <t>Get to spend a lot more time with my grandma and other family members.</t>
  </si>
  <si>
    <t>Alex will need 24 strawberries for the cake.</t>
  </si>
  <si>
    <t>a small cake needs 2 eggs, the big cake needs 8 eggs. 8 divided by 2 would equal 4. So 6 x 4=24.</t>
  </si>
  <si>
    <t>3 plus blank would equal 16 so I just found the blank. It was 13.
So then 7 + 29 was 36.</t>
  </si>
  <si>
    <t>Lemon cake</t>
  </si>
  <si>
    <t>36 oranges.</t>
  </si>
  <si>
    <t xml:space="preserve">3 + 13 is 16 
And 7 + 29 = 36 </t>
  </si>
  <si>
    <t>I have made bread with my grandpa and pancakes.</t>
  </si>
  <si>
    <t>It is more efficient for understanding and solving the problem</t>
  </si>
  <si>
    <t>5 x 2 is equal to 10 so 7 x 2 is 14</t>
  </si>
  <si>
    <t>8 goes into 15 one time.</t>
  </si>
  <si>
    <t xml:space="preserve"> 7 goes into 21 3 times so I just multiply 18 3 times.</t>
  </si>
  <si>
    <t>15 divide 5 =3 So 11 x 3 = 33</t>
  </si>
  <si>
    <t xml:space="preserve">13 mango </t>
  </si>
  <si>
    <t>4 + 6 = 10
24 + 6 = 30</t>
  </si>
  <si>
    <t>Because the fraction strategy help me in similar problems</t>
  </si>
  <si>
    <t>Jada was the only one who did not get 60</t>
  </si>
  <si>
    <t>The small questions about baking.</t>
  </si>
  <si>
    <t>Its about math.</t>
  </si>
  <si>
    <t>mS3kbuQE1616100903178</t>
  </si>
  <si>
    <t>Bs070</t>
  </si>
  <si>
    <t>The funnest thing that I have done staying home was having a water balloon fight with my family.</t>
  </si>
  <si>
    <t>I multiplied 2x4 and got 8eggs. After that, I multiplied 6x4 and got 24strawberries. 24 strawberries is the answer</t>
  </si>
  <si>
    <t>Alex need 24 strawberries for the big cake.</t>
  </si>
  <si>
    <t>I first did 3+13 and got a total of 16 apples. After I did that since I added 13 to the apples, I added 13 to the oranges and got a total of 20 oranges.</t>
  </si>
  <si>
    <t>My favorite type of cake is carrot cake, and solving these math problems are making me hungry.</t>
  </si>
  <si>
    <t>I divided 7 oranges by 3 apples and got 2 1/3. I then multiplied that by 16 apples and got 37 1/3.</t>
  </si>
  <si>
    <t>During quarantine I cooked and baked lots of things, like spaghetti, cookies, etc</t>
  </si>
  <si>
    <t>The ratio strategy might be more useful in some situations where you want to find the answer to a large amount of something and when you only know the amount of one of the items.</t>
  </si>
  <si>
    <t>I multiplied 5x2 and got 10miles. since whatever I do on the denominator I do on the numerator, I multiplied 7x2 and got 14 minutes.</t>
  </si>
  <si>
    <t>I divided 16 miles by 8 gallons and got 2 gallons/1 miles. I multiplied 2x15 and got 30 miles</t>
  </si>
  <si>
    <t>I chose this strategy because if you divide 21 by 7 you get 3 inches. multiply that by 18 and you get 54 hours.</t>
  </si>
  <si>
    <t>This summer we will be having lots of water balloon fights and lots of fun.</t>
  </si>
  <si>
    <t>I first multiplied 5 by 3 and got 15 pages. After that, since what ever I do on my denominator I have to apply to the numerator, I multiplied 11 by 3 and got 33 minutes.</t>
  </si>
  <si>
    <t>2.3 or 2 1/3</t>
  </si>
  <si>
    <t>I divided 9 by 3 and got 3 bananas/1 mangoes. I multiplied 7 by 1/3 and got 2 1/3</t>
  </si>
  <si>
    <t>1 1/4 miles</t>
  </si>
  <si>
    <t>I first divided 24 by 4 and got 6 gallons/1mile. After that, I multiplied 10 gallons by 1/8 and got 1 1/4 miles</t>
  </si>
  <si>
    <t>I made this choice because If I know how many pieces of chocolate are in 1 tablespoon of flour, I could find the answer.</t>
  </si>
  <si>
    <t xml:space="preserve">I said that Jocelyn's way was more efficient because you didn't have to deal with a decimal. Jada's way is incorrect because you are not supposed to subtract 8 from 24 and get the 16and to add it by 20 to get 36. </t>
  </si>
  <si>
    <t>Matia's way was more efficient because he didn't have to do as many steps and it is also correct. Jada's way is not correct because even though you can solve math problems multiple different ways, the way Jada solved it is wrong.</t>
  </si>
  <si>
    <t>Amaharic</t>
  </si>
  <si>
    <t>The thing that I liked about this online activity is that there were questions that challenged me and some questions that I knew immediately.</t>
  </si>
  <si>
    <t>The thing that I did not like about this online activity was that it didn't have any place to ask your questions. It also didn't dive really deep into the topic and was more focused on just answering the questions.</t>
  </si>
  <si>
    <t>The thing that would make this online class better is by adding someone that is a human and not a robot, to help you answer these questions if you had any questions. It should also be more focused on making the person understand what they are solving and why this will actually even help them, instead of just asking them a bunch of questions that they might not even understand after watching the video.</t>
  </si>
  <si>
    <t>0CWZHDMh1616108683367</t>
  </si>
  <si>
    <t>Bs072</t>
  </si>
  <si>
    <t xml:space="preserve">Nothing. I would rather be at school. It was easier and I am trying to make my mom start taking me to school so I could hopfully get my grades up and not fail. </t>
  </si>
  <si>
    <t>First I figured out 2x4=8 ,so Alex must have made the cake 4 times bigger and 6x4=24 ,so he must have used 24 strawberries.</t>
  </si>
  <si>
    <t>I am probably wrong but how I answered this is I saw that 3x5=16 but I couldn't get to 16 from a multiple of 3 so I saw that I could just add one to it and I would get 16. so 3x7=21+1=22</t>
  </si>
  <si>
    <t xml:space="preserve">Chocolate cake. </t>
  </si>
  <si>
    <t xml:space="preserve">37 1/3  </t>
  </si>
  <si>
    <t>3x51/3=16
5 1/3x7=37 1/3</t>
  </si>
  <si>
    <t>Nope</t>
  </si>
  <si>
    <t>1,2,4,6</t>
  </si>
  <si>
    <t xml:space="preserve">Im not that sure cause I don't really understand the ratio strategy but maybe because </t>
  </si>
  <si>
    <t>I saw that in 5 miles it took 7 minutes so I added 5+5=10 and since i added 5 two times I added 7 two times which equals 14.</t>
  </si>
  <si>
    <t>15 7/15</t>
  </si>
  <si>
    <t>0.46</t>
  </si>
  <si>
    <t>I have no idea how to solve this I just pretty much took a wild guess.</t>
  </si>
  <si>
    <t>Because 7x3=21 and 3x18=54
So the candle would burn for 54 hours</t>
  </si>
  <si>
    <t>I do not know yet</t>
  </si>
  <si>
    <t>5x3=15 so I will have to do 11x3 to get how many minutes which is 33</t>
  </si>
  <si>
    <t>I did 3+3+1=7
9+9+1=19</t>
  </si>
  <si>
    <t>Ratio Strategy</t>
  </si>
  <si>
    <t>Ratio Strategy. Answer: 50</t>
  </si>
  <si>
    <t>4+4=8
8+2=10
24+24=48+2=50</t>
  </si>
  <si>
    <t>Because im better with the Ration Strategy
Im not sure about other people though</t>
  </si>
  <si>
    <t>Matias way is way to much</t>
  </si>
  <si>
    <t>Because her answer to too low</t>
  </si>
  <si>
    <t>One the first one it had videos to help us understand.
Also the little videos or memes were funny</t>
  </si>
  <si>
    <t>I didn't understand some of it. But that isn't the online activity's fault that's mine.</t>
  </si>
  <si>
    <t>Examples</t>
  </si>
  <si>
    <t>Bs073</t>
  </si>
  <si>
    <t>Going to Big bear and going tubing.</t>
  </si>
  <si>
    <t xml:space="preserve">multiply 6x4 </t>
  </si>
  <si>
    <t>6x4</t>
  </si>
  <si>
    <t xml:space="preserve">I know that to make a bigger cake Alex multiplied 2x4 to get eight so I did the same with the strawberry to get the answer </t>
  </si>
  <si>
    <t>Alex needs 24 strawberries to make his cake.</t>
  </si>
  <si>
    <t>Maria needs almost 42 oranges.</t>
  </si>
  <si>
    <t>First I divided 16 by 3 to see what I needed to multiply the oranges by then I multiplied 7 and 6 and got 42.</t>
  </si>
  <si>
    <t>Maria needs about 42 oranges to make her fruit juice.</t>
  </si>
  <si>
    <t>First i divided 16 by 3 to see what I needed to multiply 7 by then I multiplied 7x6 to get my answer.</t>
  </si>
  <si>
    <t>Bs074</t>
  </si>
  <si>
    <t xml:space="preserve">Get a dog </t>
  </si>
  <si>
    <t>Answer 2x?=8 and that is 4 so you do 6x4=?</t>
  </si>
  <si>
    <t>6x4=24 so he needs 24 strawberries</t>
  </si>
  <si>
    <t>3x?=7=3x2=6 close</t>
  </si>
  <si>
    <t>i did 3x7 but there was no answer the closest answers is 6 so I did six and got 12</t>
  </si>
  <si>
    <t>mango cake is my favorite from 85*</t>
  </si>
  <si>
    <t>3x?=7=3x2=6</t>
  </si>
  <si>
    <t xml:space="preserve">6x2=12. There is no answer for 3x?=7 so the closest is 6 </t>
  </si>
  <si>
    <t>2.333</t>
  </si>
  <si>
    <t>For me it is easier to do this strategy</t>
  </si>
  <si>
    <t xml:space="preserve">5/7=10 and i did the long divition so i got 2 and i did 7x2 and got 14 so it is 14. </t>
  </si>
  <si>
    <t xml:space="preserve">8x2=16
15x2=30 
the answer is 30 miles </t>
  </si>
  <si>
    <t xml:space="preserve">I think it is A because that is the fastest and makes more sense. </t>
  </si>
  <si>
    <t>My dad is going to clean the pool so we can go in it!</t>
  </si>
  <si>
    <t xml:space="preserve">5x3=15, 11x3=33 </t>
  </si>
  <si>
    <t xml:space="preserve">3+6=9
7+6=13 </t>
  </si>
  <si>
    <t>4x6=24
10x6=60</t>
  </si>
  <si>
    <t xml:space="preserve">It is easier when I do the fraction because I got through that first </t>
  </si>
  <si>
    <t xml:space="preserve">I think it is Matias's ways because it makes more sense to me and when I did it I got that answer. </t>
  </si>
  <si>
    <t>There are other ways and this is another way</t>
  </si>
  <si>
    <t xml:space="preserve">None </t>
  </si>
  <si>
    <t>2,8</t>
  </si>
  <si>
    <t xml:space="preserve">It challenges me </t>
  </si>
  <si>
    <t>Some times it was hard.</t>
  </si>
  <si>
    <t xml:space="preserve">If it was in person </t>
  </si>
  <si>
    <t>d9QkO37A1616139992354</t>
  </si>
  <si>
    <t>Bs076</t>
  </si>
  <si>
    <t>Read</t>
  </si>
  <si>
    <t>8 divided by 2 = 4x6=24</t>
  </si>
  <si>
    <t>Maria needs 35 oranges.</t>
  </si>
  <si>
    <t>16 divided by 3= 5.3 rounded to 5. 7x5=35</t>
  </si>
  <si>
    <t>Banana cake.</t>
  </si>
  <si>
    <t>? I tried using Ms. Murphey's ratio solution but I got confused.</t>
  </si>
  <si>
    <t>pizza</t>
  </si>
  <si>
    <t>You get a more exact answer.</t>
  </si>
  <si>
    <t>I mentally figured out how many miles it can go in 1 minute. After I checked my work, I multiplied.</t>
  </si>
  <si>
    <t>16 ÷ 8= 2, 15 ÷ 2= 7 1/2</t>
  </si>
  <si>
    <t>Because 21 is a multiple of seven.</t>
  </si>
  <si>
    <t>Nope.</t>
  </si>
  <si>
    <t>I wasn't able to do the fraction strategy because I got confused.</t>
  </si>
  <si>
    <t>I forgot how to do the ratio strategy.</t>
  </si>
  <si>
    <t>10/4=2r2x24=48+2=50</t>
  </si>
  <si>
    <t>Assuming the answer is objective, I picked the option that was easiest for me.</t>
  </si>
  <si>
    <t>I picked the ones that would be most reasonable for me.</t>
  </si>
  <si>
    <t>The word problems.</t>
  </si>
  <si>
    <t>Watching the videos</t>
  </si>
  <si>
    <t>Overall, I think you did a great job!</t>
  </si>
  <si>
    <t>uNJK8XO01616114342609</t>
  </si>
  <si>
    <t>Bs077</t>
  </si>
  <si>
    <t>87.0.4280.109</t>
  </si>
  <si>
    <t>CrOS x86_64 13505.73.0</t>
  </si>
  <si>
    <t>The most fun thing I have done since having to stay home is playing Roblox with my friends.</t>
  </si>
  <si>
    <t>Alex needs 24 strawberries to make the big cake.</t>
  </si>
  <si>
    <t xml:space="preserve">I first multiplied 2x4 which gave me 8 so I had to multiply 6x4 which gave me 24. This is how I solved the problem. </t>
  </si>
  <si>
    <t>Maria will need 21 oranges in order to make a big pitcher of juice.</t>
  </si>
  <si>
    <t>I first found equivalent fractions of 7/3 and ?/16. This helped me to find out the numerator of ?/16.</t>
  </si>
  <si>
    <t>1 eggs</t>
  </si>
  <si>
    <t>My favorite type of cake is cookies and cream ice-cream cake.</t>
  </si>
  <si>
    <t>Maria needs 32 remainder 1 oranges.</t>
  </si>
  <si>
    <t>I first thing I did was divide 7 and 3 and I got 2 remainder: 1. So I multiply that by 16 which gives me 32 remainder: 1.</t>
  </si>
  <si>
    <t>Yes, I have cooked lave cake.</t>
  </si>
  <si>
    <t xml:space="preserve">It might be useful because the division is easier than multiplication. </t>
  </si>
  <si>
    <t>It will take 14 minutes fo this bike to go 10 miles.</t>
  </si>
  <si>
    <t>I first saw what number I had to multiply with 5 to get the product, 10 and it gave to 2. Then I had to Multiply 7x2 which gave me 14.</t>
  </si>
  <si>
    <t xml:space="preserve">I first divided 16 and 8 which gave me 2. Then, I multiplied 2 and 15 which gave me 30. </t>
  </si>
  <si>
    <t>I chose this because 21 can be divided by 7.</t>
  </si>
  <si>
    <t>Yes, I am going to India to meet my grandparents.</t>
  </si>
  <si>
    <t>It can go 18 minutes.</t>
  </si>
  <si>
    <t>It will take 33 minutes.</t>
  </si>
  <si>
    <t>I did 5x3 which gave me 15 so I had to do 11x3 which gave me 33 and 33 is the answer.</t>
  </si>
  <si>
    <t>It can drive 1 remainder 1 miles.</t>
  </si>
  <si>
    <t>You will need 18 mangoes.</t>
  </si>
  <si>
    <t>I first did 3x2 which gave me 6. Then I did 9x2 which gave me 18.</t>
  </si>
  <si>
    <t>You can drive 48 miles.</t>
  </si>
  <si>
    <t>I first did 4x2 and then I did 24x2.</t>
  </si>
  <si>
    <t>I would use this strategy because 10 can go into 100.</t>
  </si>
  <si>
    <t>I made those choices because Matias's way is the Fraction Strategy but Jada used subtraction and addition which is incorrect.</t>
  </si>
  <si>
    <t>I chose those because Jocelyn's way is the Ratio Strategy but Jada used subtraction and addition which is correct.</t>
  </si>
  <si>
    <t>I liked how the the people taught the lessons in a fun way and an easy way.</t>
  </si>
  <si>
    <t>I did not like how long the activity is.</t>
  </si>
  <si>
    <t>I would make this activity a little smaller but over all I loved this activity.</t>
  </si>
  <si>
    <t>up4qdrVb1616093094479</t>
  </si>
  <si>
    <t>Bs078</t>
  </si>
  <si>
    <t xml:space="preserve"> Getting a dog</t>
  </si>
  <si>
    <t>Bs079</t>
  </si>
  <si>
    <t>1706x960</t>
  </si>
  <si>
    <t>Because im at home more, sometimes I have to be home alone during school and lunch so I have enjoyed learning how to cook multiple dishes</t>
  </si>
  <si>
    <t>I did 8 / 2 = 4 for 4 servings, 4 servings x 6 strawberries = 24 strawberries for 4 servings</t>
  </si>
  <si>
    <t>i did 16 / 3 = 5 1/3 servings and then i did 7 x 5 1/3 , which is multiplying the amount of oranges in one serving, times the amount of servings i'm using, = 336/9  oranges</t>
  </si>
  <si>
    <t>Cookies and Cream ice-cream Cake</t>
  </si>
  <si>
    <t>336/9</t>
  </si>
  <si>
    <t>I really don't understand how to do this and the video isn't helping me so i just got my answer that i used from the other method</t>
  </si>
  <si>
    <t>I've made black beans</t>
  </si>
  <si>
    <t>If you are finding numbers involving a fraction or a decimal the ratio strategy can help</t>
  </si>
  <si>
    <t>I did 10 / 5 = 2 and 2 x 7 = 14 minutes</t>
  </si>
  <si>
    <t>I simplified the ratio and divided 15 / 2 = 7.5 and 1g/2m x 7 = 7.5g/15m</t>
  </si>
  <si>
    <t>because i find how many times 7 goes into 21 and then i get the quotient and multiply it by 18 (hours)</t>
  </si>
  <si>
    <t>I'm going to be going to a summer camp up in the mountains where you can do fun stuff like zip lining, riding atv quads, and going to parties at 10:00 at night.</t>
  </si>
  <si>
    <t>i did 15 / 5 = 3 to find out what i'm multiplying by, and then i multiplied 3 x 11 = 33</t>
  </si>
  <si>
    <t>i simplified 3:9 to 1:3 and then multiplied both numbers by seven to get 7:21</t>
  </si>
  <si>
    <t>i simplified 4:24 into 1:6 and then multiplied each number by 10 to get 10:60</t>
  </si>
  <si>
    <t>because i know that 4 can't go into 10 as a whole number so the ratio strategy could help me get around using decimals</t>
  </si>
  <si>
    <t>because both of the correct methods, the fraction method and the ratio method, were the only ones that found the correct answer (60)</t>
  </si>
  <si>
    <t>I choose that Matias's way of solving it was more efficient because you don't need to multiply by decimals to find the answer, but if i do need to find a decimal, then i would use the ratio strategy because it is way more faster, with decimals, than the fraction strategy.</t>
  </si>
  <si>
    <t>I like that i got to learn a new way of looking at math problems and that i can asses my situation and choose the best method for the problem.</t>
  </si>
  <si>
    <t>On part 1, I wasn't used to how the activity was supposed to go so it took me a while to get used to.</t>
  </si>
  <si>
    <t>If we could have informative passages or webpages to explain the method when we dont understand it and the video isn't helpful enough.</t>
  </si>
  <si>
    <t>B5XZI4Ic1616107703357</t>
  </si>
  <si>
    <t>Bs080</t>
  </si>
  <si>
    <t>What it has was that I can stay home with my mom and dad and not be gone for 7 hours each day out of school</t>
  </si>
  <si>
    <t>How I solved it was by doing 8x6=48 How I got that was by I times 8x5=40 + 8=48</t>
  </si>
  <si>
    <t xml:space="preserve">She had 24 strawberry’s </t>
  </si>
  <si>
    <t xml:space="preserve">So what I did was I written 7 and 3 and saw how many times 3 can go into 16 which was 5 so 5x7=35
                                     </t>
  </si>
  <si>
    <t xml:space="preserve">I love strawberry cake. </t>
  </si>
  <si>
    <t>1 berry</t>
  </si>
  <si>
    <t>I divide 7 and 16 then I ended up with 14</t>
  </si>
  <si>
    <t>Eggs on a pan</t>
  </si>
  <si>
    <t>Why I think it is is because, it shows the numbers that your using and it’s easier.</t>
  </si>
  <si>
    <t xml:space="preserve">What I did was I put 2x7=14-4=10 </t>
  </si>
  <si>
    <t>What I did was 15x8 which would equal 120</t>
  </si>
  <si>
    <t>Why I did that was you were trying to find the tolal amount which you got to find that 7x3=21 and 21x18=370</t>
  </si>
  <si>
    <t>I will be going to Hawaii.</t>
  </si>
  <si>
    <t>18 minutes, how it is is because 4x2=8 so that mean pwees have to do 9x2= which equals 18.</t>
  </si>
  <si>
    <t xml:space="preserve">It would take her 33 minutes </t>
  </si>
  <si>
    <t>First you got to see that 5x3=15 so then you do 11x3=33</t>
  </si>
  <si>
    <t>132 by knowing that 12x11=132</t>
  </si>
  <si>
    <t>How I did it was I saw that 3+4=7 so 9+3=13 and that’s my answer</t>
  </si>
  <si>
    <t>It will go 40 miles because 5x5=25 so that would mean to do 8x5=40</t>
  </si>
  <si>
    <t>It would be 240 because 24x10=240</t>
  </si>
  <si>
    <t>First I saw 24 then I saw the 10 then I times them together and that’s my answer.</t>
  </si>
  <si>
    <t xml:space="preserve">I think that because you can see the numbers better with fraction strategy by knowing how to add better or subtracting better. 
I think that because you can see the numbers better when you do 
</t>
  </si>
  <si>
    <t>Why I thought that was because it shows the numbers in a better way and shows a better way of understanding the problem.</t>
  </si>
  <si>
    <t>Why I did that was because I under stand Maties way better then the long division way.</t>
  </si>
  <si>
    <t>I liked that sometimes it would ask me how I’m feeling or if I like it</t>
  </si>
  <si>
    <t xml:space="preserve">Sometimes I do not understand the problems </t>
  </si>
  <si>
    <t>Maybe to put a few more questions so I get the math better.</t>
  </si>
  <si>
    <t>yc5oEm9A1616121756016</t>
  </si>
  <si>
    <t>Bs082a</t>
  </si>
  <si>
    <t>88.0.705.81</t>
  </si>
  <si>
    <t>spending tinme with family and friends, and playing with my friends on xbox.</t>
  </si>
  <si>
    <t>i drew 2 eggs and 6 strawberrys then i put 1 egg with 3 strawberrys and 1 egg with the other 3 then i did 2x4=8 then 6x4=24.</t>
  </si>
  <si>
    <t>he needs 24 srawberries.</t>
  </si>
  <si>
    <t>1.3</t>
  </si>
  <si>
    <t>i did 3 divided by 16 and i got 5.3 then i did 7x5.3 and i got 1.3. so there is 1.3 oranges.</t>
  </si>
  <si>
    <t>choclate is my favorite.</t>
  </si>
  <si>
    <t>he still needs 24.</t>
  </si>
  <si>
    <t>she need 35 1/3</t>
  </si>
  <si>
    <t>i did 3 divided by 16 and i got 5 1/3 then i did 5 1/3x 7 and got 35 1/3.</t>
  </si>
  <si>
    <t>it might be more useful because you can use it in multiplying and dividing.</t>
  </si>
  <si>
    <t>it will take 14 minutes.</t>
  </si>
  <si>
    <t>i did 5x2 because 5x2=10 and it said how many minutes will it take to make 10 miles and i said 14 minutes.</t>
  </si>
  <si>
    <t>it can drive 23 miles.</t>
  </si>
  <si>
    <t>i did 8+7 which equils 15 so i did 16+7 and i got 23 so it has 15 gallons of gas and can go 23 miles.</t>
  </si>
  <si>
    <t>because you do 7 dividing or multiplying by 7 and 18 and what number you get you do the same to 21.</t>
  </si>
  <si>
    <t>going to syria and playing on my xbox</t>
  </si>
  <si>
    <t>i did 5x3 which equils 15 and since i multipliyed with 3 i multiply 11 with 3 and i got 33.</t>
  </si>
  <si>
    <t>i did 3x3 which equils 9 since i multipliyed with 3 i multipliy the other one with 3 and you get 21.</t>
  </si>
  <si>
    <t>i did 4x2.5 which equils 10 so i do 24x2.5 which equils 60.0</t>
  </si>
  <si>
    <t>i dont know because both ratio and fraction strategy is confusing.</t>
  </si>
  <si>
    <t>jocelyns way you divide then you multipliy which is more ufficient but jadas way makes no since.</t>
  </si>
  <si>
    <t>same as the last matia's is more uffitient and jadas isn't</t>
  </si>
  <si>
    <t>syrian</t>
  </si>
  <si>
    <t>some questions were easy.</t>
  </si>
  <si>
    <t>some questions were hard.</t>
  </si>
  <si>
    <t>with fun math games.</t>
  </si>
  <si>
    <t>I52tOHhb1616106944050</t>
  </si>
  <si>
    <t>Bs083</t>
  </si>
  <si>
    <t>Breaks snacks seeing my family all day fun activities</t>
  </si>
  <si>
    <t>2 divided by 8 = 4  4x6=24
(Alex would probably want to make a small cake with more strawberries because of the number of nutrients and calories)</t>
  </si>
  <si>
    <t>3 divided by 16 = 5   5 x 7 = 35</t>
  </si>
  <si>
    <t>moose tracks ice cream cake, chocolate cake, or a sprinkle cake from ¨nothing bundt cakes¨</t>
  </si>
  <si>
    <t>35.14</t>
  </si>
  <si>
    <t>16 divided by 3 = 5 divided by 10 = 2   7 x 5.2 = 35.14
(I got help on ratios by my dad but only on this one question)</t>
  </si>
  <si>
    <t>ABSOLUTELY!   Banana bread, cookies, I made a soup that I invented and my sisters love</t>
  </si>
  <si>
    <t>It depends on the problem, but usually it is more useful because if let's say 3 cant go into 16 you would use the ratio strategy not the fraction strategy.</t>
  </si>
  <si>
    <t>5 divided by 10 = 2 x 7 = 14</t>
  </si>
  <si>
    <t>16.7</t>
  </si>
  <si>
    <t>8 divided by 15 = 1 x 16 = 16 + .7 = 16.7</t>
  </si>
  <si>
    <t>because you would do 21 divided by 7 = 3 then do 3 x 18 like it said</t>
  </si>
  <si>
    <t>moving cross country to a horse farm! (i'm actually serious)</t>
  </si>
  <si>
    <t>15 divided by 5 = 3     11x3 = 33</t>
  </si>
  <si>
    <t>Bs084</t>
  </si>
  <si>
    <t>Spending time with family</t>
  </si>
  <si>
    <t>I can figure it out</t>
  </si>
  <si>
    <t xml:space="preserve">I first multiply 2 x 3 to get six strawberries but Alex wants to make a big cake so I multiply 3 times 8 which gave my 24 . So he uses 24 strawberries. </t>
  </si>
  <si>
    <t xml:space="preserve">He needed 24 strawberries </t>
  </si>
  <si>
    <t xml:space="preserve">He needs </t>
  </si>
  <si>
    <t xml:space="preserve">I did a more simple thing I did 7/3 x 16= is close to 38 </t>
  </si>
  <si>
    <t>37 1/3 apples</t>
  </si>
  <si>
    <t xml:space="preserve">I love vanilla cake and birthday cake  </t>
  </si>
  <si>
    <t>She would need 37 1/3 oranges  in order to make a bog pitcher of juice</t>
  </si>
  <si>
    <t xml:space="preserve">I did 7 1/3 x 16= close to 38 </t>
  </si>
  <si>
    <t xml:space="preserve">4 berries </t>
  </si>
  <si>
    <t xml:space="preserve">Yes shrimp, shrimp sauce chili, steak and potatoes , icy's , cake and salmon.   </t>
  </si>
  <si>
    <t>It can give you the closer answer or like the right answer.</t>
  </si>
  <si>
    <t>I chose the strtegey do dived it by 3.</t>
  </si>
  <si>
    <t xml:space="preserve">Yes I might go to palm spring nor got to a tournament </t>
  </si>
  <si>
    <t>32 miles</t>
  </si>
  <si>
    <t>I don not remember the fraction strategy. But I 40 minutes</t>
  </si>
  <si>
    <t>I will show you in the papper</t>
  </si>
  <si>
    <t>I do not remember the ratio strategy but I got 60 miles</t>
  </si>
  <si>
    <t>You will need 20 mangos</t>
  </si>
  <si>
    <t>I did it in the papper</t>
  </si>
  <si>
    <t>The train will travel 15 minutes</t>
  </si>
  <si>
    <t>You can drive 86 miles</t>
  </si>
  <si>
    <t>I did it on the papper</t>
  </si>
  <si>
    <t>I do not get the strategy's</t>
  </si>
  <si>
    <t xml:space="preserve">I think Jada's incorrect because she is adding them up. I think Matias's is efficient because it is doing the fraction strtagey. </t>
  </si>
  <si>
    <t xml:space="preserve">Jadas way is efficient because for this problem I think your supposed to subtract. I think Jocelyn is incorrect because your dividing. </t>
  </si>
  <si>
    <t>11,12</t>
  </si>
  <si>
    <t xml:space="preserve">and Swahili </t>
  </si>
  <si>
    <t xml:space="preserve">How it was challenging and fun. </t>
  </si>
  <si>
    <t xml:space="preserve">The math. </t>
  </si>
  <si>
    <t xml:space="preserve">Maybe some games and let us come up with a problem. </t>
  </si>
  <si>
    <t>hi0VKAsK1616128201061</t>
  </si>
  <si>
    <t>Bs089a</t>
  </si>
  <si>
    <t>second attempt - can we merge the end to their first attempt?</t>
  </si>
  <si>
    <t>Baking</t>
  </si>
  <si>
    <t>2 x 4 = 8 
6 x 4 = 24
Alex needs 24 strawberries for the big cake</t>
  </si>
  <si>
    <t>According to Ms. Murphy's Fraction Strategy, Alex needs 24 strawberries for the big cake</t>
  </si>
  <si>
    <t>Maria will need 37 1/3 oranges to make a pitcher of juice</t>
  </si>
  <si>
    <t>3 x 5 1/3 = 16
7 x 5 1/3 = 37 1/3
Maria will need 37 1/3 oranges to make a pitcher of juice</t>
  </si>
  <si>
    <t>Strawberry</t>
  </si>
  <si>
    <t>Yes, I have made a melt in your mouth banana bread</t>
  </si>
  <si>
    <t>- It can be more simple
- It can be a little simpler
- It is faster</t>
  </si>
  <si>
    <t>The toy car can drive 30 miles with 15 gallons of gas</t>
  </si>
  <si>
    <t>8 x 2 = 16
15 x 2 = 30
The toy car can drive 30 miles with 15 gallons of gas</t>
  </si>
  <si>
    <t xml:space="preserve">I chose that option because that seems like what you would do in the Ratio Strategy </t>
  </si>
  <si>
    <t>My cousins that live far away are coming over.</t>
  </si>
  <si>
    <t>It will take 18 minutes for the bike to go 8 miles.</t>
  </si>
  <si>
    <t>5 x 3 = 15 so 11 x 3 = 33 so it will take LaToya 33 minutes to read 15 pages.</t>
  </si>
  <si>
    <t>The toy car can drive 22 miles if it has 11 gallons of gas.</t>
  </si>
  <si>
    <t xml:space="preserve">You will need 21 mangos for the bigger smoothie. </t>
  </si>
  <si>
    <t xml:space="preserve">3 x 3 = 9
7 x 3 = 21
You will need 21 mangos for the bigger smoothie. </t>
  </si>
  <si>
    <t>4/24 = 1/6 
10/60 = 1/6
You can drive 60 miles with 10 gallons.</t>
  </si>
  <si>
    <t xml:space="preserve">I chose the Fraction Strategy because all you need to do is double the recipes. </t>
  </si>
  <si>
    <t xml:space="preserve">I think the Ratio Strategy is more efficient because it is faster, and I know Jada is wrong because I solved the problem. </t>
  </si>
  <si>
    <t>I think the Fraction Strategy is more efficient because it is faster, and I know Jada got it wrong because I solved the problem.</t>
  </si>
  <si>
    <t>I liked how Ms. Murphy wrote everything down on paper.</t>
  </si>
  <si>
    <t>I could not talk to Ms. Murphy.</t>
  </si>
  <si>
    <t>If it were more interactive.</t>
  </si>
  <si>
    <t>YNKFMcFM1616127331554</t>
  </si>
  <si>
    <t>Bs090</t>
  </si>
  <si>
    <t>Traveling around the world</t>
  </si>
  <si>
    <t xml:space="preserve">8 / 2 = 4 so 4 x 6 = 24 </t>
  </si>
  <si>
    <t>16 - 3 = 13 so 13 + 7 = 20</t>
  </si>
  <si>
    <t>Red Velvet Cake</t>
  </si>
  <si>
    <t>Bt091</t>
  </si>
  <si>
    <t>1280x800</t>
  </si>
  <si>
    <t xml:space="preserve">My favorite thing I done staying at home is doing virtual filed trips. </t>
  </si>
  <si>
    <t>Alex needs 24 strawberries to make a big cake.</t>
  </si>
  <si>
    <t>2 eggs 
6strawberries
2x4=8
6x4=24</t>
  </si>
  <si>
    <t>3 apples = 16 apples
x 5 1/3 
7 oranges= 35 oranges
x5 1/3</t>
  </si>
  <si>
    <t>Black Forest</t>
  </si>
  <si>
    <t>Maria will need 37 1/3 of oranges to make a big pitcher.</t>
  </si>
  <si>
    <t>7 oranges ÷ 3 apples = 2 1/3 oranges/apples 
16 x 2 1/3 = 37 1/3</t>
  </si>
  <si>
    <t>Not really.</t>
  </si>
  <si>
    <t>One reason Ratio Strategy is more useful is because sometimes, when the number is bigger and you already know the smaller number it is simpler to solve.</t>
  </si>
  <si>
    <t xml:space="preserve">5 x ?=2 = 10 miles
7 x 2 = 14 minutes </t>
  </si>
  <si>
    <t>It can drive 1 875/10,000 miles.</t>
  </si>
  <si>
    <t>.0875</t>
  </si>
  <si>
    <t>15 gallons ÷ 8 miles = 1 875/10,000 gallons/miles.</t>
  </si>
  <si>
    <t>21 ÷ 7= 3
18x3= 54 hours</t>
  </si>
  <si>
    <t xml:space="preserve">No, due to Covid, we can't go anywhere. </t>
  </si>
  <si>
    <t xml:space="preserve">It will take 18 minutes for the bike to go 8 miles. </t>
  </si>
  <si>
    <t>5 x ? 15 pages    11x?=33 pages   ?= 3</t>
  </si>
  <si>
    <t>You will need 21 mangos.</t>
  </si>
  <si>
    <t>9 mango ÷ 3 bananas = 3 bananas and mangos 
3x2.33333333333=7
9x2.33333333333=21</t>
  </si>
  <si>
    <t xml:space="preserve">A train will go 40 miles. </t>
  </si>
  <si>
    <t>You can drive 25 miles.</t>
  </si>
  <si>
    <t>24 miles ÷ 4 gallons= 6 miles/gallons 
4 x  ? = 10 gallons
10x? =25 miles
?= 2.5</t>
  </si>
  <si>
    <t xml:space="preserve">I chose Fraction Stratrgy since I feel like Ratio Strategy is a bit too complicated. </t>
  </si>
  <si>
    <t>I chose Jocelyn's way because, in part 1, I learned how to do the Ratio strategy, and when I saw it, Jocelyn's way is correct. Jada's way is incorrect because the Ratio stratagy doesn't work like that.</t>
  </si>
  <si>
    <t>I chose Matias way because it is the most efficient way to solve the problem, and I chose Jada because the answer is not 64.</t>
  </si>
  <si>
    <t>3,12</t>
  </si>
  <si>
    <t>and English</t>
  </si>
  <si>
    <t>I liked how they put ideas to make it easy to understand.</t>
  </si>
  <si>
    <t xml:space="preserve">I don't really like the Ratio Strategy. </t>
  </si>
  <si>
    <t xml:space="preserve">I think you guys should add more technics to solve the problems. </t>
  </si>
  <si>
    <t>CREQKP2Z1617294276560</t>
  </si>
  <si>
    <t>Bt092</t>
  </si>
  <si>
    <t>The most fun thing I've done since having to stay home is always chatting with friends during the weekend and after school.</t>
  </si>
  <si>
    <t xml:space="preserve">1. 8 divided by 2=4.      2. 6x4=24        </t>
  </si>
  <si>
    <t>According to Ms.Murphy's  Fraction Strategy Alex needs 24 strawberries for the big cake.</t>
  </si>
  <si>
    <t>Maria will need 37 1/3 oranges in order to make a big pitcher of juice.</t>
  </si>
  <si>
    <t xml:space="preserve">1. 16 divided by 3=16/3.      2. 7x16/3=37 1/3.  </t>
  </si>
  <si>
    <t>My favorite type of cake is cheese cake.</t>
  </si>
  <si>
    <t xml:space="preserve">According to Ms.Murphy's Ratio Strategy Alex will need 24 strawberries for the big cake.  </t>
  </si>
  <si>
    <t>1. 7 divided by 3= 2 1/3        2. 16x2 1/3=32 16/3= 37 1/3</t>
  </si>
  <si>
    <t>I have not made anything yummy by myself during quarantine.</t>
  </si>
  <si>
    <t xml:space="preserve">The Ratio Strategy is more useful when the numbers don't fit easily into each other.  </t>
  </si>
  <si>
    <t xml:space="preserve">It will take 14 minutess for the bike to go 10 miles.  </t>
  </si>
  <si>
    <t xml:space="preserve">1. 10 divided by 5=2    2. 7x2=14                   </t>
  </si>
  <si>
    <t>The toy car can drive 30 miles with 15 gallons of gas.</t>
  </si>
  <si>
    <t>1. 15 divided by 8=15/8       2. 15/8x16=30</t>
  </si>
  <si>
    <t xml:space="preserve">I chose that strategy because it is the easiest for me.  It is the easiest for me because 21 divided by 7 is 3, then I would have to do 18x3 which is 54.  </t>
  </si>
  <si>
    <t>Bt093</t>
  </si>
  <si>
    <t>Plaing roblox</t>
  </si>
  <si>
    <t xml:space="preserve">6/8 multiplyed by 4 would be 24 because Alex multiplyed 2x4 to get eight
</t>
  </si>
  <si>
    <t>1 1/3</t>
  </si>
  <si>
    <t>first i multiplyed 3/7 by 5 and added 1/3 then got 1 1/3</t>
  </si>
  <si>
    <t>36 1/3</t>
  </si>
  <si>
    <t>first I did 7/3 x 5 and got 35/15 then added 1/3 and then got 35 1/3</t>
  </si>
  <si>
    <t>2.333 oranges</t>
  </si>
  <si>
    <t>bubble wafle</t>
  </si>
  <si>
    <t>Ratio is more useful because it gives you an idea of the proportion and you could concert the numbers in to fraction if you wanted to.</t>
  </si>
  <si>
    <t>5/7=10/14</t>
  </si>
  <si>
    <t>first i did 5/7 times 2 to get 10/14.</t>
  </si>
  <si>
    <t>cross multiple the ratios to solve for x</t>
  </si>
  <si>
    <t>7/18 is the ratio then you would apply 21.</t>
  </si>
  <si>
    <t>I want to go to Lego Land if it is opened.</t>
  </si>
  <si>
    <t>first I did 11 divided by 5 and got 11/5 then multiplied it by 3.</t>
  </si>
  <si>
    <t>33 mangos</t>
  </si>
  <si>
    <t>first i found out what number to multiply 9 by and it was 2 1/3 then i multiplied it and then got 33</t>
  </si>
  <si>
    <t>first i found out miles per gallon then counted then i multiplied 6x10 to get 60 miles.</t>
  </si>
  <si>
    <t>Fraction strategy because your not comparing fraction.</t>
  </si>
  <si>
    <t>Jocelyn was right because he found out how many loaves of bread he ate a day then multiplied it.</t>
  </si>
  <si>
    <t>Jade is wrong because she didn't multiply the wrong number.</t>
  </si>
  <si>
    <t>The part that i liked was when i had to choose the right person and click the person who got the right answer</t>
  </si>
  <si>
    <t>I don't know but the harder questions i didn't like.</t>
  </si>
  <si>
    <t>I think it was perfectly fine</t>
  </si>
  <si>
    <t>QaILQPe61617340746353</t>
  </si>
  <si>
    <t>Bt096</t>
  </si>
  <si>
    <t>the most fun thing I have done to stay home is building my new  Star wars Lego set.</t>
  </si>
  <si>
    <t>Alex needs 4 strawberries for the big cake</t>
  </si>
  <si>
    <t>Alex needs 4 for the big cake because  I added the 2 eggs with the 8 eggs and I got 10. So then I knew 6+4=10. So I knew that 4 is the answer.</t>
  </si>
  <si>
    <t>Alex needed 24 total of strawberries for the big cake.</t>
  </si>
  <si>
    <t>Maria will need 36 oranges to make another big picture of juice.</t>
  </si>
  <si>
    <t>3x5=15+1=16 Then I did 7x5=35+1=36</t>
  </si>
  <si>
    <t>During quarantine I barbecued</t>
  </si>
  <si>
    <t>The Ratio strategy might be more useful because it is easier.</t>
  </si>
  <si>
    <t>50 min</t>
  </si>
  <si>
    <t>5x10=50</t>
  </si>
  <si>
    <t>1/7</t>
  </si>
  <si>
    <t>8x1=8 8+7=15</t>
  </si>
  <si>
    <t xml:space="preserve">I chose that staragey because i understand it more than the other ones </t>
  </si>
  <si>
    <t>It will take a bike to go in 13 min</t>
  </si>
  <si>
    <t>11-5=6+15=21</t>
  </si>
  <si>
    <t>1 r4</t>
  </si>
  <si>
    <t>7x3=21</t>
  </si>
  <si>
    <t>24/4=6   10x6=60</t>
  </si>
  <si>
    <t>I made that choice because I am more comfortable using that choice</t>
  </si>
  <si>
    <t xml:space="preserve">Jocelyn's way is corrct because when I did it I got the same answer. </t>
  </si>
  <si>
    <t>Jada's way because it is the most easitest. Jocelyn's way is in correct because it is not the way you sole the propblem.</t>
  </si>
  <si>
    <t>What I liked about this online activity is that it had videos.</t>
  </si>
  <si>
    <t>Something I did not like about the online actvity is nothing</t>
  </si>
  <si>
    <t>k0U09QMB1617313664997</t>
  </si>
  <si>
    <t>Bt097</t>
  </si>
  <si>
    <t>The most fun thing I have done since staying home is swimming with my family .</t>
  </si>
  <si>
    <t xml:space="preserve">Alex need's 12 strawberries for the big cake . </t>
  </si>
  <si>
    <t xml:space="preserve">First I found out what the 2 egg's where mutiplyed by and it was 4 so I thought it was just doubling 2 by 4 .After that I did 6 times 2 because 4 was doubling 2 . And 6 times 2 is 12 this is how I got 12 . </t>
  </si>
  <si>
    <t>Alex need's 24 strawberries for the big cake .</t>
  </si>
  <si>
    <t>first I did three times five and that equals 15 that is the closest to 16 that I could get. so then I did seven times five and I got 35 this is how I got my answer.</t>
  </si>
  <si>
    <t>My favorite type of cake is red velvet with cream cheese frosting.</t>
  </si>
  <si>
    <t>Maria will need 35 oranges to make a big picture of juice.</t>
  </si>
  <si>
    <t>First I did 3 times 5 = 15  because 15 is closest to 16. Next I did 7 x 5 and that = 35 I did this because what ever you do tot he denominator you do it to the numerator to .</t>
  </si>
  <si>
    <t>I cooked a yummy pizza .</t>
  </si>
  <si>
    <t>The ratio strategy might be more useful on numbers that don't fit together the best. It is also better if you understand that tactic more. another reason the ratio strategy might be more useful because you can check your answer easier .</t>
  </si>
  <si>
    <t>It will take 14 minutes for this bike to go 10 miles .</t>
  </si>
  <si>
    <t>first I wrote down the numbers 5 and 7 . 5 was the denomnater and 7 was the numerator. Then I did five times two and that equals 10 after that I did seven times two and that equals 14 I did this because whatever you do to the denominator you have to do to the numerator. and that is how I got my answer .</t>
  </si>
  <si>
    <t>The car would be able to drive 15 1/2 miles .</t>
  </si>
  <si>
    <t xml:space="preserve">15 </t>
  </si>
  <si>
    <t xml:space="preserve">first I thought how many times 8 could go into 15 and that was once so then I did 7 and 1/2 x 8 and that is 15 1/2 and I thought to myself that is very close to 16 this is how I got my answer. </t>
  </si>
  <si>
    <t>the strategy I chose with a fraction strategy I chose this strategy because 7 X 3 is 21  and 18 X 3 is 54 so I thought that 54 is the amount of hours because whatever you due to the denominator you do to the numerator .</t>
  </si>
  <si>
    <t>Yes I might go wakeboarding .</t>
  </si>
  <si>
    <t>It will take 18 minutes for an electric bike to travel 8 miles .</t>
  </si>
  <si>
    <t>It will take LaToya 33 minutes for her to read a 15 page book .</t>
  </si>
  <si>
    <t>first I wrote 5 as a denomnater and 11 as a numorator . Then I relized 5 X 3 is 15 . and whatever you do to the denomnater you have to do to the numortor so I did 11 X 3 and that was 33 . That's how I got my awser of 33 .</t>
  </si>
  <si>
    <t>The toy car can drive 10 1/6 miles with 11 gallons of gas in the tank .</t>
  </si>
  <si>
    <t>We will need 10 1/6 mangos to make a large smoothie .</t>
  </si>
  <si>
    <t>First I wrote 3 as the denomnater and 9 as the numorater since I could not multiply it I added 4 to 3 to get the amont of bananas so I did that to the mangos and I got 13 then I devied  13 and 7 and I got 10 1/6.</t>
  </si>
  <si>
    <t>The train will travil 40 miles in 25 minutes .</t>
  </si>
  <si>
    <t xml:space="preserve">You can drive 30 miles with 10 gallons </t>
  </si>
  <si>
    <t>first I did 4 + 6 = 10 and then I did 24 + 6 = 30 and thats how I got 30 miles .</t>
  </si>
  <si>
    <t xml:space="preserve"> I chose the ratio strategy because the numbers don't fit together perfectly .</t>
  </si>
  <si>
    <t>I chose Matia's way because I did it the same way as her and I picked Jada's way the incorrect way because if you do 8 * 3 that equals 24 so you would have to do 20 times 99 equals 60 loaves of bread not 36 loaves of bread.</t>
  </si>
  <si>
    <t>I chose Matias's  way because it is the easiest way and you don't have to do a decimal point I chose Jada's way as incorrect problem because it is not 68 seed packets it is 96 seed packets.</t>
  </si>
  <si>
    <t>something I liked about this online activity was it being quiet ,the videos being easy to understand and fun math problems.</t>
  </si>
  <si>
    <t>something I did not like about this online activity it was kind of hard to focus and sometimes I zoned off in the video.</t>
  </si>
  <si>
    <t>something that may have made this online activity better is to do with friends or to make it more interesting and add more math models.</t>
  </si>
  <si>
    <t>ZEeJqUSf1617313794329</t>
  </si>
  <si>
    <t>Bt100</t>
  </si>
  <si>
    <t>Talking to friends and family. Also eating a lot of food!</t>
  </si>
  <si>
    <t xml:space="preserve">Alex needs 24 strawberries to make a big cake. </t>
  </si>
  <si>
    <t xml:space="preserve">First I did 8 divided by 2 to see what In needed to multiply the strawberries with to get the right amount. Once I got my answer (4), I multiplied that with 6 and that got me with my answer as 24. Alex needs 24 strawberries to make a big cake. </t>
  </si>
  <si>
    <t xml:space="preserve">According to Ms. Murphy’s Fraction Strategy, the total amount of strawberries Alex puts in the big cake is 24 strawberries. </t>
  </si>
  <si>
    <t xml:space="preserve">Maria needs 37 1/3 oranges to make a big pitcher of fruit juice. </t>
  </si>
  <si>
    <t xml:space="preserve">First I did 16 divided 3 and that got me 18, but I knew that 18 did not fit into 16 so I went down once and that got me 5 1/3. Next I did 5x7 to represent the oranges(7), that got me 37 1/3. Maria needs 37 1/3 oranges to make a big pitcher of fruit juice. </t>
  </si>
  <si>
    <t xml:space="preserve">My favorite type of cake is chocolate. </t>
  </si>
  <si>
    <t>8 strawberries</t>
  </si>
  <si>
    <t xml:space="preserve">I first did 16 divided by 3 and that got me 5 1/3 so I multiplied that with 7 and that got me the product of 37 1/3. </t>
  </si>
  <si>
    <t>Yes, a lot!</t>
  </si>
  <si>
    <t xml:space="preserve">Well, one of the reasons is because it is a different strategie from other so that is why Ratio Strategy can be useful because not many people use it. </t>
  </si>
  <si>
    <t xml:space="preserve">14 miles. </t>
  </si>
  <si>
    <t xml:space="preserve">5 divided by 10 is 2 and 2 x 7 = 14 miles. </t>
  </si>
  <si>
    <t xml:space="preserve">16 divided by 8 = 2 x 15 = 30 miles. </t>
  </si>
  <si>
    <t>Because what I did was 21 divided by 7 = 3 then I did 3 x 18 = 54 hours.</t>
  </si>
  <si>
    <t xml:space="preserve">I am going to Idlewild this summer and I am going to see my cousin in San Francisco. </t>
  </si>
  <si>
    <t xml:space="preserve">It will take 33 minutes for Latoya to read 15 pages of a book. </t>
  </si>
  <si>
    <t xml:space="preserve">First I did 15 divided by 5= 3 then 3 x 11= 33. Then I knew that it will be my answer. </t>
  </si>
  <si>
    <t>If the toy car has 11 gallons of gas in the gas tank, the toy car can drive 22 miles.</t>
  </si>
  <si>
    <t>There are 18 1/2 mangos in the bigger pitcher of the smoothie.</t>
  </si>
  <si>
    <t>First I did 7 divided by 3 = 2 1/2. Then I did 2 1/2 x 9 = 18 1/2.</t>
  </si>
  <si>
    <t xml:space="preserve">You can drive the truck 48 1/2 miles with 10 gallons. </t>
  </si>
  <si>
    <t xml:space="preserve">First I did 10 divided by 4 = 2 1/2. Then I did 2 1/2 x 24 = 48 1/2 miles. And that's my answer. </t>
  </si>
  <si>
    <t xml:space="preserve">If you are dealing with tablespoons and measurements, you use the fraction strategy. </t>
  </si>
  <si>
    <t xml:space="preserve">I chose these answers because you don't use addition for this problem. </t>
  </si>
  <si>
    <t xml:space="preserve">I know that Jocelyn's way is correct because when I solved it I did the same thing. </t>
  </si>
  <si>
    <t>Watching the Videos.</t>
  </si>
  <si>
    <t>Using fractions.</t>
  </si>
  <si>
    <t>More games.</t>
  </si>
  <si>
    <t>NJ5mkgV41617310514258</t>
  </si>
  <si>
    <t>Bt101</t>
  </si>
  <si>
    <t>i have been face timing my friends</t>
  </si>
  <si>
    <t>alex need 24 strawberrys</t>
  </si>
  <si>
    <t>she needs 7 oranges?</t>
  </si>
  <si>
    <t>i did not understand becuase it says that she needs to make a small pitcher the she wants to make a big pitcher?</t>
  </si>
  <si>
    <t xml:space="preserve">chocolet </t>
  </si>
  <si>
    <t>yes i have cooked like a ster fry</t>
  </si>
  <si>
    <t>it can help you find the answer better</t>
  </si>
  <si>
    <t>what i did was was mulitplyed 10 and 7</t>
  </si>
  <si>
    <t>what i did was see what i can mutiply to get close to 15 and it was 2</t>
  </si>
  <si>
    <t>what i did was multiply 21 and 18</t>
  </si>
  <si>
    <t>i dont know maybe hang out with friends</t>
  </si>
  <si>
    <t>it would take 40 min</t>
  </si>
  <si>
    <t xml:space="preserve">15 pages will take about 25 minutes to read </t>
  </si>
  <si>
    <t>what i did was read a book and set a timer to see how much time will it take and i took 25 min.</t>
  </si>
  <si>
    <t>if you add 6 + 6 = 12 so 11 + 11 = 22. so the toy car can drive 22 miles</t>
  </si>
  <si>
    <t>it will need 21 mangos</t>
  </si>
  <si>
    <t>what i did was 3 x 3 = 9 and then i thought 3 x 7 = 21.</t>
  </si>
  <si>
    <t>it will travel 1 mile becuase 25 divided by 25 = 1 and 0.04 miles per min = 2.4 miles per hour</t>
  </si>
  <si>
    <t>1 gallon will get you 20 miles to 20 + 10 = 30
4 + 20 = 24</t>
  </si>
  <si>
    <t xml:space="preserve">i would us multiplecation </t>
  </si>
  <si>
    <t>becuase 8 + 16 = 24 and there is now decmil in this problem</t>
  </si>
  <si>
    <t>i dont know were jocelyn's got the decmels</t>
  </si>
  <si>
    <t>i was born in Russia</t>
  </si>
  <si>
    <t xml:space="preserve">i like that its orginzed </t>
  </si>
  <si>
    <t>in the part 1 there were to many videos and the wording is weird</t>
  </si>
  <si>
    <t>i would make the wording more easy to undestand</t>
  </si>
  <si>
    <t>8qbk4k7D1617313600488</t>
  </si>
  <si>
    <t>Bt102</t>
  </si>
  <si>
    <t xml:space="preserve">I know that 2 x 4 = 8 so that means I need to 4 x 6 = 24. </t>
  </si>
  <si>
    <t>Maria needs about 35 oranges to make a big pitcher of juice.</t>
  </si>
  <si>
    <t>3 x 5 = 15 R1
7 x 5 = 35</t>
  </si>
  <si>
    <t>16/3 = 5 x 7 = 35</t>
  </si>
  <si>
    <t>10 apples</t>
  </si>
  <si>
    <t>10/5 = 2 x 7 = 14</t>
  </si>
  <si>
    <t>16/8</t>
  </si>
  <si>
    <t>That sounds right to me.</t>
  </si>
  <si>
    <t>Bt104</t>
  </si>
  <si>
    <t>Watching movies with my family and going to the Safari Zoo.</t>
  </si>
  <si>
    <t>1. 8 ÷ 2= 4 = 2 x 4= 8
2. 6 x 4= 24 strawberries</t>
  </si>
  <si>
    <t>According to Ms.Murphy's Strategy the total number of strawberries Alex needs is 24.</t>
  </si>
  <si>
    <t>She needs to order 35 oranges.</t>
  </si>
  <si>
    <t>1. I found out how much 3 can go into 16 which is 15 times
2. I know that 3 x 5= 15 apples
3. I wrote 7 x 5= 35 oranges</t>
  </si>
  <si>
    <t>I love chocolate cake! 😊🎂</t>
  </si>
  <si>
    <t>According to Ms. Murphy's Ratio Strategy the total strawberries Alex needs is 24.</t>
  </si>
  <si>
    <t xml:space="preserve">     2 R:1
 3 |7 oranges</t>
  </si>
  <si>
    <t>I don't cook but I have eaten some yummy food 😋</t>
  </si>
  <si>
    <t>The Ratio Strategy might be useful because you can compare the fractions.</t>
  </si>
  <si>
    <t>It will take 14 minutes to bike 10 miles.</t>
  </si>
  <si>
    <t>First I know that 5 x 2 is 10
Second I multiplied 7 x 2 which is 14</t>
  </si>
  <si>
    <t>8 ÷ 16 or 8 ÷ 15</t>
  </si>
  <si>
    <t>I chose this because you need do 7 x ?= 21 which is 7 x 3= 21.</t>
  </si>
  <si>
    <t>I might go to Hawaii :)</t>
  </si>
  <si>
    <t>It will take 18 minutes.</t>
  </si>
  <si>
    <t>1. 5 x 3=15    2. 11 x 3=33</t>
  </si>
  <si>
    <t>It can drive 10 miles</t>
  </si>
  <si>
    <t>you will need 27 mangos</t>
  </si>
  <si>
    <t>1. 3 x 3=6 R:1=7
2. 9 x 3= 27</t>
  </si>
  <si>
    <t>the train will travel 40 miles in 24 minutes.</t>
  </si>
  <si>
    <t>you can drive 50 miles in 10 gallons</t>
  </si>
  <si>
    <t>4 x 2 R:2=10
24 x 2 R:2=50</t>
  </si>
  <si>
    <t>I think the Ratio Strategy is better for this question because you are multiplying with a fraction.</t>
  </si>
  <si>
    <t xml:space="preserve">I chose them because i went through each one and checked if they made sense </t>
  </si>
  <si>
    <t xml:space="preserve">I chose them because I went to see if each one made sense </t>
  </si>
  <si>
    <t>you give me support</t>
  </si>
  <si>
    <t xml:space="preserve">its hard to folcas </t>
  </si>
  <si>
    <t xml:space="preserve">maybe have be more exited about teaching </t>
  </si>
  <si>
    <t>ej5vcBKb1617332012942</t>
  </si>
  <si>
    <t>Bt108</t>
  </si>
  <si>
    <t>1598x900</t>
  </si>
  <si>
    <t>gone camping more often</t>
  </si>
  <si>
    <t xml:space="preserve">I first counted all the numbers that had to be mulitypide by two to make eight which is three and three times six is eighteen </t>
  </si>
  <si>
    <t>I compared the numbers with three and the closest i got to sixteen is fifften wich is three times five add a one and you get 16 so 7x5=35+1 =36</t>
  </si>
  <si>
    <t>2 egges</t>
  </si>
  <si>
    <t>My favirote type of cake is ice cream cake</t>
  </si>
  <si>
    <t>I first put the 16 teen in with the three and then i compared my work to the example so i got ten</t>
  </si>
  <si>
    <t xml:space="preserve">becuse its more exacte </t>
  </si>
  <si>
    <t>I found that 2x5 = 10 so i did 7x2 wich is forteen</t>
  </si>
  <si>
    <t>I first sall that 16+16=32-1 =31</t>
  </si>
  <si>
    <t>becuse this is the stradge i am best at</t>
  </si>
  <si>
    <t>first i made a modell of five turning into fiffteen and and made the same thing with eleven</t>
  </si>
  <si>
    <t>I added the same amount of each two</t>
  </si>
  <si>
    <t>i comparerd the other one to this one</t>
  </si>
  <si>
    <t xml:space="preserve">It is the one i am best at
</t>
  </si>
  <si>
    <t xml:space="preserve">they are what i think are correct
</t>
  </si>
  <si>
    <t xml:space="preserve">they are correct
</t>
  </si>
  <si>
    <t xml:space="preserve">It was very easy to navigate </t>
  </si>
  <si>
    <t>nothing realy</t>
  </si>
  <si>
    <t>maby part 1 could be shorter</t>
  </si>
  <si>
    <t>Bt109</t>
  </si>
  <si>
    <t>Playing Fortnite</t>
  </si>
  <si>
    <t>Alex needs 24 strawberries for his cake.</t>
  </si>
  <si>
    <t>First I needed to know how many times he multiplied two to get to 8. He multiplied 4 x 2 to get 8. So then I multiplied 4 x 6 and that got me 24.  So Alex needed 24 strawberries for a big cake.</t>
  </si>
  <si>
    <t>Strawberry Shortcake</t>
  </si>
  <si>
    <t xml:space="preserve">24 strawberries. </t>
  </si>
  <si>
    <t>She will need 37 and 1/3</t>
  </si>
  <si>
    <t>First I had to multiply 7 x 5 1/3 and that got me 16. And whatever you do to the denominator you need to do to the numerator. So then I multiplied 3 x 5 1/3. And that got me my final answer which was 37.33</t>
  </si>
  <si>
    <t>I've cooked an omelet.</t>
  </si>
  <si>
    <t>This could be useful for the Juice problem since that is what seemed to click with my mind.</t>
  </si>
  <si>
    <t>It will take 14 minutes to go ten miles.</t>
  </si>
  <si>
    <t xml:space="preserve">First, I had the fraction 5/7 and then I did 5 x 2=10 so then I multiplied 7x2 which got me 14. So it will take 14 minutes to go ten miles. </t>
  </si>
  <si>
    <t>I chose this because it looks similar to the other problems and I used this strategy.</t>
  </si>
  <si>
    <t>Im going camping!</t>
  </si>
  <si>
    <t>It will take her 33 minutes to read 15 pages</t>
  </si>
  <si>
    <t>First I wrote out the fraction 5/11 then I had 15/? So then I multiplied 5 until i got 15 which was 3 times. So then I multiplied 3 x 11 which got me 33.</t>
  </si>
  <si>
    <t>It will go 40 miles</t>
  </si>
  <si>
    <t xml:space="preserve">The fraction strategy is good when you have a problem like this. Jada's way was to subtract but that's not useful because she wrote the wrong answer.
</t>
  </si>
  <si>
    <t>The fraction strategy is fast and easy. Jada got the wrong answer with her strategy.</t>
  </si>
  <si>
    <t>I liked how simple it was.</t>
  </si>
  <si>
    <t xml:space="preserve">I did not like the Ratio strategy. </t>
  </si>
  <si>
    <t>I think it's fine the way it is.</t>
  </si>
  <si>
    <t>NUb3lVUY1617300458159</t>
  </si>
  <si>
    <t>Bt110</t>
  </si>
  <si>
    <t xml:space="preserve">Getting to spend time with my family and my uncles dog. </t>
  </si>
  <si>
    <t xml:space="preserve">Multiplication statement </t>
  </si>
  <si>
    <t xml:space="preserve">I did 2 divided by 8 which equaled 4, so then I did 6 x 4 which equaled 24. </t>
  </si>
  <si>
    <t xml:space="preserve">  Maria will need 37.1 oranges to make a big pitcher of juice.</t>
  </si>
  <si>
    <t xml:space="preserve">I first multiplied 5.3 x 3 which equaled 15.9999, so then I multiplied 7 x 5.3 which equaled 37.1.  </t>
  </si>
  <si>
    <t xml:space="preserve">8 eggs. </t>
  </si>
  <si>
    <t xml:space="preserve">I like red velvet cake. </t>
  </si>
  <si>
    <t xml:space="preserve">She needs 24 strawberries. </t>
  </si>
  <si>
    <t xml:space="preserve">Maria needs 37.1 oranges to make a big pitcher of juice. </t>
  </si>
  <si>
    <t xml:space="preserve">I multiplyed 5.3 x 3 which equaled 15.99, so then I multiplied 5.3 x 7 and got 37.1. </t>
  </si>
  <si>
    <t xml:space="preserve">7 oranges. </t>
  </si>
  <si>
    <t xml:space="preserve">16 apples. </t>
  </si>
  <si>
    <t xml:space="preserve">Crepe suzette                                            </t>
  </si>
  <si>
    <t xml:space="preserve">It is more useful because it gives and easier answer and problem. </t>
  </si>
  <si>
    <t xml:space="preserve">It will take 14 minutes, to ride a bike for 10 miles. </t>
  </si>
  <si>
    <t xml:space="preserve">I multiplied 7 by 2 since I multiplied 5 by 2. </t>
  </si>
  <si>
    <t xml:space="preserve">It can drive 30 miles.  </t>
  </si>
  <si>
    <t xml:space="preserve">I realized that for every gallon of gas, the toy car can drive 2 miles, so I multiplied 15 by 2. </t>
  </si>
  <si>
    <t xml:space="preserve">I think the fastest strategy is the one I chose. </t>
  </si>
  <si>
    <t xml:space="preserve">Yes, my family and I are going to Lake Almanor and Yosemite. </t>
  </si>
  <si>
    <t xml:space="preserve">It will take 18 minutes for the electric bike to go 8 miles. </t>
  </si>
  <si>
    <t xml:space="preserve">It will take La Toya 33 minutes to read 15 pages. </t>
  </si>
  <si>
    <t xml:space="preserve">First I multiplied 5 by 3 and got 15, then I multiplied 11 by 3 and got 33. </t>
  </si>
  <si>
    <t xml:space="preserve">The toy car can drive 22 miles. </t>
  </si>
  <si>
    <t xml:space="preserve">The recipe will need 20 mangos. </t>
  </si>
  <si>
    <t xml:space="preserve">First I divided 7 by 3 and 2 1/2, then I multiplied 9 by 2 1/2. </t>
  </si>
  <si>
    <t xml:space="preserve">The train will travel 40 minutes. </t>
  </si>
  <si>
    <t xml:space="preserve">You can drive 50 miles, with 10 gallons. </t>
  </si>
  <si>
    <t xml:space="preserve">First, I multiplied 4 and saw how many times it fit into 10. Then I multiplied 24 by that number(2 1/2). </t>
  </si>
  <si>
    <t xml:space="preserve">For me multiplying is much easier and I can multiply quickly. </t>
  </si>
  <si>
    <t xml:space="preserve">I made these choices because you never add and subtract in problems like these. </t>
  </si>
  <si>
    <t xml:space="preserve">I made these choices because Jada was incorrect, and Matias was was very efficient. </t>
  </si>
  <si>
    <t>2,11</t>
  </si>
  <si>
    <t xml:space="preserve">I like how we got breaks in-between the math lesson. </t>
  </si>
  <si>
    <t>I liked everything!(: (;</t>
  </si>
  <si>
    <t xml:space="preserve">I think I would like more math video's for visual learning. </t>
  </si>
  <si>
    <t>cvzq0TqY1617434269858</t>
  </si>
  <si>
    <t>Bt111</t>
  </si>
  <si>
    <t>The most fun thing was to meet new people online.</t>
  </si>
  <si>
    <t>2 x ? = 8     2 x 4 = 8
6 x ? = ?     6 x 4 = 24</t>
  </si>
  <si>
    <t>a total of 24 strawberries</t>
  </si>
  <si>
    <t>3 + ? = 16      3 + 13 = 16
7 + ? = ?        7 + 13 = 20</t>
  </si>
  <si>
    <t>cheesecake</t>
  </si>
  <si>
    <t>7.000 or 7 oranges</t>
  </si>
  <si>
    <t>Nope. Everything I cooked tasted really bad.</t>
  </si>
  <si>
    <t>The Ratio Strategy might be more useful because multiplication may be easier for students when they have memorized the table.</t>
  </si>
  <si>
    <t>10 ---&amp;gt; 100
100 / 7 = 14 r 2</t>
  </si>
  <si>
    <t>8 x ? = 16      ? = 2
15 x ? = ?      ? = 2
15 x 2 = 30</t>
  </si>
  <si>
    <t>I chose that strategy because if a 7 inch candle burns for 18 hours, I need to know the relationship between 7 and 21 to know how long the candle will burn if it were 21 inches long.</t>
  </si>
  <si>
    <t>5 pages = 11 minutes       15 pages = ? minutes              5/11 x ?/? = 15/?        5/11 x 3/3 = 15/33           33 minutes</t>
  </si>
  <si>
    <t>3 x 3 = 9 ----&amp;gt; 9 / 3 = 3 
7 x 3 = 21-----&amp;gt; 21 / 7 = 3 
21 mangos</t>
  </si>
  <si>
    <t>I chose Matia's way because because it looks the most reasonable out of the three and I chose Jada's way because you aren't subtracting the days from loaves.</t>
  </si>
  <si>
    <t>I chose Matia again because fractions could really help with this problem and I chose Jada again because subtraction then addition would not work.</t>
  </si>
  <si>
    <t>Tagalog</t>
  </si>
  <si>
    <t>I liked learning about what the types of strategies are and I learned how to solve problems like these.</t>
  </si>
  <si>
    <t>I did not really like questions that were confusing because it takes a lot of my time trying to solve them but it's okay since there are videos to help me understand the question better.</t>
  </si>
  <si>
    <t>I think this online activity would help students if they give little hints or examples on how to solve questions like these.</t>
  </si>
  <si>
    <t>WZI0MSVI1617310615659</t>
  </si>
  <si>
    <t>Bt115</t>
  </si>
  <si>
    <t>1092x614</t>
  </si>
  <si>
    <t>Camping with my family</t>
  </si>
  <si>
    <t>Alex will need 24 strawberries for a big cake.</t>
  </si>
  <si>
    <t>For the small cake Alex needed 2 eggs and 6 strawberries. Alex wanted to make a big cake, so he used 8 eggs. I noticed that 2x4=8, so i did 4x6=24, so Alex would need 24 strawberries to complete a big cake.</t>
  </si>
  <si>
    <t>Alex needs 24 strawberries for a big cake.</t>
  </si>
  <si>
    <t>I think Maria will need 35 oranges to make a big pitcher of juice.</t>
  </si>
  <si>
    <t>I was confused at first because 3x5=15, which is one less than 16, but 3x6=18, so i stuck with 3x5. I solved 3x5=16 apples and 7x5=35 oranges. I think Maria will need 35 oranges to make a big pitcher of juice.</t>
  </si>
  <si>
    <t>red velvet or all flavors</t>
  </si>
  <si>
    <t>using the ratio strategy, i solved that Maria had 2 oranges per apple. (2 oranges/apple x 16 apples= 32)</t>
  </si>
  <si>
    <t>first i put 7 oranges inside the house of the division symbol. Then i put 3 apples on the outside. I knew that you could fit 3 into 7 2 times, so i put 2 oranges/apple on top of the division symbol. Then i did 2 oranges/apple x 16 apples= 32.</t>
  </si>
  <si>
    <t>The ratio strategy would take longer but more efficient and easy then the faction strategy</t>
  </si>
  <si>
    <t>It would take an electric bike 14 minutes to ride 10 miles.</t>
  </si>
  <si>
    <t>First i saw it was telling me an electric bike could go 5 miles in 7 minutes. Second, i saw that it was asking me to figure out how many minutes it could go in 10 miles. I know that 5x2=10, so i multiplied 7x2=14. The bike would take 14 minutes to ride 10 miles.</t>
  </si>
  <si>
    <t>8x2 was 16, so i stuck with that number. since 8x2 was 16, i did 16x2=32. 32/16=2</t>
  </si>
  <si>
    <t>i chose this strategy because you can find what 7 and 21 inches a, and then apply that knowledge to 18 hours.</t>
  </si>
  <si>
    <t>Maybe going camping</t>
  </si>
  <si>
    <t>I think it would take 18 minutes to go 8 miles</t>
  </si>
  <si>
    <t>I think it would take her 33 minutes to read 15 pages.</t>
  </si>
  <si>
    <t>First i wrote 5 pages above the line, and 11 minutes below the line. Next to that i wrote 15 pages above thee line, and left below thee line blank. I knew that 5x3=15, so i did 11x3=33. 33 minutes was my answer below thee line.</t>
  </si>
  <si>
    <t>I think it can drive 24 miles. (Sorry i used fraction strategy, i couldn't remember ratio strategy.)</t>
  </si>
  <si>
    <t>I think you will need 13 mangoes for a big pitcher.</t>
  </si>
  <si>
    <t>First, i saw when you multiply 3x2=6, so instead i added 4 bananas to make 7, so i did the same to 9 mangoes, added 4 and got 13 mangoes.</t>
  </si>
  <si>
    <t>40 miles. I chose fraction strategy.</t>
  </si>
  <si>
    <t>For the fraction strategy, instead of multiplying, i added. I think a truck can drive 30 miles with 10 gallons.</t>
  </si>
  <si>
    <t>First, i drew my fraction strategy format. I put 4 gallons on top of 1 line, below that i put 24 miles. the question was asking how many miles a truck could drive with 10 gallons. I knew that 4+6=10(gallons), so i added 6 to 24 and got 30(miles).</t>
  </si>
  <si>
    <t>I chose the ratio strategy because i know you can elaborate with different answers based on what you are solving.</t>
  </si>
  <si>
    <t xml:space="preserve">In the videos i have seen throughout the lesson, i can elaborate that Matias's was the most reliable and efficient way to solve the problem. Jada's way didn't make sense and i didn't learn this strategy throughout this lesson, so i though this was an unreliable way to solve this problem. </t>
  </si>
  <si>
    <t>I know that Matias's way is correct because it makes complete sense and is really reliable. Jada's way didn't make sense and got a different answers between all 3 answers.</t>
  </si>
  <si>
    <t>I like that it is easy to use, reliable, fun and entertaining</t>
  </si>
  <si>
    <t>I didn't really like that it gave you hard questions that it didn't teach you and/or you didn't know about.</t>
  </si>
  <si>
    <t>I don't think it needs to be better.</t>
  </si>
  <si>
    <t>HZ7Ap2ax1617758211191</t>
  </si>
  <si>
    <t>Bt118</t>
  </si>
  <si>
    <t>Staying home</t>
  </si>
  <si>
    <t>Bt121</t>
  </si>
  <si>
    <t>The most fun I had been doing at home is watching tv and play video games.</t>
  </si>
  <si>
    <t>Alex uses 24 strawberries to make a big cake.</t>
  </si>
  <si>
    <t xml:space="preserve">I first realize that in order to make a big cake you would need 8 eggs and I know that you also need strawberries so I divided 8 by 2 to get 4 and I multiply 4 because that is what you need to make a huge cake from the eggs and strawberries. </t>
  </si>
  <si>
    <t xml:space="preserve">According to Ms. Murphy's strategy Alex needed 24 strawberries for the big cake </t>
  </si>
  <si>
    <t xml:space="preserve">I don't know the answer because you can't divide 3 or 7 into 16. </t>
  </si>
  <si>
    <t>Chocolate is my favorite type of cake.</t>
  </si>
  <si>
    <t xml:space="preserve">According to Ms. Murphy's strategy Alex needs 24 strawberries to make a big cake. </t>
  </si>
  <si>
    <t xml:space="preserve">Maria will need 5.1 oranges. </t>
  </si>
  <si>
    <t xml:space="preserve">I divided 16 by 3, first I saw that 3 can go inside 16 5 times so I subtracted 15 and found the reminder of 1. </t>
  </si>
  <si>
    <t>6 berries is like 7 oranges</t>
  </si>
  <si>
    <t xml:space="preserve">The Ratio Strategy is more useful than the Fraction Strategy because it is easier to divide using that Strategy. </t>
  </si>
  <si>
    <t xml:space="preserve">It will take 14 minutes to bike up 10 miles. </t>
  </si>
  <si>
    <t xml:space="preserve">I realize that 10 divide by 5 is 2, so I know that it is double times the minutes. Next I did 7 times 2 equal 14. </t>
  </si>
  <si>
    <t xml:space="preserve">The toy car can drive 30 miles with 15 gallons. </t>
  </si>
  <si>
    <t xml:space="preserve">I knew that if you have how many gallons you would double the amount so I knew that 15x2 is 30. </t>
  </si>
  <si>
    <t xml:space="preserve">I chose that strategy because they ask how long can a 21 inch candle burn for. </t>
  </si>
  <si>
    <t xml:space="preserve">The electric bike will take 18 minutes to go 8 miles. </t>
  </si>
  <si>
    <t xml:space="preserve">It will take 33 minutes to read 15 pages. </t>
  </si>
  <si>
    <t>I first looked a how many pages I'm multiplying, than I divided 15 by 5 to get 3 and I know now that I need to multiply 11 by 3 to get the total minutes to read 15 pages .</t>
  </si>
  <si>
    <t xml:space="preserve">The toy car will drive 22 miles with 11 gallons of gas. </t>
  </si>
  <si>
    <t xml:space="preserve">You will need 21 mango to make a bigger pitcher of smoothie. </t>
  </si>
  <si>
    <t xml:space="preserve">I first divided 7 by 3 to get 7/3 than I simplified it to 2 1/3, later on I multiply 2 1/3 by the mangos which is 9 to get 21. </t>
  </si>
  <si>
    <t xml:space="preserve">The fast train will travel 40 miles in 25 minutes. </t>
  </si>
  <si>
    <t xml:space="preserve">The truck will drive 60 miles with 10 gallons. </t>
  </si>
  <si>
    <t>I first divided 10 by 4 to get 10/4 than I simplified it to 1 1/2, I multiply 24 by 1 1/2 to get 60.</t>
  </si>
  <si>
    <t xml:space="preserve">I made that choice because I forgot how to do the Fraction Strategy and Ratio Strategy. I think this strategy that I'm using is the easiest to find the answer. </t>
  </si>
  <si>
    <t xml:space="preserve">I chose Jocelyn's way as the most efficient because I also divided and I choose Jada's way is incorrect because she got the wrong answer. </t>
  </si>
  <si>
    <t>I chose Jocelyn's way because he was dividing just like I did and I chose Jada's way is incorrect because she got the wrong answer.</t>
  </si>
  <si>
    <t xml:space="preserve">I liked how I was able to find the correct answer by seeing other models. </t>
  </si>
  <si>
    <t xml:space="preserve">I didn't like how there was one answer that was wrong. </t>
  </si>
  <si>
    <t xml:space="preserve">I think there should be less questions because I spent a lot of time on this. </t>
  </si>
  <si>
    <t>EPsYOv1P1617301067600</t>
  </si>
  <si>
    <t>Bt122</t>
  </si>
  <si>
    <t>1792x1120</t>
  </si>
  <si>
    <t>Swimming in my uncle's pool for my sister and brother's birthday.</t>
  </si>
  <si>
    <t>2 x 4 = 8 
6 x 4 = 24</t>
  </si>
  <si>
    <t>Bu123</t>
  </si>
  <si>
    <t>We went on a bike ride for 24.4 miles.</t>
  </si>
  <si>
    <t>8 divided by 2= 4.
6x4=24 strawberries.
Alex needs 24 strawberries.</t>
  </si>
  <si>
    <t>Do not know how to explain this problem.</t>
  </si>
  <si>
    <t>Chocolate.</t>
  </si>
  <si>
    <t>Cannot explain.</t>
  </si>
  <si>
    <t>Yes. We made Pizza.</t>
  </si>
  <si>
    <t>The ratio strategy might be more useful than the fraction strategy for calculating harder problems.</t>
  </si>
  <si>
    <t>14 minuets.</t>
  </si>
  <si>
    <t>10/5=2
7 x 2=14</t>
  </si>
  <si>
    <t>I chose this strategy because 7 and 21 are relatable numbers.</t>
  </si>
  <si>
    <t>Yes, My birthday is this summer.</t>
  </si>
  <si>
    <t>6 min 45 seconds.</t>
  </si>
  <si>
    <t>33 minuets.</t>
  </si>
  <si>
    <t>15 / 5 = 3.      11 x 3 = 33</t>
  </si>
  <si>
    <t>1.833  ∞3s</t>
  </si>
  <si>
    <t>7 / 3 = 2.33  
2.33x9= 16.31</t>
  </si>
  <si>
    <t>The ratio strategy would be best because this is easier in decimals.</t>
  </si>
  <si>
    <t>I solved the problem myself then compared it to the examples</t>
  </si>
  <si>
    <t>Solved by myself then chose</t>
  </si>
  <si>
    <t>Indian American</t>
  </si>
  <si>
    <t>I liked that I'm going to get a gift card and that some of the questions were realistic.</t>
  </si>
  <si>
    <t>Some of the questions were unrealistic.</t>
  </si>
  <si>
    <t>Shorten the videos.</t>
  </si>
  <si>
    <t>xilcfsuW1617383279655</t>
  </si>
  <si>
    <t>Bu126</t>
  </si>
  <si>
    <t xml:space="preserve">I've had the most fun playing with my brother and family knowing i'm keeping them safe. </t>
  </si>
  <si>
    <t xml:space="preserve"> I understand. </t>
  </si>
  <si>
    <t xml:space="preserve">Since he wanted to make a bigger cake he multiplied the eggs 2 x 4 which equals 8. So we would do the same rule for the strawberries ( 6 x 4) Which equals 24. So he used 24 strawberries to make a bigger cake.  </t>
  </si>
  <si>
    <t xml:space="preserve">She will need 29 oranges. </t>
  </si>
  <si>
    <t xml:space="preserve">First, I found out how many more apples they used to make the apple bigger pitch. Then I did the same for oranges but added 1 because nothing times 3 would be 16. </t>
  </si>
  <si>
    <t xml:space="preserve">My favorite type of cake is vanilla with strawberries inside. </t>
  </si>
  <si>
    <t xml:space="preserve">Alex would need 24 strawberries. </t>
  </si>
  <si>
    <t xml:space="preserve">37 oranges. </t>
  </si>
  <si>
    <t xml:space="preserve">First, I looked at my numbers 7 and 3 and 16 apples to make a bigger pitch. I know 5 x 3 = 16 (closest answer) so we would put a 1/3 after. Since 7 x 5 = 35 plus our fraction, we would get 37 oranges to make a bigger pitch. </t>
  </si>
  <si>
    <t xml:space="preserve">7.000 oranges. </t>
  </si>
  <si>
    <t>37.33 oranges.</t>
  </si>
  <si>
    <t xml:space="preserve">Me and my mom cooked cupcakes during new years and a big cake for valentines. </t>
  </si>
  <si>
    <t>1,3,4</t>
  </si>
  <si>
    <t xml:space="preserve">It might be more useful because most of the time the numbers arent a whole number or they just don't fit together. </t>
  </si>
  <si>
    <t xml:space="preserve">The bike can go 14 miles in 10 minutes. </t>
  </si>
  <si>
    <t xml:space="preserve">I solved this by taking 5 and 2 and multiplying so I have 10, then I multiply 2 from the other answer to 7 so 7 x 2 = 14, and that's how I got 14 miles. </t>
  </si>
  <si>
    <t>42.33</t>
  </si>
  <si>
    <t xml:space="preserve">I used the ratio method where I divide and multilpy. </t>
  </si>
  <si>
    <t xml:space="preserve">I chose that answer because we would have to find the relationship between 7 and 18 first before 21, to find our answer. </t>
  </si>
  <si>
    <t>Bu127</t>
  </si>
  <si>
    <t>1500x1000</t>
  </si>
  <si>
    <t>Hang out with my sister!</t>
  </si>
  <si>
    <t>I figured it out</t>
  </si>
  <si>
    <t xml:space="preserve">8 divided by 2 is 4 so then I did 6x4 and got 24, he needed 24 strawberries </t>
  </si>
  <si>
    <t>16-3=13. So 7+13=30, my answer is 20 oranges</t>
  </si>
  <si>
    <t xml:space="preserve">I did not understand the way that they taught us. </t>
  </si>
  <si>
    <t>bread!</t>
  </si>
  <si>
    <t>It can solve problems more easily than any other way.</t>
  </si>
  <si>
    <t xml:space="preserve">7+7=14 Since 5 mil 7 min if we do 7+7=14 we can get the answer. </t>
  </si>
  <si>
    <t>16 divided by 8=2 and 15x2=30 miles</t>
  </si>
  <si>
    <t>It was very close to my original plan to solve the problem</t>
  </si>
  <si>
    <t>Bu132</t>
  </si>
  <si>
    <t xml:space="preserve"> Spending time with my family and new dog. He is a labradoodle named Diego.</t>
  </si>
  <si>
    <t xml:space="preserve">12. Alex need 12 strawberry's  for the cake </t>
  </si>
  <si>
    <t>6x2= 12</t>
  </si>
  <si>
    <t>2 strawberries</t>
  </si>
  <si>
    <t xml:space="preserve"> 15 oranges</t>
  </si>
  <si>
    <t>6 applez</t>
  </si>
  <si>
    <t xml:space="preserve">Chicken soup </t>
  </si>
  <si>
    <t>3,5,6</t>
  </si>
  <si>
    <t xml:space="preserve"> why it might be more useful is because it explains more of the steps. </t>
  </si>
  <si>
    <t>14 minutes in 10 miles.</t>
  </si>
  <si>
    <t>7x2=14.</t>
  </si>
  <si>
    <t xml:space="preserve">? </t>
  </si>
  <si>
    <t>Yes we are meeting are cousins from Ma, Halfway across the country</t>
  </si>
  <si>
    <t>22 minutes.</t>
  </si>
  <si>
    <t>11x2=22</t>
  </si>
  <si>
    <t>Because it is in word problem with no example.</t>
  </si>
  <si>
    <t>That you asked me questions about how I felt.</t>
  </si>
  <si>
    <t xml:space="preserve"> There were no fun ways to solve math problems.</t>
  </si>
  <si>
    <t xml:space="preserve"> More fun ways to learn.</t>
  </si>
  <si>
    <t xml:space="preserve"> </t>
  </si>
  <si>
    <t>Bu133</t>
  </si>
  <si>
    <t>i got to play online games with my freinds</t>
  </si>
  <si>
    <t>Alex needs 48 strawberries for the cake.</t>
  </si>
  <si>
    <t>8x6=48 6/48=8</t>
  </si>
  <si>
    <t>the same method</t>
  </si>
  <si>
    <t>41 1/3</t>
  </si>
  <si>
    <t xml:space="preserve">41 </t>
  </si>
  <si>
    <t xml:space="preserve">same method
</t>
  </si>
  <si>
    <t>6 berries</t>
  </si>
  <si>
    <t>i cooked eggs during this</t>
  </si>
  <si>
    <t>it will take 8 minutes</t>
  </si>
  <si>
    <t>the same way as she did</t>
  </si>
  <si>
    <t>fraction strat</t>
  </si>
  <si>
    <t xml:space="preserve">it is the best way to do it </t>
  </si>
  <si>
    <t>Bu134</t>
  </si>
  <si>
    <t>Play games!!!!!!!!!!!!!!!!!!</t>
  </si>
  <si>
    <t>24 str.</t>
  </si>
  <si>
    <t>2 x 4 = 8 eggs 
6 x 4 = 24 str</t>
  </si>
  <si>
    <t>16 = 3 x 5 + 1
7 / 3 = 2  1 / 3
?= 7 x 5 + 2 1/3 =  37 1/3</t>
  </si>
  <si>
    <t>Oreo ice cream cake.</t>
  </si>
  <si>
    <t xml:space="preserve">7/3 oranges for 1 apple.
7/3 x 16 = 37 1/3 oranges
</t>
  </si>
  <si>
    <t>cereal</t>
  </si>
  <si>
    <t>Because it is easy to count on my head.</t>
  </si>
  <si>
    <t>10 / 5 = 2
2 x 7 = 14</t>
  </si>
  <si>
    <t>16 / 8 = 2 miles for 1 gallon
2 x 15 = 30miles</t>
  </si>
  <si>
    <t xml:space="preserve">Because it is easier to divide without remainders and fractions </t>
  </si>
  <si>
    <t>Bu137</t>
  </si>
  <si>
    <t xml:space="preserve">I got to find new hobbies and interested with friends. I found that I am passionate for dancing and drawing. </t>
  </si>
  <si>
    <t>We find out how much Alex multiplied the recipe by. Next, you will need to check if that is correct and multiply that with the strawberries. After that, you had found your answer to the problem, the answer that you got when you multiplied the strawberries, with how many times Alex multiplied the recipe.</t>
  </si>
  <si>
    <t xml:space="preserve">We have to find how much she multiplies the recipe. If there is no multiplication sentence that equals how much she needs, you can go over it. After that, we take that number of how many times Maria multiplied the recipe and multiply it by 7. The answer of the number we got from how many times Maria times the recipe and 7 equals the answer. </t>
  </si>
  <si>
    <t>Depends on the day/time. Ice Cream Cake  /w Coffee ice cream and Vanilla Buttercream, Red Velvet /w chocolate &amp; Vanilla swirl Buttercream.</t>
  </si>
  <si>
    <t>My mom made macrons and chocolate chip craisin cookies.</t>
  </si>
  <si>
    <t>Some reasons why ration strategy is more useful because it is more efficient than using the Fraction Strategy.</t>
  </si>
  <si>
    <t xml:space="preserve">I draw 5 miles, then draw another one so it will equal 10 miles. I drew 3 miles twice so I multiply 7 by 2. The product to 7 x 2 is our answer. </t>
  </si>
  <si>
    <t>I see how many gallons are in 2 miles. Then divide how many gallons are in 2 miles with 8. I will multiply that number by 16 to get my answer.</t>
  </si>
  <si>
    <t>Finding the relationship between 7 and 21 inches will help us get to our answer. Because if we know how many times 7 and 21 is, we can multiply that by 18 hours.</t>
  </si>
  <si>
    <t xml:space="preserve">Not sure.. Just going to stay at home and go to the pool. </t>
  </si>
  <si>
    <t>I first made 5/11 a fraction, then I multiplied 5 till it reaches 15. Then I will times 5/11 by that number that it takes how many times 5 to 15. ( 5/11 x __= 15/__ )</t>
  </si>
  <si>
    <t>22.8 miles</t>
  </si>
  <si>
    <t xml:space="preserve">We will need to find the missing number in the equation ( 3 x __= 7). After that, we will take that number and multiply it by 9 to get our answer, ( 9 x [number x 3 = 7] = [ the answer to the problem]). </t>
  </si>
  <si>
    <t xml:space="preserve">I make 4 and 24 a fraction (4/24), then I will find the missing number that you multiply 4 to equal 10. Once I do that I will use that same number and multiply 24 to get the answer. (4/24 x __ = 10/ __) </t>
  </si>
  <si>
    <t xml:space="preserve">I do not know the answer. </t>
  </si>
  <si>
    <t xml:space="preserve">Jada is not multiplying the amount of bread, if you subtract, you are not adding more days and the bread loaves but you are blessing the days and bread you are bringing. </t>
  </si>
  <si>
    <t xml:space="preserve">Jada is subtracting and not multiplying. If you multiply, you are adding more, if you subtract, you are not making it bigger you are making it smaller. </t>
  </si>
  <si>
    <t xml:space="preserve">I like that is it simple and easy to navigate throughout the lessons. </t>
  </si>
  <si>
    <t xml:space="preserve">Whenever I would go back to the video, I wish for it to allow me to go back without watching the whole video again. </t>
  </si>
  <si>
    <t xml:space="preserve">For it to have the option to go back instead of having to watch a whole video again. </t>
  </si>
  <si>
    <t>0qmVs7fK1617394836013</t>
  </si>
  <si>
    <t>Bu138a</t>
  </si>
  <si>
    <t>i do not want to participate</t>
  </si>
  <si>
    <t>i have gone to Lego land for my 10th birthday</t>
  </si>
  <si>
    <t>i multiplied 6 x4 to get the anser</t>
  </si>
  <si>
    <t xml:space="preserve">7 orangs </t>
  </si>
  <si>
    <t xml:space="preserve">i have baked  red velvet cookies </t>
  </si>
  <si>
    <t xml:space="preserve">more ezyer more kinda faster </t>
  </si>
  <si>
    <t>Bu139</t>
  </si>
  <si>
    <t xml:space="preserve">I went to have a vacation. </t>
  </si>
  <si>
    <t xml:space="preserve">Alex needs 24 strawberrys. </t>
  </si>
  <si>
    <t xml:space="preserve">Alex needs 24 strawberry's because 2 x 4 =8 and because I timed two times four I thought you could times the strawberry's by four too. </t>
  </si>
  <si>
    <t xml:space="preserve">Alex needed 24 strawberrys. </t>
  </si>
  <si>
    <t xml:space="preserve">Maria will need 38.5 oranges in order to make a big pitcher of juice. </t>
  </si>
  <si>
    <t xml:space="preserve">16 divided by 3 = 5.5. 7 x 5.5 = 38.5. </t>
  </si>
  <si>
    <t>I like all cakes.</t>
  </si>
  <si>
    <t>24 strawberrys.</t>
  </si>
  <si>
    <t>I don't know how to solve this problem.</t>
  </si>
  <si>
    <t xml:space="preserve">I tried to solve the problem using the Ratio Strategy but I did not know how to solve it properly. </t>
  </si>
  <si>
    <t>6 apples.</t>
  </si>
  <si>
    <t>No not really, only a cookie.</t>
  </si>
  <si>
    <t xml:space="preserve">It is a little bit faster and it might be easier for some people. </t>
  </si>
  <si>
    <t>It will take 14 minutes for the bike to go 10 miles.</t>
  </si>
  <si>
    <t>5 miles  7 minutes. 10 miles ? minutes.  7 - 5 = 2. 5 x 2 = 10. 7x 2 = 14.</t>
  </si>
  <si>
    <t>The toy car can drive 800 miles with 15 gallons of gas.</t>
  </si>
  <si>
    <t>800</t>
  </si>
  <si>
    <t>15 divided by 8 = 1.5. 8 x 2 = 16. 1.5 x 16 = 80.</t>
  </si>
  <si>
    <t xml:space="preserve">I chose this strategy because it is the easiest to use in my opinion. It is also one of the quickest. </t>
  </si>
  <si>
    <t>86.0.4240.199</t>
  </si>
  <si>
    <t>CrOS x86_64 13421.102.0</t>
  </si>
  <si>
    <t>Yes. I am going on a vacation.</t>
  </si>
  <si>
    <t>It will take her 33 minutes for her to read 15 pages.</t>
  </si>
  <si>
    <t xml:space="preserve">5 pages. 11 minutes. 15 pages. ? minutes. Then I divided 15 by 5 = 3. Then I timed 3 x 11 = 33. </t>
  </si>
  <si>
    <t>The toy car can drive 30 miles.</t>
  </si>
  <si>
    <t>You will need 24 mangoes.</t>
  </si>
  <si>
    <t>3 bananas. 9 mangoes. 7 bananas. ? mangoes. Then I divided 7 by 3 giving me 2.5. 2.5 x 9 = 24.</t>
  </si>
  <si>
    <t>I can drive 60 miles with 10 gallons of gas.</t>
  </si>
  <si>
    <t xml:space="preserve">4 gallons. 24 miles. 10 gallons. 10 divided by 4 = 2.5. 2.5 x 24 = 60. </t>
  </si>
  <si>
    <t xml:space="preserve">Because I don't like the other stradegys much. </t>
  </si>
  <si>
    <t>I made these choices because Matias and Jocelyn both had the same answer. Madias way was better.</t>
  </si>
  <si>
    <t>I made these choices because Matia and Jocelyn had the same answer and Jocelyn's way looked more correct.</t>
  </si>
  <si>
    <t xml:space="preserve">My parents speak south African. </t>
  </si>
  <si>
    <t>I liked all the pictures and gifys and memes.</t>
  </si>
  <si>
    <t>Nothing Really..</t>
  </si>
  <si>
    <t>Add more pictures and make it more colorfull.</t>
  </si>
  <si>
    <t>zDnmsmJB1617388546256</t>
  </si>
  <si>
    <t>Bu140</t>
  </si>
  <si>
    <t>The most fun thing I've done since having to stay home is trying new things while knowing your not going to get sick.</t>
  </si>
  <si>
    <t xml:space="preserve"> ? </t>
  </si>
  <si>
    <t xml:space="preserve">I think Alex needs 24 berries because 2 multiplied by 4 equals 8 so I multiplied 6 and 4 which equals 24. </t>
  </si>
  <si>
    <t xml:space="preserve">The total strawberries Alex needs for the big cake is 24 strawberries. </t>
  </si>
  <si>
    <t>I think Maria needs 31 oranges to make a big pitcher of juice.</t>
  </si>
  <si>
    <t>I think Maria needs 31 oranges because 3 x 5 = 15 + 1 = 16. So if I did 7 x 5 = 30 + 1 = 31.</t>
  </si>
  <si>
    <t>3 apples is like 2 eggs.</t>
  </si>
  <si>
    <t>16 apples is like 8 eggs.</t>
  </si>
  <si>
    <t xml:space="preserve">My favorite type of cake is chocolate cake or ice cream cake. </t>
  </si>
  <si>
    <t>Alex needs 24 strawberries for his big cake.</t>
  </si>
  <si>
    <t>Maria will need 5 1/3 oranges in order to make a big pitcher of juice.</t>
  </si>
  <si>
    <t>I did the ratio strategy and got 5 R.1 and did 5 1/3 x 3 = 16, to make sure if I got the right answer.</t>
  </si>
  <si>
    <t>6 berries is like 7 oranges.</t>
  </si>
  <si>
    <t>I was able to make hard candy during quarantine.</t>
  </si>
  <si>
    <t xml:space="preserve">The Ratio Strategy is a more useful strategy than the Fraction Strategy because the Ratio Strategy is for division, while the strategy was rules to it, the strategy has more perks while having the rules.  </t>
  </si>
  <si>
    <t xml:space="preserve">Ir will take 14 minutes for his bike to go 10 miles. </t>
  </si>
  <si>
    <t>I solved the problem by multiplying 5 x 2 = 10. Which led me to do 7 x 2 = 14.</t>
  </si>
  <si>
    <t>I solved the problem by dividing 16 and 8 which equals 2. Then multiplied 2 and 15 and got 30.</t>
  </si>
  <si>
    <t>I chose "Find the relationship between 7 inches and 21 inches, then apply to 18 hours." because I did the fraction strategy and there wasn't an 18 and 21 relationship I could find so I did 7 and 21, and it was three. So I knew that "Find the relationship between 7 inches and 21 inches, then apply to 18 hours." was the correct answer.</t>
  </si>
  <si>
    <t>The things I'm going in the summer is that I'm going to Alaska and I'm going to celebrate my sister's birthday.</t>
  </si>
  <si>
    <t xml:space="preserve">Te electric bike will take 18 minutes for the bike to go 8 miles. </t>
  </si>
  <si>
    <t xml:space="preserve">LaToya will take 33 minutes to read 15 pages. </t>
  </si>
  <si>
    <t xml:space="preserve">I found out that it will take LaToya 33 minutes to read 15 pages is I multiplied 3 and 11. Which I got 33. I checked my answer by listing 11 x 1, 11 x 2, and the others. </t>
  </si>
  <si>
    <t xml:space="preserve">The toy car can drive 22 miles with 11 gallons gas. </t>
  </si>
  <si>
    <t xml:space="preserve">To make a big pitcher with 7 bananas, you would 21 mangos. </t>
  </si>
  <si>
    <t xml:space="preserve">I found out that you need 21 mangos is that I divided 9 and 3 with the Ratio strategy and got 3. Then multiplied 3 and 7 to get 21. </t>
  </si>
  <si>
    <t>First, I divided 24 and 4, which got me to 6. Then I multiplied 6 and 10 and got me to 60.</t>
  </si>
  <si>
    <t xml:space="preserve">I chose the Fraction Strategy because 4 x 8 is 2. Also, it is a faster way to find the correct answer for this problem. </t>
  </si>
  <si>
    <t xml:space="preserve">I chose Jocelyn's answer because it is an easier way to answer and because it may be hard for others to find 2.5 in Matia's way. I chose Jada's way as the wrong one because it has a different answer from the others and it's 60, not 36. Also, the strategy of Jada's way is not a correct way to solve the answer. </t>
  </si>
  <si>
    <t xml:space="preserve">Matia's way is the easier and faster way because in Jocelyn's way it is harder to find the answer 1.5. Jada's way is an incorrect way because it isn't one of the answers the other strategies answer. Also, I didn't learn it in this lesson. </t>
  </si>
  <si>
    <t>Tagalog language</t>
  </si>
  <si>
    <t>I liked about the online activity was that it included videos to show how to do the strategies and it didn't have a timer.</t>
  </si>
  <si>
    <t>I don't think I have anything I don't like about this activity.</t>
  </si>
  <si>
    <t>I think this online activity is brilliant!</t>
  </si>
  <si>
    <t>yZOIuWdR1617391028266</t>
  </si>
  <si>
    <t>Bu142</t>
  </si>
  <si>
    <t>Playing with all my friends and playing online games with them like Roblox</t>
  </si>
  <si>
    <t>Every 2 eggs= 6 strawberries he wants to make a big cake so 2,4,6,8 this went up 4 times so we have to do 4x6 and you get =24 strawberries</t>
  </si>
  <si>
    <t xml:space="preserve">Alex needs 24 strawberries </t>
  </si>
  <si>
    <t>I can not solve this problem because the information is not correct.</t>
  </si>
  <si>
    <t>3 apple x 7 oranges 1 x=21 oranges</t>
  </si>
  <si>
    <t>I cooked crepes with strawberries and chocolate and some ice cream and fruit it was so good.</t>
  </si>
  <si>
    <t>It's more useful you can see the numbers better and solve it easier and when you look at the problem it's not too hard.</t>
  </si>
  <si>
    <t>If the bike goes 5 miles every 7 minutues and it needs to go 10 miles 5x2=10 miles 7x2=14</t>
  </si>
  <si>
    <t>I chose this strategy because if you do it that way you can probably get the answer doing those steps.</t>
  </si>
  <si>
    <t>Bu144</t>
  </si>
  <si>
    <t>The most fun thing I have done since having to stay home is playing games</t>
  </si>
  <si>
    <t>Alex will need 24 strawberries to make a big cake.</t>
  </si>
  <si>
    <t>First I divided 8 and 2 and the answer was 4. Then I multiplied 4 and 6 and my total answer was 24 strawberries.</t>
  </si>
  <si>
    <t>Maria will need 20 oranges to make a big pitcher juice.</t>
  </si>
  <si>
    <t>First I subtracted 16 and 3 and I got 13. Then I added 7  and 13 and I got 20, so the answer is 20 oranges.</t>
  </si>
  <si>
    <t>Maria will need 21 oranges to make a big pitcher.</t>
  </si>
  <si>
    <t>First I divided 7 and 3 I got 2 r1. Then I added 2 and 1 I got 3. The last step I did was multiplied 7 and 3 I got 21.</t>
  </si>
  <si>
    <t>I have cooked pasta during quarantine.</t>
  </si>
  <si>
    <t>Ratio strategy can be useful when numbers don´t fit easily in one another</t>
  </si>
  <si>
    <t>If the electric bike you can go 5 miles in 7 minutes we have to multiply 2 to get 10. I multiplied 2 to 7 and I got 14 minutes.</t>
  </si>
  <si>
    <t>It can drive 31 miles.</t>
  </si>
  <si>
    <t>First I multiplied 2 and 16 I got 32. Then I subtracted 1 and I got 31 miles.</t>
  </si>
  <si>
    <t>I chose this strategy because it is the most easiest.</t>
  </si>
  <si>
    <t>I am going to palm springs</t>
  </si>
  <si>
    <t>3.552 minutes</t>
  </si>
  <si>
    <t>.552</t>
  </si>
  <si>
    <t>33minutes</t>
  </si>
  <si>
    <t>I divided 15 and 5 I got 3. Then I multiplied 3 and 11 and I got 33</t>
  </si>
  <si>
    <t>I divided 9 and 3 I got 3. Then I multiplied 3 and 7 I got 21.</t>
  </si>
  <si>
    <t>I divided 24 and 4 I got 6 then I multiplied 6 and 10</t>
  </si>
  <si>
    <t>I chose this  choice because this is the most efficient way to solve this problem.</t>
  </si>
  <si>
    <t xml:space="preserve">I made those choices because Matias´s way to solve the problem is my favorite way. </t>
  </si>
  <si>
    <t>I made these choices because for this problem jocelyn´s way is the easiest.</t>
  </si>
  <si>
    <t>I liked when we learned diffrent ways to solve problems.</t>
  </si>
  <si>
    <t>I did not have any issue with the online activity.</t>
  </si>
  <si>
    <t>I think if the video were shorter it would have been better.</t>
  </si>
  <si>
    <t>MI0eKcp11617508675665</t>
  </si>
  <si>
    <t>Bu145</t>
  </si>
  <si>
    <t>Joining a 5v5 soccer league with my teammates in soccer an doing very well in it.</t>
  </si>
  <si>
    <t xml:space="preserve">The math steps I did to solve this problem is first i figured out how many times 2 goes into 8, i know that 2x4=8 so I knew that I had to multiply 6x4. I know that 6x4= 24. I got my answer which is Alex needs 24 strawberries. </t>
  </si>
  <si>
    <t>Maria will need 35 orange to make a big pitcher of juice,plus a remainder of 1.</t>
  </si>
  <si>
    <t>All the math steps I did is, first I did 3 divided by 16, and I got 5 with a remainder of . Then I did 7x5 and got 35. So I knew that Maria needed 35 oranges plus 1 leftover remainder.</t>
  </si>
  <si>
    <t>Alex needs 24 strawberries for her big cake.</t>
  </si>
  <si>
    <t>Maria will need 32 oranges.</t>
  </si>
  <si>
    <t>( I feel like my answer is wrong because I feel like I did the strategy wrong. I think you should put  a little more detail into the strategy to help explain so I can understand.) i got my answer by first diving 3 by 7and I got 2. Then I did 2x16 and got 32 and that was my answer using the ratio strategy.</t>
  </si>
  <si>
    <t xml:space="preserve">7.000 oranges </t>
  </si>
  <si>
    <t>No I have only baked a few things.</t>
  </si>
  <si>
    <t>Some reasons are 
* I Under stood it better.
* It get us to the answer quicker, sometimes.</t>
  </si>
  <si>
    <t>First I wrote the fraction which was 5/7 and 10/? then I multiplied 5x2 to get to ten so I did the same thing to the seven and got fourteen. Then I got my answer which was 14.</t>
  </si>
  <si>
    <t>The toy car can drive 7.500 miles with 15 gallons of gas.</t>
  </si>
  <si>
    <t>First I did 16 divided by 8 and got 2. Then I did 15.000 divided by 2 and got 7.500. And I think I got my answer.</t>
  </si>
  <si>
    <t>I choose this strategy because I know if you find the relationship between 7 and 21 you will get three and you can apply that to 18 hours.</t>
  </si>
  <si>
    <t>Soccer, soccer, and more soccer.</t>
  </si>
  <si>
    <t>My first step was I made my first fraction which was 5/11 than I made my second one which was 15/?. I know that 15 divided by 5 is 3. So I multiplied five by 3 and got 15 than did the same things to the denominator and got 33.</t>
  </si>
  <si>
    <t>You will need 21 mango's to make a bigger pitcher of the smoothie.</t>
  </si>
  <si>
    <t>First I did 3 divided by 9 which is 3 then I did 3x7 and got 21 mango's. Than I got my answer.</t>
  </si>
  <si>
    <t>You can drive 60 miles with 10 gallons of gas.</t>
  </si>
  <si>
    <t>First I divided 4 by 24 and got 6. Than I did 6 x 10 and got 60 and got my answer.</t>
  </si>
  <si>
    <t xml:space="preserve">I made this choice because using the fraction strategy you would do 4 x 2= 8= than you would multiply 10 and one hundred by 2 and that would be easy so this strategy would be the easiest and fastest way. </t>
  </si>
  <si>
    <t>I made these choices because in Jocelyn's way you don't have to deal with decimals and that makes the problem faster and easier. I know Jada's way isn't correct because she didn't get the correct answer.</t>
  </si>
  <si>
    <t xml:space="preserve">I made these choices because Matais way doesn't  have to deal with decimals so its a lot faster and easier. I know Jada's way is wrong because she didn't get the correct answer. </t>
  </si>
  <si>
    <t>Hebrew</t>
  </si>
  <si>
    <t>I liked how its showed you the strategies and then had you practice both and then at the end gives you the option do which ever one you want. I also liked how it asked you random questions to get your mind off of math for a second.</t>
  </si>
  <si>
    <t>I didn't like how there wasn't something that showed you how close you were to finishing. I also didn't like how it doesn't give you a minute in the lesson for a brain break. I also didn't like how it didn't let you skip through the video to get to the part you need when you go back to re watch the video.</t>
  </si>
  <si>
    <t>I think if you had a slide that says brain break and gives you at least a minute to rest your brain. I think this should have progress bar to show you how far you are into the lesson. I also think when you go back to re-watch it should give you the option to skip through to get to the part you want. I also think you should split it into smaller parts.</t>
  </si>
  <si>
    <t>fTvQYhBk1617390071456</t>
  </si>
  <si>
    <t>Bu147</t>
  </si>
  <si>
    <t>I learned how to cook/make certain foods.</t>
  </si>
  <si>
    <t>8 divided by 2 = 4. 6 x 4 = 24.</t>
  </si>
  <si>
    <t>3 x 5 1/3 = 16. 7 x 5 1/3 = 37 1/3.</t>
  </si>
  <si>
    <t>7 divided by 3 = 2 1/3. 2 1/3 x 16 = 37 1/3.</t>
  </si>
  <si>
    <t>I cooked a homemade pizza bagel during quarantine.</t>
  </si>
  <si>
    <t>Ratio strategy might be more useful because it is easier to use when a number doesn't fit in very easily.</t>
  </si>
  <si>
    <t>It will take 14 min for the bike to go 10 miles.</t>
  </si>
  <si>
    <t>5 x 2 = 10. 7 x 2 = 14.</t>
  </si>
  <si>
    <t>It can drive 30 miles with 15 gallons of gas.</t>
  </si>
  <si>
    <t>16 divided by 8 = 2. 2 x 15 = 30.</t>
  </si>
  <si>
    <t>I chose this strategy because once I find that 21 divided by 7 is 3, I can multiply 18 by 3 to get the correct answer.</t>
  </si>
  <si>
    <t>I am going on a social-distanced hiking trail.</t>
  </si>
  <si>
    <t>5 x 3 = 15. 11 x 3 = 33.</t>
  </si>
  <si>
    <t xml:space="preserve">The toy car can drive 22 miles with 11 gallons </t>
  </si>
  <si>
    <t>I will need 21 mangoes.</t>
  </si>
  <si>
    <t>9 divided by 3 = 3. 3 x 7 = 21.</t>
  </si>
  <si>
    <t>Fraction Strategy</t>
  </si>
  <si>
    <t>24 divided by 4 is 6. 6 x 10 = 60.</t>
  </si>
  <si>
    <t>I made this choice because all I have to do is find the relationship between 4 and 8 and then apply it to the medium and large layers.</t>
  </si>
  <si>
    <t>I made these choices because you don't have to use a decimal with Jocelyn's way which makes it the most efficient way. Jada's way is incorrect because both other ways had the same answer.</t>
  </si>
  <si>
    <t>I made these choices because you don't have to use a decimal with Matia's way which makes it the most efficient way. Jada's way is incorrect because both other ways had the same answer.</t>
  </si>
  <si>
    <t>I liked being rewarded for my efforts.</t>
  </si>
  <si>
    <t>Nothing that I can think of.</t>
  </si>
  <si>
    <t>dEDJliQ61617475273865</t>
  </si>
  <si>
    <t>Bu148</t>
  </si>
  <si>
    <t>Going to Lake Tahoe</t>
  </si>
  <si>
    <t>Alex uses 24 strawberries to make the big cake</t>
  </si>
  <si>
    <t>I multiplied 2 x 4 to give me 8 then I multiplied 6 x 4=24, I multiplied the six by four because 2 is  multiplied by four so the six should be too</t>
  </si>
  <si>
    <t>6 is not equavilent to 16</t>
  </si>
  <si>
    <t>5 1/3 oranges</t>
  </si>
  <si>
    <t>Red velvet ice cream cake</t>
  </si>
  <si>
    <t>I found out that 16 divided by 3 = 5.33 and 7x5.33 equals 7.33</t>
  </si>
  <si>
    <t>It is easier</t>
  </si>
  <si>
    <t>I multiplied them both by 2</t>
  </si>
  <si>
    <t>I took out the 6</t>
  </si>
  <si>
    <t>Because you have to multiply 18x3</t>
  </si>
  <si>
    <t>Going to hawaii</t>
  </si>
  <si>
    <t>18 minutes to go 8 miles</t>
  </si>
  <si>
    <t>It would take 33 minutes</t>
  </si>
  <si>
    <t>I multiplied it my 3 on the 5 then on the 11.</t>
  </si>
  <si>
    <t>5 1/2 gallons</t>
  </si>
  <si>
    <t xml:space="preserve">9x2=18+ (1x3)=21
</t>
  </si>
  <si>
    <t>54 milesm</t>
  </si>
  <si>
    <t>24 divided by 4=6
24x2=48
48+6=54</t>
  </si>
  <si>
    <t>I feel like that's what works best for this problem</t>
  </si>
  <si>
    <t>Jada's way is wrong and Matias makes most sense</t>
  </si>
  <si>
    <t>Jada's is wrong and Jocelyn makes the most sense</t>
  </si>
  <si>
    <t>That it is easily exsesible</t>
  </si>
  <si>
    <t>If it was shorter</t>
  </si>
  <si>
    <t>kniX0XRM1617393501654</t>
  </si>
  <si>
    <t>Bu150</t>
  </si>
  <si>
    <t>A lot of things!</t>
  </si>
  <si>
    <t>i divided 8 by two and i got 4 so i timesed 6 by 4 and got 24</t>
  </si>
  <si>
    <t>i cant solve this because the information is not correct</t>
  </si>
  <si>
    <t>chocolet with vinilla frosting</t>
  </si>
  <si>
    <t>lots of things!!!</t>
  </si>
  <si>
    <t>it may  be easier for some people.</t>
  </si>
  <si>
    <t>30.</t>
  </si>
  <si>
    <t>because you divide 7 by 18 and then you times that by 21</t>
  </si>
  <si>
    <t>Bu151</t>
  </si>
  <si>
    <t>The most fun thing I have done since having to stay home was having more family time and watching Marvel movies which was new.</t>
  </si>
  <si>
    <t>6x4=24</t>
  </si>
  <si>
    <t>7x5= 35 oranges</t>
  </si>
  <si>
    <t>8x3= 24 strawberries</t>
  </si>
  <si>
    <t>7x5 1/3= 37 1/3</t>
  </si>
  <si>
    <t>Yes, I learned how to make jalapeno potato chips and more.</t>
  </si>
  <si>
    <t>The Ratio Strategy is easier to use.</t>
  </si>
  <si>
    <t>No body helped Me</t>
  </si>
  <si>
    <t>16x2=32</t>
  </si>
  <si>
    <t>I choose the Ratio Strategy because, in My opinion, I think the Ratio Strategy is easier.</t>
  </si>
  <si>
    <t>Going to San Francisco</t>
  </si>
  <si>
    <t>9x2=18 minutes</t>
  </si>
  <si>
    <t>11x3=33</t>
  </si>
  <si>
    <t>22 miles 11x2=22</t>
  </si>
  <si>
    <t>9+4= 13</t>
  </si>
  <si>
    <t>10x6=60</t>
  </si>
  <si>
    <t>In my opinion, I think the Fraction Strategy is the fastest and easiest way to solve the problem.</t>
  </si>
  <si>
    <t>Matias's way is incorrect because you're multiplying the fraction with a decimal.</t>
  </si>
  <si>
    <t>Jada's way is incorrect because he did his subtracting wrong.</t>
  </si>
  <si>
    <t>It was fun</t>
  </si>
  <si>
    <t>The videos was kinda boring.</t>
  </si>
  <si>
    <t>Maybe if the teacher was more active when speaking and loud I couldn't really understand what she was trying to say.</t>
  </si>
  <si>
    <t>Nsng4tBI1617410147852</t>
  </si>
  <si>
    <t>Cv154</t>
  </si>
  <si>
    <t xml:space="preserve">The most fun thing I have done since having to stay home is going to the beach. </t>
  </si>
  <si>
    <t xml:space="preserve">The first thing I did is I found the difference between 2 and 6 which is 4. Then I knew if 4 is the difference between the numbers and if Alex makes a big cake with 8 eggs 4 also should be the difference. So I knew 12 minus 8 equals 4 so I know there are 12 strawberries in the big cake. </t>
  </si>
  <si>
    <t xml:space="preserve">According to Ms. Murphy's Strategy Alex needs 24 strawberries in total for the big cake. </t>
  </si>
  <si>
    <t xml:space="preserve">My favorite type of cake is oreo cake. </t>
  </si>
  <si>
    <t xml:space="preserve">According to Ms. Murphy's Ratio Strategy Alex needs 24 strawberries in total for the big cake. </t>
  </si>
  <si>
    <t xml:space="preserve">Some reasons why the Ratio strategy might be more useful are when you have a number that will not divide into a whole number like 5 divided by 2. So it is easier to do the problem if you use the Ratio strategy. </t>
  </si>
  <si>
    <t xml:space="preserve">It will take 14 minutes for this bike to go 10 miles. </t>
  </si>
  <si>
    <t xml:space="preserve">The first thing I did is saw that 5 times 2 equals 10 so I knew that 7 times 2 would equal 14 and 14 was the answer. </t>
  </si>
  <si>
    <t xml:space="preserve">The first thing I did is divided 16 and 2 and got 8. Then I multiplied 2 times 15 which equals 30. So for my answer, I got 30. </t>
  </si>
  <si>
    <t xml:space="preserve">I chose that strategy because I think it is easier to just find the relationship between 7 inches and 21 inches (which is 3) and apply it to 18 hours. </t>
  </si>
  <si>
    <t>I am going to the beach</t>
  </si>
  <si>
    <t>What I first did is when I read the problem I knew 15 divided by 5 equals 3. So I knew if I did 11 times 3 I will get the answer so 11 times 3 equals 33 and that is how I got the answer.</t>
  </si>
  <si>
    <t xml:space="preserve">First I did 9 divided by 3 and got 3 then I did 3 times 7 which equals 21 and I got 21 as my answer. </t>
  </si>
  <si>
    <t xml:space="preserve">What I did first is I divided 24 into 4 and got 6 then I multiplied it by 10 and got 60. </t>
  </si>
  <si>
    <t xml:space="preserve">I made that choice because 10 can not be divided by 4 and if it is there will be a decimal so I chose the ratio strategy. </t>
  </si>
  <si>
    <t xml:space="preserve">I made the choice that Jocelyn's way is efficient because there are no decimals, unlike Matias's way. An incorrect way to solve the problem is Jada's way because she subtracted. </t>
  </si>
  <si>
    <t xml:space="preserve">I made the choice that Matias's way is efficient because there are no decimals, unlike Jocelyn's way. An incorrect way to solve the problem is Jada's way because she subtracted. </t>
  </si>
  <si>
    <t xml:space="preserve">What I like about this online activity is it teaches more than 1 strategy. </t>
  </si>
  <si>
    <t xml:space="preserve">What I think would make this online activity better is if it had some math games for a little break in the middle. </t>
  </si>
  <si>
    <t>52YD1VJh1615571796705</t>
  </si>
  <si>
    <t>Cv157</t>
  </si>
  <si>
    <t>Having a slumber party with my cousin</t>
  </si>
  <si>
    <t>Alex need's 12 more strawberry's</t>
  </si>
  <si>
    <t>12 more</t>
  </si>
  <si>
    <t>The math steps i did was 2+6=8 because if Alex needs 2 eggs for a small cake and he need 8 eggs for a big cake he added by 6 egg's. I did the same with the 6 strawberry's 6+6=12</t>
  </si>
  <si>
    <t>Alex need's 24 strawberries</t>
  </si>
  <si>
    <t>3 apples is like 2 strawberries</t>
  </si>
  <si>
    <t>16 apples is like 8 eggs</t>
  </si>
  <si>
    <t>chocolate, vanilla, cookies and cream, and ice cream cake</t>
  </si>
  <si>
    <t>Alex needs 3 strawberries for the big cake</t>
  </si>
  <si>
    <t>32 oranges?</t>
  </si>
  <si>
    <t>I divided 16 and 3 and got 5 remainder 1. So i did the same with 16 and 7 and got 2 remainder 2. so i multiplied 2 and 16?</t>
  </si>
  <si>
    <t>1,2,5,6,7</t>
  </si>
  <si>
    <t>Some reasons why the raido strategy might be more usful because it could be faster and help lots of people</t>
  </si>
  <si>
    <t>12 minuets?</t>
  </si>
  <si>
    <t>i just added 2 because 5 miles and 7 min 5+2=7 so i did that with 10+2=12</t>
  </si>
  <si>
    <t>i multiplied 15x2 because 8x2=16</t>
  </si>
  <si>
    <t>i think its faster and easier?</t>
  </si>
  <si>
    <t>yes i am going on vacation</t>
  </si>
  <si>
    <t>21 pages</t>
  </si>
  <si>
    <t>i added 15 + 6 because 5 + 6 = 11 so 15 + 6 = 21</t>
  </si>
  <si>
    <t>we need 21 mangos</t>
  </si>
  <si>
    <t>i divided 21 and 7</t>
  </si>
  <si>
    <t>i did long division with 60 and 10</t>
  </si>
  <si>
    <t>I chose it because it is easier for me</t>
  </si>
  <si>
    <t xml:space="preserve">I made the choices because i think there the correct ones </t>
  </si>
  <si>
    <t>Matias is correct jada is not</t>
  </si>
  <si>
    <t>i liked the raito stratagy</t>
  </si>
  <si>
    <t>games on math</t>
  </si>
  <si>
    <t>JZEQH6eW1615571665056</t>
  </si>
  <si>
    <t>Cv158</t>
  </si>
  <si>
    <t>I guess playing onine games.</t>
  </si>
  <si>
    <t>24 Stawberrys</t>
  </si>
  <si>
    <t>First you need to find what number you can mutiply with 2 to get 8. I found 4. Then you take 4 and mutiply it by 6. I found 24. So Alex needs 24 stawberrys.</t>
  </si>
  <si>
    <t>24 Stawberries</t>
  </si>
  <si>
    <t>First you take 3 and see what you can mutilpy it by to get 16. 5x3=15 so we add one to get 16. Now take 7x5=35+1=36. Maria needs 36 oranges.</t>
  </si>
  <si>
    <t>Vinilla and or Strawberry</t>
  </si>
  <si>
    <t>7 oragnes</t>
  </si>
  <si>
    <t>I dont know i would just use the fraction stategy becasue it seems easer to me.</t>
  </si>
  <si>
    <t>I knew that 5x2=10 and that 7x2=14</t>
  </si>
  <si>
    <t xml:space="preserve">because its what ive been doing
</t>
  </si>
  <si>
    <t>Because that is the one I would use</t>
  </si>
  <si>
    <t xml:space="preserve">Jada subtrated when you should have mutilpied </t>
  </si>
  <si>
    <t>I used Matias way</t>
  </si>
  <si>
    <t>I will get 20 gift card out of it and i practeted math</t>
  </si>
  <si>
    <t>Its math, i dont like math</t>
  </si>
  <si>
    <t>make it more intresting</t>
  </si>
  <si>
    <t>glkRLXzg1615573230534</t>
  </si>
  <si>
    <t>Cv161</t>
  </si>
  <si>
    <t>The most fun thing my family has done since having to stay at home is when we went to Lake Arrowhead and we stayed in a mansion for three days.</t>
  </si>
  <si>
    <t>The first thing I did to solve the problem was find out how many strawberries there were for every egg so I divided 6 and 2 and I got 3.  Then I made a square and divided it into four equal boxes. I put 2 in the first box and then I put 6 in the second box and then between them I put times three because three was the number I got from dividing 6 and 2. Then in the third box I put eight because that is the number of eggs now and then because it had to be an equivalent ratio to 2 to 6 I put times three in the middle of the third box and the fourth box. Then I multiplied 8 and 3 and I got 24 so I put 24 in the fourth box and 24 is the amount of strawberries needed.</t>
  </si>
  <si>
    <t>The first thing I did was draw a line then on top of the line I wrote the number 3 and at the bottom of the line I wrote the number 7. Then I drew an equal sign and next to the equal sign I drew another line. Then I wrote 16 on top of the second line. Then I compared 3 and 16 and I found out that 3 times 5 1/3 equals sixteen so then I put times 5 1/3 in between the numbers. Then I put times 5 1/3 in between the number 7 and the missing number and when I multiplied 7 times 5 1/3 I got 37 1/3 and I put 37 1/3 under the second line.</t>
  </si>
  <si>
    <t>The first thing I did to solve the problem was divide 7 by 3 and I got 2.333. Then I multiplied 2.333 times 16 and I got 37.33 so 37.33 is the answer.</t>
  </si>
  <si>
    <t>I have not cooked anything yummy during quarantine yet.</t>
  </si>
  <si>
    <t>The Ratio strategy might be more useful sometimes because the ratio strategy will give you more precise answers for numbers that are hard to use like 3 and 16.</t>
  </si>
  <si>
    <t>The first thing I did was write down the fraction 5/7 then I put the fraction 10/? because I did not know what the denominator was. Then I looked to see the relationship between 5 and 10 so I divided 10 by 5 and I got 2. Then I multiplied 7 by 2 and I got fourteen so fourteen is the answer.</t>
  </si>
  <si>
    <t>First I divided 16 by 8 and then I multiplied 2 and 15 and I got 30 so thirty is the answer.</t>
  </si>
  <si>
    <t>I chose this strategy because 7 and 21 have a relationship.</t>
  </si>
  <si>
    <t>I don't know if we are going to be doing anything fun this Summer.</t>
  </si>
  <si>
    <t>The first thing I did was write down the fraction 5/11 then I wrote down the fraction 15/_. Then I divided 15 by 5 and I got three which means 5 times 3 equals 15 so I put times 3 between 5 and 15 then I put times 3 between 11 and _ and I times 11 by 3 and I got 33 and I filled in this _ with this 33.</t>
  </si>
  <si>
    <t>First I divided 9 and 3 and I got 3. Then I multiplied 7 times 3 and I got 21.</t>
  </si>
  <si>
    <t>First I divided 24 and 4 and I got 6. Then I multiplied 6 and 10 and I got 60</t>
  </si>
  <si>
    <t>I chose the ratio strategy because 8 and 4 divide into each other.</t>
  </si>
  <si>
    <t>I said Jocelyn´s way was the most efficient because it did not have decimals and I said Jada´s way was the incorrect because Jada subtracted and added.</t>
  </si>
  <si>
    <t>I said Matias´s way was the most efficient because it did not have decimals and I said Jada´s way was the incorrect because Jada subtracted and added</t>
  </si>
  <si>
    <t>Americano Latino</t>
  </si>
  <si>
    <t>I liked that that this activity because it taught me strategies for ratio problems.</t>
  </si>
  <si>
    <t>I did not like that we had to write out what we did for the problems because that took forever.</t>
  </si>
  <si>
    <t>I think this would be better if you put the video before the first question in part one because I did the first question in part one a different way.</t>
  </si>
  <si>
    <t>byZM9dmZ1615572507889</t>
  </si>
  <si>
    <t>Cv163</t>
  </si>
  <si>
    <t>89.0.774.45</t>
  </si>
  <si>
    <t>Playing Minecraft on my PC.</t>
  </si>
  <si>
    <t>He uses 24 strawberries</t>
  </si>
  <si>
    <t xml:space="preserve">2x4=8
6x4=24
</t>
  </si>
  <si>
    <t>24 straberries</t>
  </si>
  <si>
    <t xml:space="preserve">42 </t>
  </si>
  <si>
    <t>3x6=18
7x6=42</t>
  </si>
  <si>
    <t>Vanilla strawberry cake</t>
  </si>
  <si>
    <t>Maria needs 42 oranges</t>
  </si>
  <si>
    <t>No, not yet</t>
  </si>
  <si>
    <t>The Ratio Strategy is easier and quicker to solve because you can find both numbers really quick.</t>
  </si>
  <si>
    <t>16/8=2
2x15=30</t>
  </si>
  <si>
    <t>I chose this strategy because i think its easier.</t>
  </si>
  <si>
    <t>Going to Yellow Stone with my friend, Erik.</t>
  </si>
  <si>
    <t>33  minutes</t>
  </si>
  <si>
    <t>24/4=6 
10x6=60</t>
  </si>
  <si>
    <t>Because it is easier to solve and quicker.</t>
  </si>
  <si>
    <t>Jada's answer is different from the others.</t>
  </si>
  <si>
    <t>Jada's answer is different</t>
  </si>
  <si>
    <t>I finished it.</t>
  </si>
  <si>
    <t>How long it takes.</t>
  </si>
  <si>
    <t>Videos are shorter= better.</t>
  </si>
  <si>
    <t>xsvvjZ6K1615570512220</t>
  </si>
  <si>
    <t>Cv164a</t>
  </si>
  <si>
    <t>Mango</t>
  </si>
  <si>
    <t>He needed 24 strawberries for the big cake.</t>
  </si>
  <si>
    <t>She will need 36 oranges.</t>
  </si>
  <si>
    <t>7x5 +1 more= 36</t>
  </si>
  <si>
    <t>Steak</t>
  </si>
  <si>
    <t>Because the ratio strategy can explain more.</t>
  </si>
  <si>
    <t>15x2</t>
  </si>
  <si>
    <t>Because it made the most sense do choose it.</t>
  </si>
  <si>
    <t>Racing BMX a lot and vacations and some chill vibin'.</t>
  </si>
  <si>
    <t>It can drive 17 miles with 11 gallons.</t>
  </si>
  <si>
    <t>13 bananas</t>
  </si>
  <si>
    <t>9+4=13</t>
  </si>
  <si>
    <t>10+20=30</t>
  </si>
  <si>
    <t>Because the way that I use helps me more.</t>
  </si>
  <si>
    <t>Because Jocelyn's way had the # 3 so 3 per day, And Matia's way had 2.5 per day which is wrong.</t>
  </si>
  <si>
    <t>Because they made more sense to choose.</t>
  </si>
  <si>
    <t>Latvian</t>
  </si>
  <si>
    <t>That I got a 20$ Amazon Gift Card.</t>
  </si>
  <si>
    <t>How long it was.</t>
  </si>
  <si>
    <t>Not such droomy colors.</t>
  </si>
  <si>
    <t>2lPw3iMF1615571346844</t>
  </si>
  <si>
    <t>Cv165</t>
  </si>
  <si>
    <t xml:space="preserve">art </t>
  </si>
  <si>
    <t>I figured out 2x4=8 then I multiplication 6x4=24.</t>
  </si>
  <si>
    <t>Alex need 24 strawberries for the big cake</t>
  </si>
  <si>
    <t>I found out that 3x5=16 then I multiplication 7x5=35</t>
  </si>
  <si>
    <t>Funfetti cake</t>
  </si>
  <si>
    <t>3x5=16 I multiplication 7x5=35</t>
  </si>
  <si>
    <t>because it makes shals.</t>
  </si>
  <si>
    <t>no, its not summer</t>
  </si>
  <si>
    <t>I found out 3x3=7 so I multiplied 9x3=27</t>
  </si>
  <si>
    <t>I found out 4x6=24 so I multiplied 10x6=60</t>
  </si>
  <si>
    <t>because Jadas was close to my answer. Matias way was not</t>
  </si>
  <si>
    <t>it keeps me entertained</t>
  </si>
  <si>
    <t>I don't think all online activity is better</t>
  </si>
  <si>
    <t>JemLBeo81615571763131</t>
  </si>
  <si>
    <t>Cv166</t>
  </si>
  <si>
    <t>The most fun thing I have done since having to stay at home is being able to be with my teacher, friends, and class online.</t>
  </si>
  <si>
    <t>I multiplied 2 and 4 together because 2 x 4 = 8. Then I multiplied 6 with 4 and 6 x 4 = 24.</t>
  </si>
  <si>
    <t>Alex needs 24 strawberries for the big cake in total.</t>
  </si>
  <si>
    <t>Maria needs 36 oranges in order to make a big pitcher of juice.</t>
  </si>
  <si>
    <t>First, I looked at the number 3 and 16. After I multiplied 3 x 5 = 15 then I added 15 + 1 = 16. I multiplied 7 x 5 = 35 + 1 = 36.  So Maria needs 36 oranges in order to make a big pitcher of juice.</t>
  </si>
  <si>
    <t>My favorite type of cake is strawberry or vanilla.</t>
  </si>
  <si>
    <t>Alex needs 24 strawberries in total for the big cake.</t>
  </si>
  <si>
    <t>I do not understand it so I did understand how to solve the problem.</t>
  </si>
  <si>
    <t>Yes brownies,, cookies and gummy bears!</t>
  </si>
  <si>
    <t>The Ratio Strategy might be more useful than the Fraction Strategy because it includes more information to get to the answer and sometimes it can be more understandable to solve by yourself.</t>
  </si>
  <si>
    <t>It will take 2 minutes for this bike to go 10 miles.</t>
  </si>
  <si>
    <t>First I did the way Mrs. Murphy did the strategy, then I multiplied 5 x 2 because 5 x 2 = 10. So the answer is 2 minutes.</t>
  </si>
  <si>
    <t>First, I did the strategy Mrs. Murphy did then I multiplied the closest number to get to 15.</t>
  </si>
  <si>
    <t>I chose this strategy because the number that can be multiplied by 7 to get 21 is 3. You can multiply 3 and 18 to get 3 x 18 = 54.</t>
  </si>
  <si>
    <t>I am going to my aunts wedding this summer!!!!</t>
  </si>
  <si>
    <t>The first thing I did is set up the Fraction Strategy. Then I skip counted from 5 to 15 to see what 5 is multiplied to get 15 which is 3. So after I did 11 x 3 = 33.</t>
  </si>
  <si>
    <t>You need 21 mango´s.</t>
  </si>
  <si>
    <t>I knew 3 x 3 = 9 and also knew that 7 can be multiplied by 3 and 7 x 3 = 21.</t>
  </si>
  <si>
    <t>I made this choice because you can use both fraction and ratio strategy in my opinion.</t>
  </si>
  <si>
    <t>I chose Jada´s way as incorrect because all she is doing is subtracting. I chose Jocelyn´s way as correct because it shows all the numbers from the problem and 20 is multiplied by 3 to get 60.</t>
  </si>
  <si>
    <t>I think Jada is wrong because she got a different answer than Matia and Jocelyn. I think Jocelyn is correct because she uses 64 x 1.5 not 12 x 8 or 4 + 64.</t>
  </si>
  <si>
    <t>Arab</t>
  </si>
  <si>
    <t>What I liked about this online activity is I get to learn things I have forgotten or not known yet.</t>
  </si>
  <si>
    <t>I have no dislikes about this online activity.</t>
  </si>
  <si>
    <t>I think what would make it better is if it let you take a brain break or play a game before you move on.</t>
  </si>
  <si>
    <t>3YhTFADj1615572881335</t>
  </si>
  <si>
    <t>Cv169</t>
  </si>
  <si>
    <t xml:space="preserve">slamming my computer down after school and immediately racing to my nintendo switch on a rainy day. </t>
  </si>
  <si>
    <t xml:space="preserve">Like a dummy, I first the multiplication problem 8x6=48, but them I remembered that I should figure out how many single recipes would add up to need 8 eggs, which is 6. I multiplied it by 4 and got 24. YAAAAAYYY  </t>
  </si>
  <si>
    <t>I solved for 16 divided by 3 and got 15 with a reminder of 1. Now I know I can get the answer by multiplying 5 times 7, then added 1.</t>
  </si>
  <si>
    <t>nothing beats a good old slice of chocolate cake.</t>
  </si>
  <si>
    <t>I compared the number of oranges per every one apple.</t>
  </si>
  <si>
    <t>The ratio stratagy might be eisier for certain people.</t>
  </si>
  <si>
    <t>I looked at the 5 and multipleid that by 2, which got me 10. 7x2=4.</t>
  </si>
  <si>
    <t>8x2=16, so 15x2=30, which is the answer.</t>
  </si>
  <si>
    <t>Because that was the basis for my other work.</t>
  </si>
  <si>
    <t>VIDEO GAMESSSS</t>
  </si>
  <si>
    <t xml:space="preserve">I multiplied 3x15=15, Then if I know that he can read 5 pages in 11 minutes, so I can multiply 11 by 3. </t>
  </si>
  <si>
    <t>I multiplied 3x2=6, but that's not 7 yet. So I added one, so then I did 9x2=18. But then I add 1, like I did earlier, then I got 19.</t>
  </si>
  <si>
    <t xml:space="preserve"> I multiplied  4x2, which is 8. Then I realized that 2 would equal 12, because half of 24 is 12, and 2 is half of 4. So, if 24 plus 24 equals 48, and if half of 4 is 2, which equals 12. 48 plus 12 = 60. </t>
  </si>
  <si>
    <t xml:space="preserve">Because multiplying is quick, quick, QUICK! </t>
  </si>
  <si>
    <t>My parent speak korean when they don't want us hearing something, like a surprise party or a serious crime or something.</t>
  </si>
  <si>
    <t>They tv memes thingys. Like the one above.</t>
  </si>
  <si>
    <t>MATH</t>
  </si>
  <si>
    <t>Maybe some math games for brain breaks, or more memes.</t>
  </si>
  <si>
    <t>KUPSqAUU1615571434919</t>
  </si>
  <si>
    <t>Cv170</t>
  </si>
  <si>
    <t xml:space="preserve">The most fun thing I have done since having to stay home is celebrating my family members' birthday parties and celebrating Christmas. </t>
  </si>
  <si>
    <t>First, I thought about how you can get from 2 to 8. I think that you have to do 2 x 4. Next, I made sure that I was correct by doing 8 divided by 2 to see if I get 4. Last, I multiply 6 x 4 because I multiplied 2 x 4 for the eggs. Now I have the answer.</t>
  </si>
  <si>
    <t>According to that strategy, Alex needs 24 strawberries for the big cake.</t>
  </si>
  <si>
    <t>Maria needs 36 oranges.</t>
  </si>
  <si>
    <t>First, I thought about how you can get from 3 to 16. But I realized that you can't multiply 3 x # = 16 unless if I use a decimal or fraction. So, I just multiplied 3 x 5 to get 15, then added 1 to get 16. (I don't know/forgot how I do this, so I am most likely wrong, but I wanna get close to the answer.) Also, because I multiplied 3 x 5 an added 1, I will multiply 7 x 5 and add 1, which gave me this answer/estimate, 36. (Also, I just watched the video and understand now, thank you.)</t>
  </si>
  <si>
    <t>8 eggs?</t>
  </si>
  <si>
    <t>My favorite type of cake is chocolate with a whipped cream frosting.</t>
  </si>
  <si>
    <t>According to that strategy, Alex needs 24 strawberries.</t>
  </si>
  <si>
    <t>37 1/3 ?</t>
  </si>
  <si>
    <t xml:space="preserve">It was just a lot of thinking and some writing. Most of it is hard to explain. That is only because I don't get it. </t>
  </si>
  <si>
    <t>Yes, brownies!</t>
  </si>
  <si>
    <t xml:space="preserve"> One reason why the Ratio Strategy is more useful is that it may be easier for some people. (not me)</t>
  </si>
  <si>
    <t>It will take the bike 14 minutes.</t>
  </si>
  <si>
    <t>First, I figured out how you get from 5 to 10 which is to multiply 5 x 2. Just to be sure, I did 10 divided by 5. After that, I saw that it was correct so I multiplied 7 x 2 to get my answer, 14.</t>
  </si>
  <si>
    <t>First, I divided the amount of miles by the gallons of gas and got 2. After that, I multiplied 16 x 2 and got 32, my answer.</t>
  </si>
  <si>
    <t>I chose that strategy because if you do that first, you will know how many hours per inch.</t>
  </si>
  <si>
    <t>First, I thought about how you get from 5 to 15. Next, I did the multiplication just to be sure. Last, I multiplied 11 x 3 to get the answer, 33.</t>
  </si>
  <si>
    <t>27 mangos.</t>
  </si>
  <si>
    <t>First, I divided 9 into 3 and got 3. That means for every 1 banana, there is 3 mangos. So, I multiplied 9 x 3 to get 27.</t>
  </si>
  <si>
    <t>First, I divided 24 into 4 and got 6. So, for every 1 gallon, the truck will go 6 miles. Then, I multiplied 10 x 6 to get 60.</t>
  </si>
  <si>
    <t>I think the ratio strategy because it is fast, I now know how to do it, and you can't really multiply 4 x a number to get 10.</t>
  </si>
  <si>
    <t>I made these choices because, you cant subtract the bread by the days, and using decimals will take longer. So, the ratio strategy is correct.</t>
  </si>
  <si>
    <t>I made these choices because, again, you can't subtract the flowers by the seed packets, and using decimals will take longer. So, for this problem, the fraction way is the most efficient.</t>
  </si>
  <si>
    <t xml:space="preserve"> What I liked about this was that there is two parts so I can learn the first part, and use my knowledge on the second part. 😄</t>
  </si>
  <si>
    <t xml:space="preserve"> What I didn't like was that part 1 was stressful and taking a picture of my notes is hard to do.</t>
  </si>
  <si>
    <t xml:space="preserve"> I don't really know, it's pretty good overall.</t>
  </si>
  <si>
    <t>wND22nGt1615571777975</t>
  </si>
  <si>
    <t>Cv172</t>
  </si>
  <si>
    <t>Playing with my dog has been fun since having to stay home.</t>
  </si>
  <si>
    <t xml:space="preserve">Funfetti is my favorite type of cake. </t>
  </si>
  <si>
    <t>105</t>
  </si>
  <si>
    <t>16 divided 3 = 15, 15 x 7 = 105</t>
  </si>
  <si>
    <t xml:space="preserve">I cooked cinnamon bites from wetzel pretzel </t>
  </si>
  <si>
    <t>7/5 x 2/2 =14/10</t>
  </si>
  <si>
    <t xml:space="preserve">32 1/2 </t>
  </si>
  <si>
    <t xml:space="preserve">32 </t>
  </si>
  <si>
    <t>16/8 x 2 1/2 = 32 1/2 /15</t>
  </si>
  <si>
    <t xml:space="preserve">I choose this strategy because i have been doing this strategy . </t>
  </si>
  <si>
    <t>I'm not sure yet</t>
  </si>
  <si>
    <t>32/72</t>
  </si>
  <si>
    <t>.51</t>
  </si>
  <si>
    <t>75/155</t>
  </si>
  <si>
    <t>5 x 15 = 75 11x 15 =155 =75/155</t>
  </si>
  <si>
    <t>66/132</t>
  </si>
  <si>
    <t>21/63</t>
  </si>
  <si>
    <t>3/9 x 7 = 21/63</t>
  </si>
  <si>
    <t>125/200</t>
  </si>
  <si>
    <t>40/240</t>
  </si>
  <si>
    <t>4/24 x 10 = 40/240</t>
  </si>
  <si>
    <t>Jada's ways is incorrect because you cannot minus 2 from 8 .Mattias is right because you can multiply 2.5 by 24</t>
  </si>
  <si>
    <t>Im am not sure about these answers.</t>
  </si>
  <si>
    <t>I like the videos.</t>
  </si>
  <si>
    <t>I did not like how the math was not explained that much.</t>
  </si>
  <si>
    <t>Im not sure.</t>
  </si>
  <si>
    <t>owJtqIjg1615571508159</t>
  </si>
  <si>
    <t>Cv174</t>
  </si>
  <si>
    <t>The most fun thing I have done since having to stay home is when me and my famiy made churros and chocolate.</t>
  </si>
  <si>
    <t xml:space="preserve">24 stawberries </t>
  </si>
  <si>
    <t>7 onranges = ? ornanges
3 apples          16 apples.</t>
  </si>
  <si>
    <t>35  1/3</t>
  </si>
  <si>
    <t xml:space="preserve"> 2.333 oranges</t>
  </si>
  <si>
    <t>I have cooked A lot of cake's and a lot of churros and chocolate</t>
  </si>
  <si>
    <t>3,5,7</t>
  </si>
  <si>
    <t xml:space="preserve">the Ratio strategy mite be more of a qwick strategy. </t>
  </si>
  <si>
    <t>this strategy is esay for me to do.</t>
  </si>
  <si>
    <t>surfing A LOT</t>
  </si>
  <si>
    <t>11 x 15=165</t>
  </si>
  <si>
    <t>9x7</t>
  </si>
  <si>
    <t>8  1/2</t>
  </si>
  <si>
    <t>4x?=10</t>
  </si>
  <si>
    <t>Jada's Way is not correct.</t>
  </si>
  <si>
    <t>Jada's way is not correct</t>
  </si>
  <si>
    <t>I am no sure.</t>
  </si>
  <si>
    <t>I am not sure</t>
  </si>
  <si>
    <t>Cv175</t>
  </si>
  <si>
    <t>The most fun thing that I have done since I have stayed home is my best friend we used to not see each other for months at a time but now we are seeing each other at least 1 time a week.</t>
  </si>
  <si>
    <t>Alex needs 24 strawberry for the big cake</t>
  </si>
  <si>
    <t xml:space="preserve">1-I divided 8 by 2 and got 4 so that means that 2x4=8 so then I multiplied 6x4 and got 24. </t>
  </si>
  <si>
    <t>24 total strawberry where needed for Alex's big cake.</t>
  </si>
  <si>
    <t>I think that Maria needs 36 oranges for a big pitcher of juice.</t>
  </si>
  <si>
    <t>1- I divided 16 by 3 and got 5 R 1 so I knew that I needed to multiply 7x5=35 but also needed to add one to represent the R.</t>
  </si>
  <si>
    <t>Paradise cake which is Guava, lime, and passion fruit.</t>
  </si>
  <si>
    <t xml:space="preserve">yes, fettuccine Alfredo </t>
  </si>
  <si>
    <t>Sometimes the ratio strategy is more useful when numbers don't fit equally into whole numbers because it is division. The fraction strategy might be more useful for numbers that fit equally into whole numbers.</t>
  </si>
  <si>
    <t>it will take 14 minutes to go 10 miles.</t>
  </si>
  <si>
    <t>1- I wrote out all the information I needed to complete the equation. Then figure out how to get from 5 to 10 which is x2 so then since you do the same to the top and bottom I found the answer of 14 minutes.</t>
  </si>
  <si>
    <t>I think that the car can drive 30 miles on 15 gallons of gas.</t>
  </si>
  <si>
    <t>First I figured out how many miles you can drive on 1 gallon of gas which is 2. So then I multiplied 15x2=30 so then I figured out that you can go 30 miles on 15 gallons of gas.</t>
  </si>
  <si>
    <t>I chose this strategy because you have to find how many inches will burn in 1 hour which is finding the relationship between 7 and 18 then you have to apply it to the biggest number which is 21.</t>
  </si>
  <si>
    <t>Not that I know of.</t>
  </si>
  <si>
    <t>First I wrote out the problem as a fraction. Then I knew that 5 and 15 are numbers that one can be multiplied and get the other. So than I knew that what you do to the top you have to do to the bottom so I multiplied 11 by 3 and got 33.</t>
  </si>
  <si>
    <t>25 miles</t>
  </si>
  <si>
    <t>I do not remember the ratio strategy so I used the fraction strategy. First I wrote out the problem the figured out that 3+4=7 so I added 4 to the bottom then got 13.</t>
  </si>
  <si>
    <t>First I wrote out the problem the figured out that 4+6=10 so I added 6 to the bottom and got 30.</t>
  </si>
  <si>
    <t>Because I don't really see using the fraction or the ratio strategy on this problem.</t>
  </si>
  <si>
    <t xml:space="preserve">I made these chosen because first Matias's way involved a decimal so it will be kind of hard but you still can do it that way. Then I chose Jocelyn's way because she makes an assumption that he will eat a loaf for each meal and that's 3 meals a day so she got it right. Lastly, I think that Jade's way is wrong because it just doesn't make sense why you would subtract on this type of problem. </t>
  </si>
  <si>
    <t>I did not choose Jocelyn's way at all because it has a decimal point and they are kind of hard to multiply with so it is not wrong or the easiest. I chose that Jade's way was incorrect because why would you subtract 12 from 8. It just doesn't make sense. Lastly, I chose that Matias is the most efficient because it is right and is somewhat easy.</t>
  </si>
  <si>
    <t>The Fraction strategy.</t>
  </si>
  <si>
    <t>The ratio strategy.</t>
  </si>
  <si>
    <t>A little more engagement things like the what am I going to do over the summer questions.</t>
  </si>
  <si>
    <t>q07JDCuW1615780206253</t>
  </si>
  <si>
    <t>Cv182</t>
  </si>
  <si>
    <t>What has been the most fun thing Ive done is going to big bear with my friend during a break I do not remember.</t>
  </si>
  <si>
    <t>24 strawberries and 8 eggs.</t>
  </si>
  <si>
    <t>First, I realised that 4 times 2 = 8 and If I multiplied 6 with 4 I get 24. So I believe that you need 24 strawberries and 8 eggs.</t>
  </si>
  <si>
    <t>Maria will need 35 oranges</t>
  </si>
  <si>
    <t>Well, I knew that we could not divide 16 with 3 so I added a 1 to the 3 and became 4 and divided 16 and 4 and it gave me 5 and I multiplied 5 times 7 and got 35.</t>
  </si>
  <si>
    <t>My favorite type of cake is choclate ice cream cake. 😋</t>
  </si>
  <si>
    <t>She will need 37 oranges</t>
  </si>
  <si>
    <t>Well, I know I cant do 16 divided by 3 so I used fractions and made it a 5 1/3 and then multiplied it by 7 and I got 37 oranges.</t>
  </si>
  <si>
    <t>37 3.3 oranges</t>
  </si>
  <si>
    <t>my mom made her specail cake when it was my brothers birthday, so yeah.</t>
  </si>
  <si>
    <t>2,3,4,6</t>
  </si>
  <si>
    <t>It might be more better because kids understand it better.</t>
  </si>
  <si>
    <t>how many minutes it will take is 14.</t>
  </si>
  <si>
    <t xml:space="preserve">I did 10 divided by 5 = 2 so I multiplied 2 times 7 that equals 14. </t>
  </si>
  <si>
    <t>It can drive 32 1/2 miles.</t>
  </si>
  <si>
    <t>well, I know you can divide 15 from 8 but the answer is 2 1/2 so I multiplied 2 1/2 with 16 and it equals 32 and 1/2.</t>
  </si>
  <si>
    <t>21 divided by 7 equals 3 so 18 multiplied by 3 equals 54.</t>
  </si>
  <si>
    <t>I'm not really sure we might move and we might go to a camp not sure really.</t>
  </si>
  <si>
    <t>well I divided 15 by 5 and that gave me 3 and then multiplied 3 with 11 and got 33.</t>
  </si>
  <si>
    <t>78 miles</t>
  </si>
  <si>
    <t>well I divided 7 by 3 1/2 and I got 2 1/2 then I multiplied 2 1/2 with 9 and I got 22 1/2</t>
  </si>
  <si>
    <t>Well, I divided 10 with 4 1/2 and got 2 1/2 the multiplied that with 24 and got 60.</t>
  </si>
  <si>
    <t>I like the fraction strategy because it is easier for me to understand.</t>
  </si>
  <si>
    <t>Jada got the wrong answers from Matia's and Jocelyn's ways and Matia's way is just easier to understand.</t>
  </si>
  <si>
    <t>I believe that Matias's way Is easier to understand in my opinion.</t>
  </si>
  <si>
    <t>What I like about this online activity is that the problems are interesting and that they used my name in one of them.</t>
  </si>
  <si>
    <t>There's nothing really.</t>
  </si>
  <si>
    <t>Maybe if you add more silly videos like the one above that could make it more fun!</t>
  </si>
  <si>
    <t>pmGY5qSf1615572234202</t>
  </si>
  <si>
    <t>Cv183</t>
  </si>
  <si>
    <t>I get to play video games a lot more and i like playing video games a lot.</t>
  </si>
  <si>
    <t>Alex needs 24 strawberries to make the big cake</t>
  </si>
  <si>
    <t>I noticed that 8 eggs is 4 times more than 2 eggs so I multiplied the number of strawberries by 4.</t>
  </si>
  <si>
    <t>I did the equivilate fraction stratigy</t>
  </si>
  <si>
    <t>I dont really like cake so i dont have a favorite.</t>
  </si>
  <si>
    <t>35.9</t>
  </si>
  <si>
    <t>I used the stratigy that was in the video</t>
  </si>
  <si>
    <t>When you are multiplying with part numbers.</t>
  </si>
  <si>
    <t>I did not</t>
  </si>
  <si>
    <t>i multiplyed 7 by 2 because if i multiply 5 by 2, i get 10</t>
  </si>
  <si>
    <t>I muliplalyed 15 by 2</t>
  </si>
  <si>
    <t>I makes the most sense to me</t>
  </si>
  <si>
    <t>I get to visit my Grandma.</t>
  </si>
  <si>
    <t>First I divided 15 by 5 and got 3. Then I muliplied both of the numbers on the left fraction by 3 to get the answer.</t>
  </si>
  <si>
    <t>i don't know. It was hard for my to understand that strategy</t>
  </si>
  <si>
    <t>21 bannanas</t>
  </si>
  <si>
    <t>i figured out how many mangos were per every bannana and multiplayed</t>
  </si>
  <si>
    <t>I divided 24 by 4 and got 6. Then i mulitplied 6 by 10 to get hte answer</t>
  </si>
  <si>
    <t>the problem looked like the Ratio strategy problems.</t>
  </si>
  <si>
    <t>I think those are the correct answers</t>
  </si>
  <si>
    <t>Thai</t>
  </si>
  <si>
    <t>This is more fun than doing this in-person</t>
  </si>
  <si>
    <t xml:space="preserve">
It took a bit longer than I thought</t>
  </si>
  <si>
    <t>I don't know because this is better than most of the math things we get.</t>
  </si>
  <si>
    <t>xH0QfIqX1615572440857</t>
  </si>
  <si>
    <t>Cv184</t>
  </si>
  <si>
    <t>The most fun thing I did during the pandemic was go to my friends house and sleep over there.</t>
  </si>
  <si>
    <t>First, I found out how many times 2 can go into 8 which is 4. Then, I did 6x4 because if there are 4 times the eggs there should be 4 times the strawberries and 6x4=24 so the answer would be 24 strawberries.</t>
  </si>
  <si>
    <t>Maria needs 42 oranges to make a big pitcher of juice.</t>
  </si>
  <si>
    <t>The first thing I did was find multiples of 3 until 18 because I should have more rather than less and then I found multiples of 7 until 42 because 3x6=18 and 7x6=42 so the answer would be 42.</t>
  </si>
  <si>
    <t>My favorite type of cake is red velvet cake.</t>
  </si>
  <si>
    <t>maria would need 36 oranges.</t>
  </si>
  <si>
    <t>I did the unit ratio and found that every 2 oranges are one apple and then I did 2 oranges times 18 apples and I got 36 and so the answer would be 36.</t>
  </si>
  <si>
    <t>18 apples</t>
  </si>
  <si>
    <t>I baked a vanilla cake during the COVID-19 pandemic</t>
  </si>
  <si>
    <t>2,4,5</t>
  </si>
  <si>
    <t xml:space="preserve">The ratio strategy may be more useful because doing long division can be easy for many kids, and it may be easier for kids to do this strategy because doing this with numbers with decimals can be easier to do. </t>
  </si>
  <si>
    <t>First, I did 5x2=10 and then I did 7x2=14 which means that it would take 14 minutes to go 10 miles.</t>
  </si>
  <si>
    <t>it can drive 32 miles with 15 gallons of gas.</t>
  </si>
  <si>
    <t>did 16 divided by 15 than I did 16x2 then 8x2 and I got 8x2=16 and 16x2=32. So that means it can go 32 miles with 15 gallons of gas.</t>
  </si>
  <si>
    <t>I choose this strategy because I can do 7x3=21 and 18x3=54.</t>
  </si>
  <si>
    <t>I am going to Virginia and then to Pakistan in the summer.</t>
  </si>
  <si>
    <t>I will take LaToya 33 minutes to read 15 pages.</t>
  </si>
  <si>
    <t>First, I did 5x3=15 and then I did 11x3=33 so it will take 33 minutes to read 15 pages.</t>
  </si>
  <si>
    <t>It can drive 22 miles with 11 gallons of gas.</t>
  </si>
  <si>
    <t xml:space="preserve">It would take 19 mango´s to make a big pitcher. </t>
  </si>
  <si>
    <t>I did 3.5x2=7 and then 3.5x5=17.5 and I rounded to 19.</t>
  </si>
  <si>
    <t>It would go 40 miles in 25 minutes.</t>
  </si>
  <si>
    <t>It would go about 72 miles with 10 gallons</t>
  </si>
  <si>
    <t>First I did 4x3=12 and 12 is close to 10 so I did 24x3=72 and then I got 72.</t>
  </si>
  <si>
    <t>I made this choice because it is easier and faster to do the ratio strategy with decimal numbers.</t>
  </si>
  <si>
    <t>I made these choices because Jocelyn´s way was very quick and easy and Jada´s way was off because she only subtracted.</t>
  </si>
  <si>
    <t>I Made these choices because I did this problem and I was easiest the way Matias´s way was fast and easy and Jada´s way was incorrect again.</t>
  </si>
  <si>
    <t>Pakistani</t>
  </si>
  <si>
    <t>Urdu</t>
  </si>
  <si>
    <t>I liked that the whole program was clean and it was not very long and hard and it was clear to do.</t>
  </si>
  <si>
    <t>I did not like the way the ratio strategy was set up.</t>
  </si>
  <si>
    <t>I think it would be better by making more than two strategies so kids can learn in many different ways.</t>
  </si>
  <si>
    <t>aLpkDRoG1615571974656</t>
  </si>
  <si>
    <t>Cw187</t>
  </si>
  <si>
    <t>Going to the mountains and leaning to ski there.</t>
  </si>
  <si>
    <t>24 straw berries</t>
  </si>
  <si>
    <t>First we need to find the number to multiply to make the small cakes into one big cake. First I did 8 divided by 2 and got 4. Now we know that we need to multiply the strawberries by 4. So now 6 times 4 equals 24. So Alex needs 24 strawberries.</t>
  </si>
  <si>
    <t>First I made the fractions.  Then I saw how much I needed to multiply and add. So I got times 5 and plus 1. I did that with 7 and got 35 by multiplying and adding the one and got 36.</t>
  </si>
  <si>
    <t>First I divided 7 oranges by 3 apples and got 2 and 1/3. after that I multiplied 2 and 1/3 oranges/apple times 16 and got 37 and 1/3 oranges.</t>
  </si>
  <si>
    <t>No nothing yummy. But I just cooked two pieces of bread with chocolate in the middle.</t>
  </si>
  <si>
    <t>Sometimes it takes more work to find numbers that do not have a multiple with the fraction strategy. In the ratio strategy we can find it more easily.</t>
  </si>
  <si>
    <t>First I multiply 5 times 2 to get 10 miles and then I multiply 7 times 2 and my final answer is 14.</t>
  </si>
  <si>
    <t xml:space="preserve"> 7 and 21 have a simple multiple than the others so it is the easiest. </t>
  </si>
  <si>
    <t>First I created the fraction to find how many times I need 5 to get to 15 and got 3. After, I multiplied 3 by 11 and got 33 minutes.</t>
  </si>
  <si>
    <t>Because If you used the fraction strategy it involves decimals. But for the Ratio I think that using the decimals is easy.</t>
  </si>
  <si>
    <t>For the first one the multiplied decimal had the correct answer and for #2 Jada subtracted even though she needed to multiply.</t>
  </si>
  <si>
    <t>Matia's way is efficient because there is no decimal. Also Jada has to multiply not subtract.</t>
  </si>
  <si>
    <t>Telegu</t>
  </si>
  <si>
    <t>I like how this show nice imaginative GIFS</t>
  </si>
  <si>
    <t>I do not like the non motivation stuff like the video that does not motivate me.</t>
  </si>
  <si>
    <t>I think like an interactive friend assistant that helps you would be better.</t>
  </si>
  <si>
    <t>bQMQQpi91615570585370</t>
  </si>
  <si>
    <t>Cw190a</t>
  </si>
  <si>
    <t>I multiplied 7 x 5 = 35</t>
  </si>
  <si>
    <t>yes gluten free cookies (=</t>
  </si>
  <si>
    <t>I don't know I understand the fraction better</t>
  </si>
  <si>
    <t>first I multiplied 5 x 7 and then multiplied 10 x 7 = 70</t>
  </si>
  <si>
    <t>because it looked like the fastest way to solve the problem</t>
  </si>
  <si>
    <t>Cw190b</t>
  </si>
  <si>
    <t>playing at the park with my family</t>
  </si>
  <si>
    <t>I saw how much the eggs counted up to 8 (and it was 4) then I multiplied 4 x 6=24</t>
  </si>
  <si>
    <t>24 strawbarries</t>
  </si>
  <si>
    <t>first I saw how much I needed to multiply 7 to so I counted how much 3 went into 16 3 goes into 16 5 times so 7 x 5 = 35</t>
  </si>
  <si>
    <t xml:space="preserve">I cant have cake but it would be ice cream cake because I hope it has no gluten </t>
  </si>
  <si>
    <t>Cw192</t>
  </si>
  <si>
    <t>3440x1440</t>
  </si>
  <si>
    <t>Going to the park with a bike and also eat ice cream with my BFF</t>
  </si>
  <si>
    <t>First I know 2x4 equals 8 so I multiplied 6x4 and got 24 as my answer.</t>
  </si>
  <si>
    <t>22 oranges</t>
  </si>
  <si>
    <t>What I did is that I multiplied 3x5 and that gave me 15 then I added 1 to 15 and got 16. Then I multiplied 3x7 and got 21 and then added 1 and got 22 so my answer is 22 oranges.</t>
  </si>
  <si>
    <t>Strawberry tres leches cake :P</t>
  </si>
  <si>
    <t>I just solved it (I don't get it!!!!!!!!!!!!!!!!!)</t>
  </si>
  <si>
    <t>7 eggs</t>
  </si>
  <si>
    <t>9 berries</t>
  </si>
  <si>
    <t xml:space="preserve">Yos it's a CAKE! With suga </t>
  </si>
  <si>
    <t>Idk cause I don't get it./?</t>
  </si>
  <si>
    <t>14 min.</t>
  </si>
  <si>
    <t>I know that 5x2 is 10 and 7x2 is 14 so 14 min.</t>
  </si>
  <si>
    <t>I just subtracted.</t>
  </si>
  <si>
    <t>I chose it because 7 is a factor of 21.</t>
  </si>
  <si>
    <t>Yos, maybe having a birthday party.</t>
  </si>
  <si>
    <t>I know that 5x3 equals 15 so i multiplied 11x3 and got 33.</t>
  </si>
  <si>
    <t>I know that 9-3 is 6 so the difference is 6 so i added 7+6 which is 13, so there are 13 mangos.</t>
  </si>
  <si>
    <t>I know 24-4 is 20 so 20 must be the difference of the answer so 30 minus 20 is 10 so my answer is 30.</t>
  </si>
  <si>
    <t>I made this choice because i don't like/understand the ratio and /or fraction strategy.</t>
  </si>
  <si>
    <t>i know that there 3 loaves of bread a day so 20x3 is is 60 so 60 is the answer.</t>
  </si>
  <si>
    <t xml:space="preserve">I know that there are 12 seed packets and 8 flowers and 8x8 is 64 so 12x8 is 96 is 96 is my answer. </t>
  </si>
  <si>
    <t>NONE!!!!!!</t>
  </si>
  <si>
    <t>I liked that in part 2 there were easier problems.</t>
  </si>
  <si>
    <t>I was somewhat annoyed because the videos in part 1 didn't explain well so i didn't get it.</t>
  </si>
  <si>
    <t>Not having to have so many videos.</t>
  </si>
  <si>
    <t>A2oabjxE1615571618952</t>
  </si>
  <si>
    <t>Cw197</t>
  </si>
  <si>
    <t>Going to our vacation house in Utah.</t>
  </si>
  <si>
    <t>Alex needs 24 strawberries for his strawberry cake.</t>
  </si>
  <si>
    <t>I looked at how many times we added on a 2, which was 4. Then I did 6 x 4 and that equals 24.</t>
  </si>
  <si>
    <t>Maria will need 36 oranges to make a big pitcher of juice.</t>
  </si>
  <si>
    <t>I found went through the multiples of 3 and the closest was 15. Then I added I knew that you needed to multiply 7 x 5 to get part of my answer. 7 x 5 = 35 and I know I need to add on one more so I did 35 + 1 which equals 36.</t>
  </si>
  <si>
    <t>Brownie Cake</t>
  </si>
  <si>
    <t>I divided the 3 apples and the 7 oranges. Then I counted how many oranges we would need for 3 apples (which is 7) to make it easier to count. After that I kept adding apples until I got to 16 and I had my answer.</t>
  </si>
  <si>
    <t>16 oranges</t>
  </si>
  <si>
    <t>Not me but my mom has baked a lot of brownies.</t>
  </si>
  <si>
    <t>The ratio strategy is more useful when there are decimals involved.</t>
  </si>
  <si>
    <t>I know that 5 times 2 equals 10, and I know that 7 times 2 equals 14.</t>
  </si>
  <si>
    <t>I know that no multiple of 8 equals 15, so I figured out that 15 is 8 7/8. So I needed to add 16 14/16.</t>
  </si>
  <si>
    <t>Because that helps us figure out the problem the quickest.</t>
  </si>
  <si>
    <t>Not any huge plans, but I'll make it fun!</t>
  </si>
  <si>
    <t>I found that 5 x 3 = 15, so I did 11 x 3 which equals 33.</t>
  </si>
  <si>
    <t>The toy car will drive 22 miles.</t>
  </si>
  <si>
    <t>I found that 3x2 1/3= 7 so I tripled that and did 9x2 1/3 which equals 21.</t>
  </si>
  <si>
    <t>It will go 40 miles.</t>
  </si>
  <si>
    <t>The truck will go 60 miles.</t>
  </si>
  <si>
    <t>I found that 4x2 1/2 is the equation to make 10, so I did 24x2 1/2.</t>
  </si>
  <si>
    <t>10 is not a multiple of 4 so I chose the Ratio Strategy.</t>
  </si>
  <si>
    <t>I think that Jocelyn is right and that Jada is wrong.</t>
  </si>
  <si>
    <t>I think that Matias is right and Jada is wrong.</t>
  </si>
  <si>
    <t>That you made it fun and taught us well.</t>
  </si>
  <si>
    <t>pg4sRUTO1615570409356</t>
  </si>
  <si>
    <t>Cw198</t>
  </si>
  <si>
    <t>The most fun thing I've done was go to the park.</t>
  </si>
  <si>
    <t>First, I divided 8 by 2 and got 4. Next, I multiplied the 4 to 6 and got 24 strawberries as my answer.</t>
  </si>
  <si>
    <t>Maria will need about 35 oranges</t>
  </si>
  <si>
    <t>First, I divided 16 by 3 which you can't do so I estimated to the closest number, 5. Next, I multiplied 7 by 5 and got my answer 35.</t>
  </si>
  <si>
    <t>My favorite type of cake is vanilla or lemon.</t>
  </si>
  <si>
    <t>Maria needs 37 1/3</t>
  </si>
  <si>
    <t>I solved the math problem.</t>
  </si>
  <si>
    <t>The ratio strategy might be more clear to understand. (and maybe quicker.)</t>
  </si>
  <si>
    <t>I wrote it down on my scratch paper.</t>
  </si>
  <si>
    <t>Like I said last time, I wrote it down on my scratch paper.</t>
  </si>
  <si>
    <t>I chose this strategy because it is the most helpful for me.</t>
  </si>
  <si>
    <t>I don't know but I might travel somewhere.</t>
  </si>
  <si>
    <t>Look on the scratch paper</t>
  </si>
  <si>
    <t>I chose this option because it would be easiest to me.</t>
  </si>
  <si>
    <t>I think it is just easier for me.</t>
  </si>
  <si>
    <t xml:space="preserve">Its the easiest to understand.
</t>
  </si>
  <si>
    <t>I liked the survey in between the questions.</t>
  </si>
  <si>
    <t>I did not like solving the math problems.</t>
  </si>
  <si>
    <t>I think if the questions were more interesting it would be more fun.</t>
  </si>
  <si>
    <t>KgjvcfQR1615570381167</t>
  </si>
  <si>
    <t>Cw200</t>
  </si>
  <si>
    <t>Talking with my friend on facetime!</t>
  </si>
  <si>
    <t>2 eggs=small cake
8 eggs=big cake
Formula= x+6, you add six in order to make a big cake.</t>
  </si>
  <si>
    <t>I chose the closet whole number to 16 that is a multiple of 3. Then I wrote out the fractions and saw that the formula was times 5.</t>
  </si>
  <si>
    <t>My favorite type of cake is either black forest or tiramisu.</t>
  </si>
  <si>
    <t>7/3=x/16
3 times 5 1/2= 16
x= 36</t>
  </si>
  <si>
    <t>I cooked, gigi hadids spicy vodka pasta (without the vodka), feta pasta</t>
  </si>
  <si>
    <t>The Ratio Strategy might be more useful because it provides a vision for the problem.</t>
  </si>
  <si>
    <t>I used the fraction strategy, which tells me that the formula is times 2.</t>
  </si>
  <si>
    <t>I first compared the relationship between 8 gallons and 16 miles, then I replaced 8 gallons with 15 gallons. I used the same technique and got thirty. I found out the formula was times 2.</t>
  </si>
  <si>
    <t>I chose this strategy because the relationship between 7 and 21 is times 3, then apply that to 18.</t>
  </si>
  <si>
    <t>5 times 3=15, 11 times 3=33</t>
  </si>
  <si>
    <t>19 mangoes</t>
  </si>
  <si>
    <t>3 times 2 1/2=6, 9 times 2 1/2=19</t>
  </si>
  <si>
    <t>4 times 2 1/2=10, 24 times 2 1/2=60</t>
  </si>
  <si>
    <t xml:space="preserve">The fraction strategy is the fastest way to solve the problem because it is easiest to find the relationship between the stated numbers.  </t>
  </si>
  <si>
    <t>I made these choices because I used Jocelyn's way and I think it is more efficient, even though Matias's way is correct I still think Jocelyn's way is more efficient. Jada's way is incorrect because the answer is 60, not 36.</t>
  </si>
  <si>
    <t>I made these choices because Jada's way is incorrect but Matia's and Jocelyn's way are correct, I just think Matia's are more efficient.</t>
  </si>
  <si>
    <t>The reviews of how you do the equations and the gifs.</t>
  </si>
  <si>
    <t>A lot of personal questions.</t>
  </si>
  <si>
    <t>Ask math questions and review, more attention grabbing equations and not too much personal questions.</t>
  </si>
  <si>
    <t>4FontkzM1615571113057</t>
  </si>
  <si>
    <t>Cw202</t>
  </si>
  <si>
    <t>going to the desert on a trip.</t>
  </si>
  <si>
    <t>First 2 eggs=6 strawberries second 2x4=8 next 6x4=24</t>
  </si>
  <si>
    <t>37 or 38</t>
  </si>
  <si>
    <t>first 3x5=15 then add 1 second 7x5=35 then add two because 7 is more than 2x as much as apples. Then there's one extra so it could be 37 or 38.</t>
  </si>
  <si>
    <t>first, find she wanted 16 apples then divide and use that to find the number</t>
  </si>
  <si>
    <t>37.33 oranges</t>
  </si>
  <si>
    <t>It might be more useful because once you have the first step finished you can apply that to anything.</t>
  </si>
  <si>
    <t>first 5x2 =10 then I did 7x2 which equals 14</t>
  </si>
  <si>
    <t>16 7/8 miles</t>
  </si>
  <si>
    <t>first, 8x2 equals 16 then that doesn't work so I did 8ths and then I got my answer</t>
  </si>
  <si>
    <t>because 7x3=21 then you could do 21x3 to get you answer.</t>
  </si>
  <si>
    <t>first 5x3=15 so then I did 11x3 which got me to my answer.</t>
  </si>
  <si>
    <t>The toy car has 6 5/6 gallons in its tank.</t>
  </si>
  <si>
    <t>i did 3 bananas and 9 mangos 7 bananas 3x2 9x2 so then i that's how I got my math.</t>
  </si>
  <si>
    <t>4x2 =8  Then 24x2=48 then 2 left for 2/4</t>
  </si>
  <si>
    <t>I think this because the ratio strategy can be used to solve more efficiently than the fraction strategy.</t>
  </si>
  <si>
    <t>I think Matia's way is the most efficient because she just has to x then add</t>
  </si>
  <si>
    <t xml:space="preserve">I think this because it looks like she is doing the ration form
</t>
  </si>
  <si>
    <t>I liked that some of the questions were easy and some of the questions were hard. Which challenged me and didn't make it to hard.</t>
  </si>
  <si>
    <t>I didn't like that in the first part there were so many video's almost after every question.</t>
  </si>
  <si>
    <t>That you didn't have too many videos and spread them apart more. Also, you could make the lesson a little shorter on the first part.</t>
  </si>
  <si>
    <t>Cw204</t>
  </si>
  <si>
    <t>Having more quality time with my family and four cats and a bunny.</t>
  </si>
  <si>
    <t xml:space="preserve">I saw that there were 2 eggs to make a SMALL cake, and then I saw that there was 8 eggs needed to make a BIG cake, so I saw that 2 x 4 = 8, so 6 x 4 = 24. </t>
  </si>
  <si>
    <t>Alex needs 24 strawberry's for his big cake.</t>
  </si>
  <si>
    <t xml:space="preserve">Maria will need about 42 oranges </t>
  </si>
  <si>
    <t>Since the recipe calls for 3 apples, we do 6 x 3 = 18, which is over the amount, but it is ENOUGH. So, we do 7 x 6 = 42, so Maria needs 42 oranges.</t>
  </si>
  <si>
    <t>Maria needs about 37 oranges to make a big pitcher of juice.</t>
  </si>
  <si>
    <t>I did 3 x 5 1/3 = 16 1/3 and 7 x 5 1/3= 37</t>
  </si>
  <si>
    <t>I, myself, have not.</t>
  </si>
  <si>
    <t>1,3,6,7</t>
  </si>
  <si>
    <t>It may be useful for not whole numbers like 5 1/3.</t>
  </si>
  <si>
    <t>It can take 14 min to go five 10 miles.</t>
  </si>
  <si>
    <t>I did 7 x 2 = 14.</t>
  </si>
  <si>
    <t>I chose this strategy because 7 and 18 come first, and then I would apply 21 inches.</t>
  </si>
  <si>
    <t>Well, if Covid gets better this summer, I might go to my beach house.</t>
  </si>
  <si>
    <t>All I did was 5 x 3 = 15, so I will do 11 x 3 = 33, so it will take 33 minutes for LaToya to read 15 pages of a book.</t>
  </si>
  <si>
    <t>It can travel only 5 miles</t>
  </si>
  <si>
    <t>The big smoothie will need 13 mango's.</t>
  </si>
  <si>
    <t>Since I saw that they only added 4 bananas to the 3 bananas, I just added 4 mango's to the 9 mango's, which is 13 mango's in total.</t>
  </si>
  <si>
    <t>the train will travel 40 miles in 25 minutes. I do not really use any of the strategies.</t>
  </si>
  <si>
    <t>30 miles with 10 gallons</t>
  </si>
  <si>
    <t xml:space="preserve">All I did is I added 6 to 4 which equals 10, so I did 24 + 6 = 30, so the truck can travel 30 miles with 10 gallons of gas. </t>
  </si>
  <si>
    <t>I chose this because usually I just do it in my head, and that I don´t like using different strategies that much.</t>
  </si>
  <si>
    <t>First I clicked Jocelyn´s way because that is  the EXACT way I did it in my head. And then I chose Jada´s way because 16 is the incorrect answer.</t>
  </si>
  <si>
    <t>I made these choices because one, I did the same thing Jada did, and that Matias way just seems wrong to me, because of all the work he/she did.</t>
  </si>
  <si>
    <t>I liked that were doing it for a gift card.</t>
  </si>
  <si>
    <t>I did not like all the videos.</t>
  </si>
  <si>
    <t>Less videos.</t>
  </si>
  <si>
    <t>XiGTA3th1615571062817</t>
  </si>
  <si>
    <t>Cw205</t>
  </si>
  <si>
    <t>Yes, I want to participate.</t>
  </si>
  <si>
    <t>Eat food during class, like drinking a smoothie during class.</t>
  </si>
  <si>
    <t>He needs 24 strawberries.</t>
  </si>
  <si>
    <t>He had 2 eggs and he turned them into 8 eggs. 2x4=8. Soo i thought if i did 6x4=24!</t>
  </si>
  <si>
    <t>I solved the problem.</t>
  </si>
  <si>
    <t>Lemon!</t>
  </si>
  <si>
    <t>Solved</t>
  </si>
  <si>
    <t>Raito Strategy works better for me.</t>
  </si>
  <si>
    <t>No  one</t>
  </si>
  <si>
    <t>,....................</t>
  </si>
  <si>
    <t>...</t>
  </si>
  <si>
    <t>....</t>
  </si>
  <si>
    <t>The beach</t>
  </si>
  <si>
    <t>8 miles are about 18 minutes! 4+4= 8 miles | 9+9= 18 minutes!</t>
  </si>
  <si>
    <t>15 pages are about 33 minutes! 5+5+5= 15 pages | 11+11+11= 33 minutes!</t>
  </si>
  <si>
    <t>Solved on math paper.</t>
  </si>
  <si>
    <t>11 gallons is 22 miles.</t>
  </si>
  <si>
    <t>He needs 13 mangos to make a bigger pitcher.</t>
  </si>
  <si>
    <t>Solved on math paper!</t>
  </si>
  <si>
    <t>It takes about 40 miles to travel in 25 minutes.</t>
  </si>
  <si>
    <t>Its about 60 miles.</t>
  </si>
  <si>
    <t>Solve in math papers.</t>
  </si>
  <si>
    <t>I used adding because its just easy for me.</t>
  </si>
  <si>
    <t>Because Jocelyn's way look incorrect and Maita's way is simple.</t>
  </si>
  <si>
    <t>Matias's way is incorrect and Jada's way is right.</t>
  </si>
  <si>
    <t>No one helped me.</t>
  </si>
  <si>
    <t>Portuguese</t>
  </si>
  <si>
    <t>Eating food.</t>
  </si>
  <si>
    <t>Long time to learn.</t>
  </si>
  <si>
    <t>Shorter time.</t>
  </si>
  <si>
    <t>00XJyM5t1615570108262</t>
  </si>
  <si>
    <t>Cw207</t>
  </si>
  <si>
    <t>going on a trip</t>
  </si>
  <si>
    <t>no one cares</t>
  </si>
  <si>
    <t>??????????????????????????????????????????????????????????????????????????????????????????????????????????????</t>
  </si>
  <si>
    <t>??????????????????????????????????????????????????????????????????????????????????????????????????????????????????????????????????????????????????????????????????????????????????????????????????????????????????????????????????????????????????????????????????????????????????????????????????????????????????????????????????????????</t>
  </si>
  <si>
    <t>????????????????????????????????????????????????????????????????????????????????????????????????????????????????????????????????????????????????????????????????????????????????????????????????????????????????????????????????????????????????????????????????????????????????????????????????????????????????????????????????????????????????????????????????????????????????????????????????????????????????????????????????????????????????????????????????????????????????????????????????????????????????????????????????????????????????????????????????????????????????????????????????????????????????????????????????????????????????????????????????????????????????????????????????????????????????????????????????????????????????????????????????????????????????????????????????????????????????????????????????????????????????????????????????????????????????????????????????????????????????????????????????????????????????????????????????????????????????????????????????????????????????????????????????????????????????????????????????????????????????????????????????????????????????????????????????????????????????????????????????????????????????????????????????????????????????????????????????????????????????????????????????????????????????????????????????????????????????????????????????????????????????????????????????????????????????????????????????????????????????????????????????????????????????????????????????????????????????????????????????????????????????????????????????????????????????????????????????????????????????????????????????????????????????????????????????????????????????????????????????????????????????????????????????????????????????????????????????????????????????????????????????????????????????????????????????????????????????????????????????????????????????????????????????????????????????????????????????????????????????????????????????????????????????????????????????????????????????????????????????????????????????????????????????????????????????????????????????????????????????????????????????????????????????????????????????????????????????????????????????????????????????????????????????????????????????????????????????????????????????????????????????????????????????????????????????????????????????????????????????????????????????????????????????????????????????????????????????????????????????????????????????????????????????????????????????????????????????????????????????????????????????????????????????????????????????????????????????????????????????????????????????????????????????????????????????????????????????????????????????????????????????????????????????????????????????????????????????????????????????????????????????????????????????????????????????????????????????????????????????????????????????????????????????????????????????????????????????????????????????????????????????????????????????????????????????????????????????????????????????????????????????????????????????????????????????????????????????????????????????????????????????????????????????????????????????????????????????????????????????????????????????????????????????????????????????????????????????????????????????????????????????????????????????????????????????????????????????????????????????????????????????????????????????????????????????????????????????????????????????????????????????????????????????????????????????????????????????????????????????????????????????????????????????????????????????????????????????????????????????????????????????????????????????????????????????????????????????????????????????????????????????????????????????????????????????????????????????????????????????????????????????????????????????????????????????????????????????????????????????????????????????????????????????????????????????????????????????????????????????????????????????????????????????????????????????????????????????????????????????????????????????????????????????????????????????????????????????????????????????????????????????????????????????????????????????????????????????????????????????????????????????????????????????????????????????????????????????????????????????????????????????????????????????????????????????????????????????????????????????????????????????????????????????????????????????????????????????????????????????????????????????????????????????????????????????????????????????????????????????????????????????????????????????????????????????????????????????????????????????????????????????????????????????????????????????????????????????????????????????????????????????????????????????????????????????????????????????????????????????????????????????????????????????????????????????????????????????????????????????????????????????????????????????????????????????????????????????????????????????????????????????????????????????????????????????????????????????????????????????????????????????????????????????????????????????????????????????????????????????????????????????????????????????????????????????????????????????????????????????????????????????????????????????????????????????????????????????????????????????????????????????????????????????????????????????????????????????????????????????????????????????????????????????????????????????????????????????????????????????????????????????????????????????????????????????????????????????????????????????????????????????????????????????????????????????????????????????????????????????????????????????????????????????????????????????????????????????????????????????????????????????????????????????????????????????????????????????????????????????????????????????????????????????????????????????????????????????????????????????????????????????????????????????????????????????????????????????????????????????????????????????????????????????????????vv</t>
  </si>
  <si>
    <t>??????????????????????????????????????????????????????????????????????????????????????????????????????????????????????????????????????????????????????????????????????????????????????????????????????????????????????????????????????????????????????????????????????????????????????????????????????????????????????????????????????????????????????????????????????????????????????????????????????????????????????????????????????????????????????????????????????????????????????????????????????????????????????????????????????????????????????????????????????????????????????????????????????????????????????????????????????????????????????????????????????????????????????????????????????????????????????????????????????????????????????????????????????????????????????????????????????????????????????????????????????????????????????????????????????????????????????????????????????????????????????????????????????????????????????????????????????????????????????????????????????????????????????????????????????????????????????????????????????????????????????????????????????????????????????????????????????????????????????????????????????????????????????????????????????????????????????????????????????????????????????????????????????????????????????????????????????????????????????????????????????????????????????????????????????????????????????????????????????????????????????????????????????????????????????????????????????????????????????</t>
  </si>
  <si>
    <t>I SAID NO ONE CARES!!!!!!!!!!!!!!!!!</t>
  </si>
  <si>
    <t>I SAID NO ONE CARES!!!!!!!!!!!!!!!!!I SAID NO ONE CARES!!!!!!!!!!!!!!!!!I SAID NO ONE CARES!!!!!!!!!!!!!!!!!I SAID NO ONE CARES!!!!!!!!!!!!!!!!!vvI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t>
  </si>
  <si>
    <t>I SAID NO ONE CARES!!!!!!!!!!!!!!!!!I SAID NO ONE CARES!!!!!!!!!!!!!!!!!I SAID NO ONE CARES!!!!!!!!!!!!!!!!!I SAID NO ONE CARES!!!!!!!!!!!!!!!!!I SAID NO ONE CARES!!!!!!!!!!!!!!!!!I SAID NO ONE CARES!!!!!!!!!!!!!!!!!I SAID NO ONE CARES!!!!!!!!!!!!!!!!!I SAID NO ONE CARES!!!!!!!!!!!!!!!!!</t>
  </si>
  <si>
    <t>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t>
  </si>
  <si>
    <t>I SAID NO ONE CARES!!!!!!!!!!!!!!!!!I SAID NO ONE CARES!!!!!!!!!!!!!!!!!I SAID NO ONE CARES!!!!!!!!!!!!!!!!!I SAID NO ONE CARES!!!!!!!!!!!!!!!!!I SAID NO ONE CARES!!!!!!!!!!!!!!!!!</t>
  </si>
  <si>
    <t>I SAID NO ONE CARES!!!!!!!!!!!!!!!!!I SAID NO ONE CARES!!!!!!!!!!!!!!!!!I SAID NO ONE CARES!!!!!!!!!!!!!!!!!I SAID NO ONE CARES!!!!!!!!!!!!!!!!!I SAID NO ONE CARES!!!!!!!!!!!!!!!!!I SAID NO ONE CARES!!!!!!!!!!!!!!!!!I SAID NO ONE CARES!!!!!!!!!!!!!!!!!I SAID NO ONE CARES!!!!!!!!!!!!!!!!!I SAID NO ONE CARES!!!!!!!!!!!!!!!!!I SAID NO ONE CARES!!!!!!!!!!!!!!!!!I SAID NO ONE CARES!!!!!!!!!!!!!!!!!I SAID NO ONE CARES!!!!!!!!!!!!!!!!!</t>
  </si>
  <si>
    <t>I SAID NO ONE CARES!!!!!!!!!!!!!!!!!I SAID NO ONE CARES!!!!!!!!!!!!!!!!!I SAID NO ONE CARES!!!!!!!!!!!!!!!!!I SAID NO ONE CARES!!!!!!!!!!!!!!!!!I SAID NO ONE CARES!!!!!!!!!!!!!!!!!I SAID NO ONE CARES!!!!!!!!!!!!!!!!!I SAID NO ONE CARES!!!!!!!!!!!!!!!!!I SAID NO ONE CARES!!!!!!!!!!!!!!!!!I SAID NO ONE CARES!!!!!!!!!!!!!!!!!I SAID NO ONE CARES!!!!!!!!!!!!!!!!!I SAID NO ONE CARES!!!!!!!!!!!!!!!!!I SAID NO ONE CARES!!!!!!!!!!!!!!!!!I SAID NO ONE CARES!!!!!!!!!!!!!!!!!I SAID NO ONE CARES!!!!!!!!!!!!!!!!!vI SAID NO ONE CARES!!!!!!!!!!!!!!!!!</t>
  </si>
  <si>
    <t xml:space="preserve">know one cares </t>
  </si>
  <si>
    <t>21213</t>
  </si>
  <si>
    <t>1231313</t>
  </si>
  <si>
    <t>1231456789</t>
  </si>
  <si>
    <t>123</t>
  </si>
  <si>
    <t>123456789</t>
  </si>
  <si>
    <t>Cw208</t>
  </si>
  <si>
    <t>Meeting new friends in my swim lesson</t>
  </si>
  <si>
    <t>24 strawberries for the big cake</t>
  </si>
  <si>
    <t>First I wrote out the problem then I did 6x4 to get 24.I did this because the small cake used 2 eggs and the big one used 2 times more the amont in the small cake.</t>
  </si>
  <si>
    <t>38 oranges</t>
  </si>
  <si>
    <t>I did 7x5+3 to get 38 oranges</t>
  </si>
  <si>
    <t xml:space="preserve">My favorite is sinickerdoodle cake </t>
  </si>
  <si>
    <t>I used the ratio solution</t>
  </si>
  <si>
    <t>Yes I recently made minastroni soup</t>
  </si>
  <si>
    <t>I just works for me.</t>
  </si>
  <si>
    <t>meeeeeeeeeeeeeeeeeeeeee!!!</t>
  </si>
  <si>
    <t>It is on the paper.</t>
  </si>
  <si>
    <t>Its on the paper people!!!</t>
  </si>
  <si>
    <t>It works for me</t>
  </si>
  <si>
    <t>I am going to Colorado for 2 weeks and Cupertino for 3 weeks.</t>
  </si>
  <si>
    <t>It is on the paper</t>
  </si>
  <si>
    <t>it on the paper</t>
  </si>
  <si>
    <t>It just works for me</t>
  </si>
  <si>
    <t>I do not really  get it</t>
  </si>
  <si>
    <t>I works for me</t>
  </si>
  <si>
    <t>me3</t>
  </si>
  <si>
    <t>THE GIFT CARD!!!!!!!!!!!!!!!!!!!!!!!</t>
  </si>
  <si>
    <t>Miss.Murphy</t>
  </si>
  <si>
    <t>Better ways to teach it</t>
  </si>
  <si>
    <t>RUIfk8oS1615570328146</t>
  </si>
  <si>
    <t>Cw211</t>
  </si>
  <si>
    <t>Sleepover at my BFF for 3 days (yes, i was there for also a whole Monday!)</t>
  </si>
  <si>
    <t>8 -: 2 = 4    ( -: is the symbol I use for divid sign )   6 x 4 = 24
Alex needs 24 strawberries for his big cake in all!
(also i infer this is a strawberry cake, or fruit cake)</t>
  </si>
  <si>
    <t>This is a strategy i found out myself!
We have to put 3 into 16 somehow, and use it for the oranges.
Multiply 3 closest you can to 16, without going over. 3 x 5 = 15.   Use the regular amount of oranges and make 3 into 1/3. Now take 5 and 1/3 together and get 5 1/3!
Multiply 7 x 5 1/3. You can do this separate. 7 x 5 = 35.   1/3 x 7 = 7/3 = 2 1/3.    35 + 2 1/3 = 37 1/3 as our answer!</t>
  </si>
  <si>
    <t>My favorite type of cake is maybe chocolate or german chocolate.</t>
  </si>
  <si>
    <t>24 strawberries are needed for Alex's big cake.</t>
  </si>
  <si>
    <t>This strategy probably can't be used with this, so i got 32 at the end.</t>
  </si>
  <si>
    <t>??????? This strategy makes no sense. How can I use it for this problem? 
(I tried)
6 is closest to 7 in the division-looking thing. 6 :- 3 = 2. 7 - 6 = 1 so remainder 1? 2 x 16 = 32. I know this is not the answer but that is what happened. Then I noticed I got mixed up with the cake problem and smoothie problem so I changed my answer then I originally did. Is that cheating? I hope it isn't.</t>
  </si>
  <si>
    <t>During Quarantine I cooked Penne Pasta with cheese and spinich and chicken. We shared it with my mom's employers and it tasted very good!</t>
  </si>
  <si>
    <t>Ratio Strategy can be more useful if the numbers don't go well together</t>
  </si>
  <si>
    <t>The teacher in the video?</t>
  </si>
  <si>
    <t xml:space="preserve">5/7 --&amp;gt; 10/?     10 :- 5 = 2   7 x 2 = 14 </t>
  </si>
  <si>
    <t>16 :- 8 = 2  15 :- 2 = 7 1/2. I divided because they are asking for smaller gallons than more gallons</t>
  </si>
  <si>
    <t>I chose this strategy because it is easier than the 2nd one and the 3rd and 4th choices seems hard and makes no sense.</t>
  </si>
  <si>
    <t>It is turning spring RN so, idk</t>
  </si>
  <si>
    <t>3 5/9</t>
  </si>
  <si>
    <t>5 x 3 = 15    11 x 3 = 33</t>
  </si>
  <si>
    <t>5 1/2 miles</t>
  </si>
  <si>
    <t>9 -: 3 = 3   7 x 3 = 21</t>
  </si>
  <si>
    <t>24 divide 4 is 6    6 x 10 = 60</t>
  </si>
  <si>
    <t>4 can make 8 but cannot make 10</t>
  </si>
  <si>
    <t>For fractions, it is hard to figure out that it is 2.5. Ratio is simple, since 8 goes into 24. Jocelyn and Matia got the same answer, while Jada is very different.</t>
  </si>
  <si>
    <t>For the ratio strategy, you have to make decimals, which can be confusing and harder than the plain numbers used in fractions. Jocelyn and Matias has the same answer, while Jada does not.</t>
  </si>
  <si>
    <t>4,9,7</t>
  </si>
  <si>
    <t>I think it is spelled Co-asian? Half Vietnamese half white.</t>
  </si>
  <si>
    <t>I liked that it was simple and did not have too much of videos in between like Part 1 (a bit is ok)</t>
  </si>
  <si>
    <t>I did not like how I did not understand Ratio strategy, but then I figured it out so it is ok.</t>
  </si>
  <si>
    <t>I have no idea</t>
  </si>
  <si>
    <t>xQFf8Miq1615572932792</t>
  </si>
  <si>
    <t>Cw213</t>
  </si>
  <si>
    <t>Playing with my dog, Molly.</t>
  </si>
  <si>
    <t xml:space="preserve">First, I know that Alex needs 8 eggs, and every two eggs are 6 strawberries. So what I did is I counted by two's until I got to eight, and it was four times. So then, I just multiply 6 and 4 which is 24. </t>
  </si>
  <si>
    <t>I just used the fraction strategy to do it.</t>
  </si>
  <si>
    <t>......2 eggs</t>
  </si>
  <si>
    <t>I dunno, 8 eggs?</t>
  </si>
  <si>
    <t>hands-down CHEESECAKE. But I also like literally EVERYTHING from "Nothing Bundt Cakes". UGH LITERALLY THE BEST. Sometimes me and my dad would just go in there to try the samples.</t>
  </si>
  <si>
    <t>I just did the ratio strategy. Ya'll should know that, you kinda told me to use that strategy.</t>
  </si>
  <si>
    <t>as I said on the last one, I dunno. (maybe 16)</t>
  </si>
  <si>
    <t>well, I've made cupcakes, blueberry bread, and (tried to make) cheesecake.</t>
  </si>
  <si>
    <t>I think they're equally good.</t>
  </si>
  <si>
    <t>Me</t>
  </si>
  <si>
    <t>It's really easy, I did it in my head. 5 times 2 is ten, so do the same with 7. (7 times 2 is 14.)</t>
  </si>
  <si>
    <t>I'm guessing around 32 miles.</t>
  </si>
  <si>
    <t>8 times two is 16, which is very close to 15, so you would do 16 times 2 and it is 32.</t>
  </si>
  <si>
    <t>I choose this because you had to find a relationship for 7 and 21, (the relationship is that 7 times 3 is 21) which is 3, and then do 18 times 3.</t>
  </si>
  <si>
    <t>Well, I'm having an actual birthday sleepover with my two closest friends, which is a lot to me because my LAST birthday, I had a virtual sleepover. Yes, I said VIRTUAL SLEEPOVER. It was pretty boring after like, 2 hours. So yea I'm REALLY excited for this ACTUAL sleepover.</t>
  </si>
  <si>
    <t>Well, 15 divided by 5 is three, so you have to do 11 times 3 which is 33.</t>
  </si>
  <si>
    <t>The toy car can drive about 24 miles.</t>
  </si>
  <si>
    <t>You will need about 19 mangos.</t>
  </si>
  <si>
    <t>I did the same strategy as last time.</t>
  </si>
  <si>
    <t>The train will travel 40 miles in 25 minutes</t>
  </si>
  <si>
    <t>About 49 miles.</t>
  </si>
  <si>
    <t>I did the ratio strategy.</t>
  </si>
  <si>
    <t>I feel like it should be another strategy because, to be honest, all of the strategies are pretty long anyway, and you could even do it in your head.</t>
  </si>
  <si>
    <t>I made these choices because I feel like Jocelyn's way looks more efficient, and I picked Jada because Mattias and Jocelyn's answer were the same so It had to be Jada.</t>
  </si>
  <si>
    <t>same reason I said for the last one.</t>
  </si>
  <si>
    <t>me, myself, and I</t>
  </si>
  <si>
    <t>That is was shorter and it didn't have any video's on this one.</t>
  </si>
  <si>
    <t>math.</t>
  </si>
  <si>
    <t>eh i dunno</t>
  </si>
  <si>
    <t>OJQfQgRQ1615569675160</t>
  </si>
  <si>
    <t>Cw214</t>
  </si>
  <si>
    <t xml:space="preserve">Seeing my Cousins </t>
  </si>
  <si>
    <t>First I read the problem then I did 2 divided by 8. Which is 4. Then I did 6 times 4 Which is 24</t>
  </si>
  <si>
    <t xml:space="preserve">Alex needs 24 strawberries for his big cake </t>
  </si>
  <si>
    <t xml:space="preserve">First I divided 3 and 16 and then I got 15 then I did 7 times 15 and got 105 </t>
  </si>
  <si>
    <t xml:space="preserve">Red velvet </t>
  </si>
  <si>
    <t>No I don't know how to cook</t>
  </si>
  <si>
    <t>First I did 7x2=14</t>
  </si>
  <si>
    <t>I subtracted 8 and 1</t>
  </si>
  <si>
    <t>I did 7 x 3 = 21 than i did 18x3=54</t>
  </si>
  <si>
    <t xml:space="preserve">What i did first is 5 times blank equals  15 the answer to the blank is 3. so then i multiplied 11 x 3 = 33 </t>
  </si>
  <si>
    <t xml:space="preserve">First i did 3 x _ = 7 and there was no answer so rounded the 7 to 6 and added a 1. Then for the Mango's I did 9 x 2 = 18 then i added a 1 to the 18 and got 19    </t>
  </si>
  <si>
    <t>I did 4 x 6 = 24 then i did 10 x 6 = 60</t>
  </si>
  <si>
    <t xml:space="preserve">I chose this because i solved that question with multiplying </t>
  </si>
  <si>
    <t>I get to do it at home</t>
  </si>
  <si>
    <t xml:space="preserve">Its boring and plain </t>
  </si>
  <si>
    <t>Make it less boring and a bit more colorful</t>
  </si>
  <si>
    <t>U8G6vtsE1615571043270</t>
  </si>
  <si>
    <t>Cw215</t>
  </si>
  <si>
    <t>In summer my friends told me I should join a group where they do fun activities . When I joined it , they made me do alot of fun things like making milkshakes . It helped me not get bored.</t>
  </si>
  <si>
    <t xml:space="preserve">2 times 3 equals 6 . 4 tiimes 2 equals 8 . This means we have to do 8 times 6 which is 24 . </t>
  </si>
  <si>
    <t xml:space="preserve">since the closest number that multiplys 3 to 16 is 5 . This means i have to multiply 7 times 5 which is 35 . </t>
  </si>
  <si>
    <t>2 divided by 7 equals 2 1/2 AND IF YOU MINUES THAT BY 1 YOU GET 1 1/5 and that multiplied by 16 is 16 1/12</t>
  </si>
  <si>
    <t>I have cooked a choclate cake to eat .</t>
  </si>
  <si>
    <t>2,4,6,7</t>
  </si>
  <si>
    <t xml:space="preserve">Ratio can be more useful with promblems that are not devided . </t>
  </si>
  <si>
    <t>7 miles</t>
  </si>
  <si>
    <t xml:space="preserve">I did a educated guess because if  there could be 5 miles in 7 min , there will be 7 miles in 10 minutes . </t>
  </si>
  <si>
    <t xml:space="preserve">16 minues 1 is 15 . 8 minues 1 is 7 . </t>
  </si>
  <si>
    <t xml:space="preserve">I would do that strategy because it is the most easiest . </t>
  </si>
  <si>
    <t xml:space="preserve">I am going to visit my cousins who live in the other side of the world . </t>
  </si>
  <si>
    <t>5 1/4</t>
  </si>
  <si>
    <t xml:space="preserve">i did 5 devided by 11 which is 1/2 a=nd then i added the reasonable whole number which is 8 . </t>
  </si>
  <si>
    <t>Since 3 times 3 equals 9 , 9 times 3 is 27 so the answer is 27</t>
  </si>
  <si>
    <t xml:space="preserve">Since 6 times 4 equals 24 6 times 10 equals 60 . </t>
  </si>
  <si>
    <t>For me ratio is very easy and it fits in with whole numbers which is mainly the promblem .</t>
  </si>
  <si>
    <t xml:space="preserve">60 loaves of bread is to much so jadas way seems reasonable . </t>
  </si>
  <si>
    <t xml:space="preserve">Jadas answer is right and Joleyn way is decimal points which has nothing to do with this question . </t>
  </si>
  <si>
    <t xml:space="preserve">I like that it was easy to navagate . </t>
  </si>
  <si>
    <t xml:space="preserve">I did not like that on part one it repeated questions and they vedios were long and boring and sometimes repeated . Part 2 I liked . </t>
  </si>
  <si>
    <t xml:space="preserve">I would suggest to not repeat on part one and not much long vedios . </t>
  </si>
  <si>
    <t>O7uIYuqi1615570440882</t>
  </si>
  <si>
    <t>Dx216</t>
  </si>
  <si>
    <t>play my ps4 24\7</t>
  </si>
  <si>
    <t xml:space="preserve">
i did 8\2=4 and then did 6x4=24</t>
  </si>
  <si>
    <t>i found the closest number that could times by 3 and found how much bigger 7 is than three then i did that times the closest number that could times by 3 witch is 4x5=20 last i added 16+20=36</t>
  </si>
  <si>
    <t>ice cream cake also i love the liche bread i don't know how to spell it</t>
  </si>
  <si>
    <t>i found the most amount of times you can multiply by three before going over 16 witch is 5 next i did 7-3=4 next i did 4x5 last i did 20+16=36</t>
  </si>
  <si>
    <t>i only uses the toaster and microwave</t>
  </si>
  <si>
    <t>its could be a easier way for some people</t>
  </si>
  <si>
    <t>first i divided 10 by 5 then i did 7x2 and got the answer 14</t>
  </si>
  <si>
    <t>18.75</t>
  </si>
  <si>
    <t>.75</t>
  </si>
  <si>
    <t>i did 15 divided by 8</t>
  </si>
  <si>
    <t>i think its the right answer</t>
  </si>
  <si>
    <t>we usually swim during the summer so we might swim</t>
  </si>
  <si>
    <t>first i did 15\5=3 then i did 3x11=33</t>
  </si>
  <si>
    <t>first i did 9-3=6 then i did 6+7=13</t>
  </si>
  <si>
    <t>i did 24-4=20 then i did 20+10=30</t>
  </si>
  <si>
    <t xml:space="preserve">i forgot how to do the strategys </t>
  </si>
  <si>
    <t>24 is 16 more than 8 so i added 16+20=36</t>
  </si>
  <si>
    <t>12 is 4 bigger than 8 so i added 4+64=68</t>
  </si>
  <si>
    <t>all the funny gifs</t>
  </si>
  <si>
    <t>nothing is wrong with this activity</t>
  </si>
  <si>
    <t>MORE GIFS!!!!!!!!!</t>
  </si>
  <si>
    <t>Qqp0fZhI1616097543531</t>
  </si>
  <si>
    <t>Dx217</t>
  </si>
  <si>
    <t>The most fun thing is that every Friday night my family and I have a movie night.</t>
  </si>
  <si>
    <t>8 ÷ 2 = 4 x 2 = 8
6 x 4 = 24  ÷ = 6</t>
  </si>
  <si>
    <t xml:space="preserve">20 oranges </t>
  </si>
  <si>
    <t>I compared the small pitcher from the big pitcher, and found out that there is 13 more apples, then I added 7 + 13 and I got 20.</t>
  </si>
  <si>
    <t>My favorite type of cake is red velvet.</t>
  </si>
  <si>
    <t xml:space="preserve"> 20 oranges </t>
  </si>
  <si>
    <t>I first did the division drawing with 3 apples on the outside, 7 oranges in the middle. Then I compared.</t>
  </si>
  <si>
    <t>Yes, I have made french toast.</t>
  </si>
  <si>
    <t xml:space="preserve">Some reasons are that the Ratio Strategy could be useful at times, it is easy to compare, and it could sometimes be easy to solve with the Ratio Strategy. </t>
  </si>
  <si>
    <t>70 minutes</t>
  </si>
  <si>
    <t>5 x 10 = 50
7 x 10 = 70</t>
  </si>
  <si>
    <t>16  ÷ 8 = 2 x 8 = 16 
15 x 2 = 30  ÷ 2 = 15</t>
  </si>
  <si>
    <t xml:space="preserve">I chose this strategy because it is the same explaining as it is in the word problem. </t>
  </si>
  <si>
    <t>Maybe go camping.</t>
  </si>
  <si>
    <t>33 pages</t>
  </si>
  <si>
    <t xml:space="preserve">I first divided 15 and 5 and got 3, then I multiplied 11 x 3 and got 33. </t>
  </si>
  <si>
    <t>I did 9 divided by 3 then got 3 and multiplied it with 7 and got 21.</t>
  </si>
  <si>
    <t xml:space="preserve">I divided 24 and 4 then multiplied 6 x 10 and got 60 </t>
  </si>
  <si>
    <t>I made that choice because with each piece of chocolate it can be made into a fraction.</t>
  </si>
  <si>
    <t>I made these choices because I know they were the right choices to make.</t>
  </si>
  <si>
    <t>I made these choices because I know they are the right answers.</t>
  </si>
  <si>
    <t>I liked that I learned new ways to solve math problems.</t>
  </si>
  <si>
    <t>I did not like that it was a bit slow in part 1.</t>
  </si>
  <si>
    <t>I think this online activity does not need to be better I think it is already good.</t>
  </si>
  <si>
    <t>ji4JAenD1616101331259</t>
  </si>
  <si>
    <t>Dx219</t>
  </si>
  <si>
    <t>I get to by stuff animals.</t>
  </si>
  <si>
    <t>3x8=16 7x8=56</t>
  </si>
  <si>
    <t>YES!</t>
  </si>
  <si>
    <t>1,3,6</t>
  </si>
  <si>
    <t>6x16</t>
  </si>
  <si>
    <t>I think thats the easy way for me to do it.</t>
  </si>
  <si>
    <t>I dont know yet.</t>
  </si>
  <si>
    <t>So,3x3=9 what you do like 3x3=9 you have to us the same number to get the answer then i did 7x3=21 in this problem the number I used is 3.</t>
  </si>
  <si>
    <t>4x6=24 10x6=60</t>
  </si>
  <si>
    <t>I picked that choice because there can be different ways to solve that problem but if there is only one I don't really know.It hard to only pick that one and there can be other ways.</t>
  </si>
  <si>
    <t>I did Jocelyn's way because i thought it was easy to use for me.Jada's way is just not right because you don't really need to add or do that.</t>
  </si>
  <si>
    <t>Matias's way on this one is easy and i did not do Jocelyn's way because I don't really wanna do that there is a decimal.</t>
  </si>
  <si>
    <t>I liked that there was videos like this.</t>
  </si>
  <si>
    <t>There was lots of the things with dots and i had to answer them.</t>
  </si>
  <si>
    <t>Not to have lots of those small things i had to answer.</t>
  </si>
  <si>
    <t>XGAzKuJC1616125155057</t>
  </si>
  <si>
    <t>Dx220</t>
  </si>
  <si>
    <t>Me and my family would have movie nights at home.</t>
  </si>
  <si>
    <t>64</t>
  </si>
  <si>
    <t>First I did 6+2, which equals to 8. Then I multiplied 8x8 which is 64.</t>
  </si>
  <si>
    <t>First I did 3x5 because it's close to 16 so 3x5 is 15. After that I did 7x5 after and got 35.</t>
  </si>
  <si>
    <t>So I used the Unit Ratio expression</t>
  </si>
  <si>
    <t>Some chicken, pancakes, mostly all the basic stuff</t>
  </si>
  <si>
    <t>It would be more useful because it's more easier.
It's not so hard to use or do.</t>
  </si>
  <si>
    <t>I just multiplied 10 and 7</t>
  </si>
  <si>
    <t>I replaced the 8 with 15 and mulitiplied it with 16</t>
  </si>
  <si>
    <t>I chose this one because we need to know or do something with each number and find out how much it'll burn out the 21.</t>
  </si>
  <si>
    <t>36/256</t>
  </si>
  <si>
    <t>5,500/15 or 4 3/15</t>
  </si>
  <si>
    <t>I did Ratio Strategy</t>
  </si>
  <si>
    <t>I used ratio strategy</t>
  </si>
  <si>
    <t>Because I feel like you have to multiply, after you multiply you may get a decimal so I'm not sure.</t>
  </si>
  <si>
    <t>I feel like Jocelyn did it right and Jada did it wrong because 60 is enough of course if he ate 24 loaves of bread and 36 you would just run out easily. I mean 36 is just a couple more.</t>
  </si>
  <si>
    <t>The same answer as last one it's because Jada only added a few and Matia added way more  to last but also the problem is correct I think.</t>
  </si>
  <si>
    <t>It was easy to do, mostly I like the strategies it's very different about what I do but it looks fun and easy to do.</t>
  </si>
  <si>
    <t>I have no dislikes about this Study.</t>
  </si>
  <si>
    <t>I'm not sure actually.</t>
  </si>
  <si>
    <t>iYn8KR5Y161085950794</t>
  </si>
  <si>
    <t>Dx221a</t>
  </si>
  <si>
    <t>completed part 2 two weeks after part 1</t>
  </si>
  <si>
    <t>The most fun thing i've done was playing with my dog and going to the H Mart.</t>
  </si>
  <si>
    <t>First i did 2x8=8.Then i did 6x4=24</t>
  </si>
  <si>
    <t>3x5=15 apples 
7x5=35 oranges</t>
  </si>
  <si>
    <t>36.4</t>
  </si>
  <si>
    <t xml:space="preserve">3x 5 1/2= 16 apples
7x 5 1/2 =36.4 oranges </t>
  </si>
  <si>
    <t>Yes i made Stuffed Pepper Stew</t>
  </si>
  <si>
    <t>it helps me know  out how you do problems more faster instead of doing it the harder way to solving it .</t>
  </si>
  <si>
    <t xml:space="preserve">14 </t>
  </si>
  <si>
    <t xml:space="preserve">5 miles =7 so if 5 miles= to 7 means 10= 14 so 5+5=10 7x2 = 14 </t>
  </si>
  <si>
    <t>8x2= 16
15x2=30 30 miles</t>
  </si>
  <si>
    <t>Because it seemed to most right of them all.</t>
  </si>
  <si>
    <t>Yes my favorite cousins are coming over for 2 weeks.</t>
  </si>
  <si>
    <t>3x2=6  1/1 9x2 18-1</t>
  </si>
  <si>
    <t>Dx222</t>
  </si>
  <si>
    <t xml:space="preserve">going the my friends house and going he the beach </t>
  </si>
  <si>
    <t>he will need 9 strrawberries</t>
  </si>
  <si>
    <t xml:space="preserve">Alex is making strawberry  cake he will need 4 eggs 12strawberry to make a big cake </t>
  </si>
  <si>
    <t>6x2 24</t>
  </si>
  <si>
    <t>3x7 16 +5 20</t>
  </si>
  <si>
    <t>51/4</t>
  </si>
  <si>
    <t>24 per 1</t>
  </si>
  <si>
    <t xml:space="preserve">24 per 1 </t>
  </si>
  <si>
    <t>wings</t>
  </si>
  <si>
    <t>its useful beits helpful and more faster</t>
  </si>
  <si>
    <t>5x7 14</t>
  </si>
  <si>
    <t>240miles</t>
  </si>
  <si>
    <t>15x16 240</t>
  </si>
  <si>
    <t>its faster and helpfull</t>
  </si>
  <si>
    <t>go to the beach</t>
  </si>
  <si>
    <t>4 x 9 18m for 8m</t>
  </si>
  <si>
    <t>32 min</t>
  </si>
  <si>
    <t>you x 5 three x for 11 u will get 32min</t>
  </si>
  <si>
    <t xml:space="preserve">12x11 </t>
  </si>
  <si>
    <t xml:space="preserve">3 x 9=21 </t>
  </si>
  <si>
    <t>10 x 24 =240</t>
  </si>
  <si>
    <t>the fraction strategy is good for mostle all problem</t>
  </si>
  <si>
    <t>they are good choices</t>
  </si>
  <si>
    <t>i dont like to dont online</t>
  </si>
  <si>
    <t>i like to go doit normuly</t>
  </si>
  <si>
    <t>sometimes</t>
  </si>
  <si>
    <t>Dx223</t>
  </si>
  <si>
    <t>Play games</t>
  </si>
  <si>
    <t>24  Strawberries</t>
  </si>
  <si>
    <t>I did 4x the amount</t>
  </si>
  <si>
    <t>So multiplyed the closest number to 16</t>
  </si>
  <si>
    <t xml:space="preserve"> 2</t>
  </si>
  <si>
    <t>Vannila</t>
  </si>
  <si>
    <t xml:space="preserve">???/
</t>
  </si>
  <si>
    <t>Not realy</t>
  </si>
  <si>
    <t>Dx225</t>
  </si>
  <si>
    <t>Playing video games wit my brother and spending time with my parents.</t>
  </si>
  <si>
    <t>I mulitplyed 2 x 6 and i got that number</t>
  </si>
  <si>
    <t>How i solve the problem i mulitpled 3 x 7 and looked in my mulitpucation chart and saw 7 x 3=21 and its the same thing as 3 x 7.</t>
  </si>
  <si>
    <t>My favorite type of cake is vanilla and ice cream cake.</t>
  </si>
  <si>
    <t>I divided 3 and 21 and got 7 and 7 x3=21.</t>
  </si>
  <si>
    <t>I learned how to make soup.</t>
  </si>
  <si>
    <t>It is more useful because it makes more since and its a little bit faster.</t>
  </si>
  <si>
    <t>I solved this problem by muliplying 5x2</t>
  </si>
  <si>
    <t>i divided 8 and 16 and i got 2 because 8x2=16</t>
  </si>
  <si>
    <t>I picked this strategy because u can find the answer that can apply to 21 inches.</t>
  </si>
  <si>
    <t>i hope i get to play one soccer game.Spending time with my family.</t>
  </si>
  <si>
    <t>i mulitpled 5 x 3 an got 15 then i mulitplyed 11 x 3 the got 33</t>
  </si>
  <si>
    <t>i solved this problem by muliplying 3x7 and got 21.</t>
  </si>
  <si>
    <t>I mulitpled 4x 2 and got eight and it was closer to 10 the i mulitpled 24 x 2 and got 192.</t>
  </si>
  <si>
    <t>I made this choice because its faster and easier.</t>
  </si>
  <si>
    <t>i picked these choices because matias's way is the same way i did it and mabe jocelyn coped jadas it looks like jocelyn coped jada or just swiched the problem.</t>
  </si>
  <si>
    <t>Jocelyn divided right and jada just added and subtrict.</t>
  </si>
  <si>
    <t>It was fun.</t>
  </si>
  <si>
    <t>It was a little hard to understand.</t>
  </si>
  <si>
    <t>sf5neY11616102696659</t>
  </si>
  <si>
    <t>Dx226</t>
  </si>
  <si>
    <t>We play games like monapoly</t>
  </si>
  <si>
    <t xml:space="preserve">Alex used 24 strawberries </t>
  </si>
  <si>
    <t>first I made a diagram with the ratios 2:6 then I gathered the information I Had and saw that the he added 6 eggs to make a bigger cake and once you add on the left side you have to do the same to the other side and then i added 6 times 4 and got 24 .</t>
  </si>
  <si>
    <t>37and a half oranges</t>
  </si>
  <si>
    <t xml:space="preserve">first I made 3 and 7 into a fraction so i put it into 3 over 7 then 16 over x because we don't know how many oranges we have so i multiplied 5.5 with 3 and i got 16 apples so i did it to the other side and got 37.5 oranges </t>
  </si>
  <si>
    <t xml:space="preserve">three milks </t>
  </si>
  <si>
    <t xml:space="preserve">I made a ratio table with the regular number of apples and oranges. Then, I divided 16 by 3 to get 5 1/3. After that, I multiplied 7 and 5 1/3 to get 38 1/3 as the final answer. </t>
  </si>
  <si>
    <t>Dx230</t>
  </si>
  <si>
    <t>11.1.2</t>
  </si>
  <si>
    <t>Drawing, listening to songs, and helping my mom cook.</t>
  </si>
  <si>
    <t>I subtract 8-2 and I get 6. I know that I have 6 strawberries to make a small cake. So I add 6+6 and I get 12 strawberries.</t>
  </si>
  <si>
    <t>35 1/2</t>
  </si>
  <si>
    <t>So 16 / 3= 5 1/2 then I multiply it by 7 =35 1/2</t>
  </si>
  <si>
    <t>6 eggs</t>
  </si>
  <si>
    <t>Oreo, Ice cream, red velvet, vanilla, cake.</t>
  </si>
  <si>
    <t>I multiply 7x3=21 I add 16 + 21=37</t>
  </si>
  <si>
    <t>I didn't cook but I baked wth my aunt. We baked a sponge cake.</t>
  </si>
  <si>
    <t>It can be more useful, because if you use the Fraction Strategy its small to big, and if it doesn't work then we can us the recipes within a strategy.</t>
  </si>
  <si>
    <t>10 / 5= 2x7=14</t>
  </si>
  <si>
    <t>16 / 8= 2 x 15=30</t>
  </si>
  <si>
    <t>I think this strategy is good because I find the relationship between 7 and 18 and then I apply 21 inches.</t>
  </si>
  <si>
    <t>15 / 5= 3x11=33</t>
  </si>
  <si>
    <t>7/3=3 1/2   9x3= 27  1/2x3= 1 1/2 28 1/2</t>
  </si>
  <si>
    <t>4 Gallons 24+24=46 which is 8 gallons I divide 24 in half it is now 12 that is half of 4. Then I add 48+12 then I get 60.</t>
  </si>
  <si>
    <t>Because the Fraction strategy helps. For example we divide 8/4 and we get 2. Then we multiply 10x2 to get 20.</t>
  </si>
  <si>
    <t>I made Jocelyn's way, because 24 loaves plus 24 loves is 48 and thats 16 days. Then I put half of the loaves and it is 12, thats 4 then I add 16+4=20 so he should bring 60 loaves. And Jada's way is wrong because his method is wrong.</t>
  </si>
  <si>
    <t>Since we don't know the bottom we can figure it out. So 64/8=8. Then we can multiply 12x9=96. Jades why is incorrect because it is to small.</t>
  </si>
  <si>
    <t>Cantonese</t>
  </si>
  <si>
    <t>I liked it how there was two different strategies.</t>
  </si>
  <si>
    <t>If it was more designed. :&amp;gt;</t>
  </si>
  <si>
    <t>GSXAfaym1616176488075</t>
  </si>
  <si>
    <t>Dx232</t>
  </si>
  <si>
    <t>Spending more time with my family.</t>
  </si>
  <si>
    <t>2x4=8 so 6x4=24 strawberries.</t>
  </si>
  <si>
    <t>2 eggs turns into 8 eggs, that means we multiplied by 4 so we have to multiply the strawberries by 4
6x4=24</t>
  </si>
  <si>
    <t>7x5.3=37.1 we can round it to 37</t>
  </si>
  <si>
    <t>I multiplied 3 by a number to get number 16, but i got a decimal number
Then i multiplied that number by the amount of oranges we have.</t>
  </si>
  <si>
    <t>Strawberry short cake.</t>
  </si>
  <si>
    <t>3x8=24 strawberries</t>
  </si>
  <si>
    <t>I divided 16 by 3 and got 5 1/3 
Then i multiplied the answer by the original oranges that we have.</t>
  </si>
  <si>
    <t>Yes, i help my mom with cooking if she needs me.</t>
  </si>
  <si>
    <t>No matter how big the number is we can find it by using the ratio strategy and it´s easier to do.</t>
  </si>
  <si>
    <t>Noone</t>
  </si>
  <si>
    <t>I plugged in the numbers given and multiplied the bottom by 2 and the top by 2 that gave me the answer 14.</t>
  </si>
  <si>
    <t>I divided 16 miles by 8 gallons equal 2 then i multiplied 2 times the 15 given and got 30 miles.</t>
  </si>
  <si>
    <t>I divided 18 by 7 and multiplied the answer by the 21 that´s given
This is the ratio strategy.</t>
  </si>
  <si>
    <t>Not sure yet.</t>
  </si>
  <si>
    <t>20.16 miles</t>
  </si>
  <si>
    <t>7 / 3 = 2 1/3                 9 x 2 1/3 = 21</t>
  </si>
  <si>
    <t>10 / 4 = 2 2/4           2 2/4 x 24 = 10/4 x 24 = 240/4 = 60</t>
  </si>
  <si>
    <t>I have to divide 10 by 4 and the answer is going to be a fraction.</t>
  </si>
  <si>
    <t>The answer is 60 and i used the same strategy as Jocelyn.</t>
  </si>
  <si>
    <t>Jocelyn´s steps had easier steps for me.</t>
  </si>
  <si>
    <t>Middle Eastern</t>
  </si>
  <si>
    <t>I learned more things and it´s easy to use.</t>
  </si>
  <si>
    <t>If i had a question there´s no teacher to explain it to me.</t>
  </si>
  <si>
    <t>If it´s live and there´s somebody to talk to directly, it would be better.</t>
  </si>
  <si>
    <t>b1R7A3fL161093609451</t>
  </si>
  <si>
    <t>Dx233</t>
  </si>
  <si>
    <t>I learned how to ride a bike.</t>
  </si>
  <si>
    <t>8 / 2 = 4, 6 x 4 = 24</t>
  </si>
  <si>
    <t>Maria needs to use 35 oranges.</t>
  </si>
  <si>
    <t>16 / 3 = 5 remainder 1, 7 x 5-1/3 = 37-1/3</t>
  </si>
  <si>
    <t>My favorite cake is "three milks".</t>
  </si>
  <si>
    <t>35 oranges.</t>
  </si>
  <si>
    <t>3 / 7 = 5 berries/1 apple</t>
  </si>
  <si>
    <t>I made pasta.</t>
  </si>
  <si>
    <t xml:space="preserve">You can use the Ratio strategy for numbers that don't fit in exactly like fractions or decimals. </t>
  </si>
  <si>
    <t xml:space="preserve">I multiplied 5 x 2 = 10 then I did 7 x 2 = 14. </t>
  </si>
  <si>
    <t>16 x 2 = 32. Then I subtracted 1 because there wasn't a full 8 gallon gas tank.</t>
  </si>
  <si>
    <t xml:space="preserve">I chose this one because I can use the fraction strategy. I would do 21 / 7 = 3. Then, I would multiply 18 x 3 and get 54. </t>
  </si>
  <si>
    <t>I might be able to see my friends but I'm not sure yet!</t>
  </si>
  <si>
    <t>5x3=15, 11x3=33. That's how I got 33</t>
  </si>
  <si>
    <t xml:space="preserve">For every banana in the smoothie you put 3 mangos. So, if there is 7 bananas you triple your number of mangos which is 21.  </t>
  </si>
  <si>
    <t>It will travel 40 miles in 25 minutes.</t>
  </si>
  <si>
    <t>The ratio between 4 and 24 is 6. So, if you multiply 10 x 6 you will get 60.</t>
  </si>
  <si>
    <t>I made this choice because if you do the Ratio Strategy you can find the ratio between the chocolate and multiply the ratio with the flour. Doing this will give you the amount of flour needed for the medium layer and the big layer.</t>
  </si>
  <si>
    <t>Jocelyn's way was faster because she divided and multiplied by a whole number. Jada had a different answer which is wrong.</t>
  </si>
  <si>
    <t>Matia's way was to multiply by whole numbers which is faster than multiplying and dividing by decimals. Jada got a different answer which is wrong again.</t>
  </si>
  <si>
    <t>I learned new math methods that could help me solve real world problems.</t>
  </si>
  <si>
    <t>I did not get a review of what I learned on Monday. It was hard to remember some of the things I needed to do in order to do that method.</t>
  </si>
  <si>
    <t>It would make it better to put a review on part 2 about all the methods you learned. It's kind of hard remembering something you did on Monday and then do it again on Thursday without review.</t>
  </si>
  <si>
    <t>MWvK0DEV1616108120453</t>
  </si>
  <si>
    <t>Dx234</t>
  </si>
  <si>
    <t>My cousins come over and i get to stay in and see my friends.</t>
  </si>
  <si>
    <t>You multiply 2 with 6 and get 12. then you multiply 8 times 7 for the big cake, You multiply 6 times 4 and you get 24!</t>
  </si>
  <si>
    <t>7x3 is 21, Maria uses 16 apples for the big pitcher of juice and 4x4 is 16.</t>
  </si>
  <si>
    <t>4  oranges</t>
  </si>
  <si>
    <t>My favorite cake is chocolate ice cream cake!</t>
  </si>
  <si>
    <t>If you mutliply 6 and 2 which is 12 and and divide 12 with 8.</t>
  </si>
  <si>
    <t>If you multiply 3 times 7 you get 21! And i think she needs 21 oranges for the big pitcher of juice.</t>
  </si>
  <si>
    <t>I have cooked these yummy fried oreos and pancakes.</t>
  </si>
  <si>
    <t>I think a ratio Strategy is more useful because a ratio spread is a neutral options strategy in which an investor simultaneously holds an unequal number of long and short or written options. The most common raito is two to one where there are twice as many short positions as long.</t>
  </si>
  <si>
    <t>You can multiply 5 x 2 or do 5 + 5.</t>
  </si>
  <si>
    <t>I multiply 16 x 2.</t>
  </si>
  <si>
    <t>It took a very long time to think about this, 7 x 3 is 21 and the 21 inch candle with burn for 18 hours?</t>
  </si>
  <si>
    <t>Im going to visit my family (counsins, uncle, aunt and grandpa) and my friends!</t>
  </si>
  <si>
    <t>First I multiplied 11 x 3 and i get 33 minutes! And i multiplied 5 x 3 which I got 15.</t>
  </si>
  <si>
    <t>If you mutliply 6 x 2 you get 12, and if you multiplied 12 x 2 you get 24! 24 miles it can drive.</t>
  </si>
  <si>
    <t xml:space="preserve"> I multiplied 9 x 2 like the other problem and got 18 </t>
  </si>
  <si>
    <t>I multiplied 24 with 10 and got 240, the i multiplied 4 with 2.</t>
  </si>
  <si>
    <t xml:space="preserve">I would probably use a math strategy division or Multiplacation. </t>
  </si>
  <si>
    <t>She divided and she got 0 because she subtract,  and just randomly added new numbers and multiplied.</t>
  </si>
  <si>
    <t>Jada got a different answer from Jocelyn and Maitia, Jada just used addition and subtraction.</t>
  </si>
  <si>
    <t>6,9,7</t>
  </si>
  <si>
    <t>Mexican/mexico</t>
  </si>
  <si>
    <t>I liked how i learned different ways to divied, multiply, subtract and add.</t>
  </si>
  <si>
    <t>This test was really hard since i dont know alot of math like this.</t>
  </si>
  <si>
    <t>Maybe some breaks, and be able to listen to some music because music calms me down and helps me.</t>
  </si>
  <si>
    <t>QIVa6nE81616103536348</t>
  </si>
  <si>
    <t>Dx238</t>
  </si>
  <si>
    <t xml:space="preserve">Nothing. </t>
  </si>
  <si>
    <t>i can figure it out.</t>
  </si>
  <si>
    <t xml:space="preserve">I check how many 2's an 8 need's so i did plus and i was four and i did the same thing with the 6 and it was 24. </t>
  </si>
  <si>
    <t xml:space="preserve">he need's 24 Strawberries </t>
  </si>
  <si>
    <t xml:space="preserve">i did multiplication i did 6 x 3 and got 18 and then i did subtraction i took away 2 and got 16 so i did the same thing with the oranges and got 40.  </t>
  </si>
  <si>
    <t xml:space="preserve">strawberry with milk. </t>
  </si>
  <si>
    <t xml:space="preserve">he needs 24 strawberries </t>
  </si>
  <si>
    <t xml:space="preserve">40 orages </t>
  </si>
  <si>
    <t>First i checked how many apples are there to make 16 and then i checked the amount of oranges and got 37.33 orages.</t>
  </si>
  <si>
    <t xml:space="preserve">I have done eggs,chicken,soup,ham,sausage,sandwich,and fruit. </t>
  </si>
  <si>
    <t xml:space="preserve">It's more useful because it makes you chose how many berries and how many eggs you want per berries u want. </t>
  </si>
  <si>
    <t xml:space="preserve">I counted how many miles it takes to go to five and its two so i added 7 two times and got 14. </t>
  </si>
  <si>
    <t xml:space="preserve">21 miles </t>
  </si>
  <si>
    <t>I checked how many gallons can get to 15 and i did the same thing i did with the gallons and got 21.</t>
  </si>
  <si>
    <t>Because you add as many you need to get to 21 inches then u do the same thing with the hours.</t>
  </si>
  <si>
    <t>I am going to spend a month at Mexico and another month here.</t>
  </si>
  <si>
    <t>It will be 18 mins.</t>
  </si>
  <si>
    <t>It will be 33 mins</t>
  </si>
  <si>
    <t>I multiply 5 x 3=15 11 x 3=33 and got 33 mins.</t>
  </si>
  <si>
    <t>It is 23 miles</t>
  </si>
  <si>
    <t>Dx239</t>
  </si>
  <si>
    <t>I went sleding</t>
  </si>
  <si>
    <t xml:space="preserve">8 divided by 2 = 4 so i put 4x6 =24 </t>
  </si>
  <si>
    <t>5 1/3</t>
  </si>
  <si>
    <t xml:space="preserve">5 </t>
  </si>
  <si>
    <t xml:space="preserve">16 divided by 3 = 5 with a remainder of 1 so 3 divided by 1 = 3 so 1/3. 5 1/3   </t>
  </si>
  <si>
    <t>Chocolate!!!!</t>
  </si>
  <si>
    <t xml:space="preserve"> 7 / 3 = 2 1/3   2 1/3 x 16   =   37 1/3</t>
  </si>
  <si>
    <t>yes, I cooked noodles.</t>
  </si>
  <si>
    <t>What the number does not go equally in.</t>
  </si>
  <si>
    <t xml:space="preserve">7 x 10  </t>
  </si>
  <si>
    <t>15 x 2</t>
  </si>
  <si>
    <t>7 x 3 = 21</t>
  </si>
  <si>
    <t>Yes I am going  to travel</t>
  </si>
  <si>
    <t>33 min.</t>
  </si>
  <si>
    <t>15 divided by 5 = 3 so 3 x 11 = 33</t>
  </si>
  <si>
    <t>9 / 3 = 3  3 / 7 =  2 1/3</t>
  </si>
  <si>
    <t>24 / 4 = 6   6 x 10 = 60</t>
  </si>
  <si>
    <t>8 /4 = 2</t>
  </si>
  <si>
    <t>Jocelyn does not have any decimals but Matias does.</t>
  </si>
  <si>
    <t>Jocelyn has Decimals but Matias does not.</t>
  </si>
  <si>
    <t>czech</t>
  </si>
  <si>
    <t>I learned a lot.</t>
  </si>
  <si>
    <t>some parts were hard.</t>
  </si>
  <si>
    <t xml:space="preserve">make some parts easier. </t>
  </si>
  <si>
    <t>m6nRXGjK1616446999258</t>
  </si>
  <si>
    <t>Dy245</t>
  </si>
  <si>
    <t>I do want to parcticipate</t>
  </si>
  <si>
    <t>Chritmas with my cusions was so much fun</t>
  </si>
  <si>
    <t>i did it</t>
  </si>
  <si>
    <t>i saw that 2 times 4 is 8 so 6 times 4 is 24 so he needs 32 starwberrys</t>
  </si>
  <si>
    <t>choclette cake with butter frosting</t>
  </si>
  <si>
    <t>24 strwberrys</t>
  </si>
  <si>
    <t>35  oranges</t>
  </si>
  <si>
    <t>i did 7 times 5 and that is 35</t>
  </si>
  <si>
    <t>steak and beans</t>
  </si>
  <si>
    <t>70 miles</t>
  </si>
  <si>
    <t xml:space="preserve">i did 10 times 7 </t>
  </si>
  <si>
    <t>i did 15 times 16</t>
  </si>
  <si>
    <t xml:space="preserve">i read carfuly </t>
  </si>
  <si>
    <t>i am going to have an awsome trip with my family and we are going to mexico, Cancun</t>
  </si>
  <si>
    <t>i will be going 18 minutes</t>
  </si>
  <si>
    <t>125 miles</t>
  </si>
  <si>
    <t>Because 12*8=96</t>
  </si>
  <si>
    <t>that i can learn thigs trough out the lesson</t>
  </si>
  <si>
    <t>Dy246</t>
  </si>
  <si>
    <t>Getting to read more books and more spending time with my family.</t>
  </si>
  <si>
    <t>So there is 6 strawberries per 2 eggs, so I knew 8 is equal to 4 sets of two so all I did was times 6 and 4 to get the answer 24.</t>
  </si>
  <si>
    <t>Maria will need 37 1/3 oranges to make her big pitcher of juice.</t>
  </si>
  <si>
    <t xml:space="preserve">So like the cake problem When you multiply 16 and 3 you get the answer 5 1/3 so then I multiplied 7 times 5 and got 35 then I multiplied 7 times 1/3 and got 37 1/3.
</t>
  </si>
  <si>
    <t>Choclate with fresh strawberries in vanilla buttercream.</t>
  </si>
  <si>
    <t>24 strawberries for his big cake</t>
  </si>
  <si>
    <t>What I did is compare 3 berries to 1 egg to get 6 and from there I got the answer.</t>
  </si>
  <si>
    <t>Yes I have made cookies for christmas.</t>
  </si>
  <si>
    <t>Because your comparing numbers and people can understand what type of problem your trying to solve.</t>
  </si>
  <si>
    <t>I just saw that 5 is half of 10 so I multiplied 7 times 2 and got 14 minutes.</t>
  </si>
  <si>
    <t>8 7/8 miles</t>
  </si>
  <si>
    <t xml:space="preserve">8 </t>
  </si>
  <si>
    <t>I just saw that 15 is less then 16 so I just did 8 7/8 miles.</t>
  </si>
  <si>
    <t xml:space="preserve">Because it seemed the easiest.
</t>
  </si>
  <si>
    <t>My grandpa has a pool at his house and like a hill behind it.So on the hill we might get a water slide.:)</t>
  </si>
  <si>
    <t>At first I did 5/11 , then I knew 5 x 3=15 so from there I multiplied 11x3 to get 33 minutes.</t>
  </si>
  <si>
    <t>15 mangos</t>
  </si>
  <si>
    <t>So first I did 3:9 but then I realized all you needed to do was add 9 to 7 to get 15.</t>
  </si>
  <si>
    <t>All I did was multiply 4 x 2, and 2 x 24 , 24 x 2 = 48 add two miles to get to 10 and got 50.</t>
  </si>
  <si>
    <t>I made this choice because I already know a strategy that helps me hat is not the strategy's listed.</t>
  </si>
  <si>
    <t>I made these choices because I know how to solve these problems so to me it is kind of easy.</t>
  </si>
  <si>
    <t>I made these choices because I checked there answers and I felt confident in these ones.</t>
  </si>
  <si>
    <t>That I got to learn math methods that are new to me but i can understand.</t>
  </si>
  <si>
    <t>That I had a fun time but on a computer screen.</t>
  </si>
  <si>
    <t>Give us videos that if you click a button or a add on, for us to understand the methods.</t>
  </si>
  <si>
    <t>iQualh411616103852532</t>
  </si>
  <si>
    <t>Dy248</t>
  </si>
  <si>
    <t>When me and my family went to Big Bear.</t>
  </si>
  <si>
    <t>First I saw how many times 2 can go into 8 wich was 4.Then I did 6x4 and got 24.</t>
  </si>
  <si>
    <t>First I found out how many time 3 went into 1 which was x5+1 then I did 7x5+1 and got 36.</t>
  </si>
  <si>
    <t>mint ice cream cake</t>
  </si>
  <si>
    <t>First I did 7 divided by 3 and got 2 1/3 then I did 2 1/3 x 16 and go 112.</t>
  </si>
  <si>
    <t>To me I think the ratio strategy is more useful because it's easier and aslo faster.</t>
  </si>
  <si>
    <t xml:space="preserve">14 mile </t>
  </si>
  <si>
    <t>First I multiplied 7x2 and got 14.</t>
  </si>
  <si>
    <t>First I did 16 divided by 8 and got 2.Then I started with 8 and counted up to 15 and got 7.Also I multiplied 7x2 and got 14.</t>
  </si>
  <si>
    <t>I chose that strategy because by looking at it it seems quicker than the other strategies.</t>
  </si>
  <si>
    <t>I play baseball and I think its fun.</t>
  </si>
  <si>
    <t>Dy249</t>
  </si>
  <si>
    <t>"I do not want to participate</t>
  </si>
  <si>
    <t xml:space="preserve">Going up into the mountains with my mom and sister and my grandparents. </t>
  </si>
  <si>
    <t>he needs 12 strawberries.</t>
  </si>
  <si>
    <t xml:space="preserve">yes i solved the problem and wrote it down on my scrach paper. </t>
  </si>
  <si>
    <t>i think Alex need a totel of 12 strawberries</t>
  </si>
  <si>
    <t>So first i worte down 3x 16 and i got 48 so i did 7x3 and i got 21 so she needs 21 oranges.</t>
  </si>
  <si>
    <t>now that i look at ms Murphy's strategy,the total is 24 strawberries</t>
  </si>
  <si>
    <t>i times 7 and 3 and so i got 21</t>
  </si>
  <si>
    <t>yes i did i made my mom a egg mofan with egg bacon and salt and she loved it.</t>
  </si>
  <si>
    <t>the ratio is more useful because she teals you how to do the answer how to solve it .</t>
  </si>
  <si>
    <t>first i wrote down 5x 10 so i think it is 50.</t>
  </si>
  <si>
    <t xml:space="preserve">16 of gas </t>
  </si>
  <si>
    <t>first i drew 16 x 15 and then i got 16</t>
  </si>
  <si>
    <t>i choose that strategy because it looks sipmel to solve</t>
  </si>
  <si>
    <t>I don't know yet</t>
  </si>
  <si>
    <t>21 min</t>
  </si>
  <si>
    <t>11 min</t>
  </si>
  <si>
    <t xml:space="preserve">i got 11 from adding 5 and 6 </t>
  </si>
  <si>
    <t xml:space="preserve">3 mangos </t>
  </si>
  <si>
    <t>i got 3 from subtracting 7 and 9</t>
  </si>
  <si>
    <t>96 gallons</t>
  </si>
  <si>
    <t xml:space="preserve">i got 96 from timesing 4X24 </t>
  </si>
  <si>
    <t>i don't know what strategy to pick</t>
  </si>
  <si>
    <t>Matias way is mabe correct and Jocelyn way looks incorrect</t>
  </si>
  <si>
    <t>Jocelyn way is incorrect because 64X1.5 dose not make 96</t>
  </si>
  <si>
    <t>I like how we got to answer questions and doing the math.</t>
  </si>
  <si>
    <t>what i don't like is how it 1 hour long.</t>
  </si>
  <si>
    <t>make the website shorter.</t>
  </si>
  <si>
    <t>KIAFpMhW1616098732852</t>
  </si>
  <si>
    <t>Dy251</t>
  </si>
  <si>
    <t>I want to participate</t>
  </si>
  <si>
    <t xml:space="preserve">Nothing </t>
  </si>
  <si>
    <t>I don't know how you cant figure this out, its pretty easy for now, and I don't know what to put.</t>
  </si>
  <si>
    <t>If she uses 2 eggs for each cake and put 8 eggs the I would just have to multiply the 6 strawberries by 4, seeing that 4x2=8, giving me the answer 24.</t>
  </si>
  <si>
    <t>Dy252</t>
  </si>
  <si>
    <t xml:space="preserve"> The most fun thing i've done is play video games with my friends online.</t>
  </si>
  <si>
    <t>8÷2=4 6×4=24</t>
  </si>
  <si>
    <t>Too long</t>
  </si>
  <si>
    <t>Yup</t>
  </si>
  <si>
    <t xml:space="preserve">The Ratio Strategy is more useful than the Fraction Strategy because it is way more easier. The Ratio Strategy has a higher chance of getting the right answer. </t>
  </si>
  <si>
    <t>10÷5=2 7×2=14</t>
  </si>
  <si>
    <t>16÷8=2 15×2=30</t>
  </si>
  <si>
    <t xml:space="preserve">I chose that strategy because it is like the Ratio Strategy and it could have a higher chance to getting the the correct answer. </t>
  </si>
  <si>
    <t>Watching anime.</t>
  </si>
  <si>
    <t>15÷5=3 11×3=33</t>
  </si>
  <si>
    <t>9÷3=3 7×3=21</t>
  </si>
  <si>
    <t>10÷4=2 24×2=48</t>
  </si>
  <si>
    <t>I chose “I don’t know” because I feel like both strategies could be used but I also feel like another strategy could be used.</t>
  </si>
  <si>
    <t>I chose Matias’s way as the correct way because they got the correct answer and was the most easiest way. I chose Jada’s way as the incorrect way because they got the answer wrong.</t>
  </si>
  <si>
    <t>Matias’s way was the most efficient way for the same reason on question 12. Jada’s way was incorrect because of the same reason on question 12.</t>
  </si>
  <si>
    <t>I liked everything about this online activity.</t>
  </si>
  <si>
    <t>I liked everything about this activity.</t>
  </si>
  <si>
    <t>I don’t think anything would make this online activity better because it is already perfect.</t>
  </si>
  <si>
    <t>Nf5VSRxc1616124902157</t>
  </si>
  <si>
    <t>Dy255</t>
  </si>
  <si>
    <t>finished part 2 the following wednesday</t>
  </si>
  <si>
    <t>cooked</t>
  </si>
  <si>
    <t>so what i did is i put all the eggs together and then got 8 so then i did the same to the strawberries</t>
  </si>
  <si>
    <t xml:space="preserve">
So what i did is i added all the orenges and times and i got 37</t>
  </si>
  <si>
    <t>A vanilla cake</t>
  </si>
  <si>
    <t>so what i did is i added all the stuff togeter and got the number:))))))))))))))))))</t>
  </si>
  <si>
    <t>because its a good and easy strategy in my opinion I'll be using it in the future but the strategy really good .</t>
  </si>
  <si>
    <t>so what i did is i added 5 mone the the thing and i know that 7 +7 is 14</t>
  </si>
  <si>
    <t xml:space="preserve">so i added and timesed </t>
  </si>
  <si>
    <t>i just pick it because it looked better</t>
  </si>
  <si>
    <t>Going dirt bike riding :)</t>
  </si>
  <si>
    <t xml:space="preserve">     so i did the same thing as i did on part 1 i added then i timed </t>
  </si>
  <si>
    <t>i just added and timeds</t>
  </si>
  <si>
    <t>because i like the ratio strategy</t>
  </si>
  <si>
    <t>it justed looked right</t>
  </si>
  <si>
    <t>it looks right</t>
  </si>
  <si>
    <t>1,6,9</t>
  </si>
  <si>
    <t>only english</t>
  </si>
  <si>
    <t>it was fun :)</t>
  </si>
  <si>
    <t>the math :/</t>
  </si>
  <si>
    <t>more color because it looks sad :(</t>
  </si>
  <si>
    <t>0DlfHRwH1616567041561</t>
  </si>
  <si>
    <t>Dy256</t>
  </si>
  <si>
    <t>seeing my friends on zoom</t>
  </si>
  <si>
    <t>2x4=8 2x6=12 the strawberries should 4 more than the eggs.</t>
  </si>
  <si>
    <t>we need to multiply 7x3 and got 21 then added 12 with the 21 and got 33</t>
  </si>
  <si>
    <t>2 banananas</t>
  </si>
  <si>
    <t>15  oranges</t>
  </si>
  <si>
    <t>cheese cake</t>
  </si>
  <si>
    <t>3apples= 16appels 7 oranges = ?oranges 7x5=37</t>
  </si>
  <si>
    <t>I have cooked ramen</t>
  </si>
  <si>
    <t>Itshelpful for multpliying big numbers and smart.</t>
  </si>
  <si>
    <t xml:space="preserve">20minuets </t>
  </si>
  <si>
    <t>5 miles = 7 minuets 10 miles =?minuets 10 x 2 = 20minuets</t>
  </si>
  <si>
    <t>256</t>
  </si>
  <si>
    <t>8gallons=16miles 15gallons=?miles 16 x 16 =256</t>
  </si>
  <si>
    <t>Because its a faster way and a easir way for the students.</t>
  </si>
  <si>
    <t>yes we maybe going to jordan</t>
  </si>
  <si>
    <t>11x2=33 33 minutes= 15 pages</t>
  </si>
  <si>
    <t>19 miles</t>
  </si>
  <si>
    <t>46 miles</t>
  </si>
  <si>
    <t>4 is 24 miles and 10 is 46 miles</t>
  </si>
  <si>
    <t>its way easier than other fractions.</t>
  </si>
  <si>
    <t>its really helpful in the future</t>
  </si>
  <si>
    <t>it was kinda tricky</t>
  </si>
  <si>
    <t>Dy258</t>
  </si>
  <si>
    <t>Played video games.</t>
  </si>
  <si>
    <t>Addition problem.</t>
  </si>
  <si>
    <t>Since a small cake is 2 eggs with 6 strawberries, then the big cake should be 8 eggs and 12 strawberries, because the small cake used 2 eggs and the big cake uses 8 eggs the big cake needs 6 more than the small one.</t>
  </si>
  <si>
    <t xml:space="preserve">He needs 24 because in the small cake there was 2 eggs and in the big cake you need 8 eggs and 2 x 4 = 8 which means he has to multiply 6 x 4 which equals to 24. </t>
  </si>
  <si>
    <t xml:space="preserve">She will need 56 oranges because, if she wanted to make a small pitcher it would require 3 apples and if she wanted to make a big pitcher she would need 16 which means she multiplied 3 with 6 which would make 16. Then she would have to multiply 7 with 8 to make 56. </t>
  </si>
  <si>
    <t>3 x 8 = 16. 7 x 8 = 56.</t>
  </si>
  <si>
    <t>Vanilla Cake.</t>
  </si>
  <si>
    <t>37 oranges.</t>
  </si>
  <si>
    <t>3 apples=7 oranges
16 apples =?
We do 16 x 7 / 3
16x7= 112  112/3= 37 and rest 1 so its 37 oranges.</t>
  </si>
  <si>
    <t>Christmas cookies</t>
  </si>
  <si>
    <t>The ratio strategy gives more detail about the number and it could be easier.</t>
  </si>
  <si>
    <t xml:space="preserve">Since 5 miles is 7 then i have to multiply by 2 and get 14.  </t>
  </si>
  <si>
    <t>15 x 2 = 30 / 1 = 30</t>
  </si>
  <si>
    <t>21 / 7 = 3 x 18 = 54</t>
  </si>
  <si>
    <t>Visiting my country again.</t>
  </si>
  <si>
    <t>Since she can read 5 pages in 11 minutes, 15 is 3 times as much as 5 so I multiplied 3 with 11 and got 33.</t>
  </si>
  <si>
    <t>21 mangos.</t>
  </si>
  <si>
    <t>1 banana = 3 mangos
 so 7 banana = 7 x {3 mangos} = 21 mangos.</t>
  </si>
  <si>
    <t>1 gallon = 6 miles
10 gallon = 60 miles</t>
  </si>
  <si>
    <t>1 piece of choclate = 2 tablespoons of flour 
so 10 pieces of choclate = 20 tablespoons of flour
and 100 pieces of choclate = 200 tablespoons of flour.</t>
  </si>
  <si>
    <t>Because 24 / 8 = 3 x 20 = 60 loaves</t>
  </si>
  <si>
    <t>8flowers for 12 packets
64 flowers foe how many packets
12*64/8 =96</t>
  </si>
  <si>
    <t>I liked how there was short little things that could keep me interested.</t>
  </si>
  <si>
    <t>I did not like that it was online because being in a real classroom is more exciting to me but, what I learned in this online website is so helpful and easy to use.</t>
  </si>
  <si>
    <t>Nothing, because its already good there is not anything to add to it because its fun and simple.</t>
  </si>
  <si>
    <t>g9GCgtH41616093236360</t>
  </si>
  <si>
    <t>Dy262</t>
  </si>
  <si>
    <t>The most fun thing I have done since staying home is that I get to talk to my friends more regularly then before.</t>
  </si>
  <si>
    <t>I first wrote what the ingredients for a small cake is. Afterward, I did 2x4. Afterward, I wrote 6x4. The first 6 being from the small cake ingredients. 6x4=24. Therefore, I conclude my answer as 24 strawberries.</t>
  </si>
  <si>
    <t>First, I did 16 divided by 3. Which is 5 1/3. Afterward, I wrote the ingredients out as fractions. 3 apples as numerator, 7 oranges as denominators. Then, I wrote 7/1 times 16/3. I got 112/3, so then I divided. I got 37 1/3. That is how I got my answer.</t>
  </si>
  <si>
    <t>Coffee flavored.</t>
  </si>
  <si>
    <t>I just did it the same way as the first time the question was given because I didn't understand who to do this unit ratio way. This strategy stressed me out, therefore I just used the other strategy.</t>
  </si>
  <si>
    <t>I have made ramen before.</t>
  </si>
  <si>
    <t>I think the Ratio Strategy is more useful because it can help you find the specific number as in decimal form. And its more efficent, but I would use this strategy.</t>
  </si>
  <si>
    <t>7 1/7</t>
  </si>
  <si>
    <t>0.1</t>
  </si>
  <si>
    <t>First, I did 5/7 x 10/1, which lead me to the answer of 50/7. Afterwards, I divided so I don't have a improper fraction.</t>
  </si>
  <si>
    <t>First, I did 16 divided by 8, which equals 2. Afterward, I took that 2 and multiplied it by the 15 gallons. Eventually, I got 30. (I don't know if this is like the ratio method).</t>
  </si>
  <si>
    <t>I choose the first stratgey because I think that its best if you do  the numbers the give off the inches first, with then applying 18 to it.</t>
  </si>
  <si>
    <t>I'm not sure yet.</t>
  </si>
  <si>
    <t>33 pages.</t>
  </si>
  <si>
    <t>First, I wrote 5/11. Then, I looked how many times 5 could go into 15. I got the answer of 3 times. After that, I did 3x11, and got 33.</t>
  </si>
  <si>
    <t>24 miles?</t>
  </si>
  <si>
    <t>27 magnos.</t>
  </si>
  <si>
    <t>First, I wrote 3/9. Afterwards, I wrote 7 as a singular number. Then, I looked at my work on problem 2. I used the number 3 to multiply 9. 9x3=27.</t>
  </si>
  <si>
    <t xml:space="preserve">40 miles. </t>
  </si>
  <si>
    <t>48 miles.</t>
  </si>
  <si>
    <t>First, I wrote 4/24. Afterwards, I wrote 10/?. I looked how many times 4 could go into 10. x2. Then, I did 24x2. 24x2=48.</t>
  </si>
  <si>
    <t xml:space="preserve">I choose the fraction strategy because its more easier to me than the other choices. </t>
  </si>
  <si>
    <t>I choose Matia's way as the most easiest because its way faster and simpler then the others. I choose Jada's way as the most incorrect because it just didn't feel right.</t>
  </si>
  <si>
    <t>Jada's way just doesn't make sense. She gave a answer fewer then the others. The problem says "8 flowers with 12 seed packets", Jada came forward and said 68 packets. It doesn't make sense.</t>
  </si>
  <si>
    <t>I liked that the questions were mainly about food.</t>
  </si>
  <si>
    <t>I didn't like the strategys that were shown.</t>
  </si>
  <si>
    <t>I think that if they showed more school taught related strategys it wouldn't be that bad.</t>
  </si>
  <si>
    <t>vnYgf6ii1616088338393</t>
  </si>
  <si>
    <t>Dz264</t>
  </si>
  <si>
    <t>my drawing skills have improved</t>
  </si>
  <si>
    <t>2 eggs are supposed to be made with 6 strawberies and 2 goes into 8, 4 times so 6 times four is 24</t>
  </si>
  <si>
    <t>35 oranges?</t>
  </si>
  <si>
    <t>first you divide 16/3 tat would equal 5r1 than take 5 multiply it by 7 and you get 35</t>
  </si>
  <si>
    <t>red velvet :)</t>
  </si>
  <si>
    <t>so first you divid 3 apples and 7 oranges would leave you to 2r1 than times 2r1 to 16 and that would leave 32</t>
  </si>
  <si>
    <t>6 apples?</t>
  </si>
  <si>
    <t>i made these mashed potato with cheese and bacon its was really good!</t>
  </si>
  <si>
    <t>3,4,7</t>
  </si>
  <si>
    <t>idrk there both good in ways tat ilike and are comfortable for me to use.</t>
  </si>
  <si>
    <t>14 minutes?</t>
  </si>
  <si>
    <t>well, 5 cab go into 10 2 times so 2 times 7 = 14. Than the answer is 14</t>
  </si>
  <si>
    <t>15 miles?</t>
  </si>
  <si>
    <t xml:space="preserve">  8 gallons = 16 miles 
15 miles = ? so 15/8 = 1r7 and 1/ x 15 = 15</t>
  </si>
  <si>
    <t xml:space="preserve">because 21/7 = 3 and you multiply 3 x 18 </t>
  </si>
  <si>
    <t>Im going to Texas to see my family back there and some friends</t>
  </si>
  <si>
    <t>18 minutes for 8 miles</t>
  </si>
  <si>
    <t>5 pages = 11 minutes, so you have to divide 15/5 = 3 so 3 x 11 = 33</t>
  </si>
  <si>
    <t>3 b +9 m + a smoothie 
7 b = ?m 
9/3=3 so 3x7 = 21</t>
  </si>
  <si>
    <t>48 miles?</t>
  </si>
  <si>
    <t xml:space="preserve">4 goes into 10 "2" times and two times 24 is 48 </t>
  </si>
  <si>
    <t>well i di the probelm and got the same answer as matias way while jada's  was doesn't make much sense to me</t>
  </si>
  <si>
    <t>Matias way seems much quicker</t>
  </si>
  <si>
    <t>its great for me to learn about math, for one i have trouble memorizing the steps of math and isnt really my best subject but it was easy to undertsand this lesson</t>
  </si>
  <si>
    <t>I was getting bored little by little.</t>
  </si>
  <si>
    <t xml:space="preserve">idrk, i cant really say anything because my exitments change </t>
  </si>
  <si>
    <t>0ZbSZ1GT1616525352851</t>
  </si>
  <si>
    <t>Dz265</t>
  </si>
  <si>
    <t>Going on trips, watching movies, and playing video games.</t>
  </si>
  <si>
    <t>I looked at it and I noticed the amount of eggs got bigger but I needed the strawberries so I figured out how much 2 got multiplied to get the eight which was 4 so then I did 16 times 4 and got 24 strawberries.</t>
  </si>
  <si>
    <t>Sorry I couldn't find out the answer.</t>
  </si>
  <si>
    <t>I used the unit ratio method.</t>
  </si>
  <si>
    <t>No I do not know how to cook.</t>
  </si>
  <si>
    <t>To find the exact answer.</t>
  </si>
  <si>
    <t>Multiplication</t>
  </si>
  <si>
    <t>28.110</t>
  </si>
  <si>
    <t>.11</t>
  </si>
  <si>
    <t>First I divided 8 by 15 then I multiplied it by 15.</t>
  </si>
  <si>
    <t>I chose it because if I find how much times 7 is multiplied which is 3 and multiply it by 18 I might find the right answer.</t>
  </si>
  <si>
    <t>Getting a new home.</t>
  </si>
  <si>
    <t>I saw how much 5 needs to get multiplied to get to 15 which is 3 so I multiplied the 11 and 5 by 3 and got 15/33.</t>
  </si>
  <si>
    <t>I first divided the bananas by the mangos which got me 3 so that meant every banana 1 was 3 mangos because 3 x 3 is nine  so then I did 7 x  3 because each banana was 3 mangos and got 21 mangos.</t>
  </si>
  <si>
    <t>I first did 4 divided by 24 and got 6 so then if 6 x 4 made 24 that means each gallon is 6 miles, then I multiplied 6 x 10 and got 60.</t>
  </si>
  <si>
    <t xml:space="preserve"> I don't know the problem isn't to clear.</t>
  </si>
  <si>
    <t>Jocelyn found how much loves of bread per day then multiplied them while jada subtracted and added and didn't get the right answer</t>
  </si>
  <si>
    <t>I chose matia's over jocelyn's because maitas made it simple and easy while jocelyn added extra unneeded steps and jada added and tried to subtract again and got the wrong answer.</t>
  </si>
  <si>
    <t>It was kinda fun.</t>
  </si>
  <si>
    <t>It was hard and long.</t>
  </si>
  <si>
    <t>XDIe1q0h1616088943056</t>
  </si>
  <si>
    <t>Dz269b</t>
  </si>
  <si>
    <t>playing lazertag at home with my family</t>
  </si>
  <si>
    <t xml:space="preserve">8+2+6=16 </t>
  </si>
  <si>
    <t>maria needs 21</t>
  </si>
  <si>
    <t xml:space="preserve">3x7=21 </t>
  </si>
  <si>
    <t>7cherrys</t>
  </si>
  <si>
    <t>21 orange</t>
  </si>
  <si>
    <t>cholate and oreo</t>
  </si>
  <si>
    <t xml:space="preserve">10 </t>
  </si>
  <si>
    <t>Dz271</t>
  </si>
  <si>
    <t xml:space="preserve">probably play video games </t>
  </si>
  <si>
    <t>Alex needs 2 more strawberries to make to make the big cake</t>
  </si>
  <si>
    <t>2 more</t>
  </si>
  <si>
    <t>8-6=e  e=2</t>
  </si>
  <si>
    <t xml:space="preserve">she will need 24 berries </t>
  </si>
  <si>
    <t>28 oranges</t>
  </si>
  <si>
    <t>7 oranges x4 = 28 orange</t>
  </si>
  <si>
    <t>chocolate  cake</t>
  </si>
  <si>
    <t xml:space="preserve">probably some noodles </t>
  </si>
  <si>
    <t xml:space="preserve">sometimes the ratio strategy can be more quick and effective   </t>
  </si>
  <si>
    <t xml:space="preserve">i did 2 x 7  because 5 than to 10 miles is doubled so than double the minutes </t>
  </si>
  <si>
    <t>700 miles</t>
  </si>
  <si>
    <t>700</t>
  </si>
  <si>
    <t>16x15=700</t>
  </si>
  <si>
    <t>so i can add them all together and get my sum at the end</t>
  </si>
  <si>
    <t>Dz272</t>
  </si>
  <si>
    <t>The most fun thing that i have done since staying home is being with family and spending more time with family like going to my cusions house so i dont get bored:).</t>
  </si>
  <si>
    <t>Alex needs 48 strawberries</t>
  </si>
  <si>
    <t>ok so the 2 is changed to 8 so 8 times 6 is going to equal to 48 so im thinking that the answer is 48 strawberries.?</t>
  </si>
  <si>
    <t>64 oranges</t>
  </si>
  <si>
    <t>ok so i did 16 apples times 4 is gonna be 64 how is bc if you add 16+16+16+16 its 64 oranges.</t>
  </si>
  <si>
    <t>my favorite type of cake is ice cream cake strawberry</t>
  </si>
  <si>
    <t>she will order i think 64 pitcher of juice</t>
  </si>
  <si>
    <t>ok so 16 times 4 is ? how to get the answer is 16+16+16+16=64</t>
  </si>
  <si>
    <t xml:space="preserve">i learned to make meat balls and spaghetti and they were really good but my mom always puts eggs well boiled eggs in it chopped. </t>
  </si>
  <si>
    <t>The Ratio Strategy might be more useful then Fraction strategy why is because if you have the number that is equaled and times 4 lets just say 16 = ? x4 you times 8x2=16 thats how you get the 16 but also you get the 4 and x it by 2 and just add the answer. i think :)</t>
  </si>
  <si>
    <t xml:space="preserve">              x4
10 miles  ? miles
              =              10 x 4=40          2x7=14 min
5 min       7 min            
5 min        7 min   </t>
  </si>
  <si>
    <t>45 gallons</t>
  </si>
  <si>
    <t>8 gallons/15 gallons                 8 gallons/ gallons x 15 =45 gallons 
2 gallons/=16                                                                                                         15 x 3 = 45</t>
  </si>
  <si>
    <t>i chose this strategy because the 7 turns into 21 inch and burns for 18 hours and you apply the 7 inches then</t>
  </si>
  <si>
    <t>Dz273</t>
  </si>
  <si>
    <t>family time</t>
  </si>
  <si>
    <t>we had to compare the numbers of berris</t>
  </si>
  <si>
    <t>mac and cheese</t>
  </si>
  <si>
    <t>you can comparet the numbers</t>
  </si>
  <si>
    <t>compare the number of the berris</t>
  </si>
  <si>
    <t>Dz278</t>
  </si>
  <si>
    <t>Mostly in the weekends my most favorite thing is to play Roblox. But in the weekdays I can't play that so I go outside to play instead.</t>
  </si>
  <si>
    <t>1x = 2 eggs and 6 strawberries, 2x = 4 eggs and 12 strawberries, 3x = 6 eggs and 18 strawberries, 4x = 8 eggs and 24 strawberries.</t>
  </si>
  <si>
    <t>1x = 3 apples and 7 oranges, 2x = 6 apples and 14 oranges, 3x = 9 apples and 21 oranges, 4x = 12 apples and 28 oranges, 5x = 15 apples and 35 oranges. 15 apples does not match with 16.</t>
  </si>
  <si>
    <t>All type but not cheese my most favorite out of all of them is ice-cream cake, the cookies and cream one.</t>
  </si>
  <si>
    <t xml:space="preserve"> 7x5=35, 35+2=37, 37+1/3=37 1/3</t>
  </si>
  <si>
    <t>It is more useful than fraction because it is more it gives you more information to solve problems.</t>
  </si>
  <si>
    <t>5 miles = 7 minutes, 2x is 10 miles = 14 minutes.</t>
  </si>
  <si>
    <t xml:space="preserve"> 8x2=16, 16-1=15, 15 = 8 7/8.     16x2=32, 32-2=30.</t>
  </si>
  <si>
    <t>i dont really know why i chose that answer but it is my best guess ;)</t>
  </si>
  <si>
    <t>Have not planned it out yet.</t>
  </si>
  <si>
    <t>5x3=15, 11x3=33.</t>
  </si>
  <si>
    <t>3 bananas = 9 mangos, 7 bananas = 19 mangos.</t>
  </si>
  <si>
    <t>4 gallons = 24 miles, 10 gallons = 52 miles</t>
  </si>
  <si>
    <t>If the small cake is 4 chocolate then it should make more sence to make the medium cake 8 chocolate but instead there is 10 so that is 2 more/less of the size. If what i am saying not making sence then i dont know any other way to explain.</t>
  </si>
  <si>
    <t>Well I dont really know but it is my best guess and i am sure it might be correct.</t>
  </si>
  <si>
    <t>8 times 8 is 64 so 12 times 8 is 96.</t>
  </si>
  <si>
    <t>It was fun i learned a lot.</t>
  </si>
  <si>
    <t>Hmmmmm I don't really know.</t>
  </si>
  <si>
    <t>sMdqbrqP1616122838017</t>
  </si>
  <si>
    <t>Dz280a</t>
  </si>
  <si>
    <t>Talking to my friends and playing games with them.</t>
  </si>
  <si>
    <t>2x4=8 
6x4=24</t>
  </si>
  <si>
    <t>3 x 5 = 15 
15 + 1 = 16
7 x 5 = 35
35 + 1 = 36</t>
  </si>
  <si>
    <t>chocolate or like ice cream</t>
  </si>
  <si>
    <t>3 / 7 = 2.333
2.33 / 1 x 6 = 37.33</t>
  </si>
  <si>
    <t>no because i dont cook</t>
  </si>
  <si>
    <t>It is more efficient than the fraction strategy and usually is more reliable for the answer.</t>
  </si>
  <si>
    <t>5 x 2 = 10 so
7 x 2 = 14</t>
  </si>
  <si>
    <t>2 miles every one gallon of gas
so 15 miles x 2 equals 30 so 30 miles</t>
  </si>
  <si>
    <t>It seems the fastest because if you figure out what the relationship between 7 and 18 is then you can find what 21 means really fast.</t>
  </si>
  <si>
    <t>I chose Jocelyn's way to be most efficient because she got the answer right and it was much easier to divide then find out what is the multiplier between eight and twenty.</t>
  </si>
  <si>
    <t>It is easy to find the product of twelve times eight because its way easier to multiply then divide in my opinion.</t>
  </si>
  <si>
    <t>The breaks honestly.</t>
  </si>
  <si>
    <t>The things asking about what I liked. ( I see why you have to do it but it takes a little bit of time.)</t>
  </si>
  <si>
    <t>Make the questions on how I feel faster.</t>
  </si>
  <si>
    <t>3jdvarL21616522375155</t>
  </si>
  <si>
    <t>Dz281</t>
  </si>
  <si>
    <t xml:space="preserve">The most fun thing I have done was be with my family and learn coding! </t>
  </si>
  <si>
    <t>Multiplication Symbol</t>
  </si>
  <si>
    <t>6 x 4 = 24
Answer: 24 Strawberries</t>
  </si>
  <si>
    <t>3 apples              16 apples
------------      =       -------------        7 x 3 = 21, Answer: 21 Oranges
7 oranges           ??? oranges</t>
  </si>
  <si>
    <t>My favorite type of cake...that's a hard one. It's either chocolate and vanilla or chocolate and caramel!</t>
  </si>
  <si>
    <t>24 strawberris</t>
  </si>
  <si>
    <t>7 x 3 = 21 oranges
Answer: 21 oranges</t>
  </si>
  <si>
    <t>No, but my Mom has cooked a lot of yummy food :D</t>
  </si>
  <si>
    <t>4,5,6</t>
  </si>
  <si>
    <t>I feel like it would be a little faster to do the Ratio strategy + it's fun :D</t>
  </si>
  <si>
    <t>14 minutes!</t>
  </si>
  <si>
    <t>7 x 2 = 14
Answer: 14 minutes</t>
  </si>
  <si>
    <t>16 divided by 8 = 2
If each gallon can run 2 miles
The answer is 30 miles</t>
  </si>
  <si>
    <t>Because then, you can use what you know and apply it ti 21 inches for get the answer!</t>
  </si>
  <si>
    <t>Going to Egypt =D</t>
  </si>
  <si>
    <t>5 = 1/3rd of 15, 5 x 3 = 15, 11 x 3 = 33, Answer: 33 minutes.</t>
  </si>
  <si>
    <t>About 19 Mangos</t>
  </si>
  <si>
    <t>3 = 1/3 or 9
9 x 2 = 18
Answer: About 19 Mangos</t>
  </si>
  <si>
    <t>49 miles?</t>
  </si>
  <si>
    <t>4 = 2.5 of 10
24 x 2 = 48
49 miles?</t>
  </si>
  <si>
    <t>Because, 1st of all, the fraction strategy is way easier to use. 2nd, it's usually more helpfull with multiple number/s!</t>
  </si>
  <si>
    <t>Matias way is not right for this problem, and Jocelyn's way is the best way to do it.</t>
  </si>
  <si>
    <t>Once again, Jocelyn's way is not the right way! Matias way however is correct!</t>
  </si>
  <si>
    <t>It was fun and math is my favorite subject, so this was perfect.</t>
  </si>
  <si>
    <t>Nothing was thay wrong. The pause button was kinda eh, and the time left in the video was hard to tell.</t>
  </si>
  <si>
    <t>Making things more similer for people to understand, add some fun activites, make the video player better, and thats all =D</t>
  </si>
  <si>
    <t>sQfhZc2x1616105606869</t>
  </si>
  <si>
    <t>Dz285</t>
  </si>
  <si>
    <t>The most fun thing I have done ever since the pandemic is spending time with my family, for example, going together to the park, visiting each other, etc.</t>
  </si>
  <si>
    <t>Since 2 eggs needs 6 strawberries and 8 is 4 times 2, I multiplied 4 x 6 because if you multiply the 2 eggs, you have to also multiply the 6 strawberries. That's how I got a total of 24 strawberries, you could also think of it as 2 eggs and 6 strawberries times 4 and multiply both numbers.</t>
  </si>
  <si>
    <t xml:space="preserve"> 35 oranges</t>
  </si>
  <si>
    <t xml:space="preserve"> So first, I saw that 3 could only multiply by 5 to get the closest to 16. 3 x 5 = 15, then I multiplied 7 x 5 to get 35. In the beginning, I got 15 instead of 16 so Maria can use 15 apples instead of 16. That's how I got my answer of 35 oranges.</t>
  </si>
  <si>
    <t>Strawberry cake!</t>
  </si>
  <si>
    <t>37 and 1/3 oranges</t>
  </si>
  <si>
    <t xml:space="preserve">First, I divided 7 oranges by 3 apples and got 2 1/3 oranges per apple. Then I multiplied 2 1/3 oranges by 16 apples. That's how I got a total of 37 1/3 oranges. </t>
  </si>
  <si>
    <t>Yes! Me and my family have made lots of meals.</t>
  </si>
  <si>
    <t>A reason that the ratio strategy might be more useful is that sometimes we need to work it out by using a decimal division problem but the fraction strategy always includes fractions which sometimes makes it confusing to convert them.</t>
  </si>
  <si>
    <t>The first thing I noticed when I looked at the problem was that 10 is 2 times 5 so I multiplied 7 x 2 and got my answer, 14 minutes.</t>
  </si>
  <si>
    <t>So first, I divided 16 by 8 and got 2 miles for each gallon. Then, I multiplied 2 x 15 to get my answer, 30.</t>
  </si>
  <si>
    <t>First, I divided 21 by 7 and got 3. Then I multiplied 18 by 3 and got 54.</t>
  </si>
  <si>
    <t>Yes, I will be going to so much places with my family to take pictures, play around, etc.</t>
  </si>
  <si>
    <t>First, I saw that 15 is 3 times 5, so I multiplied 11 by 3 and got my answer, 33 minutes.</t>
  </si>
  <si>
    <t>First, I divided 9 by 3 to get 3, since we now know that each banana has to go with 3 mangos, I multiplied 3 by 7 and got my answer, 21 mangos.</t>
  </si>
  <si>
    <t>Using the ratio strategy, I first divided 24 by 4 to get the amount of miles the truck can drive with one gallon, 6. Then I just multiplied 6 x 10 to get my answer, 60 miles.</t>
  </si>
  <si>
    <t>I chose the ratio strategy because using it, we can identify the amount of teaspoons of flour we need for each piece of chocolate and then multiply it by the pieces of chocolate we need.</t>
  </si>
  <si>
    <t>Jocelyn's way was efficient because we needed to find out the number of loaves we need for a day and multiply it by 20 days using the Ratio strategy. Jada's way was incorrect because we are not subtracting or taking away anything from the numbers of loaves and days.</t>
  </si>
  <si>
    <t>Matias's way was efficient because we only needed to multiply both the numerator and the denominator by 8 because 8 x 8 is 64, plus, his way didn't include any decimals. Jada's way is wrong because she is subtracting numbers when we are supposed to multiply get find the product of seeds that we need to buy.</t>
  </si>
  <si>
    <t xml:space="preserve">I like how we have to watch an instruction video then solve the problem. The activities were AMAZING! </t>
  </si>
  <si>
    <t>I mostly liked the whole entire online activity.</t>
  </si>
  <si>
    <t>Maybe you could add an instruction video to this Part 2 to kind of give the test taker an idea of what they have learned, or maybe you could add a few sound effects to make it more exciting or something. Those are just my opinions though.</t>
  </si>
  <si>
    <t>RjVCR2KD1616086761132</t>
  </si>
  <si>
    <t>Dz287</t>
  </si>
  <si>
    <t>Hmm... I don't really know I think the most fun thing I have done by staying home is spending more time with my family since they are working from home so its been fun hanging out with them like playing board games.</t>
  </si>
  <si>
    <t>12? I don't know.</t>
  </si>
  <si>
    <t>8-2=6+2=8  6x2=12?</t>
  </si>
  <si>
    <t>7/3=?/16 16 divided by 3 = 5  7x5=35 so 35 oranges</t>
  </si>
  <si>
    <t>I love Chocolate cake!</t>
  </si>
  <si>
    <t>32 1/2</t>
  </si>
  <si>
    <t>7 divided by 3 = 2 2 1/2 x 16 = 32 1/2 oranges</t>
  </si>
  <si>
    <t>Yes! I baked alot of things like cakes, cookies, biscuits, cupcakes and more.</t>
  </si>
  <si>
    <t>Ration Strategy can be more useful sometimes then Fraction Strategy is that if a number can't go into another number you should use the Ration Strategy.</t>
  </si>
  <si>
    <t>Nones</t>
  </si>
  <si>
    <t>5x2=10 miles 7x2=14 minutes so 14 minutes</t>
  </si>
  <si>
    <t>16 divided by 8 =2 15x2=30 miles</t>
  </si>
  <si>
    <t>Why I chose that strategy is because its faster and easier to solve since I need to find the relationships from 7, 8 and 21.</t>
  </si>
  <si>
    <t>Hmm.. I don't know but I do know that every summer with my whole family even my grandparents and cousin go camping and see beatiful sights.</t>
  </si>
  <si>
    <t>5x3=15 so 3 equal 15 we would have to multiply 3x11= 33 so its 33 minutes</t>
  </si>
  <si>
    <t>So the first thing I did is that is put the bananas and mangos in columns and change them into fractions so like this 3 bananas with 7 bananas so 3/7 and 9 mangos with missing mangos so 9/? so I multiply 3x3=9 and then I have to do the same to the bottom 7x3=21 so know my denominator so nows its 9/21 so the big patch of smoothie needs 21 mangos.</t>
  </si>
  <si>
    <t>So 4x2=8 now 24x2=48 so 48 miles?</t>
  </si>
  <si>
    <t>I really don't know because I am very confused so I can't really answer.</t>
  </si>
  <si>
    <t>I made the first choice because I did solve the problem so Jocelyn's ways was correct or a way I was familiar and The second choice I picked Jadas way because she substract and thats not the right way!</t>
  </si>
  <si>
    <t>The first choice I chose was because I solved and got 1.5x8=12 so she was right and then Jada's problem was wrong because she subtracted which is not the right way to solve this problem.</t>
  </si>
  <si>
    <t>What I liked is that I learned some new stradegys that I did not know about so I know I can use these stradegys in math problems.</t>
  </si>
  <si>
    <t>Hmm.. I really mosty did not like how hard the problems were because I would get really anxious because to me it was hard to solve sometimes</t>
  </si>
  <si>
    <t>Hmm.. I really can't think of anything I thought the activity was great!</t>
  </si>
  <si>
    <t>bQMClytD1616087620956</t>
  </si>
  <si>
    <t>Aq005b</t>
  </si>
  <si>
    <t>67.0.3396.87</t>
  </si>
  <si>
    <t>Android 10</t>
  </si>
  <si>
    <t>962x601</t>
  </si>
  <si>
    <t xml:space="preserve">i did 5×?=15 i know it was 3 so then after i did 11×3=33 so the answer is 33 minutes </t>
  </si>
  <si>
    <t>First i did 3÷7=2 1/3 then I did 9×2=18 1/3</t>
  </si>
  <si>
    <t>I solved this by doing 4÷10=2 2/4 after I do 24×2=48 2/4</t>
  </si>
  <si>
    <t xml:space="preserve">It will be a fast way to solve it and it helps understand </t>
  </si>
  <si>
    <t>Dx221b</t>
  </si>
  <si>
    <t>Yes my cousins are coming over for 2 weeks</t>
  </si>
  <si>
    <t>3x11</t>
  </si>
  <si>
    <t>3x2 2/2</t>
  </si>
  <si>
    <t>4x2 8 2/</t>
  </si>
  <si>
    <t>It seemed like the right one</t>
  </si>
  <si>
    <t>Because if he eats 3 a day 3x20 is 60 and 36 is too little</t>
  </si>
  <si>
    <t>68 to 64 is too little and 12x8 is 96 flowers</t>
  </si>
  <si>
    <t>I liked how i learned new things about math and things that i never learned before.</t>
  </si>
  <si>
    <t>I did not like how it took a few days to finish .</t>
  </si>
  <si>
    <t>If there was breaks in beetween</t>
  </si>
  <si>
    <t>0exmW4ni1617132493754</t>
  </si>
  <si>
    <t>Dz280b</t>
  </si>
  <si>
    <t>We are going to the mall of america for summer vacation.</t>
  </si>
  <si>
    <t>5/11 x 3/1 =15/33</t>
  </si>
  <si>
    <t>3+7=10
9+7=16</t>
  </si>
  <si>
    <t>I don't know i will answer later</t>
  </si>
  <si>
    <t>Cake is usually divided in fractions so it would be easier to visuallize</t>
  </si>
  <si>
    <t>PART 1</t>
  </si>
  <si>
    <t>Manually assigned subject ID #</t>
  </si>
  <si>
    <t>Notes from data collection</t>
  </si>
  <si>
    <t>Start Date</t>
  </si>
  <si>
    <t>End Date</t>
  </si>
  <si>
    <t>Progress percentage per Qualtrics</t>
  </si>
  <si>
    <t>1 Worked examples
2 NO worked examples</t>
  </si>
  <si>
    <t>Can we include the student's data?
0 No
1 Yes</t>
  </si>
  <si>
    <r>
      <rPr>
        <sz val="11"/>
        <color theme="1"/>
        <rFont val="Calibri"/>
        <family val="2"/>
      </rPr>
      <t xml:space="preserve">Assent text box within qualtrics
Do </t>
    </r>
    <r>
      <rPr>
        <b/>
        <sz val="11"/>
        <color theme="1"/>
        <rFont val="Calibri"/>
        <family val="2"/>
      </rPr>
      <t>NOT</t>
    </r>
    <r>
      <rPr>
        <sz val="11"/>
        <color theme="1"/>
        <rFont val="Calibri"/>
        <family val="2"/>
      </rPr>
      <t xml:space="preserve"> use this - </t>
    </r>
    <r>
      <rPr>
        <b/>
        <sz val="11"/>
        <color theme="1"/>
        <rFont val="Calibri"/>
        <family val="2"/>
      </rPr>
      <t>instead use UPDATED_Opt-in-out column</t>
    </r>
  </si>
  <si>
    <t>Duration.(in.seconds)</t>
  </si>
  <si>
    <t>Whether or not they got to 100% done per Qualtrics
0 No
1 Yes</t>
  </si>
  <si>
    <t>Recorded Date</t>
  </si>
  <si>
    <t>Browser type</t>
  </si>
  <si>
    <t>Browser version</t>
  </si>
  <si>
    <t>Browser/Operating system</t>
  </si>
  <si>
    <t>Resolution</t>
  </si>
  <si>
    <t>Time/Click data for Base_Emotions Scales</t>
  </si>
  <si>
    <t>How much are you enjoying this lesson right now?
0 No enjoyment right now
1
2
3
4 Really enjoying this right now</t>
  </si>
  <si>
    <t>How anxious are you feeling right now?
0 Not at all worried/anxious
1
2
3
4 Extremely worried/anxious</t>
  </si>
  <si>
    <t>CRIES - Do you feel more nervous right now than you used to before the pandemic?</t>
  </si>
  <si>
    <t>*Note: CRIES 7 is at the end of Part 1</t>
  </si>
  <si>
    <t>CRIES - Does online learning make you more nervous than learning in the classroom?</t>
  </si>
  <si>
    <t>CRIES - Do you have more difficulty paying attention than you used to before the pandemic?</t>
  </si>
  <si>
    <t>CRIES - Do you have more difficulty paying attention online than you did in the classroom?</t>
  </si>
  <si>
    <t>CRIES - Are you worried that you or your family member will get sick?</t>
  </si>
  <si>
    <t>CRIES - Do you feel like your mind is too full of worries to learn something new?</t>
  </si>
  <si>
    <t>Fun question: What has been the most fun thing you've done since having to stay home?</t>
  </si>
  <si>
    <t>Time/Click data for Emotions_0 scales</t>
  </si>
  <si>
    <t>Time/Click data for Video 1</t>
  </si>
  <si>
    <t>Time/Click data for Question 1</t>
  </si>
  <si>
    <t>Final solution</t>
  </si>
  <si>
    <t xml:space="preserve">Cake problem (use any strategy): 
1. Alex is making a strawberry cake. To make a small cake, the recipe calls for 2 eggs and 6 strawberries. Alex wants to make a big cake, so he uses 8 eggs.  </t>
  </si>
  <si>
    <t>Final solution - Edited by lab personnel to separate for only the number</t>
  </si>
  <si>
    <t>Final solution - coded for correctness
-999 blank
-888 wrote something, no # solution
0 Incorrect
1 Correct
2 Almost correct (didn't round correctly, didn't simplify 6x4, left off the decimal/fraction)</t>
  </si>
  <si>
    <t>Please write out all the math steps you did to solve the problem</t>
  </si>
  <si>
    <t>Time/Click data for Video 2</t>
  </si>
  <si>
    <t>Time/Click data for Question 2</t>
  </si>
  <si>
    <t>EF Attention check: 
2. According to Ms. Murphy's Fraction strategy, How many total strawberries does Alex need for the big cake?</t>
  </si>
  <si>
    <t>Time/Click data for Video 3</t>
  </si>
  <si>
    <t>I paid attention to _____% of the stuff I just watched in the video.</t>
  </si>
  <si>
    <t>I completely understand   _____% of the stuff I just watched in the video.</t>
  </si>
  <si>
    <t>Time/Click data for Question 3</t>
  </si>
  <si>
    <t xml:space="preserve">Juice problem (EF)
3. Maria is making fruit juice. To make a small pitcher of juice, the recipe calls for 3 apples and 7 oranges. Maria wants to make a big pitcher of juice so she uses 16 apples. </t>
  </si>
  <si>
    <t>Time/Click data for Video 4</t>
  </si>
  <si>
    <t>Time/Click data for Question 4</t>
  </si>
  <si>
    <r>
      <rPr>
        <sz val="12"/>
        <color theme="1"/>
        <rFont val="Calibri"/>
        <family val="2"/>
      </rPr>
      <t>3 apples is like...</t>
    </r>
    <r>
      <rPr>
        <i/>
        <sz val="12"/>
        <color theme="1"/>
        <rFont val="Calibri"/>
        <family val="2"/>
      </rPr>
      <t>2 eggs</t>
    </r>
  </si>
  <si>
    <t>4. Matching the parts of the two EF solution strategies across Cake and Juice problems</t>
  </si>
  <si>
    <r>
      <rPr>
        <sz val="12"/>
        <color theme="1"/>
        <rFont val="Calibri"/>
        <family val="2"/>
      </rPr>
      <t>16 apples is like...</t>
    </r>
    <r>
      <rPr>
        <i/>
        <sz val="12"/>
        <color theme="1"/>
        <rFont val="Calibri"/>
        <family val="2"/>
      </rPr>
      <t>8 eggs</t>
    </r>
  </si>
  <si>
    <t>Time/Click data for Video 5.1</t>
  </si>
  <si>
    <t>How worried/anxious are you feeling right now?
0 Not at all worried/anxious
1
2
3
4 Extremely worried/anxious</t>
  </si>
  <si>
    <t>Fun question: What's your favorite type of cake</t>
  </si>
  <si>
    <t>Time/Click data for Video 5.2</t>
  </si>
  <si>
    <t>Time/Click data for Question 5</t>
  </si>
  <si>
    <t>UR Attention check: 
5. According to Ms. Murphy's Ratio strategy, How many strawberries does Alex need for the big cake?</t>
  </si>
  <si>
    <t>Time/Click data for Video 6</t>
  </si>
  <si>
    <t>Time/Click data for Question 6</t>
  </si>
  <si>
    <t xml:space="preserve">Juice Problem (UR)
6. Maria is making fruit juice. To make a small pitcher of juice, the recipe calls for 3 apples and 7 oranges. Maria wants to make a big pitcher of juice so she uses 16 apples. </t>
  </si>
  <si>
    <t>Time/Click data for Video 7</t>
  </si>
  <si>
    <t>Time/Click data for Question 7</t>
  </si>
  <si>
    <t>6 berries is like...7 oranges</t>
  </si>
  <si>
    <t>7. Matching the parts of the two EF solution strategies across Cake and Juice problems</t>
  </si>
  <si>
    <t>8 eggs is like...16 apples</t>
  </si>
  <si>
    <t>Time/Click data for Video 8</t>
  </si>
  <si>
    <t>Fun question: Have you cooked anything yummy during quarantine</t>
  </si>
  <si>
    <t>Time/Click data for Question 8</t>
  </si>
  <si>
    <t>So far during the video, which of these have you been putting your most effort in to? Please choose two. 
1 Memorizing what the teacher says
2 Making sure I know one strategy well
3 Thinking about the similarities and differences of the two strategies
4 Matching this video with what I already know about fractions, division, and/or ratios
5 Watching the video without trying to do anything
6 Making sure I can get a correct answer
7 Waiting for the video to finish</t>
  </si>
  <si>
    <t>Time/Click data for Video 9</t>
  </si>
  <si>
    <t>Time/Click data for Questions 9-11</t>
  </si>
  <si>
    <t>Sometimes the ratio strategy is a more useful strategy than the fraction strategy. What are some reasons for why the ratio strategy might be more useful?</t>
  </si>
  <si>
    <t>Which strategy would you feel most confident using in the future? 
1 fraction
2 ratio
3 Both
4 Neither</t>
  </si>
  <si>
    <t>How confident are you in your ability to use this strategy
1 Not at all
2
3 Somewhat
4
5 Extremely</t>
  </si>
  <si>
    <t>Did you do this activity at home or in the classroom?
1 At home
2 In the classroom
3 Part in class and part at home</t>
  </si>
  <si>
    <t>Did anyone help you solve the math problems today
0 No
1 Yes</t>
  </si>
  <si>
    <t>If yes, who helped you
1 Parent
2 Guardian
3 Sibling
4 Other</t>
  </si>
  <si>
    <t>Other - text entry box</t>
  </si>
  <si>
    <t>Did all your videos work today?
0 No
1 Yes
3 I'm not sure</t>
  </si>
  <si>
    <t>Time/Click data for Question 12 
(#1 of immediate post test)</t>
  </si>
  <si>
    <t xml:space="preserve">Use EF
12. An electric bike can go 5 miles in 7 minutes. How many minutes will it take for this bike to go 10 miles?  </t>
  </si>
  <si>
    <t>Click all the correct ways that you could have done this problem (please select all that apply).
1 Fraction Strategy
2 Ratio Strategy
3 Another Strategy
4 I don't know</t>
  </si>
  <si>
    <t>Time/Click data for Question 13
(#2 of immediate post test)</t>
  </si>
  <si>
    <t>Use UR
13. A toy car has 8 gallons of gas in the gas tank and it can drive 16 miles. How many miles can it drive with 15 gallons of gas?</t>
  </si>
  <si>
    <t>Time/Click data for Question 14
(#3 of immediate post test)</t>
  </si>
  <si>
    <t>Without doing any calculations, pick the strategy that is the fastest way to solve the problem. 
1) Find relationship btwn 7 in and 21 in, then apply to 18 hrs
2) Find relationship btwn 7 in and 18 hrs, then apply to 21 in
3) Find relationship btwn 18 hrs and 21 in, then apply to 7 in
4) Find relationship btwn 7 in, 18 hrs, and 21 in</t>
  </si>
  <si>
    <t xml:space="preserve">8. Samuela makes candles that are 7 inches tall. Each candle burns for 18 hours. How many hours will a 21 inch candle burn for? </t>
  </si>
  <si>
    <t>Please explain why you chose that strategy.</t>
  </si>
  <si>
    <t>Time/Click data for Question 15
(#4 of immediate post test)</t>
  </si>
  <si>
    <t>Without doing any calculations, pick the strategy that is the fastest way to solve the problem.
1) Find relationship btwn 12 cups and 24 tbs, then apply to 15 cups
2) Find relationship btwn 12 cups and 15 cups, and then apply to 24 tbs
3) Find relationship btwn 15 cups and 24 tbs, then apply to 12 cups
4) Find relationship btwn 12 cups, 24 tbs, and 15 cups</t>
  </si>
  <si>
    <t>9. A recipe for oatmeal cookies calls for 12 cups of flour for every 24 tablespoons of oatmeal. How much oatmeal is needed for a big batch of cookies that uses 15 cups of flour?</t>
  </si>
  <si>
    <t>CRIES - How often was this activity hard for you to complete because it was online?</t>
  </si>
  <si>
    <t>*Note: goes with CRIES scale at the beginning</t>
  </si>
  <si>
    <t>While watching the video, did you ever... (Select all that apply)
1 pause the video
4 replay the entire video
5 make the video go full screen
7 do something else on your computer, then come back</t>
  </si>
  <si>
    <t>Time/Click data for Mind Wandering questinnaire (MW_1-7)</t>
  </si>
  <si>
    <t>I had a lot of trouble focusing on the video, even the easiest parts.</t>
  </si>
  <si>
    <t>1 Never        
2 A little bit of the time        
3 Some of the time        
4 Much of the time        
5 A lot of the time        
6 Always</t>
  </si>
  <si>
    <t>While watching the video, I realized that I wasn’t even thinking about it and then I had to re-focus again</t>
  </si>
  <si>
    <t>I was watching the video without paying full attention</t>
  </si>
  <si>
    <t>During the video, I was listening with one ear but thinking about something else at the same time</t>
  </si>
  <si>
    <t>My mind wandered during the video.</t>
  </si>
  <si>
    <t>I focused on looking at the video to learn the math lesson.</t>
  </si>
  <si>
    <t>I focused on listening to the teacher talk to learn the math lesson.</t>
  </si>
  <si>
    <t>WORK
NOWORK</t>
  </si>
  <si>
    <t>Block randomizer display order</t>
  </si>
  <si>
    <t>*I think this is just separating conditions and can likely be disregarded</t>
  </si>
  <si>
    <t>PART 2</t>
  </si>
  <si>
    <t>Start.Date</t>
  </si>
  <si>
    <t>End.Date</t>
  </si>
  <si>
    <t>Recorded.Date</t>
  </si>
  <si>
    <t>Email to send gift card
0 I do not know the email right now
1 I know the email and can type it in now</t>
  </si>
  <si>
    <t>Fun question: Since the last lesson, have you been thinking about math while you cook? 
0 No
1 Yes
2 Sometimes</t>
  </si>
  <si>
    <t>Having to complete a math worksheet by yourself</t>
  </si>
  <si>
    <t>1 Low stress
2 Some stress	
3 Medium stress	
4 Much stress	
5 High stress</t>
  </si>
  <si>
    <t>Watching the teacher work out a math problem on the board</t>
  </si>
  <si>
    <t>Listening to the teacher talk for a long time in math</t>
  </si>
  <si>
    <t>Listening to another student in your class explain a math problem</t>
  </si>
  <si>
    <t>Starting a new topic in math</t>
  </si>
  <si>
    <t>Learning math online</t>
  </si>
  <si>
    <t>Fun question: Are you doing anything fun this summer</t>
  </si>
  <si>
    <t>How much are you enjoying this right now?
0 No enjoyment right now
1
2
3
4 Really enjoying this right now</t>
  </si>
  <si>
    <t xml:space="preserve">Use EF
1. An electric bike can go 4 miles in 9 minutes. How many minutes will it take this bike to go 8 miles? </t>
  </si>
  <si>
    <t>Use EF
2. LaToya reads 5 pages of a book in 11 minutes. How many minutes will it take for her to read 15 pages?</t>
  </si>
  <si>
    <t>Use UR
3. A toy car has 6 gallons of gas in the gas tank and it can drive 12 miles. If the toy car has 11 gallons of gas in the gas tank, how many miles can it drive?</t>
  </si>
  <si>
    <t>Use UR
4. A smoothie recipe calls for 3 bananas and 9 mangos. To make a bigger pitcher of the smoothie with 7 bananas, how many mangos will you need?</t>
  </si>
  <si>
    <t>Pick EF or UR
5. A fast train takes 5 minutes to travel 8 miles. How far will the train travel in 25 minutes?</t>
  </si>
  <si>
    <t xml:space="preserve">Pick EF or UR
6. A truck uses 4 gallons of gas to drive 24 miles. How many miles can you drive with 10 gallons? </t>
  </si>
  <si>
    <t>7. For all math problems, is there always one correct way to solve it?
1 There is only one correct way
2 All problems can be solved multiple ways
3 Only some problems can be solved multiple ways
4 I don’t know</t>
  </si>
  <si>
    <t xml:space="preserve">Without doing any calculations, which strategy would be the fastest way to solve the problem?
1 fraction
2 ratio
3 other
4 don’t know </t>
  </si>
  <si>
    <t xml:space="preserve">8. Alex is making a 3-layer cake: a small layer, a medium layer, and a big layer. The same recipe is used for each cake layer. </t>
  </si>
  <si>
    <t xml:space="preserve">Please explain why you made that choice. </t>
  </si>
  <si>
    <t>Who solved the problem correctly?
1 Veronica
2 Luis
3 Naomi</t>
  </si>
  <si>
    <t>Who solved the problem correctly?
1 Joseph
2 Isaac
3 Imani</t>
  </si>
  <si>
    <t>Who solved the problem correctly?
1 Daniel
2 Sophia
3 Luna</t>
  </si>
  <si>
    <t>What is the most efficient way to solve the problem?
1 Jada's way
2 Matias's way
3 Jocelyn's way</t>
  </si>
  <si>
    <t>What is an incorrect way to solve the problem?
1 Jada's way
2 Matias's way
3 Jocelyn's way</t>
  </si>
  <si>
    <t xml:space="preserve">Please explain why you made those choices. </t>
  </si>
  <si>
    <t>14. Which of these is a good way to solve a problem that you haven't learned before?
1) Ask your teacher
2) Take what you learned and apply it
3) Move on to the next problem
4) I don’t know</t>
  </si>
  <si>
    <t>We think math can be fun, do you think so?</t>
  </si>
  <si>
    <t>I had a lot of trouble focusing on the problem, even the easiest parts.</t>
  </si>
  <si>
    <t>While solving the problems, I realized that I wasn’t even thinking about them and then I had to re-focus again</t>
  </si>
  <si>
    <t>I was solving the problems without paying full attention</t>
  </si>
  <si>
    <t>While solving the problems, I was thinking about something else at the same time</t>
  </si>
  <si>
    <t>My mind wandered while solving the problems.</t>
  </si>
  <si>
    <t>How old are you?</t>
  </si>
  <si>
    <t>Are you a:
1 Boy
2 Girl</t>
  </si>
  <si>
    <t>1 White
2 Black or African American
3 American Indian or Alaska Native
4 Asian
5 Native Hawaiian or Pacific Islander
6 Latina/Latino
9 Mixed
7 Other
8 Prefer not to say</t>
  </si>
  <si>
    <t>Other - Text entry box</t>
  </si>
  <si>
    <t>Is English the main language spoken at home?
0 No
1 Yes</t>
  </si>
  <si>
    <t>1 Spanish
2 Arabic
3 Chinese
4 Vietnamese
5 Korean
6 German
7 Italian
8 Hindi
9 Farsi
10 Russian
11 French
12 other
13 English is the only language spoken at my home</t>
  </si>
  <si>
    <t xml:space="preserve">SI - Ms. Murphy was exciting </t>
  </si>
  <si>
    <t xml:space="preserve">SI - During the math lesson, Ms. Murphy did things that grabbed my attention </t>
  </si>
  <si>
    <t xml:space="preserve">SI - The math lesson was often entertaining </t>
  </si>
  <si>
    <t xml:space="preserve">SI - The math lesson was so exciting that it was easy to pay attention </t>
  </si>
  <si>
    <t xml:space="preserve">SI - What I learned in the math lesson is fascinating to me </t>
  </si>
  <si>
    <t xml:space="preserve">SI - I am excited about what I learned in the math lesson </t>
  </si>
  <si>
    <t xml:space="preserve">SI - I liked what I learned in the math lesson </t>
  </si>
  <si>
    <t xml:space="preserve">SI - I find the math that I did in the lesson interesting </t>
  </si>
  <si>
    <t xml:space="preserve">SI - What I learned in the math lesson is useful for me to know </t>
  </si>
  <si>
    <t xml:space="preserve">SI - The things I learned about in the math lesson are important to me </t>
  </si>
  <si>
    <t xml:space="preserve">SI - What I learned in the math lesson can be applied to real life </t>
  </si>
  <si>
    <t xml:space="preserve">SI - I learned valuable things in the math lesson </t>
  </si>
  <si>
    <t xml:space="preserve">SI - I would like to learn more about how to solve math problems like these </t>
  </si>
  <si>
    <t xml:space="preserve">SI - It was hard for me to do this activity because the math was challenging </t>
  </si>
  <si>
    <t xml:space="preserve">SUPR-Q - Online video lessons are important for me to learn math at home </t>
  </si>
  <si>
    <t xml:space="preserve">SUPR-Q - This online activity motivated me to learn math more than being in the classroom </t>
  </si>
  <si>
    <t xml:space="preserve">SUPR-Q - This online activity made me feel like I am good at math compared to doing math in the classroom </t>
  </si>
  <si>
    <t xml:space="preserve">SUPR-Q - I would prefer to do an online math activity instead of doing a math worksheet </t>
  </si>
  <si>
    <t xml:space="preserve">SUPR-Q - My attention to the online video lessons was greater because I am learning at home </t>
  </si>
  <si>
    <t xml:space="preserve">SUPR-Q - This online activity is easy to use (user-friendly) </t>
  </si>
  <si>
    <t xml:space="preserve">SUPR-Q - It is easy to click through (navigate) the online activity </t>
  </si>
  <si>
    <t xml:space="preserve">SUPR-Q - The information on the website is not fake </t>
  </si>
  <si>
    <t xml:space="preserve">SUPR-Q - I can trust the information on this website </t>
  </si>
  <si>
    <t xml:space="preserve">SUPR-Q - I would recommend this online activity to a friend </t>
  </si>
  <si>
    <t xml:space="preserve">SUPR-Q - I would do this online activity in the future </t>
  </si>
  <si>
    <t xml:space="preserve">SUPR-Q - I found the website to be good looking (attractive) </t>
  </si>
  <si>
    <t xml:space="preserve">SUPR-Q - The website looks clean and simple </t>
  </si>
  <si>
    <t>What did you like about this online activity?</t>
  </si>
  <si>
    <t>What did you not like about this online activity?</t>
  </si>
  <si>
    <t>What do you think would make this online activity better?</t>
  </si>
  <si>
    <t>Tatool completion code</t>
  </si>
  <si>
    <t>Score</t>
  </si>
  <si>
    <t>correct answer 37.33</t>
  </si>
  <si>
    <t xml:space="preserve">36s, 38 and 38.x </t>
  </si>
  <si>
    <t>37.3, 37.33, 37.3xxx</t>
  </si>
  <si>
    <t>37, 37.1, 37.5, etc.</t>
  </si>
  <si>
    <t>correct answer 24</t>
  </si>
  <si>
    <t>Not in original SI scale</t>
  </si>
  <si>
    <t>Not in original TA scale</t>
  </si>
  <si>
    <t>MW_day2_1</t>
  </si>
  <si>
    <t>MW_day2_2</t>
  </si>
  <si>
    <t>MW_day2_3</t>
  </si>
  <si>
    <t>MW_day2_4</t>
  </si>
  <si>
    <t>MW_day2_5</t>
  </si>
  <si>
    <t>misc_day2_2</t>
  </si>
  <si>
    <t>misc_day2_1</t>
  </si>
  <si>
    <t>misc_day2_0</t>
  </si>
  <si>
    <t>subjectid_day2</t>
  </si>
  <si>
    <t>startdate_day2</t>
  </si>
  <si>
    <t>progress_day2</t>
  </si>
  <si>
    <t>enddate_day2</t>
  </si>
  <si>
    <t>duration_day2</t>
  </si>
  <si>
    <t>finished_day2</t>
  </si>
  <si>
    <t>recordeddate_day2</t>
  </si>
  <si>
    <t>Not in original MW scale</t>
  </si>
  <si>
    <t>drop</t>
  </si>
  <si>
    <t>dropwhy</t>
  </si>
  <si>
    <t>opt out</t>
  </si>
  <si>
    <t>make accuracy (and maybe binary accuracy)</t>
  </si>
  <si>
    <t xml:space="preserve">sum then make average </t>
  </si>
  <si>
    <r>
      <rPr>
        <b/>
        <sz val="11"/>
        <color rgb="FF000000"/>
        <rFont val="Arial"/>
        <family val="2"/>
      </rPr>
      <t>During Packet</t>
    </r>
    <r>
      <rPr>
        <sz val="11"/>
        <color rgb="FF000000"/>
        <rFont val="Arial"/>
        <family val="2"/>
      </rPr>
      <t xml:space="preserve"> = Juice EF + Juice UR</t>
    </r>
  </si>
  <si>
    <t xml:space="preserve">Immediate = prob 2 questions </t>
  </si>
  <si>
    <t xml:space="preserve">Pretest = 1 cake </t>
  </si>
  <si>
    <t xml:space="preserve">Also make day 1 sum (pretest + during) </t>
  </si>
  <si>
    <t>*When averaging, denominator should account for number of questions student actually completed</t>
  </si>
  <si>
    <r>
      <t xml:space="preserve">Delayed = </t>
    </r>
    <r>
      <rPr>
        <sz val="11"/>
        <color rgb="FF000000"/>
        <rFont val="Arial"/>
        <family val="2"/>
      </rPr>
      <t>6 problems</t>
    </r>
  </si>
  <si>
    <t xml:space="preserve">Accuracy again or </t>
  </si>
  <si>
    <t>q3_JuiceEF_binary</t>
  </si>
  <si>
    <t>q6_JuiceUR_binary</t>
  </si>
  <si>
    <t>q12_Imm1_binary</t>
  </si>
  <si>
    <t>q13_Imm2_binary</t>
  </si>
  <si>
    <t>Dq1_BikeEF_binary</t>
  </si>
  <si>
    <t>Dq2_ReadEF_binary</t>
  </si>
  <si>
    <t>Dq3_CarUR_binary</t>
  </si>
  <si>
    <t>Dq4_SmoothieUR_binary</t>
  </si>
  <si>
    <t>Dq5_Train_binary</t>
  </si>
  <si>
    <t>Dq6_Truck_binary</t>
  </si>
  <si>
    <t>TMA_sum</t>
  </si>
  <si>
    <t>D7_correct-ways_binary</t>
  </si>
  <si>
    <t>Dq9_Car_correct_binary</t>
  </si>
  <si>
    <t>Dq10_Machine_correct_binary</t>
  </si>
  <si>
    <t>Dq11_Cones_correct_binary</t>
  </si>
  <si>
    <t>Dq12_Bread_efficient_binary</t>
  </si>
  <si>
    <t>Dq12_Bread_incorrect_binary</t>
  </si>
  <si>
    <t>D8_3lyrcake_binary</t>
  </si>
  <si>
    <t>q1_pre_binary</t>
  </si>
  <si>
    <t>q4_EFmatch_16_binary</t>
  </si>
  <si>
    <t>q4_EFmatch_3_binary</t>
  </si>
  <si>
    <t>q7_URmatch_8_binary</t>
  </si>
  <si>
    <t>q12_all-strat_binary</t>
  </si>
  <si>
    <t>q13_all-strat_binary</t>
  </si>
  <si>
    <t>q14_immfastest_binary</t>
  </si>
  <si>
    <t>q15_immfastest_binary</t>
  </si>
  <si>
    <t>acc</t>
  </si>
  <si>
    <t>Dq13_Seeds_efficient_binary</t>
  </si>
  <si>
    <t>Dq13_Seeds_incorrect_binary</t>
  </si>
  <si>
    <t>Q1_sol</t>
  </si>
  <si>
    <t>EF</t>
  </si>
  <si>
    <t>DURING</t>
  </si>
  <si>
    <t>Q3_sol</t>
  </si>
  <si>
    <t>Type of code</t>
  </si>
  <si>
    <t>Designation</t>
  </si>
  <si>
    <t>Question</t>
  </si>
  <si>
    <t>PRETEST</t>
  </si>
  <si>
    <t>Q4_Efmatch_3</t>
  </si>
  <si>
    <t>Q4_Efmatch_16</t>
  </si>
  <si>
    <t>Designation #2</t>
  </si>
  <si>
    <t>HOT</t>
  </si>
  <si>
    <t>q7_URmatch_6_binary</t>
  </si>
  <si>
    <t>Imm_acc</t>
  </si>
  <si>
    <t>During_acc</t>
  </si>
  <si>
    <t>During_HOT</t>
  </si>
  <si>
    <t>Imm_PF</t>
  </si>
  <si>
    <t>q12 and 13 acc</t>
  </si>
  <si>
    <t>q12 and 13 all-strat</t>
  </si>
  <si>
    <t>Del_acc</t>
  </si>
  <si>
    <t>Del_PF</t>
  </si>
  <si>
    <t>d7</t>
  </si>
  <si>
    <t>d1-6, 9-11, 12_incorr, and 13_incorr</t>
  </si>
  <si>
    <t>Correct Answer</t>
  </si>
  <si>
    <t>Q6_sol</t>
  </si>
  <si>
    <t>Q7_Urmatch_6</t>
  </si>
  <si>
    <t>Q7_Urmatch_8</t>
  </si>
  <si>
    <t>Q9_UR_useful</t>
  </si>
  <si>
    <t>IMM</t>
  </si>
  <si>
    <t>Q12_sol</t>
  </si>
  <si>
    <t>Q12_all-strat</t>
  </si>
  <si>
    <t>Q13_sol</t>
  </si>
  <si>
    <t>Q13_all-strat</t>
  </si>
  <si>
    <t>Q14_Immfastest</t>
  </si>
  <si>
    <t>Q15_Immfastest</t>
  </si>
  <si>
    <t>UR</t>
  </si>
  <si>
    <t>DEL</t>
  </si>
  <si>
    <t>D1_sol</t>
  </si>
  <si>
    <t>D2_sol</t>
  </si>
  <si>
    <t>D3_sol</t>
  </si>
  <si>
    <t>D4_sol</t>
  </si>
  <si>
    <t>D5_sol</t>
  </si>
  <si>
    <t>D6_sol</t>
  </si>
  <si>
    <t>HOT (if they use EF strategy)</t>
  </si>
  <si>
    <t>HOT (if they use UR strategy)</t>
  </si>
  <si>
    <t>D7</t>
  </si>
  <si>
    <t>D8_3lyr_fastest</t>
  </si>
  <si>
    <t>D9_corr</t>
  </si>
  <si>
    <t>D10_corr</t>
  </si>
  <si>
    <t>D11_corr</t>
  </si>
  <si>
    <t>D12_efficient</t>
  </si>
  <si>
    <t>D12_incorrect</t>
  </si>
  <si>
    <t>D13_efficient</t>
  </si>
  <si>
    <t>D13_incorrect</t>
  </si>
  <si>
    <t>1, 2, and 3</t>
  </si>
  <si>
    <t>1, 2</t>
  </si>
  <si>
    <t>Second Best Answer</t>
  </si>
  <si>
    <t>comparison</t>
  </si>
  <si>
    <t>corr coded as 1; second best coded as 0.5; all else 0</t>
  </si>
  <si>
    <t>Coding Notes</t>
  </si>
  <si>
    <t>COMPOSITE CODES</t>
  </si>
  <si>
    <t>Description</t>
  </si>
  <si>
    <t>*Note: Be sure to make the denominator of these the total number that the student attempted -- might need to make a Count column for each outcome, but unnecessary</t>
  </si>
  <si>
    <t>During_OverallAcc</t>
  </si>
  <si>
    <t>acc on 2 sol problems (q3 and q6)</t>
  </si>
  <si>
    <t>acc on 4 match ones specifically (q4s and q7s)</t>
  </si>
  <si>
    <t>acc on all 6 items in during packet</t>
  </si>
  <si>
    <t>Imm_OverallAcc</t>
  </si>
  <si>
    <t>Del_OverallAcc</t>
  </si>
  <si>
    <t>acc on all 6 items in imm test</t>
  </si>
  <si>
    <t>acc on all 15 items in del test</t>
  </si>
  <si>
    <t>there's a typo in the numbers in the image of the correct answer. It's still the closest to correct (solution off by 1 number)</t>
  </si>
  <si>
    <t>should 2 be correct? -- Yes</t>
  </si>
  <si>
    <t>should 8 be correct? -- Yes</t>
  </si>
  <si>
    <t>should 7 be correct? What about near answers e.g. 7 apples? -- If Number only then correct, if near answer then incorrect</t>
  </si>
  <si>
    <t>should 16 be correct? What about near answers e.g., 15 apples or 16 eggs? -- If Number only then correct, if near answer then incorrect</t>
  </si>
  <si>
    <t xml:space="preserve">try factor analysis to see if the constructs hang together </t>
  </si>
  <si>
    <t>Aq002</t>
  </si>
  <si>
    <t>Aq005</t>
  </si>
  <si>
    <t>Bs065</t>
  </si>
  <si>
    <t>Bs066</t>
  </si>
  <si>
    <t>Bs082</t>
  </si>
  <si>
    <t>Bs089</t>
  </si>
  <si>
    <t>Cv164</t>
  </si>
  <si>
    <t>Cw190</t>
  </si>
  <si>
    <t>Dx221</t>
  </si>
  <si>
    <t>Dz269</t>
  </si>
  <si>
    <t>Ar033</t>
  </si>
  <si>
    <t>Ar036</t>
  </si>
  <si>
    <t>Bt120</t>
  </si>
  <si>
    <t>Bu138</t>
  </si>
  <si>
    <t>Dy244</t>
  </si>
  <si>
    <t>Dz280</t>
  </si>
  <si>
    <t>DurImm_PF_acrossQ</t>
  </si>
  <si>
    <t>Del_PF_acrossQ</t>
  </si>
  <si>
    <t>duplicate pt 2</t>
  </si>
  <si>
    <t>duplicate pt 1</t>
  </si>
  <si>
    <t>spliced together first part of B (dropped duplicate) into A's row for part 2</t>
  </si>
  <si>
    <t>spliced together first part of B (dropped duplicate) into A's row for part 1</t>
  </si>
  <si>
    <t>spliced together first part of B (dropped duplicate) into A's row for part 1; completed part 2 after the weekend</t>
  </si>
  <si>
    <t>received both condition manipulations</t>
  </si>
  <si>
    <t>received both manipulations - drop</t>
  </si>
  <si>
    <t>duplicate pt 1 &amp; pt 2</t>
  </si>
  <si>
    <t>drop this attempt from control condition in pt1 - pt2 has worked example condition consistent with pt 1 above; first attempt but second more complete can we merge?</t>
  </si>
  <si>
    <t>drop this one bc second attempt - progress still roughly equivalent w first attempt</t>
  </si>
  <si>
    <t>drop bc first (incomplete) attempt was worked examples which could have tainted second (complete) attempt in control</t>
  </si>
  <si>
    <t>splied together first part of B (dropped duplicate) into A's row for part 2; completed part 2 after weekend</t>
  </si>
  <si>
    <t>spliced together first part of B (dropped duplicate) into A's row for part 1; even though they have different conditions it's ok bc control was first</t>
  </si>
  <si>
    <t>drop - received both WE and control for both pt 1 and 2</t>
  </si>
  <si>
    <t>incomplete_pt1</t>
  </si>
  <si>
    <t>incomplete_pt2</t>
  </si>
  <si>
    <t>no attempt at p1 or pt 2 - just opened survey</t>
  </si>
  <si>
    <t xml:space="preserve">Incomplete_p1 </t>
  </si>
  <si>
    <t>Of those who are NOT dropped, did they reach the end of part 1?</t>
  </si>
  <si>
    <t>Incomplete_p2</t>
  </si>
  <si>
    <t>Drop</t>
  </si>
  <si>
    <t>Should they be dropped? Yes = 1 ; Missing = no</t>
  </si>
  <si>
    <t>did not do_pt2</t>
  </si>
  <si>
    <t>Did not do_pt2</t>
  </si>
  <si>
    <t>Of those who are NOT dropped, did they actually attempt any of part 2?</t>
  </si>
  <si>
    <t>Of those who are NOT dropped AND do NOT have a 1 for "Did not do_pt2", did they reach the end of part 2?</t>
  </si>
  <si>
    <t xml:space="preserve">Participant summary: </t>
  </si>
  <si>
    <t>### recruited participants in total</t>
  </si>
  <si>
    <t>Total number of responses (###) minus the duplicates (###)</t>
  </si>
  <si>
    <t>1 opted out of the study, leaving ### students in total who completed part 1.</t>
  </si>
  <si>
    <t>Of these ###, ## did not finish part 1. We use pairwise deletion to handle missing data where appropriate</t>
  </si>
  <si>
    <t xml:space="preserve">All students were invited to complete part 2 xx days later. ### students attempted part 2, and only ### of those actually finished it. Students who did not attempt Day 2 are excluded from relevant analyses. Again, we ues pairwise deletion to handle missing data. </t>
  </si>
  <si>
    <t xml:space="preserve">across questions on day 1 (durImm) or day 2 (del), did they use EF at least once and did they use UR at least once (regardless of accuracy, just attempt) . This PF code essentially captures: "do they see these as viable strategies to use" </t>
  </si>
  <si>
    <t>D6_HOT</t>
  </si>
  <si>
    <t>red text indicates requires RA coding of Scratch Paper- DONE</t>
  </si>
  <si>
    <t>D5_HOT</t>
  </si>
  <si>
    <t>Coding for correctness of final solutions - FROM BELLA</t>
  </si>
  <si>
    <t>Imm_HOT</t>
  </si>
  <si>
    <t>Del_HOT</t>
  </si>
  <si>
    <t>q14 15 fastest; q12 and 13 all-strat</t>
  </si>
  <si>
    <r>
      <t>d8, d12_eff,  d13_eff, and d7 (</t>
    </r>
    <r>
      <rPr>
        <sz val="11"/>
        <color rgb="FFFF0000"/>
        <rFont val="Arial"/>
        <family val="2"/>
      </rPr>
      <t>+ also d5 and d6 if they used the EF and UR strats, respectivel</t>
    </r>
    <r>
      <rPr>
        <sz val="11"/>
        <color rgb="FF000000"/>
        <rFont val="Arial"/>
        <family val="2"/>
      </rPr>
      <t>y: d5_HOT and d6_HOT)</t>
    </r>
  </si>
  <si>
    <t>DurImm_OverallAcc</t>
  </si>
  <si>
    <t>DurImm_Acc</t>
  </si>
  <si>
    <t>DurImm_HOT</t>
  </si>
  <si>
    <t>procedural flex - now HOT</t>
  </si>
  <si>
    <t>CRIES_sum</t>
  </si>
  <si>
    <t>SI_sum</t>
  </si>
  <si>
    <t>MW_day1_sum</t>
  </si>
  <si>
    <t>MW_day2_sum</t>
  </si>
  <si>
    <t>CRIES_avg</t>
  </si>
  <si>
    <t>TMA_avg</t>
  </si>
  <si>
    <t>MW_day1_avg</t>
  </si>
  <si>
    <t>MW_day2_avg</t>
  </si>
  <si>
    <t>SI_avg</t>
  </si>
  <si>
    <t>Worry_During_avg</t>
  </si>
  <si>
    <t>Enjoy_During_avg</t>
  </si>
  <si>
    <t>Worry_Imm_avg</t>
  </si>
  <si>
    <t>Enjoy_Imm_avg</t>
  </si>
  <si>
    <t>Worry_Del_avg</t>
  </si>
  <si>
    <t>Enjoy_Del_avg</t>
  </si>
  <si>
    <t>Worry_DurImm_avg</t>
  </si>
  <si>
    <t>Enjoy_DurImm_avg</t>
  </si>
  <si>
    <t>Scratch paper_pt1</t>
  </si>
  <si>
    <t>Scratch paper_pt2</t>
  </si>
  <si>
    <t>1 = yes; missing = no</t>
  </si>
  <si>
    <t>Understand_avg</t>
  </si>
  <si>
    <t>PaidAttn_avg</t>
  </si>
  <si>
    <t>duplicate that was finished too long after instruction</t>
  </si>
  <si>
    <t>nonwhite</t>
  </si>
  <si>
    <t>race_rv</t>
  </si>
  <si>
    <t>0 = white; 1 = nonwhite</t>
  </si>
  <si>
    <t>1	White
2	Black
3	Asian/Pacific Islander
4	Hispanic/Latinx
5	Mixed/Other
""	Missing</t>
  </si>
  <si>
    <t>pretest</t>
  </si>
  <si>
    <t>TMA_sum_rv</t>
  </si>
  <si>
    <t>School</t>
  </si>
  <si>
    <t>Acero Clemente</t>
  </si>
  <si>
    <t>Oxford - SOC</t>
  </si>
  <si>
    <t>B</t>
  </si>
  <si>
    <t>Oxford - SV</t>
  </si>
  <si>
    <t>C</t>
  </si>
  <si>
    <t>Walt Disney</t>
  </si>
  <si>
    <t>D</t>
  </si>
  <si>
    <t>Heather Ougormad</t>
  </si>
  <si>
    <t>Aq</t>
  </si>
  <si>
    <t>Sam Scherer</t>
  </si>
  <si>
    <t>Ar</t>
  </si>
  <si>
    <t>Brittany Baney</t>
  </si>
  <si>
    <t>Bs</t>
  </si>
  <si>
    <t>Charlee Sessions</t>
  </si>
  <si>
    <t>Bt</t>
  </si>
  <si>
    <t>Joevanie Lopez</t>
  </si>
  <si>
    <t>Bu</t>
  </si>
  <si>
    <t>Lynn Reiley</t>
  </si>
  <si>
    <t>Cv</t>
  </si>
  <si>
    <t>Shannon Nye</t>
  </si>
  <si>
    <t>Cw</t>
  </si>
  <si>
    <t>Eddeane Sims</t>
  </si>
  <si>
    <t>Dx</t>
  </si>
  <si>
    <t>Kristin Medel</t>
  </si>
  <si>
    <t>Dy</t>
  </si>
  <si>
    <t>Meaghan White</t>
  </si>
  <si>
    <t>Dz</t>
  </si>
  <si>
    <t>SubjectID starts w/</t>
  </si>
  <si>
    <t>chicago</t>
  </si>
  <si>
    <t>class</t>
  </si>
  <si>
    <t>Teacher/Class</t>
  </si>
  <si>
    <t>In Cleaned dataset:</t>
  </si>
  <si>
    <t>Class</t>
  </si>
  <si>
    <r>
      <t>the only chicago school (</t>
    </r>
    <r>
      <rPr>
        <i/>
        <sz val="11"/>
        <color rgb="FF000000"/>
        <rFont val="Courier"/>
        <family val="1"/>
      </rPr>
      <t>Chicago</t>
    </r>
    <r>
      <rPr>
        <i/>
        <sz val="11"/>
        <color rgb="FF000000"/>
        <rFont val="Arial"/>
        <family val="2"/>
      </rPr>
      <t xml:space="preserve"> = 1)</t>
    </r>
  </si>
  <si>
    <t>CRIES_sum_rv</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</si>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</sst>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rgb="FF000000"/>
      <name val="Arial"/>
    </font>
    <font>
      <sz val="11"/>
      <color rgb="FF000000"/>
      <name val="Calibri"/>
      <family val="2"/>
    </font>
    <font>
      <strike/>
      <sz val="11"/>
      <color rgb="FF000000"/>
      <name val="Calibri"/>
      <family val="2"/>
    </font>
    <font>
      <sz val="11"/>
      <color theme="1"/>
      <name val="Calibri"/>
      <family val="2"/>
    </font>
    <font>
      <sz val="11"/>
      <color rgb="FF000000"/>
      <name val="Roboto"/>
    </font>
    <font>
      <sz val="12"/>
      <color rgb="FFFFFFFF"/>
      <name val="Calibri"/>
      <family val="2"/>
    </font>
    <font>
      <sz val="11"/>
      <name val="Arial"/>
      <family val="2"/>
    </font>
    <font>
      <sz val="11"/>
      <name val="Arial"/>
      <family val="2"/>
    </font>
    <font>
      <sz val="11"/>
      <color theme="1"/>
      <name val="Calibri"/>
      <family val="2"/>
    </font>
    <font>
      <sz val="11"/>
      <color theme="1"/>
      <name val="Arial"/>
      <family val="2"/>
    </font>
    <font>
      <sz val="11"/>
      <color rgb="FFFF0000"/>
      <name val="Calibri"/>
      <family val="2"/>
    </font>
    <font>
      <sz val="12"/>
      <color theme="1"/>
      <name val="Calibri"/>
      <family val="2"/>
    </font>
    <font>
      <sz val="12"/>
      <color rgb="FFFFFFFF"/>
      <name val="Docs-Calibri"/>
    </font>
    <font>
      <b/>
      <sz val="11"/>
      <color theme="1"/>
      <name val="Calibri"/>
      <family val="2"/>
    </font>
    <font>
      <i/>
      <sz val="11"/>
      <color theme="1"/>
      <name val="Calibri"/>
      <family val="2"/>
    </font>
    <font>
      <i/>
      <sz val="12"/>
      <color theme="1"/>
      <name val="Calibri"/>
      <family val="2"/>
    </font>
    <font>
      <b/>
      <sz val="11"/>
      <color rgb="FF000000"/>
      <name val="Arial"/>
      <family val="2"/>
    </font>
    <font>
      <i/>
      <sz val="11"/>
      <color rgb="FF000000"/>
      <name val="Arial"/>
      <family val="2"/>
    </font>
    <font>
      <sz val="11"/>
      <color rgb="FF000000"/>
      <name val="Arial"/>
      <family val="2"/>
    </font>
    <font>
      <sz val="11"/>
      <color theme="1"/>
      <name val="Calibri"/>
      <family val="2"/>
    </font>
    <font>
      <sz val="11"/>
      <color rgb="FF000000"/>
      <name val="Calibri"/>
      <family val="2"/>
    </font>
    <font>
      <sz val="11"/>
      <color rgb="FFFF0000"/>
      <name val="Arial"/>
      <family val="2"/>
    </font>
    <font>
      <sz val="11"/>
      <name val="Arial"/>
      <family val="2"/>
    </font>
    <font>
      <sz val="10"/>
      <color rgb="FF000000"/>
      <name val="Arial"/>
      <family val="2"/>
    </font>
    <font>
      <b/>
      <i/>
      <sz val="11"/>
      <color rgb="FF000000"/>
      <name val="Arial"/>
      <family val="2"/>
    </font>
    <font>
      <b/>
      <sz val="10"/>
      <color rgb="FF000000"/>
      <name val="Arial"/>
      <family val="2"/>
    </font>
    <font>
      <sz val="11"/>
      <color rgb="FF000000"/>
      <name val="Courier New"/>
      <family val="1"/>
    </font>
    <font>
      <strike/>
      <sz val="11"/>
      <color rgb="FF000000"/>
      <name val="Arial"/>
      <family val="2"/>
    </font>
    <font>
      <b/>
      <sz val="11"/>
      <color theme="1"/>
      <name val="Calibri"/>
      <family val="2"/>
    </font>
    <font>
      <i/>
      <sz val="10"/>
      <color rgb="FF000000"/>
      <name val="Arial"/>
      <family val="2"/>
    </font>
    <font>
      <sz val="11"/>
      <color rgb="FF000000"/>
      <name val="Courier"/>
      <family val="1"/>
    </font>
    <font>
      <i/>
      <sz val="11"/>
      <color rgb="FF000000"/>
      <name val="Courier"/>
      <family val="1"/>
    </font>
  </fonts>
  <fills count="23">
    <fill>
      <patternFill patternType="none"/>
    </fill>
    <fill>
      <patternFill patternType="gray125"/>
    </fill>
    <fill>
      <patternFill patternType="solid">
        <fgColor rgb="FFD9EAD3"/>
        <bgColor rgb="FFD9EAD3"/>
      </patternFill>
    </fill>
    <fill>
      <patternFill patternType="solid">
        <fgColor rgb="FF000000"/>
        <bgColor rgb="FF000000"/>
      </patternFill>
    </fill>
    <fill>
      <patternFill patternType="solid">
        <fgColor rgb="FFFFFF00"/>
        <bgColor rgb="FFFFFF00"/>
      </patternFill>
    </fill>
    <fill>
      <patternFill patternType="solid">
        <fgColor rgb="FFFFFFFF"/>
        <bgColor rgb="FFFFFFFF"/>
      </patternFill>
    </fill>
    <fill>
      <patternFill patternType="solid">
        <fgColor rgb="FFCFE2F3"/>
        <bgColor rgb="FFCFE2F3"/>
      </patternFill>
    </fill>
    <fill>
      <patternFill patternType="solid">
        <fgColor rgb="FFFFFF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rgb="FFD9EAD3"/>
      </patternFill>
    </fill>
    <fill>
      <patternFill patternType="solid">
        <fgColor theme="8" tint="0.59999389629810485"/>
        <bgColor indexed="64"/>
      </patternFill>
    </fill>
    <fill>
      <patternFill patternType="solid">
        <fgColor theme="8" tint="0.59999389629810485"/>
        <bgColor rgb="FFFFFFFF"/>
      </patternFill>
    </fill>
    <fill>
      <patternFill patternType="solid">
        <fgColor rgb="FFFF0000"/>
        <bgColor rgb="FFCFE2F3"/>
      </patternFill>
    </fill>
    <fill>
      <patternFill patternType="solid">
        <fgColor rgb="FFFF0000"/>
        <bgColor rgb="FFD9EAD3"/>
      </patternFill>
    </fill>
    <fill>
      <patternFill patternType="solid">
        <fgColor rgb="FFFF0000"/>
        <bgColor indexed="64"/>
      </patternFill>
    </fill>
    <fill>
      <patternFill patternType="solid">
        <fgColor rgb="FFCFE2F4"/>
        <bgColor rgb="FFCFE2F3"/>
      </patternFill>
    </fill>
    <fill>
      <patternFill patternType="solid">
        <fgColor rgb="FFCFE2F4"/>
        <bgColor rgb="FFD9EAD3"/>
      </patternFill>
    </fill>
    <fill>
      <patternFill patternType="solid">
        <fgColor rgb="FFCFE2F4"/>
        <bgColor indexed="64"/>
      </patternFill>
    </fill>
    <fill>
      <patternFill patternType="solid">
        <fgColor rgb="FFCFE2F4"/>
        <bgColor rgb="FFFFFFFF"/>
      </patternFill>
    </fill>
    <fill>
      <patternFill patternType="solid">
        <fgColor theme="9" tint="0.79998168889431442"/>
        <bgColor rgb="FFD9EAD3"/>
      </patternFill>
    </fill>
    <fill>
      <patternFill patternType="solid">
        <fgColor theme="9" tint="0.79998168889431442"/>
        <bgColor rgb="FFCFE2F3"/>
      </patternFill>
    </fill>
  </fills>
  <borders count="20">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diagonal/>
    </border>
    <border>
      <left/>
      <right/>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74">
    <xf numFmtId="0" fontId="0" fillId="0" borderId="0" xfId="0"/>
    <xf numFmtId="0" fontId="1" fillId="0" borderId="0" xfId="0" applyFont="1" applyAlignment="1">
      <alignment wrapText="1"/>
    </xf>
    <xf numFmtId="0" fontId="2" fillId="0" borderId="0" xfId="0" applyFont="1" applyAlignment="1">
      <alignment wrapText="1"/>
    </xf>
    <xf numFmtId="0" fontId="1" fillId="0" borderId="0" xfId="0" applyFont="1" applyAlignment="1">
      <alignment horizontal="left" wrapText="1"/>
    </xf>
    <xf numFmtId="49" fontId="1" fillId="2" borderId="0" xfId="0" applyNumberFormat="1" applyFont="1" applyFill="1" applyAlignment="1">
      <alignment wrapText="1"/>
    </xf>
    <xf numFmtId="22" fontId="3" fillId="2" borderId="0" xfId="0" applyNumberFormat="1" applyFont="1" applyFill="1"/>
    <xf numFmtId="22" fontId="1" fillId="2" borderId="0" xfId="0" applyNumberFormat="1" applyFont="1" applyFill="1" applyAlignment="1">
      <alignment horizontal="right"/>
    </xf>
    <xf numFmtId="0" fontId="3" fillId="2" borderId="0" xfId="0" applyFont="1" applyFill="1" applyAlignment="1">
      <alignment horizontal="right"/>
    </xf>
    <xf numFmtId="0" fontId="3" fillId="3" borderId="0" xfId="0" applyFont="1" applyFill="1"/>
    <xf numFmtId="0" fontId="3" fillId="2" borderId="0" xfId="0" applyFont="1" applyFill="1"/>
    <xf numFmtId="49" fontId="3" fillId="2" borderId="0" xfId="0" applyNumberFormat="1" applyFont="1" applyFill="1" applyAlignment="1">
      <alignment wrapText="1"/>
    </xf>
    <xf numFmtId="0" fontId="1" fillId="2" borderId="0" xfId="0" applyFont="1" applyFill="1"/>
    <xf numFmtId="49" fontId="1" fillId="4" borderId="0" xfId="0" applyNumberFormat="1" applyFont="1" applyFill="1" applyAlignment="1">
      <alignment wrapText="1"/>
    </xf>
    <xf numFmtId="49" fontId="3" fillId="2" borderId="0" xfId="0" applyNumberFormat="1" applyFont="1" applyFill="1"/>
    <xf numFmtId="49" fontId="1" fillId="2" borderId="0" xfId="0" applyNumberFormat="1" applyFont="1" applyFill="1"/>
    <xf numFmtId="49" fontId="1" fillId="0" borderId="0" xfId="0" applyNumberFormat="1" applyFont="1" applyAlignment="1">
      <alignment wrapText="1"/>
    </xf>
    <xf numFmtId="22" fontId="3" fillId="0" borderId="0" xfId="0" applyNumberFormat="1" applyFont="1"/>
    <xf numFmtId="22" fontId="1" fillId="0" borderId="0" xfId="0" applyNumberFormat="1" applyFont="1" applyAlignment="1">
      <alignment horizontal="right"/>
    </xf>
    <xf numFmtId="0" fontId="3" fillId="0" borderId="0" xfId="0" applyFont="1" applyAlignment="1">
      <alignment horizontal="right"/>
    </xf>
    <xf numFmtId="49" fontId="3" fillId="0" borderId="0" xfId="0" applyNumberFormat="1" applyFont="1"/>
    <xf numFmtId="0" fontId="3" fillId="0" borderId="0" xfId="0" applyFont="1"/>
    <xf numFmtId="0" fontId="3" fillId="5" borderId="0" xfId="0" applyFont="1" applyFill="1" applyAlignment="1">
      <alignment horizontal="right"/>
    </xf>
    <xf numFmtId="22" fontId="3" fillId="6" borderId="0" xfId="0" applyNumberFormat="1" applyFont="1" applyFill="1"/>
    <xf numFmtId="22" fontId="1" fillId="6" borderId="0" xfId="0" applyNumberFormat="1" applyFont="1" applyFill="1" applyAlignment="1">
      <alignment horizontal="right"/>
    </xf>
    <xf numFmtId="0" fontId="3" fillId="6" borderId="0" xfId="0" applyFont="1" applyFill="1" applyAlignment="1">
      <alignment horizontal="right"/>
    </xf>
    <xf numFmtId="49" fontId="1" fillId="6" borderId="0" xfId="0" applyNumberFormat="1" applyFont="1" applyFill="1" applyAlignment="1">
      <alignment wrapText="1"/>
    </xf>
    <xf numFmtId="49" fontId="3" fillId="6" borderId="0" xfId="0" applyNumberFormat="1" applyFont="1" applyFill="1"/>
    <xf numFmtId="0" fontId="3" fillId="6" borderId="0" xfId="0" applyFont="1" applyFill="1"/>
    <xf numFmtId="49" fontId="3" fillId="6" borderId="0" xfId="0" applyNumberFormat="1" applyFont="1" applyFill="1" applyAlignment="1">
      <alignment wrapText="1"/>
    </xf>
    <xf numFmtId="0" fontId="1" fillId="6" borderId="0" xfId="0" applyFont="1" applyFill="1"/>
    <xf numFmtId="49" fontId="4" fillId="6" borderId="0" xfId="0" applyNumberFormat="1" applyFont="1" applyFill="1"/>
    <xf numFmtId="0" fontId="1" fillId="0" borderId="0" xfId="0" applyFont="1"/>
    <xf numFmtId="0" fontId="5" fillId="3" borderId="0" xfId="0" applyFont="1" applyFill="1" applyAlignment="1">
      <alignment horizontal="left"/>
    </xf>
    <xf numFmtId="0" fontId="6" fillId="3" borderId="0" xfId="0" applyFont="1" applyFill="1" applyAlignment="1">
      <alignment wrapText="1"/>
    </xf>
    <xf numFmtId="0" fontId="7" fillId="3" borderId="0" xfId="0" applyFont="1" applyFill="1" applyAlignment="1">
      <alignment wrapText="1"/>
    </xf>
    <xf numFmtId="0" fontId="8" fillId="3" borderId="0" xfId="0" applyFont="1" applyFill="1"/>
    <xf numFmtId="0" fontId="3" fillId="0" borderId="0" xfId="0" applyFont="1" applyAlignment="1">
      <alignment horizontal="left" wrapText="1"/>
    </xf>
    <xf numFmtId="0" fontId="8" fillId="0" borderId="0" xfId="0" applyFont="1" applyAlignment="1">
      <alignment wrapText="1"/>
    </xf>
    <xf numFmtId="0" fontId="3" fillId="0" borderId="0" xfId="0" applyFont="1" applyAlignment="1">
      <alignment wrapText="1"/>
    </xf>
    <xf numFmtId="0" fontId="9" fillId="0" borderId="0" xfId="0" applyFont="1" applyAlignment="1">
      <alignment horizontal="left" wrapText="1"/>
    </xf>
    <xf numFmtId="0" fontId="1" fillId="0" borderId="1" xfId="0" applyFont="1" applyBorder="1" applyAlignment="1">
      <alignment wrapText="1"/>
    </xf>
    <xf numFmtId="0" fontId="1" fillId="0" borderId="3" xfId="0" applyFont="1" applyBorder="1" applyAlignment="1">
      <alignment wrapText="1"/>
    </xf>
    <xf numFmtId="0" fontId="1" fillId="0" borderId="5" xfId="0" applyFont="1" applyBorder="1" applyAlignment="1">
      <alignment wrapText="1"/>
    </xf>
    <xf numFmtId="0" fontId="3" fillId="0" borderId="2" xfId="0" applyFont="1" applyBorder="1" applyAlignment="1">
      <alignment wrapText="1"/>
    </xf>
    <xf numFmtId="0" fontId="10" fillId="0" borderId="0" xfId="0" applyFont="1" applyAlignment="1">
      <alignment wrapText="1"/>
    </xf>
    <xf numFmtId="0" fontId="3" fillId="0" borderId="4" xfId="0" applyFont="1" applyBorder="1" applyAlignment="1">
      <alignment wrapText="1"/>
    </xf>
    <xf numFmtId="0" fontId="3" fillId="0" borderId="6" xfId="0" applyFont="1" applyBorder="1" applyAlignment="1">
      <alignment wrapText="1"/>
    </xf>
    <xf numFmtId="0" fontId="3" fillId="0" borderId="7" xfId="0" applyFont="1" applyBorder="1" applyAlignment="1">
      <alignment horizontal="left" wrapText="1"/>
    </xf>
    <xf numFmtId="0" fontId="3" fillId="0" borderId="8" xfId="0" applyFont="1" applyBorder="1" applyAlignment="1">
      <alignment horizontal="left" wrapText="1"/>
    </xf>
    <xf numFmtId="0" fontId="6" fillId="0" borderId="0" xfId="0" applyFont="1" applyAlignment="1">
      <alignment wrapText="1"/>
    </xf>
    <xf numFmtId="0" fontId="11" fillId="0" borderId="7" xfId="0" applyFont="1" applyBorder="1" applyAlignment="1">
      <alignment horizontal="left" wrapText="1"/>
    </xf>
    <xf numFmtId="0" fontId="11" fillId="0" borderId="8" xfId="0" applyFont="1" applyBorder="1" applyAlignment="1">
      <alignment horizontal="left" wrapText="1"/>
    </xf>
    <xf numFmtId="0" fontId="9" fillId="0" borderId="7" xfId="0" applyFont="1" applyBorder="1" applyAlignment="1">
      <alignment horizontal="left" wrapText="1"/>
    </xf>
    <xf numFmtId="0" fontId="9" fillId="0" borderId="8" xfId="0" applyFont="1" applyBorder="1" applyAlignment="1">
      <alignment horizontal="left" wrapText="1"/>
    </xf>
    <xf numFmtId="0" fontId="6" fillId="0" borderId="7" xfId="0" applyFont="1" applyBorder="1" applyAlignment="1">
      <alignment wrapText="1"/>
    </xf>
    <xf numFmtId="0" fontId="6" fillId="0" borderId="8" xfId="0" applyFont="1" applyBorder="1" applyAlignment="1">
      <alignment wrapText="1"/>
    </xf>
    <xf numFmtId="0" fontId="9" fillId="0" borderId="0" xfId="0" applyFont="1" applyAlignment="1">
      <alignment wrapText="1"/>
    </xf>
    <xf numFmtId="0" fontId="9" fillId="0" borderId="2" xfId="0" applyFont="1" applyBorder="1" applyAlignment="1">
      <alignment horizontal="left" wrapText="1"/>
    </xf>
    <xf numFmtId="0" fontId="6" fillId="0" borderId="4" xfId="0" applyFont="1" applyBorder="1" applyAlignment="1">
      <alignment wrapText="1"/>
    </xf>
    <xf numFmtId="0" fontId="6" fillId="0" borderId="6" xfId="0" applyFont="1" applyBorder="1" applyAlignment="1">
      <alignment wrapText="1"/>
    </xf>
    <xf numFmtId="0" fontId="1" fillId="0" borderId="3" xfId="0" applyFont="1" applyBorder="1" applyAlignment="1">
      <alignment horizontal="left" wrapText="1"/>
    </xf>
    <xf numFmtId="0" fontId="1" fillId="0" borderId="9" xfId="0" applyFont="1" applyBorder="1" applyAlignment="1">
      <alignment wrapText="1"/>
    </xf>
    <xf numFmtId="0" fontId="6" fillId="0" borderId="10" xfId="0" applyFont="1" applyBorder="1" applyAlignment="1">
      <alignment wrapText="1"/>
    </xf>
    <xf numFmtId="0" fontId="7" fillId="0" borderId="0" xfId="0" applyFont="1" applyAlignment="1">
      <alignment wrapText="1"/>
    </xf>
    <xf numFmtId="0" fontId="12" fillId="3" borderId="0" xfId="0" applyFont="1" applyFill="1" applyAlignment="1">
      <alignment horizontal="left"/>
    </xf>
    <xf numFmtId="0" fontId="11" fillId="0" borderId="0" xfId="0" applyFont="1" applyAlignment="1">
      <alignment horizontal="left" wrapText="1"/>
    </xf>
    <xf numFmtId="0" fontId="6" fillId="0" borderId="0" xfId="0" applyFont="1" applyAlignment="1">
      <alignment vertical="center" wrapText="1"/>
    </xf>
    <xf numFmtId="0" fontId="3" fillId="0" borderId="0" xfId="0" applyFont="1" applyAlignment="1">
      <alignment vertical="center" wrapText="1"/>
    </xf>
    <xf numFmtId="0" fontId="7" fillId="0" borderId="0" xfId="0" applyFont="1" applyAlignment="1">
      <alignment vertical="center" wrapText="1"/>
    </xf>
    <xf numFmtId="0" fontId="6" fillId="0" borderId="2" xfId="0" applyFont="1" applyBorder="1" applyAlignment="1">
      <alignment wrapText="1"/>
    </xf>
    <xf numFmtId="0" fontId="13" fillId="0" borderId="0" xfId="0" applyFont="1"/>
    <xf numFmtId="0" fontId="8" fillId="0" borderId="0" xfId="0" applyFont="1"/>
    <xf numFmtId="0" fontId="14" fillId="0" borderId="0" xfId="0" applyFont="1"/>
    <xf numFmtId="0" fontId="1" fillId="2" borderId="0" xfId="0" applyFont="1" applyFill="1" applyAlignment="1">
      <alignment wrapText="1"/>
    </xf>
    <xf numFmtId="0" fontId="1" fillId="6" borderId="0" xfId="0" applyFont="1" applyFill="1" applyAlignment="1">
      <alignment wrapText="1"/>
    </xf>
    <xf numFmtId="0" fontId="16" fillId="0" borderId="0" xfId="0" applyFont="1"/>
    <xf numFmtId="0" fontId="17" fillId="0" borderId="0" xfId="0" applyFont="1"/>
    <xf numFmtId="0" fontId="18" fillId="0" borderId="0" xfId="0" applyFont="1"/>
    <xf numFmtId="0" fontId="19" fillId="0" borderId="0" xfId="0" applyFont="1" applyAlignment="1">
      <alignment wrapText="1"/>
    </xf>
    <xf numFmtId="0" fontId="20" fillId="0" borderId="0" xfId="0" applyFont="1" applyAlignment="1">
      <alignment wrapText="1"/>
    </xf>
    <xf numFmtId="49" fontId="20" fillId="2" borderId="0" xfId="0" applyNumberFormat="1" applyFont="1" applyFill="1" applyAlignment="1">
      <alignment wrapText="1"/>
    </xf>
    <xf numFmtId="0" fontId="21" fillId="0" borderId="0" xfId="0" applyFont="1"/>
    <xf numFmtId="0" fontId="22" fillId="0" borderId="0" xfId="0" applyFont="1"/>
    <xf numFmtId="12" fontId="1" fillId="2" borderId="0" xfId="0" applyNumberFormat="1" applyFont="1" applyFill="1" applyAlignment="1">
      <alignment wrapText="1"/>
    </xf>
    <xf numFmtId="13" fontId="1" fillId="2" borderId="0" xfId="0" applyNumberFormat="1" applyFont="1" applyFill="1" applyAlignment="1">
      <alignment wrapText="1"/>
    </xf>
    <xf numFmtId="12" fontId="1" fillId="6" borderId="0" xfId="0" applyNumberFormat="1" applyFont="1" applyFill="1" applyAlignment="1">
      <alignment wrapText="1"/>
    </xf>
    <xf numFmtId="0" fontId="1" fillId="5" borderId="0" xfId="0" applyFont="1" applyFill="1" applyAlignment="1">
      <alignment wrapText="1"/>
    </xf>
    <xf numFmtId="0" fontId="18" fillId="8" borderId="0" xfId="0" applyFont="1" applyFill="1"/>
    <xf numFmtId="0" fontId="18" fillId="9" borderId="0" xfId="0" applyFont="1" applyFill="1"/>
    <xf numFmtId="0" fontId="18" fillId="10" borderId="0" xfId="0" applyFont="1" applyFill="1"/>
    <xf numFmtId="0" fontId="0" fillId="0" borderId="0" xfId="0" applyAlignment="1">
      <alignment horizontal="center"/>
    </xf>
    <xf numFmtId="0" fontId="0" fillId="0" borderId="12" xfId="0" applyBorder="1"/>
    <xf numFmtId="0" fontId="24" fillId="0" borderId="12" xfId="0" applyFont="1" applyBorder="1"/>
    <xf numFmtId="0" fontId="1" fillId="0" borderId="0" xfId="0" applyFont="1" applyAlignment="1">
      <alignment horizontal="center" wrapText="1"/>
    </xf>
    <xf numFmtId="49" fontId="1" fillId="2" borderId="0" xfId="0" applyNumberFormat="1" applyFont="1" applyFill="1" applyAlignment="1">
      <alignment horizontal="center" wrapText="1"/>
    </xf>
    <xf numFmtId="49" fontId="3" fillId="0" borderId="0" xfId="0" applyNumberFormat="1" applyFont="1" applyAlignment="1">
      <alignment horizontal="center"/>
    </xf>
    <xf numFmtId="49" fontId="1" fillId="6" borderId="0" xfId="0" applyNumberFormat="1" applyFont="1" applyFill="1" applyAlignment="1">
      <alignment horizontal="center" wrapText="1"/>
    </xf>
    <xf numFmtId="49" fontId="1" fillId="2" borderId="0" xfId="0" applyNumberFormat="1" applyFont="1" applyFill="1" applyAlignment="1">
      <alignment horizontal="left" wrapText="1"/>
    </xf>
    <xf numFmtId="49" fontId="3" fillId="0" borderId="0" xfId="0" applyNumberFormat="1" applyFont="1" applyAlignment="1">
      <alignment horizontal="left"/>
    </xf>
    <xf numFmtId="49" fontId="1" fillId="6" borderId="0" xfId="0" applyNumberFormat="1" applyFont="1" applyFill="1" applyAlignment="1">
      <alignment horizontal="left" wrapText="1"/>
    </xf>
    <xf numFmtId="0" fontId="0" fillId="0" borderId="0" xfId="0" applyAlignment="1">
      <alignment horizontal="left"/>
    </xf>
    <xf numFmtId="0" fontId="0" fillId="7" borderId="0" xfId="0" applyFill="1"/>
    <xf numFmtId="49" fontId="20" fillId="0" borderId="0" xfId="0" applyNumberFormat="1" applyFont="1" applyAlignment="1">
      <alignment wrapText="1"/>
    </xf>
    <xf numFmtId="0" fontId="16" fillId="0" borderId="12" xfId="0" applyFont="1" applyBorder="1"/>
    <xf numFmtId="0" fontId="1" fillId="0" borderId="13" xfId="0" applyFont="1" applyBorder="1" applyAlignment="1">
      <alignment wrapText="1"/>
    </xf>
    <xf numFmtId="0" fontId="0" fillId="0" borderId="13" xfId="0" applyBorder="1"/>
    <xf numFmtId="0" fontId="3" fillId="3" borderId="13" xfId="0" applyFont="1" applyFill="1" applyBorder="1"/>
    <xf numFmtId="0" fontId="18" fillId="0" borderId="13" xfId="0" applyFont="1" applyBorder="1"/>
    <xf numFmtId="2" fontId="0" fillId="0" borderId="0" xfId="0" applyNumberFormat="1"/>
    <xf numFmtId="2" fontId="1" fillId="0" borderId="0" xfId="0" applyNumberFormat="1" applyFont="1" applyAlignment="1">
      <alignment wrapText="1"/>
    </xf>
    <xf numFmtId="2" fontId="1" fillId="2" borderId="0" xfId="0" applyNumberFormat="1" applyFont="1" applyFill="1" applyAlignment="1">
      <alignment wrapText="1"/>
    </xf>
    <xf numFmtId="2" fontId="1" fillId="4" borderId="0" xfId="0" applyNumberFormat="1" applyFont="1" applyFill="1" applyAlignment="1">
      <alignment wrapText="1"/>
    </xf>
    <xf numFmtId="2" fontId="1" fillId="6" borderId="0" xfId="0" applyNumberFormat="1" applyFont="1" applyFill="1" applyAlignment="1">
      <alignment wrapText="1"/>
    </xf>
    <xf numFmtId="2" fontId="1" fillId="11" borderId="0" xfId="0" applyNumberFormat="1" applyFont="1" applyFill="1" applyAlignment="1">
      <alignment wrapText="1"/>
    </xf>
    <xf numFmtId="2" fontId="1" fillId="6" borderId="13" xfId="0" applyNumberFormat="1" applyFont="1" applyFill="1" applyBorder="1" applyAlignment="1">
      <alignment wrapText="1"/>
    </xf>
    <xf numFmtId="22" fontId="3" fillId="6" borderId="13" xfId="0" applyNumberFormat="1" applyFont="1" applyFill="1" applyBorder="1"/>
    <xf numFmtId="22" fontId="1" fillId="6" borderId="13" xfId="0" applyNumberFormat="1" applyFont="1" applyFill="1" applyBorder="1" applyAlignment="1">
      <alignment horizontal="right"/>
    </xf>
    <xf numFmtId="0" fontId="3" fillId="6" borderId="13" xfId="0" applyFont="1" applyFill="1" applyBorder="1" applyAlignment="1">
      <alignment horizontal="right"/>
    </xf>
    <xf numFmtId="0" fontId="1" fillId="6" borderId="13" xfId="0" applyFont="1" applyFill="1" applyBorder="1" applyAlignment="1">
      <alignment wrapText="1"/>
    </xf>
    <xf numFmtId="49" fontId="1" fillId="6" borderId="13" xfId="0" applyNumberFormat="1" applyFont="1" applyFill="1" applyBorder="1" applyAlignment="1">
      <alignment wrapText="1"/>
    </xf>
    <xf numFmtId="49" fontId="1" fillId="6" borderId="13" xfId="0" applyNumberFormat="1" applyFont="1" applyFill="1" applyBorder="1" applyAlignment="1">
      <alignment horizontal="left" wrapText="1"/>
    </xf>
    <xf numFmtId="49" fontId="1" fillId="6" borderId="13" xfId="0" applyNumberFormat="1" applyFont="1" applyFill="1" applyBorder="1" applyAlignment="1">
      <alignment horizontal="center" wrapText="1"/>
    </xf>
    <xf numFmtId="0" fontId="3" fillId="12" borderId="0" xfId="0" applyFont="1" applyFill="1" applyAlignment="1">
      <alignment horizontal="right"/>
    </xf>
    <xf numFmtId="49" fontId="3" fillId="12" borderId="0" xfId="0" applyNumberFormat="1" applyFont="1" applyFill="1"/>
    <xf numFmtId="49" fontId="1" fillId="12" borderId="0" xfId="0" applyNumberFormat="1" applyFont="1" applyFill="1" applyAlignment="1">
      <alignment wrapText="1"/>
    </xf>
    <xf numFmtId="0" fontId="1" fillId="13" borderId="0" xfId="0" applyFont="1" applyFill="1" applyAlignment="1">
      <alignment wrapText="1"/>
    </xf>
    <xf numFmtId="0" fontId="1" fillId="12" borderId="0" xfId="0" applyFont="1" applyFill="1" applyAlignment="1">
      <alignment wrapText="1"/>
    </xf>
    <xf numFmtId="0" fontId="3" fillId="12" borderId="0" xfId="0" applyFont="1" applyFill="1"/>
    <xf numFmtId="12" fontId="3" fillId="12" borderId="0" xfId="0" applyNumberFormat="1" applyFont="1" applyFill="1"/>
    <xf numFmtId="0" fontId="1" fillId="14" borderId="0" xfId="0" applyFont="1" applyFill="1"/>
    <xf numFmtId="0" fontId="1" fillId="16" borderId="0" xfId="0" applyFont="1" applyFill="1"/>
    <xf numFmtId="0" fontId="1" fillId="15" borderId="0" xfId="0" applyFont="1" applyFill="1"/>
    <xf numFmtId="22" fontId="1" fillId="17" borderId="0" xfId="0" applyNumberFormat="1" applyFont="1" applyFill="1" applyAlignment="1">
      <alignment horizontal="right"/>
    </xf>
    <xf numFmtId="22" fontId="3" fillId="18" borderId="0" xfId="0" applyNumberFormat="1" applyFont="1" applyFill="1"/>
    <xf numFmtId="0" fontId="3" fillId="19" borderId="0" xfId="0" applyFont="1" applyFill="1" applyAlignment="1">
      <alignment horizontal="right"/>
    </xf>
    <xf numFmtId="49" fontId="3" fillId="19" borderId="0" xfId="0" applyNumberFormat="1" applyFont="1" applyFill="1"/>
    <xf numFmtId="49" fontId="1" fillId="19" borderId="0" xfId="0" applyNumberFormat="1" applyFont="1" applyFill="1" applyAlignment="1">
      <alignment wrapText="1"/>
    </xf>
    <xf numFmtId="0" fontId="1" fillId="20" borderId="0" xfId="0" applyFont="1" applyFill="1" applyAlignment="1">
      <alignment wrapText="1"/>
    </xf>
    <xf numFmtId="0" fontId="1" fillId="19" borderId="0" xfId="0" applyFont="1" applyFill="1" applyAlignment="1">
      <alignment wrapText="1"/>
    </xf>
    <xf numFmtId="0" fontId="3" fillId="19" borderId="0" xfId="0" applyFont="1" applyFill="1"/>
    <xf numFmtId="22" fontId="3" fillId="17" borderId="0" xfId="0" applyNumberFormat="1" applyFont="1" applyFill="1"/>
    <xf numFmtId="22" fontId="3" fillId="21" borderId="0" xfId="0" applyNumberFormat="1" applyFont="1" applyFill="1"/>
    <xf numFmtId="0" fontId="3" fillId="18" borderId="0" xfId="0" applyFont="1" applyFill="1" applyAlignment="1">
      <alignment horizontal="right"/>
    </xf>
    <xf numFmtId="49" fontId="1" fillId="18" borderId="0" xfId="0" applyNumberFormat="1" applyFont="1" applyFill="1" applyAlignment="1">
      <alignment wrapText="1"/>
    </xf>
    <xf numFmtId="0" fontId="1" fillId="18" borderId="0" xfId="0" applyFont="1" applyFill="1" applyAlignment="1">
      <alignment wrapText="1"/>
    </xf>
    <xf numFmtId="22" fontId="3" fillId="22" borderId="0" xfId="0" applyNumberFormat="1" applyFont="1" applyFill="1"/>
    <xf numFmtId="0" fontId="0" fillId="16" borderId="0" xfId="0" applyFill="1"/>
    <xf numFmtId="0" fontId="24" fillId="0" borderId="0" xfId="0" applyFont="1"/>
    <xf numFmtId="0" fontId="26" fillId="0" borderId="0" xfId="0" applyFont="1"/>
    <xf numFmtId="0" fontId="27" fillId="0" borderId="0" xfId="0" applyFont="1"/>
    <xf numFmtId="0" fontId="23" fillId="0" borderId="14" xfId="0" applyFont="1" applyBorder="1"/>
    <xf numFmtId="0" fontId="23" fillId="0" borderId="15" xfId="0" applyFont="1" applyBorder="1"/>
    <xf numFmtId="0" fontId="28" fillId="0" borderId="0" xfId="0" applyFont="1"/>
    <xf numFmtId="0" fontId="20" fillId="9" borderId="0" xfId="0" applyFont="1" applyFill="1" applyAlignment="1">
      <alignment wrapText="1"/>
    </xf>
    <xf numFmtId="0" fontId="1" fillId="9" borderId="0" xfId="0" applyFont="1" applyFill="1" applyAlignment="1">
      <alignment wrapText="1"/>
    </xf>
    <xf numFmtId="0" fontId="20" fillId="8" borderId="0" xfId="0" applyFont="1" applyFill="1" applyAlignment="1">
      <alignment wrapText="1"/>
    </xf>
    <xf numFmtId="0" fontId="1" fillId="8" borderId="0" xfId="0" applyFont="1" applyFill="1" applyAlignment="1">
      <alignment wrapText="1"/>
    </xf>
    <xf numFmtId="0" fontId="20" fillId="10" borderId="0" xfId="0" applyFont="1" applyFill="1" applyAlignment="1">
      <alignment wrapText="1"/>
    </xf>
    <xf numFmtId="2" fontId="20" fillId="4" borderId="0" xfId="0" applyNumberFormat="1" applyFont="1" applyFill="1" applyAlignment="1">
      <alignment wrapText="1"/>
    </xf>
    <xf numFmtId="2" fontId="20" fillId="11" borderId="0" xfId="0" applyNumberFormat="1" applyFont="1" applyFill="1" applyAlignment="1">
      <alignment wrapText="1"/>
    </xf>
    <xf numFmtId="0" fontId="0" fillId="0" borderId="0" xfId="0" applyAlignment="1">
      <alignment wrapText="1"/>
    </xf>
    <xf numFmtId="2" fontId="3" fillId="0" borderId="0" xfId="0" applyNumberFormat="1" applyFont="1"/>
    <xf numFmtId="0" fontId="25" fillId="0" borderId="16" xfId="0" applyFont="1" applyBorder="1"/>
    <xf numFmtId="0" fontId="23" fillId="0" borderId="18" xfId="0" applyFont="1" applyBorder="1"/>
    <xf numFmtId="0" fontId="25" fillId="0" borderId="14" xfId="0" applyFont="1" applyBorder="1"/>
    <xf numFmtId="0" fontId="23" fillId="0" borderId="19" xfId="0" applyFont="1" applyBorder="1"/>
    <xf numFmtId="0" fontId="29" fillId="0" borderId="17" xfId="0" applyFont="1" applyBorder="1"/>
    <xf numFmtId="0" fontId="30" fillId="0" borderId="0" xfId="0" applyFont="1"/>
    <xf numFmtId="0" fontId="6" fillId="0" borderId="11" xfId="0" applyFont="1" applyBorder="1" applyAlignment="1">
      <alignment vertical="center" wrapText="1"/>
    </xf>
    <xf numFmtId="0" fontId="8" fillId="0" borderId="2" xfId="0" applyFont="1" applyBorder="1" applyAlignment="1">
      <alignment wrapText="1"/>
    </xf>
    <xf numFmtId="0" fontId="7" fillId="0" borderId="4" xfId="0" applyFont="1" applyBorder="1"/>
    <xf numFmtId="0" fontId="7" fillId="0" borderId="6" xfId="0" applyFont="1" applyBorder="1"/>
    <xf numFmtId="0" fontId="3" fillId="0" borderId="2" xfId="0" applyFont="1" applyBorder="1" applyAlignment="1">
      <alignment vertical="center" wrapText="1"/>
    </xf>
    <xf numFmtId="0" fontId="8" fillId="0" borderId="2" xfId="0"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CFE2F4"/>
      <color rgb="FFF364E0"/>
      <color rgb="FFA44C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1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D7015-1590-104C-B98D-F96E8F8666DD}">
  <sheetPr>
    <outlinePr summaryBelow="0" summaryRight="0"/>
  </sheetPr>
  <dimension ref="A1:OS1000"/>
  <sheetViews>
    <sheetView tabSelected="1" topLeftCell="KU1" zoomScale="125" workbookViewId="0">
      <pane ySplit="1" topLeftCell="A2" activePane="bottomLeft" state="frozen"/>
      <selection pane="bottomLeft" activeCell="NZ1" sqref="NZ1"/>
    </sheetView>
  </sheetViews>
  <sheetFormatPr baseColWidth="10" defaultColWidth="12.6640625" defaultRowHeight="15" customHeight="1"/>
  <cols>
    <col min="8" max="9" width="14.6640625" style="108" customWidth="1"/>
    <col min="10" max="10" width="14.1640625" customWidth="1"/>
    <col min="11" max="13" width="14.6640625" customWidth="1"/>
    <col min="14" max="14" width="7.6640625" customWidth="1"/>
    <col min="15" max="89" width="14.6640625" customWidth="1"/>
    <col min="90" max="90" width="10.1640625" style="100" customWidth="1"/>
    <col min="91" max="91" width="14.6640625" style="90" customWidth="1"/>
    <col min="92" max="134" width="14.6640625" customWidth="1"/>
    <col min="135" max="135" width="15.1640625" style="90" customWidth="1"/>
    <col min="136" max="136" width="13.1640625" style="90" customWidth="1"/>
    <col min="137" max="217" width="14.6640625" customWidth="1"/>
    <col min="218" max="218" width="7.83203125" customWidth="1"/>
    <col min="219" max="219" width="6.5" customWidth="1"/>
    <col min="220" max="269" width="14.6640625" customWidth="1"/>
    <col min="270" max="270" width="13.83203125" customWidth="1"/>
    <col min="271" max="271" width="19.6640625" customWidth="1"/>
    <col min="272" max="272" width="11.6640625" customWidth="1"/>
    <col min="273" max="275" width="14.6640625" customWidth="1"/>
    <col min="276" max="276" width="11.1640625" customWidth="1"/>
    <col min="277" max="277" width="9.1640625" customWidth="1"/>
    <col min="278" max="278" width="10.1640625" customWidth="1"/>
    <col min="279" max="279" width="14.6640625" customWidth="1"/>
    <col min="280" max="280" width="9.6640625" customWidth="1"/>
    <col min="281" max="281" width="12.1640625" customWidth="1"/>
    <col min="282" max="338" width="14.6640625" customWidth="1"/>
    <col min="339" max="349" width="12.6640625" customWidth="1"/>
    <col min="350" max="350" width="13.1640625" customWidth="1"/>
    <col min="351" max="352" width="12.6640625" customWidth="1"/>
    <col min="353" max="353" width="15" customWidth="1"/>
    <col min="354" max="354" width="14.33203125" customWidth="1"/>
    <col min="355" max="359" width="12.6640625" customWidth="1"/>
    <col min="360" max="360" width="13" customWidth="1"/>
    <col min="361" max="404" width="12.6640625" customWidth="1"/>
    <col min="405" max="405" width="14.6640625" style="108" customWidth="1"/>
    <col min="406" max="406" width="12.6640625" customWidth="1"/>
  </cols>
  <sheetData>
    <row r="1" spans="1:409" ht="124" customHeight="1">
      <c r="A1" s="79" t="s">
        <v>7127</v>
      </c>
      <c r="B1" s="79" t="s">
        <v>7128</v>
      </c>
      <c r="C1" s="79" t="s">
        <v>7277</v>
      </c>
      <c r="D1" s="79" t="s">
        <v>7278</v>
      </c>
      <c r="E1" s="79" t="s">
        <v>7285</v>
      </c>
      <c r="F1" s="79" t="s">
        <v>7325</v>
      </c>
      <c r="G1" s="79" t="s">
        <v>7326</v>
      </c>
      <c r="H1" s="109" t="s">
        <v>0</v>
      </c>
      <c r="I1" s="109" t="s">
        <v>0</v>
      </c>
      <c r="J1" s="1" t="s">
        <v>1</v>
      </c>
      <c r="K1" s="1" t="s">
        <v>2</v>
      </c>
      <c r="L1" s="1" t="s">
        <v>3</v>
      </c>
      <c r="M1" s="1" t="s">
        <v>4</v>
      </c>
      <c r="N1" s="1" t="s">
        <v>5</v>
      </c>
      <c r="O1" s="1" t="s">
        <v>6</v>
      </c>
      <c r="P1" s="2" t="s">
        <v>7</v>
      </c>
      <c r="Q1" s="1" t="s">
        <v>8</v>
      </c>
      <c r="R1" s="1" t="s">
        <v>9</v>
      </c>
      <c r="S1" s="1" t="s">
        <v>10</v>
      </c>
      <c r="T1" s="1" t="s">
        <v>11</v>
      </c>
      <c r="U1" s="1" t="s">
        <v>12</v>
      </c>
      <c r="V1" s="1" t="s">
        <v>13</v>
      </c>
      <c r="W1" s="1" t="s">
        <v>14</v>
      </c>
      <c r="X1" s="1" t="s">
        <v>15</v>
      </c>
      <c r="Y1" s="1" t="s">
        <v>16</v>
      </c>
      <c r="Z1" s="1" t="s">
        <v>17</v>
      </c>
      <c r="AA1" s="1" t="s">
        <v>18</v>
      </c>
      <c r="AB1" s="1" t="s">
        <v>19</v>
      </c>
      <c r="AC1" s="1" t="s">
        <v>20</v>
      </c>
      <c r="AD1" s="1" t="s">
        <v>21</v>
      </c>
      <c r="AE1" s="1" t="s">
        <v>22</v>
      </c>
      <c r="AF1" s="1" t="s">
        <v>23</v>
      </c>
      <c r="AG1" s="1" t="s">
        <v>24</v>
      </c>
      <c r="AH1" s="1" t="s">
        <v>25</v>
      </c>
      <c r="AI1" s="1" t="s">
        <v>26</v>
      </c>
      <c r="AJ1" s="1" t="s">
        <v>27</v>
      </c>
      <c r="AK1" s="1" t="s">
        <v>28</v>
      </c>
      <c r="AL1" s="1" t="s">
        <v>29</v>
      </c>
      <c r="AM1" s="1" t="s">
        <v>30</v>
      </c>
      <c r="AN1" s="1" t="s">
        <v>31</v>
      </c>
      <c r="AO1" s="1" t="s">
        <v>32</v>
      </c>
      <c r="AP1" s="1" t="s">
        <v>33</v>
      </c>
      <c r="AQ1" s="1" t="s">
        <v>34</v>
      </c>
      <c r="AR1" s="1" t="s">
        <v>35</v>
      </c>
      <c r="AS1" s="1" t="s">
        <v>36</v>
      </c>
      <c r="AT1" s="1" t="s">
        <v>37</v>
      </c>
      <c r="AU1" s="1" t="s">
        <v>38</v>
      </c>
      <c r="AV1" s="1" t="s">
        <v>39</v>
      </c>
      <c r="AW1" s="1" t="s">
        <v>40</v>
      </c>
      <c r="AX1" s="1" t="s">
        <v>41</v>
      </c>
      <c r="AY1" s="1" t="s">
        <v>42</v>
      </c>
      <c r="AZ1" s="1" t="s">
        <v>43</v>
      </c>
      <c r="BA1" s="1" t="s">
        <v>44</v>
      </c>
      <c r="BB1" s="1" t="s">
        <v>45</v>
      </c>
      <c r="BC1" s="1" t="s">
        <v>46</v>
      </c>
      <c r="BD1" s="1" t="s">
        <v>47</v>
      </c>
      <c r="BE1" s="1" t="s">
        <v>48</v>
      </c>
      <c r="BF1" s="1" t="s">
        <v>49</v>
      </c>
      <c r="BG1" s="1" t="s">
        <v>50</v>
      </c>
      <c r="BH1" s="1" t="s">
        <v>51</v>
      </c>
      <c r="BI1" s="1" t="s">
        <v>52</v>
      </c>
      <c r="BJ1" s="1" t="s">
        <v>53</v>
      </c>
      <c r="BK1" s="1" t="s">
        <v>54</v>
      </c>
      <c r="BL1" s="1" t="s">
        <v>55</v>
      </c>
      <c r="BM1" s="1" t="s">
        <v>56</v>
      </c>
      <c r="BN1" s="1" t="s">
        <v>57</v>
      </c>
      <c r="BO1" s="1" t="s">
        <v>58</v>
      </c>
      <c r="BP1" s="1" t="s">
        <v>59</v>
      </c>
      <c r="BQ1" s="1" t="s">
        <v>60</v>
      </c>
      <c r="BR1" s="1" t="s">
        <v>61</v>
      </c>
      <c r="BS1" s="1" t="s">
        <v>62</v>
      </c>
      <c r="BT1" s="1" t="s">
        <v>63</v>
      </c>
      <c r="BU1" s="1" t="s">
        <v>64</v>
      </c>
      <c r="BV1" s="1" t="s">
        <v>65</v>
      </c>
      <c r="BW1" s="1" t="s">
        <v>66</v>
      </c>
      <c r="BX1" s="1" t="s">
        <v>67</v>
      </c>
      <c r="BY1" s="1" t="s">
        <v>68</v>
      </c>
      <c r="BZ1" s="1" t="s">
        <v>69</v>
      </c>
      <c r="CA1" s="1" t="s">
        <v>70</v>
      </c>
      <c r="CB1" s="1" t="s">
        <v>71</v>
      </c>
      <c r="CC1" s="1" t="s">
        <v>72</v>
      </c>
      <c r="CD1" s="1" t="s">
        <v>73</v>
      </c>
      <c r="CE1" s="1" t="s">
        <v>74</v>
      </c>
      <c r="CF1" s="1" t="s">
        <v>75</v>
      </c>
      <c r="CG1" s="1" t="s">
        <v>76</v>
      </c>
      <c r="CH1" s="1" t="s">
        <v>77</v>
      </c>
      <c r="CI1" s="1" t="s">
        <v>78</v>
      </c>
      <c r="CJ1" s="1" t="s">
        <v>79</v>
      </c>
      <c r="CK1" s="1" t="s">
        <v>80</v>
      </c>
      <c r="CL1" s="3" t="s">
        <v>81</v>
      </c>
      <c r="CM1" s="93" t="s">
        <v>82</v>
      </c>
      <c r="CN1" s="1" t="s">
        <v>83</v>
      </c>
      <c r="CO1" s="1" t="s">
        <v>84</v>
      </c>
      <c r="CP1" s="1" t="s">
        <v>85</v>
      </c>
      <c r="CQ1" s="1" t="s">
        <v>86</v>
      </c>
      <c r="CR1" s="1" t="s">
        <v>87</v>
      </c>
      <c r="CS1" s="1" t="s">
        <v>88</v>
      </c>
      <c r="CT1" s="1" t="s">
        <v>89</v>
      </c>
      <c r="CU1" s="1" t="s">
        <v>90</v>
      </c>
      <c r="CV1" s="1" t="s">
        <v>91</v>
      </c>
      <c r="CW1" s="1" t="s">
        <v>92</v>
      </c>
      <c r="CX1" s="1" t="s">
        <v>93</v>
      </c>
      <c r="CY1" s="1" t="s">
        <v>94</v>
      </c>
      <c r="CZ1" s="1" t="s">
        <v>95</v>
      </c>
      <c r="DA1" s="1" t="s">
        <v>96</v>
      </c>
      <c r="DB1" s="1" t="s">
        <v>97</v>
      </c>
      <c r="DC1" s="1" t="s">
        <v>98</v>
      </c>
      <c r="DD1" s="1" t="s">
        <v>99</v>
      </c>
      <c r="DE1" s="1" t="s">
        <v>100</v>
      </c>
      <c r="DF1" s="1" t="s">
        <v>101</v>
      </c>
      <c r="DG1" s="1" t="s">
        <v>102</v>
      </c>
      <c r="DH1" s="1" t="s">
        <v>103</v>
      </c>
      <c r="DI1" s="1" t="s">
        <v>104</v>
      </c>
      <c r="DJ1" s="1" t="s">
        <v>105</v>
      </c>
      <c r="DK1" s="1" t="s">
        <v>106</v>
      </c>
      <c r="DL1" s="1" t="s">
        <v>107</v>
      </c>
      <c r="DM1" s="1" t="s">
        <v>108</v>
      </c>
      <c r="DN1" s="1" t="s">
        <v>109</v>
      </c>
      <c r="DO1" s="1" t="s">
        <v>110</v>
      </c>
      <c r="DP1" s="1" t="s">
        <v>111</v>
      </c>
      <c r="DQ1" s="1" t="s">
        <v>112</v>
      </c>
      <c r="DR1" s="1" t="s">
        <v>113</v>
      </c>
      <c r="DS1" s="1" t="s">
        <v>114</v>
      </c>
      <c r="DT1" s="1" t="s">
        <v>115</v>
      </c>
      <c r="DU1" s="1" t="s">
        <v>116</v>
      </c>
      <c r="DV1" s="1" t="s">
        <v>117</v>
      </c>
      <c r="DW1" s="1" t="s">
        <v>118</v>
      </c>
      <c r="DX1" s="1" t="s">
        <v>119</v>
      </c>
      <c r="DY1" s="1" t="s">
        <v>120</v>
      </c>
      <c r="DZ1" s="1" t="s">
        <v>121</v>
      </c>
      <c r="EA1" s="1" t="s">
        <v>122</v>
      </c>
      <c r="EB1" s="1" t="s">
        <v>123</v>
      </c>
      <c r="EC1" s="1" t="s">
        <v>124</v>
      </c>
      <c r="ED1" s="1" t="s">
        <v>125</v>
      </c>
      <c r="EE1" s="93" t="s">
        <v>126</v>
      </c>
      <c r="EF1" s="93" t="s">
        <v>127</v>
      </c>
      <c r="EG1" s="1" t="s">
        <v>128</v>
      </c>
      <c r="EH1" s="1" t="s">
        <v>129</v>
      </c>
      <c r="EI1" s="1" t="s">
        <v>130</v>
      </c>
      <c r="EJ1" s="1" t="s">
        <v>131</v>
      </c>
      <c r="EK1" s="1" t="s">
        <v>132</v>
      </c>
      <c r="EL1" s="1" t="s">
        <v>133</v>
      </c>
      <c r="EM1" s="1" t="s">
        <v>134</v>
      </c>
      <c r="EN1" s="1" t="s">
        <v>135</v>
      </c>
      <c r="EO1" s="1" t="s">
        <v>136</v>
      </c>
      <c r="EP1" s="1" t="s">
        <v>137</v>
      </c>
      <c r="EQ1" s="1" t="s">
        <v>138</v>
      </c>
      <c r="ER1" s="1" t="s">
        <v>139</v>
      </c>
      <c r="ES1" s="1" t="s">
        <v>140</v>
      </c>
      <c r="ET1" s="1" t="s">
        <v>141</v>
      </c>
      <c r="EU1" s="1" t="s">
        <v>142</v>
      </c>
      <c r="EV1" s="1" t="s">
        <v>143</v>
      </c>
      <c r="EW1" s="1" t="s">
        <v>144</v>
      </c>
      <c r="EX1" s="1" t="s">
        <v>145</v>
      </c>
      <c r="EY1" s="1" t="s">
        <v>146</v>
      </c>
      <c r="EZ1" s="1" t="s">
        <v>147</v>
      </c>
      <c r="FA1" s="1" t="s">
        <v>148</v>
      </c>
      <c r="FB1" s="1" t="s">
        <v>149</v>
      </c>
      <c r="FC1" s="1" t="s">
        <v>150</v>
      </c>
      <c r="FD1" s="1" t="s">
        <v>151</v>
      </c>
      <c r="FE1" s="1" t="s">
        <v>152</v>
      </c>
      <c r="FF1" s="1" t="s">
        <v>153</v>
      </c>
      <c r="FG1" s="1" t="s">
        <v>154</v>
      </c>
      <c r="FH1" s="1" t="s">
        <v>155</v>
      </c>
      <c r="FI1" s="1" t="s">
        <v>156</v>
      </c>
      <c r="FJ1" s="1" t="s">
        <v>157</v>
      </c>
      <c r="FK1" s="1" t="s">
        <v>158</v>
      </c>
      <c r="FL1" s="1" t="s">
        <v>159</v>
      </c>
      <c r="FM1" s="1" t="s">
        <v>160</v>
      </c>
      <c r="FN1" s="1" t="s">
        <v>161</v>
      </c>
      <c r="FO1" s="1" t="s">
        <v>162</v>
      </c>
      <c r="FP1" s="1" t="s">
        <v>163</v>
      </c>
      <c r="FQ1" s="1" t="s">
        <v>164</v>
      </c>
      <c r="FR1" s="1" t="s">
        <v>165</v>
      </c>
      <c r="FS1" s="1" t="s">
        <v>166</v>
      </c>
      <c r="FT1" s="1" t="s">
        <v>167</v>
      </c>
      <c r="FU1" s="1" t="s">
        <v>168</v>
      </c>
      <c r="FV1" s="1" t="s">
        <v>169</v>
      </c>
      <c r="FW1" s="1" t="s">
        <v>170</v>
      </c>
      <c r="FX1" s="1" t="s">
        <v>171</v>
      </c>
      <c r="FY1" s="1" t="s">
        <v>172</v>
      </c>
      <c r="FZ1" s="1" t="s">
        <v>173</v>
      </c>
      <c r="GA1" s="1" t="s">
        <v>174</v>
      </c>
      <c r="GB1" s="1" t="s">
        <v>175</v>
      </c>
      <c r="GC1" s="1" t="s">
        <v>176</v>
      </c>
      <c r="GD1" s="1" t="s">
        <v>177</v>
      </c>
      <c r="GE1" s="3" t="s">
        <v>178</v>
      </c>
      <c r="GF1" s="1" t="s">
        <v>179</v>
      </c>
      <c r="GG1" s="1" t="s">
        <v>180</v>
      </c>
      <c r="GH1" s="1" t="s">
        <v>181</v>
      </c>
      <c r="GI1" s="1" t="s">
        <v>182</v>
      </c>
      <c r="GJ1" s="1" t="s">
        <v>183</v>
      </c>
      <c r="GK1" s="1" t="s">
        <v>184</v>
      </c>
      <c r="GL1" s="1" t="s">
        <v>185</v>
      </c>
      <c r="GM1" s="1" t="s">
        <v>186</v>
      </c>
      <c r="GN1" s="1" t="s">
        <v>187</v>
      </c>
      <c r="GO1" s="1" t="s">
        <v>188</v>
      </c>
      <c r="GP1" s="1" t="s">
        <v>189</v>
      </c>
      <c r="GQ1" s="1" t="s">
        <v>190</v>
      </c>
      <c r="GR1" s="1" t="s">
        <v>191</v>
      </c>
      <c r="GS1" s="1" t="s">
        <v>192</v>
      </c>
      <c r="GT1" s="1" t="s">
        <v>193</v>
      </c>
      <c r="GU1" s="1" t="s">
        <v>194</v>
      </c>
      <c r="GV1" s="1" t="s">
        <v>195</v>
      </c>
      <c r="GW1" s="1" t="s">
        <v>196</v>
      </c>
      <c r="GX1" s="1" t="s">
        <v>197</v>
      </c>
      <c r="GY1" s="1" t="s">
        <v>198</v>
      </c>
      <c r="GZ1" s="1" t="s">
        <v>199</v>
      </c>
      <c r="HA1" s="1" t="s">
        <v>200</v>
      </c>
      <c r="HB1" s="1" t="s">
        <v>201</v>
      </c>
      <c r="HC1" s="1" t="s">
        <v>202</v>
      </c>
      <c r="HD1" s="1" t="s">
        <v>203</v>
      </c>
      <c r="HE1" s="1" t="s">
        <v>204</v>
      </c>
      <c r="HF1" s="1" t="s">
        <v>205</v>
      </c>
      <c r="HG1" s="1" t="s">
        <v>206</v>
      </c>
      <c r="HH1" s="1" t="s">
        <v>207</v>
      </c>
      <c r="HI1" s="1" t="s">
        <v>208</v>
      </c>
      <c r="HJ1" s="1" t="s">
        <v>209</v>
      </c>
      <c r="HK1" s="1"/>
      <c r="HL1" s="1" t="s">
        <v>210</v>
      </c>
      <c r="HM1" s="1" t="s">
        <v>2</v>
      </c>
      <c r="HN1" s="1" t="s">
        <v>3</v>
      </c>
      <c r="HO1" s="1" t="s">
        <v>4</v>
      </c>
      <c r="HP1" s="1" t="s">
        <v>8</v>
      </c>
      <c r="HQ1" s="1" t="s">
        <v>9</v>
      </c>
      <c r="HR1" s="1" t="s">
        <v>10</v>
      </c>
      <c r="HS1" s="1" t="s">
        <v>11</v>
      </c>
      <c r="HT1" s="1" t="s">
        <v>12</v>
      </c>
      <c r="HU1" s="1" t="s">
        <v>13</v>
      </c>
      <c r="HV1" s="1" t="s">
        <v>14</v>
      </c>
      <c r="HW1" s="1" t="s">
        <v>211</v>
      </c>
      <c r="HX1" s="1" t="s">
        <v>27</v>
      </c>
      <c r="HY1" s="1" t="s">
        <v>212</v>
      </c>
      <c r="HZ1" s="1" t="s">
        <v>213</v>
      </c>
      <c r="IA1" s="1" t="s">
        <v>214</v>
      </c>
      <c r="IB1" s="1" t="s">
        <v>215</v>
      </c>
      <c r="IC1" s="1" t="s">
        <v>216</v>
      </c>
      <c r="ID1" s="1" t="s">
        <v>217</v>
      </c>
      <c r="IE1" s="1" t="s">
        <v>91</v>
      </c>
      <c r="IF1" s="1" t="s">
        <v>218</v>
      </c>
      <c r="IG1" s="1" t="s">
        <v>219</v>
      </c>
      <c r="IH1" s="1" t="s">
        <v>220</v>
      </c>
      <c r="II1" s="1" t="s">
        <v>221</v>
      </c>
      <c r="IJ1" s="1" t="s">
        <v>222</v>
      </c>
      <c r="IK1" s="1" t="s">
        <v>223</v>
      </c>
      <c r="IL1" s="1" t="s">
        <v>224</v>
      </c>
      <c r="IM1" s="1" t="s">
        <v>225</v>
      </c>
      <c r="IN1" s="1" t="s">
        <v>226</v>
      </c>
      <c r="IO1" s="1" t="s">
        <v>227</v>
      </c>
      <c r="IP1" s="1" t="s">
        <v>228</v>
      </c>
      <c r="IQ1" s="1" t="s">
        <v>229</v>
      </c>
      <c r="IR1" s="1" t="s">
        <v>230</v>
      </c>
      <c r="IS1" s="1" t="s">
        <v>231</v>
      </c>
      <c r="IT1" s="1" t="s">
        <v>232</v>
      </c>
      <c r="IU1" s="1" t="s">
        <v>233</v>
      </c>
      <c r="IV1" s="1" t="s">
        <v>234</v>
      </c>
      <c r="IW1" s="1" t="s">
        <v>235</v>
      </c>
      <c r="IX1" s="1" t="s">
        <v>236</v>
      </c>
      <c r="IY1" s="1" t="s">
        <v>237</v>
      </c>
      <c r="IZ1" s="1" t="s">
        <v>238</v>
      </c>
      <c r="JA1" s="1" t="s">
        <v>239</v>
      </c>
      <c r="JB1" s="1" t="s">
        <v>240</v>
      </c>
      <c r="JC1" s="1" t="s">
        <v>241</v>
      </c>
      <c r="JD1" s="1" t="s">
        <v>242</v>
      </c>
      <c r="JE1" s="1" t="s">
        <v>243</v>
      </c>
      <c r="JF1" s="1" t="s">
        <v>244</v>
      </c>
      <c r="JG1" s="1" t="s">
        <v>245</v>
      </c>
      <c r="JH1" s="1" t="s">
        <v>246</v>
      </c>
      <c r="JI1" s="1" t="s">
        <v>247</v>
      </c>
      <c r="JJ1" s="1" t="s">
        <v>248</v>
      </c>
      <c r="JK1" s="1" t="s">
        <v>249</v>
      </c>
      <c r="JL1" s="1" t="s">
        <v>250</v>
      </c>
      <c r="JM1" s="1" t="s">
        <v>251</v>
      </c>
      <c r="JN1" s="1" t="s">
        <v>252</v>
      </c>
      <c r="JO1" s="1" t="s">
        <v>253</v>
      </c>
      <c r="JP1" s="1" t="s">
        <v>254</v>
      </c>
      <c r="JQ1" s="1" t="s">
        <v>255</v>
      </c>
      <c r="JR1" s="1" t="s">
        <v>256</v>
      </c>
      <c r="JS1" s="1" t="s">
        <v>257</v>
      </c>
      <c r="JT1" s="1" t="s">
        <v>258</v>
      </c>
      <c r="JU1" s="1" t="s">
        <v>259</v>
      </c>
      <c r="JV1" s="1" t="s">
        <v>260</v>
      </c>
      <c r="JW1" s="1" t="s">
        <v>261</v>
      </c>
      <c r="JX1" s="1" t="s">
        <v>262</v>
      </c>
      <c r="JY1" s="1" t="s">
        <v>263</v>
      </c>
      <c r="JZ1" s="1" t="s">
        <v>264</v>
      </c>
      <c r="KA1" s="1" t="s">
        <v>265</v>
      </c>
      <c r="KB1" s="1" t="s">
        <v>266</v>
      </c>
      <c r="KC1" s="1" t="s">
        <v>267</v>
      </c>
      <c r="KD1" s="1" t="s">
        <v>136</v>
      </c>
      <c r="KE1" s="1" t="s">
        <v>268</v>
      </c>
      <c r="KF1" s="1" t="s">
        <v>269</v>
      </c>
      <c r="KG1" s="1" t="s">
        <v>270</v>
      </c>
      <c r="KH1" s="1" t="s">
        <v>271</v>
      </c>
      <c r="KI1" s="1" t="s">
        <v>201</v>
      </c>
      <c r="KJ1" s="1" t="s">
        <v>202</v>
      </c>
      <c r="KK1" s="1" t="s">
        <v>203</v>
      </c>
      <c r="KL1" s="1" t="s">
        <v>204</v>
      </c>
      <c r="KM1" s="1" t="s">
        <v>205</v>
      </c>
      <c r="KN1" s="1" t="s">
        <v>272</v>
      </c>
      <c r="KO1" s="1" t="s">
        <v>273</v>
      </c>
      <c r="KP1" s="1" t="s">
        <v>274</v>
      </c>
      <c r="KQ1" s="1" t="s">
        <v>275</v>
      </c>
      <c r="KR1" s="1" t="s">
        <v>276</v>
      </c>
      <c r="KS1" s="1" t="s">
        <v>277</v>
      </c>
      <c r="KT1" s="1" t="s">
        <v>278</v>
      </c>
      <c r="KU1" s="1" t="s">
        <v>279</v>
      </c>
      <c r="KV1" s="1" t="s">
        <v>280</v>
      </c>
      <c r="KW1" s="1" t="s">
        <v>281</v>
      </c>
      <c r="KX1" s="1" t="s">
        <v>282</v>
      </c>
      <c r="KY1" s="1" t="s">
        <v>283</v>
      </c>
      <c r="KZ1" s="1" t="s">
        <v>284</v>
      </c>
      <c r="LA1" s="1" t="s">
        <v>285</v>
      </c>
      <c r="LB1" s="1" t="s">
        <v>286</v>
      </c>
      <c r="LC1" s="1" t="s">
        <v>287</v>
      </c>
      <c r="LD1" s="1" t="s">
        <v>288</v>
      </c>
      <c r="LE1" s="1" t="s">
        <v>289</v>
      </c>
      <c r="LF1" s="1" t="s">
        <v>290</v>
      </c>
      <c r="LG1" s="1" t="s">
        <v>291</v>
      </c>
      <c r="LH1" s="1" t="s">
        <v>292</v>
      </c>
      <c r="LI1" s="1" t="s">
        <v>293</v>
      </c>
      <c r="LJ1" s="1" t="s">
        <v>294</v>
      </c>
      <c r="LK1" s="1" t="s">
        <v>295</v>
      </c>
      <c r="LL1" s="1" t="s">
        <v>296</v>
      </c>
      <c r="LM1" s="1" t="s">
        <v>297</v>
      </c>
      <c r="LN1" s="1" t="s">
        <v>298</v>
      </c>
      <c r="LO1" s="1" t="s">
        <v>299</v>
      </c>
      <c r="LP1" s="1" t="s">
        <v>300</v>
      </c>
      <c r="LQ1" s="1" t="s">
        <v>301</v>
      </c>
      <c r="LR1" s="1" t="s">
        <v>302</v>
      </c>
      <c r="LS1" s="1" t="s">
        <v>303</v>
      </c>
      <c r="LT1" s="1" t="s">
        <v>304</v>
      </c>
      <c r="LU1" s="1" t="s">
        <v>305</v>
      </c>
      <c r="LV1" s="1" t="s">
        <v>306</v>
      </c>
      <c r="LW1" s="1" t="s">
        <v>307</v>
      </c>
      <c r="LX1" s="1" t="s">
        <v>308</v>
      </c>
      <c r="LY1" s="1" t="s">
        <v>309</v>
      </c>
      <c r="LZ1" s="1" t="s">
        <v>310</v>
      </c>
      <c r="MA1" s="79" t="s">
        <v>7308</v>
      </c>
      <c r="MB1" s="79" t="s">
        <v>7149</v>
      </c>
      <c r="MC1" s="79" t="s">
        <v>7310</v>
      </c>
      <c r="MD1" s="79" t="s">
        <v>7311</v>
      </c>
      <c r="ME1" s="79" t="s">
        <v>7309</v>
      </c>
      <c r="MF1" s="79" t="s">
        <v>7312</v>
      </c>
      <c r="MG1" s="79" t="s">
        <v>7313</v>
      </c>
      <c r="MH1" s="79" t="s">
        <v>7314</v>
      </c>
      <c r="MI1" s="79" t="s">
        <v>7315</v>
      </c>
      <c r="MJ1" s="79" t="s">
        <v>7316</v>
      </c>
      <c r="MK1" s="79" t="s">
        <v>7317</v>
      </c>
      <c r="ML1" s="79" t="s">
        <v>7318</v>
      </c>
      <c r="MM1" s="79" t="s">
        <v>7319</v>
      </c>
      <c r="MN1" s="79" t="s">
        <v>7320</v>
      </c>
      <c r="MO1" s="79" t="s">
        <v>7323</v>
      </c>
      <c r="MP1" s="79" t="s">
        <v>7324</v>
      </c>
      <c r="MQ1" s="79" t="s">
        <v>7321</v>
      </c>
      <c r="MR1" s="79" t="s">
        <v>7322</v>
      </c>
      <c r="MS1" s="79" t="s">
        <v>7329</v>
      </c>
      <c r="MT1" s="79" t="s">
        <v>7328</v>
      </c>
      <c r="MU1" s="153" t="s">
        <v>7157</v>
      </c>
      <c r="MV1" s="153" t="s">
        <v>7139</v>
      </c>
      <c r="MW1" s="153" t="s">
        <v>7159</v>
      </c>
      <c r="MX1" s="153" t="s">
        <v>7158</v>
      </c>
      <c r="MY1" s="153" t="s">
        <v>7140</v>
      </c>
      <c r="MZ1" s="153" t="s">
        <v>7180</v>
      </c>
      <c r="NA1" s="153" t="s">
        <v>7160</v>
      </c>
      <c r="NB1" s="153" t="s">
        <v>7141</v>
      </c>
      <c r="NC1" s="157" t="s">
        <v>7161</v>
      </c>
      <c r="ND1" s="153" t="s">
        <v>7142</v>
      </c>
      <c r="NE1" s="157" t="s">
        <v>7162</v>
      </c>
      <c r="NF1" s="155" t="s">
        <v>7163</v>
      </c>
      <c r="NG1" s="155" t="s">
        <v>7164</v>
      </c>
      <c r="NH1" s="153" t="s">
        <v>7143</v>
      </c>
      <c r="NI1" s="153" t="s">
        <v>7144</v>
      </c>
      <c r="NJ1" s="153" t="s">
        <v>7145</v>
      </c>
      <c r="NK1" s="153" t="s">
        <v>7146</v>
      </c>
      <c r="NL1" s="153" t="s">
        <v>7147</v>
      </c>
      <c r="NM1" s="153" t="s">
        <v>7148</v>
      </c>
      <c r="NN1" s="157" t="s">
        <v>7150</v>
      </c>
      <c r="NO1" s="155" t="s">
        <v>7156</v>
      </c>
      <c r="NP1" s="154" t="s">
        <v>7151</v>
      </c>
      <c r="NQ1" s="154" t="s">
        <v>7152</v>
      </c>
      <c r="NR1" s="154" t="s">
        <v>7153</v>
      </c>
      <c r="NS1" s="156" t="s">
        <v>7154</v>
      </c>
      <c r="NT1" s="154" t="s">
        <v>7155</v>
      </c>
      <c r="NU1" s="155" t="s">
        <v>7166</v>
      </c>
      <c r="NV1" s="153" t="s">
        <v>7167</v>
      </c>
      <c r="NW1" s="155" t="s">
        <v>7298</v>
      </c>
      <c r="NX1" s="155" t="s">
        <v>7296</v>
      </c>
      <c r="NY1" s="79" t="s">
        <v>7231</v>
      </c>
      <c r="NZ1" s="79" t="s">
        <v>7183</v>
      </c>
      <c r="OA1" s="79" t="s">
        <v>7182</v>
      </c>
      <c r="OB1" s="79" t="s">
        <v>7235</v>
      </c>
      <c r="OC1" s="79" t="s">
        <v>7181</v>
      </c>
      <c r="OD1" s="79" t="s">
        <v>7300</v>
      </c>
      <c r="OE1" s="79" t="s">
        <v>7236</v>
      </c>
      <c r="OF1" s="79" t="s">
        <v>7187</v>
      </c>
      <c r="OG1" s="79" t="s">
        <v>7301</v>
      </c>
      <c r="OH1" s="79" t="s">
        <v>7304</v>
      </c>
      <c r="OI1" s="79" t="s">
        <v>7305</v>
      </c>
      <c r="OJ1" s="79" t="s">
        <v>7306</v>
      </c>
      <c r="OK1" s="79" t="s">
        <v>7261</v>
      </c>
      <c r="OL1" s="79" t="s">
        <v>7262</v>
      </c>
      <c r="OM1" s="79" t="s">
        <v>7332</v>
      </c>
      <c r="ON1" s="79" t="s">
        <v>7331</v>
      </c>
      <c r="OO1" s="109" t="s">
        <v>7335</v>
      </c>
      <c r="OP1" s="79" t="s">
        <v>7336</v>
      </c>
      <c r="OQ1" s="79" t="s">
        <v>7366</v>
      </c>
      <c r="OR1" s="79" t="s">
        <v>7367</v>
      </c>
      <c r="OS1" s="79" t="s">
        <v>7372</v>
      </c>
    </row>
    <row r="2" spans="1:409" ht="18" customHeight="1">
      <c r="D2">
        <v>1</v>
      </c>
      <c r="F2" t="s">
        <v>353</v>
      </c>
      <c r="G2" t="s">
        <v>353</v>
      </c>
      <c r="H2" s="110" t="s">
        <v>311</v>
      </c>
      <c r="I2" s="110" t="s">
        <v>311</v>
      </c>
      <c r="J2" s="5"/>
      <c r="K2" s="6">
        <v>44271.412210648145</v>
      </c>
      <c r="L2" s="6">
        <v>44273.545127314814</v>
      </c>
      <c r="M2" s="7">
        <v>100</v>
      </c>
      <c r="N2" s="7">
        <v>2</v>
      </c>
      <c r="O2" s="73">
        <v>1</v>
      </c>
      <c r="P2" s="4" t="s">
        <v>313</v>
      </c>
      <c r="Q2" s="7">
        <v>184284</v>
      </c>
      <c r="R2" s="7">
        <v>1</v>
      </c>
      <c r="S2" s="6">
        <v>44273.54515766204</v>
      </c>
      <c r="T2" s="4" t="s">
        <v>314</v>
      </c>
      <c r="U2" s="4" t="s">
        <v>315</v>
      </c>
      <c r="V2" s="4" t="s">
        <v>316</v>
      </c>
      <c r="W2" s="4" t="s">
        <v>317</v>
      </c>
      <c r="X2" s="7">
        <v>6.8559999999999999</v>
      </c>
      <c r="Y2" s="7">
        <v>17.074000000000002</v>
      </c>
      <c r="Z2" s="7">
        <v>19.202999999999999</v>
      </c>
      <c r="AA2" s="7">
        <v>2</v>
      </c>
      <c r="AB2" s="7">
        <v>0</v>
      </c>
      <c r="AC2" s="7">
        <v>2</v>
      </c>
      <c r="AD2" s="7">
        <v>0</v>
      </c>
      <c r="AE2" s="7">
        <v>1</v>
      </c>
      <c r="AF2" s="7">
        <v>3</v>
      </c>
      <c r="AG2" s="7">
        <v>2</v>
      </c>
      <c r="AH2" s="7">
        <v>3</v>
      </c>
      <c r="AI2" s="7">
        <v>2</v>
      </c>
      <c r="AJ2" s="4" t="s">
        <v>318</v>
      </c>
      <c r="AK2" s="7">
        <v>35.043999999999997</v>
      </c>
      <c r="AL2" s="7">
        <v>38.658999999999999</v>
      </c>
      <c r="AM2" s="7">
        <v>40.799999999999997</v>
      </c>
      <c r="AN2" s="7">
        <v>2</v>
      </c>
      <c r="AO2" s="7">
        <v>1</v>
      </c>
      <c r="AP2" s="7">
        <v>0</v>
      </c>
      <c r="AQ2" s="7">
        <v>0</v>
      </c>
      <c r="AR2" s="7">
        <v>0</v>
      </c>
      <c r="AS2" s="7">
        <v>549.98900000000003</v>
      </c>
      <c r="AT2" s="7">
        <v>0</v>
      </c>
      <c r="AU2" s="7">
        <v>311.22199999999998</v>
      </c>
      <c r="AV2" s="7">
        <v>556.596</v>
      </c>
      <c r="AW2" s="7">
        <v>571.05200000000002</v>
      </c>
      <c r="AX2" s="7">
        <v>3</v>
      </c>
      <c r="AY2" s="4" t="s">
        <v>319</v>
      </c>
      <c r="AZ2" s="4" t="s">
        <v>320</v>
      </c>
      <c r="BA2" s="4"/>
      <c r="BB2" s="73">
        <v>-888</v>
      </c>
      <c r="BC2" s="4" t="s">
        <v>321</v>
      </c>
      <c r="BD2" s="7">
        <v>672.50900000000001</v>
      </c>
      <c r="BE2" s="7">
        <v>672.50900000000001</v>
      </c>
      <c r="BF2" s="7">
        <v>948.53700000000003</v>
      </c>
      <c r="BG2" s="7">
        <v>1</v>
      </c>
      <c r="BH2" s="7">
        <v>7.2039999999999997</v>
      </c>
      <c r="BI2" s="7">
        <v>13.23</v>
      </c>
      <c r="BJ2" s="7">
        <v>16.524999999999999</v>
      </c>
      <c r="BK2" s="7">
        <v>3</v>
      </c>
      <c r="BL2" s="4" t="s">
        <v>322</v>
      </c>
      <c r="BM2" s="7">
        <v>0</v>
      </c>
      <c r="BN2" s="7">
        <v>0</v>
      </c>
      <c r="BO2" s="7">
        <v>46.64</v>
      </c>
      <c r="BP2" s="7">
        <v>0</v>
      </c>
      <c r="BQ2" s="7">
        <v>84</v>
      </c>
      <c r="BR2" s="7">
        <v>82</v>
      </c>
      <c r="BS2" s="7">
        <v>175.239</v>
      </c>
      <c r="BT2" s="7">
        <v>334.80900000000003</v>
      </c>
      <c r="BU2" s="7">
        <v>373.13499999999999</v>
      </c>
      <c r="BV2" s="7">
        <v>2</v>
      </c>
      <c r="BW2" s="4" t="s">
        <v>323</v>
      </c>
      <c r="BX2" s="4" t="s">
        <v>323</v>
      </c>
      <c r="BY2" s="4"/>
      <c r="BZ2" s="73">
        <v>0</v>
      </c>
      <c r="CA2" s="4" t="s">
        <v>325</v>
      </c>
      <c r="CB2" s="7">
        <v>0</v>
      </c>
      <c r="CC2" s="7">
        <v>0</v>
      </c>
      <c r="CD2" s="7">
        <v>117.209</v>
      </c>
      <c r="CE2" s="7">
        <v>0</v>
      </c>
      <c r="CF2" s="7">
        <v>81</v>
      </c>
      <c r="CG2" s="7">
        <v>71</v>
      </c>
      <c r="CH2" s="7">
        <v>22.616</v>
      </c>
      <c r="CI2" s="7">
        <v>356.077</v>
      </c>
      <c r="CJ2" s="7">
        <v>359.416</v>
      </c>
      <c r="CK2" s="7">
        <v>4</v>
      </c>
      <c r="CL2" s="97" t="s">
        <v>326</v>
      </c>
      <c r="CM2" s="94" t="s">
        <v>327</v>
      </c>
      <c r="CN2" s="7">
        <v>0</v>
      </c>
      <c r="CO2" s="7">
        <v>0</v>
      </c>
      <c r="CP2" s="7">
        <v>429.6</v>
      </c>
      <c r="CQ2" s="7">
        <v>0</v>
      </c>
      <c r="CR2" s="7">
        <v>79</v>
      </c>
      <c r="CS2" s="7">
        <v>79</v>
      </c>
      <c r="CT2" s="7">
        <v>2</v>
      </c>
      <c r="CU2" s="7">
        <v>3</v>
      </c>
      <c r="CV2" s="4" t="s">
        <v>328</v>
      </c>
      <c r="CW2" s="7">
        <v>0</v>
      </c>
      <c r="CX2" s="7">
        <v>0</v>
      </c>
      <c r="CY2" s="7">
        <v>488.745</v>
      </c>
      <c r="CZ2" s="7">
        <v>0</v>
      </c>
      <c r="DA2" s="7">
        <v>26.67</v>
      </c>
      <c r="DB2" s="7">
        <v>26.67</v>
      </c>
      <c r="DC2" s="7">
        <v>37.582000000000001</v>
      </c>
      <c r="DD2" s="7">
        <v>1</v>
      </c>
      <c r="DE2" s="4" t="s">
        <v>329</v>
      </c>
      <c r="DF2" s="7">
        <v>0</v>
      </c>
      <c r="DG2" s="7">
        <v>0</v>
      </c>
      <c r="DH2" s="7">
        <v>389.221</v>
      </c>
      <c r="DI2" s="7">
        <v>0</v>
      </c>
      <c r="DJ2" s="7">
        <v>76</v>
      </c>
      <c r="DK2" s="7">
        <v>77</v>
      </c>
      <c r="DL2" s="7">
        <v>6.6219999999999999</v>
      </c>
      <c r="DM2" s="7">
        <v>11.368</v>
      </c>
      <c r="DN2" s="7">
        <v>20.568000000000001</v>
      </c>
      <c r="DO2" s="7">
        <v>4</v>
      </c>
      <c r="DP2" s="4" t="s">
        <v>323</v>
      </c>
      <c r="DQ2" s="4" t="s">
        <v>323</v>
      </c>
      <c r="DR2" s="4"/>
      <c r="DS2" s="73">
        <v>0</v>
      </c>
      <c r="DT2" s="4" t="s">
        <v>330</v>
      </c>
      <c r="DU2" s="7">
        <v>0</v>
      </c>
      <c r="DV2" s="7">
        <v>0</v>
      </c>
      <c r="DW2" s="7">
        <v>105.518</v>
      </c>
      <c r="DX2" s="7">
        <v>0</v>
      </c>
      <c r="DY2" s="7">
        <v>81</v>
      </c>
      <c r="DZ2" s="7">
        <v>81</v>
      </c>
      <c r="EA2" s="7">
        <v>11.949</v>
      </c>
      <c r="EB2" s="7">
        <v>23.727</v>
      </c>
      <c r="EC2" s="7">
        <v>27.125</v>
      </c>
      <c r="ED2" s="7">
        <v>2</v>
      </c>
      <c r="EE2" s="94" t="s">
        <v>331</v>
      </c>
      <c r="EF2" s="94" t="s">
        <v>332</v>
      </c>
      <c r="EG2" s="7">
        <v>0</v>
      </c>
      <c r="EH2" s="7">
        <v>0</v>
      </c>
      <c r="EI2" s="7">
        <v>269.05700000000002</v>
      </c>
      <c r="EJ2" s="7">
        <v>0</v>
      </c>
      <c r="EK2" s="7">
        <v>78</v>
      </c>
      <c r="EL2" s="7">
        <v>79</v>
      </c>
      <c r="EM2" s="7">
        <v>2</v>
      </c>
      <c r="EN2" s="7">
        <v>2</v>
      </c>
      <c r="EO2" s="4" t="s">
        <v>333</v>
      </c>
      <c r="EP2" s="7">
        <v>10.994</v>
      </c>
      <c r="EQ2" s="7">
        <v>14.587999999999999</v>
      </c>
      <c r="ER2" s="7">
        <v>17.553999999999998</v>
      </c>
      <c r="ES2" s="7">
        <v>2</v>
      </c>
      <c r="ET2" s="4" t="s">
        <v>334</v>
      </c>
      <c r="EU2" s="7">
        <v>0</v>
      </c>
      <c r="EV2" s="7">
        <v>0</v>
      </c>
      <c r="EW2" s="7">
        <v>292.541</v>
      </c>
      <c r="EX2" s="7">
        <v>0</v>
      </c>
      <c r="EY2" s="7">
        <v>82</v>
      </c>
      <c r="EZ2" s="7">
        <v>81</v>
      </c>
      <c r="FA2" s="7">
        <v>56.353000000000002</v>
      </c>
      <c r="FB2" s="7">
        <v>97.96</v>
      </c>
      <c r="FC2" s="7">
        <v>100.4</v>
      </c>
      <c r="FD2" s="7">
        <v>6</v>
      </c>
      <c r="FE2" s="4" t="s">
        <v>335</v>
      </c>
      <c r="FF2" s="7">
        <v>1</v>
      </c>
      <c r="FG2" s="7">
        <v>2</v>
      </c>
      <c r="FH2" s="7">
        <v>1</v>
      </c>
      <c r="FI2" s="7">
        <v>2</v>
      </c>
      <c r="FJ2" s="7">
        <v>2</v>
      </c>
      <c r="FK2" s="7">
        <v>1</v>
      </c>
      <c r="FL2" s="4" t="s">
        <v>336</v>
      </c>
      <c r="FM2" s="4" t="s">
        <v>337</v>
      </c>
      <c r="FN2" s="7">
        <v>1</v>
      </c>
      <c r="FO2" s="7">
        <v>5.71</v>
      </c>
      <c r="FP2" s="7">
        <v>169.43299999999999</v>
      </c>
      <c r="FQ2" s="7">
        <v>246.43100000000001</v>
      </c>
      <c r="FR2" s="7">
        <v>7</v>
      </c>
      <c r="FS2" s="4" t="s">
        <v>331</v>
      </c>
      <c r="FT2" s="4" t="s">
        <v>331</v>
      </c>
      <c r="FU2" s="4"/>
      <c r="FV2" s="73">
        <v>0</v>
      </c>
      <c r="FW2" s="4" t="s">
        <v>338</v>
      </c>
      <c r="FX2" s="4" t="s">
        <v>339</v>
      </c>
      <c r="FY2" s="7">
        <v>14.257</v>
      </c>
      <c r="FZ2" s="7">
        <v>378.40199999999999</v>
      </c>
      <c r="GA2" s="7">
        <v>380.10300000000001</v>
      </c>
      <c r="GB2" s="7">
        <v>4</v>
      </c>
      <c r="GC2" s="4" t="s">
        <v>340</v>
      </c>
      <c r="GD2" s="4" t="s">
        <v>341</v>
      </c>
      <c r="GE2" s="4"/>
      <c r="GF2" s="73">
        <v>0</v>
      </c>
      <c r="GG2" s="4" t="s">
        <v>342</v>
      </c>
      <c r="GH2" s="4" t="s">
        <v>343</v>
      </c>
      <c r="GI2" s="7">
        <v>42.06</v>
      </c>
      <c r="GJ2" s="7">
        <v>54.947000000000003</v>
      </c>
      <c r="GK2" s="7">
        <v>70.569000000000003</v>
      </c>
      <c r="GL2" s="7">
        <v>6</v>
      </c>
      <c r="GM2" s="7">
        <v>1</v>
      </c>
      <c r="GN2" s="4" t="s">
        <v>344</v>
      </c>
      <c r="GO2" s="7">
        <v>7.2270000000000003</v>
      </c>
      <c r="GP2" s="7">
        <v>7.2270000000000003</v>
      </c>
      <c r="GQ2" s="7">
        <v>9.73</v>
      </c>
      <c r="GR2" s="7">
        <v>1</v>
      </c>
      <c r="GS2" s="7">
        <v>3</v>
      </c>
      <c r="GT2" s="7">
        <v>2</v>
      </c>
      <c r="GU2" s="7">
        <v>2</v>
      </c>
      <c r="GV2" s="7">
        <v>2</v>
      </c>
      <c r="GW2" s="4" t="s">
        <v>345</v>
      </c>
      <c r="GX2" s="7">
        <v>9.2379999999999995</v>
      </c>
      <c r="GY2" s="7">
        <v>66.715000000000003</v>
      </c>
      <c r="GZ2" s="7">
        <v>68.438999999999993</v>
      </c>
      <c r="HA2" s="7">
        <v>8</v>
      </c>
      <c r="HB2" s="7">
        <v>3</v>
      </c>
      <c r="HC2" s="7">
        <v>4</v>
      </c>
      <c r="HD2" s="7">
        <v>3</v>
      </c>
      <c r="HE2" s="7">
        <v>2</v>
      </c>
      <c r="HF2" s="7">
        <v>3</v>
      </c>
      <c r="HG2" s="7">
        <v>4</v>
      </c>
      <c r="HH2" s="7">
        <v>5</v>
      </c>
      <c r="HI2" s="4" t="s">
        <v>346</v>
      </c>
      <c r="HJ2" s="4" t="s">
        <v>347</v>
      </c>
      <c r="HK2" s="8"/>
      <c r="HL2" s="4" t="s">
        <v>311</v>
      </c>
      <c r="HM2" s="6">
        <v>44274.364560185182</v>
      </c>
      <c r="HN2" s="6">
        <v>44274.430775462963</v>
      </c>
      <c r="HO2" s="7">
        <v>38</v>
      </c>
      <c r="HP2" s="7">
        <v>5721</v>
      </c>
      <c r="HQ2" s="7">
        <v>0</v>
      </c>
      <c r="HR2" s="6">
        <v>44281.430851840276</v>
      </c>
      <c r="HS2" s="4" t="s">
        <v>314</v>
      </c>
      <c r="HT2" s="4" t="s">
        <v>315</v>
      </c>
      <c r="HU2" s="4" t="s">
        <v>316</v>
      </c>
      <c r="HV2" s="4" t="s">
        <v>317</v>
      </c>
      <c r="HW2" s="7">
        <v>0</v>
      </c>
      <c r="HX2" s="7">
        <v>1</v>
      </c>
      <c r="HY2" s="7">
        <v>3</v>
      </c>
      <c r="HZ2" s="7">
        <v>1</v>
      </c>
      <c r="IA2" s="7">
        <v>2</v>
      </c>
      <c r="IB2" s="7">
        <v>1</v>
      </c>
      <c r="IC2" s="7">
        <v>4</v>
      </c>
      <c r="ID2" s="7">
        <v>1</v>
      </c>
      <c r="IE2" s="4" t="s">
        <v>348</v>
      </c>
      <c r="IF2" s="7">
        <v>2</v>
      </c>
      <c r="IG2" s="7">
        <v>2</v>
      </c>
      <c r="IH2" s="4" t="s">
        <v>349</v>
      </c>
      <c r="II2" s="4" t="s">
        <v>322</v>
      </c>
      <c r="IJ2" s="4"/>
      <c r="IK2" s="73">
        <v>0</v>
      </c>
      <c r="IL2" s="4" t="s">
        <v>350</v>
      </c>
      <c r="IM2" s="73">
        <v>15</v>
      </c>
      <c r="IN2" s="4"/>
      <c r="IO2" s="73">
        <v>0</v>
      </c>
      <c r="IP2" s="4" t="s">
        <v>350</v>
      </c>
      <c r="IQ2" s="73">
        <v>66</v>
      </c>
      <c r="IR2" s="73">
        <v>66</v>
      </c>
      <c r="IS2" s="4"/>
      <c r="IT2" s="73">
        <v>0</v>
      </c>
      <c r="IU2" s="73">
        <v>10</v>
      </c>
      <c r="IV2" s="73">
        <v>10</v>
      </c>
      <c r="IW2" s="4"/>
      <c r="IX2" s="73">
        <v>0</v>
      </c>
      <c r="IY2" s="4" t="s">
        <v>352</v>
      </c>
      <c r="IZ2" s="4" t="s">
        <v>353</v>
      </c>
      <c r="JA2" s="4" t="s">
        <v>320</v>
      </c>
      <c r="JB2" s="4"/>
      <c r="JC2" s="73">
        <v>-999</v>
      </c>
      <c r="JD2" s="4" t="s">
        <v>353</v>
      </c>
      <c r="JE2" s="4" t="s">
        <v>320</v>
      </c>
      <c r="JF2" s="4"/>
      <c r="JG2" s="73">
        <v>-999</v>
      </c>
      <c r="JH2" s="4" t="s">
        <v>353</v>
      </c>
      <c r="JI2" s="4" t="s">
        <v>353</v>
      </c>
      <c r="JJ2" s="4" t="s">
        <v>353</v>
      </c>
      <c r="JK2" s="4" t="s">
        <v>353</v>
      </c>
      <c r="JL2" s="4" t="s">
        <v>353</v>
      </c>
      <c r="JM2" s="4" t="s">
        <v>353</v>
      </c>
      <c r="JN2" s="4" t="s">
        <v>353</v>
      </c>
      <c r="JO2" s="4" t="s">
        <v>353</v>
      </c>
      <c r="JP2" s="4" t="s">
        <v>353</v>
      </c>
      <c r="JQ2" s="4" t="s">
        <v>353</v>
      </c>
      <c r="JR2" s="4" t="s">
        <v>353</v>
      </c>
      <c r="JS2" s="4" t="s">
        <v>353</v>
      </c>
      <c r="JT2" s="4" t="s">
        <v>353</v>
      </c>
      <c r="JU2" s="4" t="s">
        <v>353</v>
      </c>
      <c r="JV2" s="4" t="s">
        <v>353</v>
      </c>
      <c r="JW2" s="4" t="s">
        <v>353</v>
      </c>
      <c r="JX2" s="4" t="s">
        <v>353</v>
      </c>
      <c r="JY2" s="4" t="s">
        <v>353</v>
      </c>
      <c r="JZ2" s="4" t="s">
        <v>353</v>
      </c>
      <c r="KA2" s="4" t="s">
        <v>353</v>
      </c>
      <c r="KB2" s="4" t="s">
        <v>353</v>
      </c>
      <c r="KC2" s="4" t="s">
        <v>353</v>
      </c>
      <c r="KD2" s="4" t="s">
        <v>353</v>
      </c>
      <c r="KE2" s="4" t="s">
        <v>353</v>
      </c>
      <c r="KF2" s="4" t="s">
        <v>353</v>
      </c>
      <c r="KG2" s="4" t="s">
        <v>353</v>
      </c>
      <c r="KH2" s="4" t="s">
        <v>353</v>
      </c>
      <c r="KI2" s="4" t="s">
        <v>353</v>
      </c>
      <c r="KJ2" s="4" t="s">
        <v>353</v>
      </c>
      <c r="KK2" s="4" t="s">
        <v>353</v>
      </c>
      <c r="KL2" s="4" t="s">
        <v>353</v>
      </c>
      <c r="KM2" s="4" t="s">
        <v>353</v>
      </c>
      <c r="KN2" s="4" t="s">
        <v>353</v>
      </c>
      <c r="KO2" s="4" t="s">
        <v>353</v>
      </c>
      <c r="KP2" s="4" t="s">
        <v>353</v>
      </c>
      <c r="KQ2" s="4" t="s">
        <v>353</v>
      </c>
      <c r="KR2" s="4" t="s">
        <v>353</v>
      </c>
      <c r="KS2" s="4" t="s">
        <v>353</v>
      </c>
      <c r="KT2" s="4" t="s">
        <v>353</v>
      </c>
      <c r="KU2" s="4" t="s">
        <v>353</v>
      </c>
      <c r="KV2" s="4" t="s">
        <v>353</v>
      </c>
      <c r="KW2" s="4" t="s">
        <v>353</v>
      </c>
      <c r="KX2" s="4" t="s">
        <v>353</v>
      </c>
      <c r="KY2" s="4" t="s">
        <v>353</v>
      </c>
      <c r="KZ2" s="4" t="s">
        <v>353</v>
      </c>
      <c r="LA2" s="4" t="s">
        <v>353</v>
      </c>
      <c r="LB2" s="4" t="s">
        <v>353</v>
      </c>
      <c r="LC2" s="4" t="s">
        <v>353</v>
      </c>
      <c r="LD2" s="4" t="s">
        <v>353</v>
      </c>
      <c r="LE2" s="4" t="s">
        <v>353</v>
      </c>
      <c r="LF2" s="4" t="s">
        <v>353</v>
      </c>
      <c r="LG2" s="4" t="s">
        <v>353</v>
      </c>
      <c r="LH2" s="4" t="s">
        <v>353</v>
      </c>
      <c r="LI2" s="4" t="s">
        <v>353</v>
      </c>
      <c r="LJ2" s="4" t="s">
        <v>353</v>
      </c>
      <c r="LK2" s="4" t="s">
        <v>353</v>
      </c>
      <c r="LL2" s="4" t="s">
        <v>353</v>
      </c>
      <c r="LM2" s="4" t="s">
        <v>353</v>
      </c>
      <c r="LN2" s="4" t="s">
        <v>353</v>
      </c>
      <c r="LO2" s="4" t="s">
        <v>353</v>
      </c>
      <c r="LP2" s="4" t="s">
        <v>353</v>
      </c>
      <c r="LQ2" s="4" t="s">
        <v>353</v>
      </c>
      <c r="LR2" s="4" t="s">
        <v>353</v>
      </c>
      <c r="LS2" s="4" t="s">
        <v>353</v>
      </c>
      <c r="LT2" s="4" t="s">
        <v>353</v>
      </c>
      <c r="LU2" s="4" t="s">
        <v>353</v>
      </c>
      <c r="LV2" s="4" t="s">
        <v>353</v>
      </c>
      <c r="LW2" s="4" t="s">
        <v>353</v>
      </c>
      <c r="LX2" s="4" t="s">
        <v>353</v>
      </c>
      <c r="LY2" s="4" t="s">
        <v>353</v>
      </c>
      <c r="LZ2" s="4" t="s">
        <v>353</v>
      </c>
      <c r="MA2">
        <f>IF(AND(AD2="",AI2=""),"",SUM(AD2:AI2))</f>
        <v>11</v>
      </c>
      <c r="MB2">
        <f>IF(AND(HY2="",ID2=""),"",SUM(HY2:ID2))</f>
        <v>12</v>
      </c>
      <c r="MC2">
        <f t="shared" ref="MC2:MC65" si="0">IF(AND(HB2="",HF2=""),"",SUM(HB2:HF2))</f>
        <v>15</v>
      </c>
      <c r="MD2" t="str">
        <f t="shared" ref="MD2:MD65" si="1">IF(AND(KI2="",KM2=""),"",SUM(KI2:KM2))</f>
        <v/>
      </c>
      <c r="ME2" t="str">
        <f>IF(AND(KU2="",LF2=""),"",SUM(KU2:LF2))</f>
        <v/>
      </c>
      <c r="MF2">
        <f>IF(AND(AD2="",AI2=""),"",AVERAGE(AD2:AI2))</f>
        <v>1.8333333333333333</v>
      </c>
      <c r="MG2">
        <f>IF(AND(HY2="",ID2=""),"",AVERAGE(HY2:ID2))</f>
        <v>2</v>
      </c>
      <c r="MH2">
        <f>IF(AND(HB2="",HF2=""),"",AVERAGE(HB2:HF2))</f>
        <v>3</v>
      </c>
      <c r="MI2" t="str">
        <f>IF(AND(KI2="",KM2=""),"",AVERAGE(KI2:KM2))</f>
        <v/>
      </c>
      <c r="MJ2" t="str">
        <f>IF(AND(KU2="",LF2=""),"",AVERAGE(KU2:LF2))</f>
        <v/>
      </c>
      <c r="MK2">
        <f>IF(AND(AC2="", FI2=""), "", AVERAGE(AC2, AP2, CU2, EN2, FI2))</f>
        <v>1.8</v>
      </c>
      <c r="ML2">
        <f>IF(AND(AB2="", FH2=""), "", AVERAGE(AB2, AO2, CT2, EM2, FH2))</f>
        <v>1.2</v>
      </c>
      <c r="MM2">
        <f>IF(GU2="","",GU2)</f>
        <v>2</v>
      </c>
      <c r="MN2">
        <f>IF(GT2="","",GT2)</f>
        <v>2</v>
      </c>
      <c r="MO2">
        <f>IF(AND(AC2="", GU2=""), "", AVERAGE(AC2, AP2, CU2, EN2, FI2, GU2))</f>
        <v>1.8333333333333333</v>
      </c>
      <c r="MP2">
        <f>IF(AND(AB2="", GT2=""), "", AVERAGE(AB2, AO2, CT2, EM2, FH2, GT2))</f>
        <v>1.3333333333333333</v>
      </c>
      <c r="MQ2">
        <f>IF(AND(IG2="", JY2=""), "", AVERAGE(IG2, JJ2, JY2))</f>
        <v>2</v>
      </c>
      <c r="MR2">
        <f>IF(AND(IF2="", JX2=""), "", AVERAGE(IF2, JI2, JX2))</f>
        <v>2</v>
      </c>
      <c r="MS2">
        <f>IF(AND(BQ2="", EY2=""), "", AVERAGE(BQ2,CF2,CR2,DJ2,DY2,EK2,EY2))</f>
        <v>80.142857142857139</v>
      </c>
      <c r="MT2">
        <f>IF(AND(BR2="", EZ2=""), "", AVERAGE(BR2,CG2,CS2,DK2,DZ2,EL2,EZ2))</f>
        <v>78.571428571428569</v>
      </c>
      <c r="MU2" s="77">
        <f t="shared" ref="MU2:MU65" si="2">IF(OR(BB2="",BB2= -999), "", IF(OR(BB2=1,BB2= 2), 1, 0))</f>
        <v>0</v>
      </c>
      <c r="MV2" s="77">
        <f t="shared" ref="MV2:MV65" si="3">IF(OR(BZ2="",BZ2= -999), "", IF(OR(BZ2=1,BZ2= 2), 1, 0))</f>
        <v>0</v>
      </c>
      <c r="MW2" s="82">
        <v>0</v>
      </c>
      <c r="MX2" s="82">
        <v>0</v>
      </c>
      <c r="MY2" s="77">
        <f t="shared" ref="MY2:MY65" si="4">IF(OR(DS2="",DS2= -999), "", IF(OR(DS2=1,DS2= 2), 1, 0))</f>
        <v>0</v>
      </c>
      <c r="MZ2" s="82">
        <v>0</v>
      </c>
      <c r="NA2" s="82">
        <v>1</v>
      </c>
      <c r="NB2" s="77">
        <f t="shared" ref="NB2:NB65" si="5">IF(OR(FV2="",FV2= -999), "", IF(OR(FV2=1,FV2= 2), 1, 0))</f>
        <v>0</v>
      </c>
      <c r="NC2" s="82">
        <f t="shared" ref="NC2:NC65" si="6">IF(OR(FX2="", FX2=-999), "", IF(FX2="1,2,3", 1, IF(FX2="1,2", 0.5, 0)))</f>
        <v>1</v>
      </c>
      <c r="ND2" s="77">
        <f t="shared" ref="ND2:ND65" si="7">IF(OR(GF2="",GF2= -999), "", IF(OR(GF2=1,GF2= 2), 1, 0))</f>
        <v>0</v>
      </c>
      <c r="NE2" s="82">
        <f t="shared" ref="NE2:NE65" si="8">IF(OR(GH2="", GH2=-999), "", IF(GH2="1,2,3", 1, IF(GH2="1,2", 0.5, 0)))</f>
        <v>0</v>
      </c>
      <c r="NF2" s="77">
        <f t="shared" ref="NF2:NF65" si="9">IF(OR(GM2="",GM2= -999), "", IF(GM2=1, 1, 0))</f>
        <v>1</v>
      </c>
      <c r="NG2" s="77">
        <f t="shared" ref="NG2:NG65" si="10">IF(OR(GS2="",GS2= -999), "", IF(GS2=1, 1, 0))</f>
        <v>0</v>
      </c>
      <c r="NH2" s="77">
        <f t="shared" ref="NH2:NH65" si="11">IF(OR(IK2="",IK2= -999), "", IF(OR(IK2=1,IK2= 2), 1, 0))</f>
        <v>0</v>
      </c>
      <c r="NI2" s="77">
        <f t="shared" ref="NI2:NI65" si="12">IF(OR(IO2="",IO2= -999), "", IF(OR(IO2=1,IO2= 2), 1, 0))</f>
        <v>0</v>
      </c>
      <c r="NJ2" s="77">
        <f t="shared" ref="NJ2:NJ65" si="13">IF(OR(IT2="",IT2= -999), "", IF(OR(IT2=1,IT2= 2), 1, 0))</f>
        <v>0</v>
      </c>
      <c r="NK2" s="77">
        <f t="shared" ref="NK2:NK65" si="14">IF(OR(IX2="",IX2= -999), "", IF(OR(IX2=1,IX2= 2), 1, 0))</f>
        <v>0</v>
      </c>
      <c r="NL2" s="77" t="str">
        <f t="shared" ref="NL2:NL65" si="15">IF(OR(JC2="",JC2= -999), "", IF(OR(JC2=1,JC2= 2), 1, 0))</f>
        <v/>
      </c>
      <c r="NM2" s="77" t="str">
        <f t="shared" ref="NM2:NM65" si="16">IF(OR(JG2="",JG2= -999), "", IF(OR(JG2=1,JG2= 2), 1, 0))</f>
        <v/>
      </c>
      <c r="NN2" s="77" t="str">
        <f t="shared" ref="NN2:NN65" si="17">IF(OR(JK2="",JK2= -999), "", IF(JK2= 2, 1, IF(JK2=3, 0.5, 0)))</f>
        <v/>
      </c>
      <c r="NO2" s="77" t="str">
        <f t="shared" ref="NO2:NO65" si="18">IF(OR(JL2="",JL2= -999), "", IF(JL2=2, 1, 0))</f>
        <v/>
      </c>
      <c r="NP2" s="76" t="str">
        <f t="shared" ref="NP2:NP65" si="19">IF(OR(JN2="",JN2= -999), "", IF(JN2=1, 1, 0))</f>
        <v/>
      </c>
      <c r="NQ2" s="76" t="str">
        <f t="shared" ref="NQ2:NQ65" si="20">IF(OR(JO2="",JO2= -999), "", IF(JO2=2, 1, 0))</f>
        <v/>
      </c>
      <c r="NR2" s="76" t="str">
        <f t="shared" ref="NR2:NR65" si="21">IF(OR(JP2="",JP2= -999), "", IF(JP2=2, 1, 0))</f>
        <v/>
      </c>
      <c r="NS2" s="76" t="str">
        <f t="shared" ref="NS2:NS65" si="22">IF(OR(JQ2="",JQ2= -999), "", IF(JQ2=3, 1, 0))</f>
        <v/>
      </c>
      <c r="NT2" s="76" t="str">
        <f t="shared" ref="NT2:NT65" si="23">IF(OR(JR2="",JR2= -999), "", IF(JR2=1, 1, 0))</f>
        <v/>
      </c>
      <c r="NU2" s="76" t="str">
        <f t="shared" ref="NU2:NU65" si="24">IF(OR(JT2="",JT2= -999), "", IF(JT2=2, 1, 0))</f>
        <v/>
      </c>
      <c r="NV2" s="76" t="str">
        <f t="shared" ref="NV2:NV65" si="25">IF(OR(JU2="",JU2= -999), "", IF(JU2=1, 1, 0))</f>
        <v/>
      </c>
      <c r="NW2" s="148" t="e">
        <f>IF(LEN(VLOOKUP(I:I,#REF!, 2, 0))=0, "", VLOOKUP(I:I,#REF!, 2, 0))</f>
        <v>#REF!</v>
      </c>
      <c r="NX2" s="76" t="e">
        <f>IF(LEN(VLOOKUP(I:I,#REF!, 3, 0))=0, "", VLOOKUP(I:I,#REF!, 3, 0))</f>
        <v>#REF!</v>
      </c>
      <c r="NY2" s="77">
        <f>IF(AND(MV2="", MW2="", MX2="", MY2="",MZ2="", NA2=""),"", SUM(MV2:NA2)/COUNT(MV2:NA2))</f>
        <v>0.16666666666666666</v>
      </c>
      <c r="NZ2" s="77">
        <f>IF(AND( MW2="", MX2="",MZ2="", NA2=""),"", SUM(MW2, MX2,MZ2,NA2)/COUNT(MW2, MX2,MZ2,NA2))</f>
        <v>0.25</v>
      </c>
      <c r="OA2" s="77">
        <f>IF(AND( MV2="", MY2=""),"", SUM(MV2, MY2)/COUNT(MV2, MY2))</f>
        <v>0</v>
      </c>
      <c r="OB2" s="77">
        <f>IF(AND(NB2="", NC2="", ND2="", NE2="",NF2="", NG2=""),"", SUM(NB2:NG2)/COUNT(NB2:NG2))</f>
        <v>0.33333333333333331</v>
      </c>
      <c r="OC2" s="77">
        <f>IF(AND( NB2="", ND2=""),"", SUM(NB2, ND2)/COUNT(NB2, ND2))</f>
        <v>0</v>
      </c>
      <c r="OD2" s="77">
        <f>IF(AND( NC2="",NE2="", NF2="", NG2=""),"", SUM(NC2, NE2, NF2, NG2)/COUNT(NC2, NE2, NF2, NG2))</f>
        <v>0.5</v>
      </c>
      <c r="OE2" s="77">
        <f>IF(AND( NH2="", NI2="", NJ2="", NK2="", NL2="", NM2="", NN2="", NO2="", NP2="", NQ2="", NR2="", NS2="", NT2="", NU2="",NV2=""),"", SUM(NH2:NV2)/COUNT(NH2:NV2))</f>
        <v>0</v>
      </c>
      <c r="OF2">
        <f>IF(AND( NH2="", NI2="", NJ2="", NK2="", NL2="", NM2="", NP2="", NQ2="", NR2="",  NT2="",NV2=""),"", SUM(NH2:NM2,NP2,NQ2,NR2,NT2,NV2)/COUNT(NH2:NM2,NP2,NQ2,NR2,NT2,NV2))</f>
        <v>0</v>
      </c>
      <c r="OG2" s="77" t="str">
        <f>IF(AND( NO2="", NS2="", NU2=""),"", SUM(NO2, NS2, NN2, NU2, NW2, NX2)/COUNT(NO2, NS2, NN2,NU2, NW2, NX2))</f>
        <v/>
      </c>
      <c r="OH2">
        <f t="shared" ref="OH2:OH33" si="26">IF(AND(MV2="", MW2="", MX2="", MY2="",MZ2="", NA2="", NB2="", NC2="", ND2="", NE2="",NF2="", NG2=""),"", SUM(MV2:NG2)/COUNT(MV2:NG2))</f>
        <v>0.25</v>
      </c>
      <c r="OI2">
        <f>IF(AND(MV2="", MY2="", NB2="", ND2=""),"", SUM(MV2, MY2, NB2,ND2)/COUNT(MV2, MY2, NB2,ND2))</f>
        <v>0</v>
      </c>
      <c r="OJ2" s="77">
        <f>IF(AND( MW2="", MX2="",MZ2="", NA2="",  NF2="", NG2=""),"", SUM(MW2, MX2,MZ2,NA2, NF2, NG2,NC2, NE2)/COUNT(MW2, MX2,MZ2,NA2, NF2, NG2,NC2, NE2))</f>
        <v>0.375</v>
      </c>
      <c r="OK2" s="77" t="e">
        <f>IF(LEN(VLOOKUP(I:I,#REF!, 2, 0))=0, "", VLOOKUP(I:I,#REF!, 2, 0))</f>
        <v>#REF!</v>
      </c>
      <c r="OL2" s="77" t="e">
        <f>IF(LEN(VLOOKUP(I:I,#REF!, 3, 0))=0, "", VLOOKUP(I:I,#REF!, 3, 0))</f>
        <v>#REF!</v>
      </c>
      <c r="OM2" t="s">
        <v>353</v>
      </c>
      <c r="ON2" t="s">
        <v>353</v>
      </c>
      <c r="OO2" s="109">
        <v>0</v>
      </c>
      <c r="OP2">
        <f>IF(AND(HY2="",IC2=""),"",SUM(HY2:IC2))</f>
        <v>11</v>
      </c>
      <c r="OQ2">
        <v>1</v>
      </c>
      <c r="OR2">
        <v>1</v>
      </c>
      <c r="OS2">
        <f>IF(AND(AD2="",AI2=""),"",SUM(AD2,AE2, AF2, AG2, AI2))</f>
        <v>8</v>
      </c>
    </row>
    <row r="3" spans="1:409" ht="18" customHeight="1">
      <c r="F3">
        <v>1</v>
      </c>
      <c r="G3">
        <v>1</v>
      </c>
      <c r="H3" s="158" t="s">
        <v>7245</v>
      </c>
      <c r="I3" s="111" t="s">
        <v>3673</v>
      </c>
      <c r="J3" s="22" t="s">
        <v>7266</v>
      </c>
      <c r="K3" s="23">
        <v>44273.468449074076</v>
      </c>
      <c r="L3" s="23">
        <v>44273.523645833331</v>
      </c>
      <c r="M3" s="24">
        <v>100</v>
      </c>
      <c r="N3" s="24">
        <v>1</v>
      </c>
      <c r="O3" s="74">
        <v>1</v>
      </c>
      <c r="P3" s="25" t="s">
        <v>313</v>
      </c>
      <c r="Q3" s="24">
        <v>4769</v>
      </c>
      <c r="R3" s="24">
        <v>1</v>
      </c>
      <c r="S3" s="23">
        <v>44273.523666817127</v>
      </c>
      <c r="T3" s="25" t="s">
        <v>314</v>
      </c>
      <c r="U3" s="25" t="s">
        <v>315</v>
      </c>
      <c r="V3" s="25" t="s">
        <v>425</v>
      </c>
      <c r="W3" s="25" t="s">
        <v>317</v>
      </c>
      <c r="X3" s="24">
        <v>55.46</v>
      </c>
      <c r="Y3" s="24">
        <v>93.456999999999994</v>
      </c>
      <c r="Z3" s="24">
        <v>96.962000000000003</v>
      </c>
      <c r="AA3" s="24">
        <v>2</v>
      </c>
      <c r="AB3" s="24">
        <v>3</v>
      </c>
      <c r="AC3" s="24">
        <v>1</v>
      </c>
      <c r="AD3" s="24">
        <v>0</v>
      </c>
      <c r="AE3" s="24">
        <v>0</v>
      </c>
      <c r="AF3" s="24">
        <v>2</v>
      </c>
      <c r="AG3" s="24">
        <v>2</v>
      </c>
      <c r="AH3" s="24">
        <v>0</v>
      </c>
      <c r="AI3" s="24">
        <v>0</v>
      </c>
      <c r="AJ3" s="25" t="s">
        <v>3700</v>
      </c>
      <c r="AK3" s="24">
        <v>3.395</v>
      </c>
      <c r="AL3" s="24">
        <v>8.94</v>
      </c>
      <c r="AM3" s="24">
        <v>12.446</v>
      </c>
      <c r="AN3" s="24">
        <v>2</v>
      </c>
      <c r="AO3" s="24">
        <v>4</v>
      </c>
      <c r="AP3" s="24">
        <v>0</v>
      </c>
      <c r="AQ3" s="24">
        <v>349.89600000000002</v>
      </c>
      <c r="AR3" s="24">
        <v>540.702</v>
      </c>
      <c r="AS3" s="24">
        <v>713.279</v>
      </c>
      <c r="AT3" s="24">
        <v>3</v>
      </c>
      <c r="AU3" s="24">
        <v>147.15199999999999</v>
      </c>
      <c r="AV3" s="24">
        <v>1506.972</v>
      </c>
      <c r="AW3" s="24">
        <v>1556.1389999999999</v>
      </c>
      <c r="AX3" s="24">
        <v>7</v>
      </c>
      <c r="AY3" s="25" t="s">
        <v>3701</v>
      </c>
      <c r="AZ3" s="25" t="s">
        <v>3702</v>
      </c>
      <c r="BA3" s="25"/>
      <c r="BB3" s="74">
        <v>0</v>
      </c>
      <c r="BC3" s="25" t="s">
        <v>3703</v>
      </c>
      <c r="BD3" s="24">
        <v>0</v>
      </c>
      <c r="BE3" s="24">
        <v>0</v>
      </c>
      <c r="BF3" s="24">
        <v>1599.7909999999999</v>
      </c>
      <c r="BG3" s="24">
        <v>0</v>
      </c>
      <c r="BH3" s="24">
        <v>9.5619999999999994</v>
      </c>
      <c r="BI3" s="24">
        <v>12.11</v>
      </c>
      <c r="BJ3" s="24">
        <v>19.574000000000002</v>
      </c>
      <c r="BK3" s="24">
        <v>3</v>
      </c>
      <c r="BL3" s="25" t="s">
        <v>377</v>
      </c>
      <c r="BM3" s="24">
        <v>0</v>
      </c>
      <c r="BN3" s="24">
        <v>0</v>
      </c>
      <c r="BO3" s="24">
        <v>48.597000000000001</v>
      </c>
      <c r="BP3" s="24">
        <v>0</v>
      </c>
      <c r="BQ3" s="24">
        <v>100</v>
      </c>
      <c r="BR3" s="24">
        <v>100</v>
      </c>
      <c r="BS3" s="24">
        <v>84.025000000000006</v>
      </c>
      <c r="BT3" s="24">
        <v>333.483</v>
      </c>
      <c r="BU3" s="24">
        <v>343.09100000000001</v>
      </c>
      <c r="BV3" s="24">
        <v>3</v>
      </c>
      <c r="BW3" s="25" t="s">
        <v>378</v>
      </c>
      <c r="BX3" s="25" t="s">
        <v>378</v>
      </c>
      <c r="BY3" s="25"/>
      <c r="BZ3" s="74">
        <v>0</v>
      </c>
      <c r="CA3" s="25" t="s">
        <v>3674</v>
      </c>
      <c r="CB3" s="24">
        <v>163.03299999999999</v>
      </c>
      <c r="CC3" s="24">
        <v>163.03299999999999</v>
      </c>
      <c r="CD3" s="24">
        <v>163.79300000000001</v>
      </c>
      <c r="CE3" s="24">
        <v>1</v>
      </c>
      <c r="CF3" s="24">
        <v>95</v>
      </c>
      <c r="CG3" s="24">
        <v>50</v>
      </c>
      <c r="CH3" s="24">
        <v>44.430999999999997</v>
      </c>
      <c r="CI3" s="24">
        <v>208.26499999999999</v>
      </c>
      <c r="CJ3" s="24">
        <v>258.33</v>
      </c>
      <c r="CK3" s="24">
        <v>5</v>
      </c>
      <c r="CL3" s="99" t="s">
        <v>413</v>
      </c>
      <c r="CM3" s="96" t="s">
        <v>800</v>
      </c>
      <c r="CN3" s="24">
        <v>0</v>
      </c>
      <c r="CO3" s="24">
        <v>0</v>
      </c>
      <c r="CP3" s="24">
        <v>242.023</v>
      </c>
      <c r="CQ3" s="24">
        <v>0</v>
      </c>
      <c r="CR3" s="24">
        <v>50</v>
      </c>
      <c r="CS3" s="24">
        <v>50</v>
      </c>
      <c r="CT3" s="24">
        <v>3</v>
      </c>
      <c r="CU3" s="24">
        <v>0</v>
      </c>
      <c r="CV3" s="25" t="s">
        <v>1090</v>
      </c>
      <c r="CW3" s="24">
        <v>0</v>
      </c>
      <c r="CX3" s="24">
        <v>0</v>
      </c>
      <c r="CY3" s="24">
        <v>239.11199999999999</v>
      </c>
      <c r="CZ3" s="24">
        <v>0</v>
      </c>
      <c r="DA3" s="24">
        <v>4.1360000000000001</v>
      </c>
      <c r="DB3" s="24">
        <v>4.1360000000000001</v>
      </c>
      <c r="DC3" s="24">
        <v>14.137</v>
      </c>
      <c r="DD3" s="24">
        <v>1</v>
      </c>
      <c r="DE3" s="25" t="s">
        <v>1087</v>
      </c>
      <c r="DF3" s="24">
        <v>0</v>
      </c>
      <c r="DG3" s="24">
        <v>0</v>
      </c>
      <c r="DH3" s="24">
        <v>40.042999999999999</v>
      </c>
      <c r="DI3" s="24">
        <v>0</v>
      </c>
      <c r="DJ3" s="24">
        <v>100</v>
      </c>
      <c r="DK3" s="24">
        <v>100</v>
      </c>
      <c r="DL3" s="24">
        <v>36.616999999999997</v>
      </c>
      <c r="DM3" s="24">
        <v>59.722999999999999</v>
      </c>
      <c r="DN3" s="24">
        <v>84.355000000000004</v>
      </c>
      <c r="DO3" s="24">
        <v>2</v>
      </c>
      <c r="DP3" s="25" t="s">
        <v>3675</v>
      </c>
      <c r="DQ3" s="25" t="s">
        <v>378</v>
      </c>
      <c r="DR3" s="25"/>
      <c r="DS3" s="74">
        <v>0</v>
      </c>
      <c r="DT3" s="25" t="s">
        <v>3676</v>
      </c>
      <c r="DU3" s="24">
        <v>0</v>
      </c>
      <c r="DV3" s="24">
        <v>0</v>
      </c>
      <c r="DW3" s="24">
        <v>85.849000000000004</v>
      </c>
      <c r="DX3" s="24">
        <v>0</v>
      </c>
      <c r="DY3" s="24">
        <v>100</v>
      </c>
      <c r="DZ3" s="24">
        <v>100</v>
      </c>
      <c r="EA3" s="24">
        <v>28.001000000000001</v>
      </c>
      <c r="EB3" s="24">
        <v>50.664999999999999</v>
      </c>
      <c r="EC3" s="24">
        <v>72.796000000000006</v>
      </c>
      <c r="ED3" s="24">
        <v>2</v>
      </c>
      <c r="EE3" s="96" t="s">
        <v>417</v>
      </c>
      <c r="EF3" s="96" t="s">
        <v>364</v>
      </c>
      <c r="EG3" s="24">
        <v>0</v>
      </c>
      <c r="EH3" s="24">
        <v>0</v>
      </c>
      <c r="EI3" s="24">
        <v>174.428</v>
      </c>
      <c r="EJ3" s="24">
        <v>0</v>
      </c>
      <c r="EK3" s="24">
        <v>80</v>
      </c>
      <c r="EL3" s="24">
        <v>70</v>
      </c>
      <c r="EM3" s="24">
        <v>3</v>
      </c>
      <c r="EN3" s="24">
        <v>0</v>
      </c>
      <c r="EO3" s="25" t="s">
        <v>3677</v>
      </c>
      <c r="EP3" s="24">
        <v>14.619</v>
      </c>
      <c r="EQ3" s="24">
        <v>18.440000000000001</v>
      </c>
      <c r="ER3" s="24">
        <v>34.771999999999998</v>
      </c>
      <c r="ES3" s="24">
        <v>2</v>
      </c>
      <c r="ET3" s="25" t="s">
        <v>456</v>
      </c>
      <c r="EU3" s="24">
        <v>0</v>
      </c>
      <c r="EV3" s="24">
        <v>0</v>
      </c>
      <c r="EW3" s="24">
        <v>301.16699999999997</v>
      </c>
      <c r="EX3" s="24">
        <v>0</v>
      </c>
      <c r="EY3" s="24">
        <v>100</v>
      </c>
      <c r="EZ3" s="24">
        <v>100</v>
      </c>
      <c r="FA3" s="24">
        <v>1.242</v>
      </c>
      <c r="FB3" s="24">
        <v>82.959000000000003</v>
      </c>
      <c r="FC3" s="24">
        <v>86.638000000000005</v>
      </c>
      <c r="FD3" s="24">
        <v>7</v>
      </c>
      <c r="FE3" s="25" t="s">
        <v>3678</v>
      </c>
      <c r="FF3" s="24">
        <v>2</v>
      </c>
      <c r="FG3" s="24">
        <v>3</v>
      </c>
      <c r="FH3" s="24">
        <v>4</v>
      </c>
      <c r="FI3" s="24">
        <v>0</v>
      </c>
      <c r="FJ3" s="24">
        <v>1</v>
      </c>
      <c r="FK3" s="24">
        <v>0</v>
      </c>
      <c r="FL3" s="25" t="s">
        <v>313</v>
      </c>
      <c r="FM3" s="25" t="s">
        <v>313</v>
      </c>
      <c r="FN3" s="24">
        <v>1</v>
      </c>
      <c r="FO3" s="24">
        <v>20.027000000000001</v>
      </c>
      <c r="FP3" s="24">
        <v>67.8</v>
      </c>
      <c r="FQ3" s="24">
        <v>88.349000000000004</v>
      </c>
      <c r="FR3" s="24">
        <v>11</v>
      </c>
      <c r="FS3" s="25" t="s">
        <v>3679</v>
      </c>
      <c r="FT3" s="25" t="s">
        <v>411</v>
      </c>
      <c r="FU3" s="25"/>
      <c r="FV3" s="74">
        <v>0</v>
      </c>
      <c r="FW3" s="25" t="s">
        <v>3680</v>
      </c>
      <c r="FX3" s="25" t="s">
        <v>370</v>
      </c>
      <c r="FY3" s="24">
        <v>33.307000000000002</v>
      </c>
      <c r="FZ3" s="24">
        <v>192.06200000000001</v>
      </c>
      <c r="GA3" s="24">
        <v>193.29300000000001</v>
      </c>
      <c r="GB3" s="24">
        <v>3</v>
      </c>
      <c r="GC3" s="25" t="s">
        <v>3681</v>
      </c>
      <c r="GD3" s="25" t="s">
        <v>830</v>
      </c>
      <c r="GE3" s="25"/>
      <c r="GF3" s="74">
        <v>0</v>
      </c>
      <c r="GG3" s="25" t="s">
        <v>3682</v>
      </c>
      <c r="GH3" s="25" t="s">
        <v>370</v>
      </c>
      <c r="GI3" s="24">
        <v>19.8</v>
      </c>
      <c r="GJ3" s="24">
        <v>117.586</v>
      </c>
      <c r="GK3" s="24">
        <v>142.16800000000001</v>
      </c>
      <c r="GL3" s="24">
        <v>8</v>
      </c>
      <c r="GM3" s="24">
        <v>1</v>
      </c>
      <c r="GN3" s="25" t="s">
        <v>3683</v>
      </c>
      <c r="GO3" s="24">
        <v>14.069000000000001</v>
      </c>
      <c r="GP3" s="24">
        <v>14.069000000000001</v>
      </c>
      <c r="GQ3" s="24">
        <v>24.468</v>
      </c>
      <c r="GR3" s="24">
        <v>1</v>
      </c>
      <c r="GS3" s="24">
        <v>3</v>
      </c>
      <c r="GT3" s="24">
        <v>4</v>
      </c>
      <c r="GU3" s="24">
        <v>0</v>
      </c>
      <c r="GV3" s="24">
        <v>3</v>
      </c>
      <c r="GW3" s="25" t="s">
        <v>965</v>
      </c>
      <c r="GX3" s="24">
        <v>11.808</v>
      </c>
      <c r="GY3" s="24">
        <v>84.259</v>
      </c>
      <c r="GZ3" s="24">
        <v>85.691999999999993</v>
      </c>
      <c r="HA3" s="24">
        <v>7</v>
      </c>
      <c r="HB3" s="24">
        <v>2</v>
      </c>
      <c r="HC3" s="24">
        <v>2</v>
      </c>
      <c r="HD3" s="24">
        <v>2</v>
      </c>
      <c r="HE3" s="24">
        <v>2</v>
      </c>
      <c r="HF3" s="24">
        <v>3</v>
      </c>
      <c r="HG3" s="24">
        <v>5</v>
      </c>
      <c r="HH3" s="24">
        <v>5</v>
      </c>
      <c r="HI3" s="25" t="s">
        <v>3684</v>
      </c>
      <c r="HJ3" s="25" t="s">
        <v>3685</v>
      </c>
      <c r="HK3" s="8"/>
      <c r="HL3" s="12" t="s">
        <v>3673</v>
      </c>
      <c r="HM3" s="23">
        <v>44274.363356481481</v>
      </c>
      <c r="HN3" s="23">
        <v>44274.468923611108</v>
      </c>
      <c r="HO3" s="24">
        <v>100</v>
      </c>
      <c r="HP3" s="24">
        <v>9120</v>
      </c>
      <c r="HQ3" s="24">
        <v>1</v>
      </c>
      <c r="HR3" s="23">
        <v>44274.468936747682</v>
      </c>
      <c r="HS3" s="25" t="s">
        <v>314</v>
      </c>
      <c r="HT3" s="25" t="s">
        <v>1496</v>
      </c>
      <c r="HU3" s="25" t="s">
        <v>1497</v>
      </c>
      <c r="HV3" s="25" t="s">
        <v>317</v>
      </c>
      <c r="HW3" s="24">
        <v>1</v>
      </c>
      <c r="HX3" s="24">
        <v>0</v>
      </c>
      <c r="HY3" s="24">
        <v>2</v>
      </c>
      <c r="HZ3" s="24">
        <v>1</v>
      </c>
      <c r="IA3" s="24">
        <v>3</v>
      </c>
      <c r="IB3" s="24">
        <v>2</v>
      </c>
      <c r="IC3" s="24">
        <v>2</v>
      </c>
      <c r="ID3" s="24">
        <v>1</v>
      </c>
      <c r="IE3" s="25" t="s">
        <v>3686</v>
      </c>
      <c r="IF3" s="24">
        <v>4</v>
      </c>
      <c r="IG3" s="24">
        <v>0</v>
      </c>
      <c r="IH3" s="25" t="s">
        <v>327</v>
      </c>
      <c r="II3" s="25" t="s">
        <v>327</v>
      </c>
      <c r="IJ3" s="25"/>
      <c r="IK3" s="74">
        <v>0</v>
      </c>
      <c r="IL3" s="74">
        <v>13</v>
      </c>
      <c r="IM3" s="74">
        <v>13</v>
      </c>
      <c r="IN3" s="25"/>
      <c r="IO3" s="74">
        <v>0</v>
      </c>
      <c r="IP3" s="25" t="s">
        <v>3687</v>
      </c>
      <c r="IQ3" s="25" t="s">
        <v>2945</v>
      </c>
      <c r="IR3" s="74">
        <v>17</v>
      </c>
      <c r="IS3" s="25"/>
      <c r="IT3" s="74">
        <v>0</v>
      </c>
      <c r="IU3" s="25" t="s">
        <v>3688</v>
      </c>
      <c r="IV3" s="74">
        <v>12</v>
      </c>
      <c r="IW3" s="25"/>
      <c r="IX3" s="74">
        <v>0</v>
      </c>
      <c r="IY3" s="25" t="s">
        <v>3689</v>
      </c>
      <c r="IZ3" s="25" t="s">
        <v>2947</v>
      </c>
      <c r="JA3" s="74">
        <v>200</v>
      </c>
      <c r="JB3" s="25"/>
      <c r="JC3" s="74">
        <v>0</v>
      </c>
      <c r="JD3" s="25" t="s">
        <v>437</v>
      </c>
      <c r="JE3" s="74">
        <v>240</v>
      </c>
      <c r="JF3" s="25"/>
      <c r="JG3" s="74">
        <v>0</v>
      </c>
      <c r="JH3" s="25" t="s">
        <v>3690</v>
      </c>
      <c r="JI3" s="24">
        <v>4</v>
      </c>
      <c r="JJ3" s="24">
        <v>0</v>
      </c>
      <c r="JK3" s="24">
        <v>3</v>
      </c>
      <c r="JL3" s="24">
        <v>2</v>
      </c>
      <c r="JM3" s="25" t="s">
        <v>3691</v>
      </c>
      <c r="JN3" s="24">
        <v>1</v>
      </c>
      <c r="JO3" s="24">
        <v>2</v>
      </c>
      <c r="JP3" s="24">
        <v>2</v>
      </c>
      <c r="JQ3" s="24">
        <v>3</v>
      </c>
      <c r="JR3" s="24">
        <v>2</v>
      </c>
      <c r="JS3" s="25" t="s">
        <v>3692</v>
      </c>
      <c r="JT3" s="24">
        <v>1</v>
      </c>
      <c r="JU3" s="24">
        <v>3</v>
      </c>
      <c r="JV3" s="25" t="s">
        <v>3693</v>
      </c>
      <c r="JW3" s="24">
        <v>1</v>
      </c>
      <c r="JX3" s="24">
        <v>4</v>
      </c>
      <c r="JY3" s="24">
        <v>0</v>
      </c>
      <c r="JZ3" s="24">
        <v>1</v>
      </c>
      <c r="KA3" s="24">
        <v>0</v>
      </c>
      <c r="KB3" s="25" t="s">
        <v>313</v>
      </c>
      <c r="KC3" s="25" t="s">
        <v>313</v>
      </c>
      <c r="KD3" s="24">
        <v>1</v>
      </c>
      <c r="KE3" s="24">
        <v>9.7260000000000009</v>
      </c>
      <c r="KF3" s="24">
        <v>37.21</v>
      </c>
      <c r="KG3" s="24">
        <v>39.134999999999998</v>
      </c>
      <c r="KH3" s="24">
        <v>6</v>
      </c>
      <c r="KI3" s="24">
        <v>1</v>
      </c>
      <c r="KJ3" s="24">
        <v>2</v>
      </c>
      <c r="KK3" s="24">
        <v>1</v>
      </c>
      <c r="KL3" s="24">
        <v>2</v>
      </c>
      <c r="KM3" s="24">
        <v>2</v>
      </c>
      <c r="KN3" s="24">
        <v>11</v>
      </c>
      <c r="KO3" s="24">
        <v>1</v>
      </c>
      <c r="KP3" s="25" t="s">
        <v>326</v>
      </c>
      <c r="KQ3" s="25" t="s">
        <v>313</v>
      </c>
      <c r="KR3" s="24">
        <v>1</v>
      </c>
      <c r="KS3" s="25" t="s">
        <v>312</v>
      </c>
      <c r="KT3" s="25" t="s">
        <v>313</v>
      </c>
      <c r="KU3" s="24">
        <v>4</v>
      </c>
      <c r="KV3" s="24">
        <v>4</v>
      </c>
      <c r="KW3" s="24">
        <v>5</v>
      </c>
      <c r="KX3" s="24">
        <v>4</v>
      </c>
      <c r="KY3" s="24">
        <v>5</v>
      </c>
      <c r="KZ3" s="24">
        <v>5</v>
      </c>
      <c r="LA3" s="24">
        <v>5</v>
      </c>
      <c r="LB3" s="24">
        <v>4</v>
      </c>
      <c r="LC3" s="24">
        <v>5</v>
      </c>
      <c r="LD3" s="24">
        <v>4</v>
      </c>
      <c r="LE3" s="24">
        <v>5</v>
      </c>
      <c r="LF3" s="24">
        <v>4</v>
      </c>
      <c r="LG3" s="24">
        <v>5</v>
      </c>
      <c r="LH3" s="24">
        <v>4</v>
      </c>
      <c r="LI3" s="24">
        <v>4</v>
      </c>
      <c r="LJ3" s="24">
        <v>4</v>
      </c>
      <c r="LK3" s="24">
        <v>5</v>
      </c>
      <c r="LL3" s="24">
        <v>4</v>
      </c>
      <c r="LM3" s="24">
        <v>4</v>
      </c>
      <c r="LN3" s="24">
        <v>4</v>
      </c>
      <c r="LO3" s="24">
        <v>4</v>
      </c>
      <c r="LP3" s="24">
        <v>5</v>
      </c>
      <c r="LQ3" s="24">
        <v>4</v>
      </c>
      <c r="LR3" s="24">
        <v>5</v>
      </c>
      <c r="LS3" s="24">
        <v>5</v>
      </c>
      <c r="LT3" s="24">
        <v>3</v>
      </c>
      <c r="LU3" s="24">
        <v>5</v>
      </c>
      <c r="LV3" s="25" t="s">
        <v>3694</v>
      </c>
      <c r="LW3" s="25" t="s">
        <v>3695</v>
      </c>
      <c r="LX3" s="25" t="s">
        <v>3696</v>
      </c>
      <c r="LY3" s="25" t="s">
        <v>3697</v>
      </c>
      <c r="LZ3" s="24">
        <v>63</v>
      </c>
      <c r="MA3">
        <f t="shared" ref="MA3:MA65" si="27">IF(AND(AD3="",AI3=""),"",SUM(AD3:AI3))</f>
        <v>4</v>
      </c>
      <c r="MB3">
        <f t="shared" ref="MB3:MB65" si="28">IF(AND(HY3="",ID3=""),"",SUM(HY3:ID3))</f>
        <v>11</v>
      </c>
      <c r="MC3">
        <f t="shared" si="0"/>
        <v>11</v>
      </c>
      <c r="MD3">
        <f t="shared" si="1"/>
        <v>8</v>
      </c>
      <c r="ME3">
        <f t="shared" ref="ME3:ME66" si="29">IF(AND(KU3="",LF3=""),"",SUM(KU3:LF3))</f>
        <v>54</v>
      </c>
      <c r="MF3">
        <f t="shared" ref="MF3:MF66" si="30">IF(AND(AD3="",AI3=""),"",AVERAGE(AD3:AI3))</f>
        <v>0.66666666666666663</v>
      </c>
      <c r="MG3">
        <f t="shared" ref="MG3:MG66" si="31">IF(AND(HY3="",ID3=""),"",AVERAGE(HY3:ID3))</f>
        <v>1.8333333333333333</v>
      </c>
      <c r="MH3">
        <f t="shared" ref="MH3:MH66" si="32">IF(AND(HB3="",HF3=""),"",AVERAGE(HB3:HF3))</f>
        <v>2.2000000000000002</v>
      </c>
      <c r="MI3">
        <f t="shared" ref="MI3:MI66" si="33">IF(AND(KI3="",KM3=""),"",AVERAGE(KI3:KM3))</f>
        <v>1.6</v>
      </c>
      <c r="MJ3">
        <f t="shared" ref="MJ3:MJ66" si="34">IF(AND(KU3="",LF3=""),"",AVERAGE(KU3:LF3))</f>
        <v>4.5</v>
      </c>
      <c r="MK3">
        <f t="shared" ref="MK3:MK66" si="35">IF(AND(AC3="", FI3=""), "", AVERAGE(AC3, AP3, CU3, EN3, FI3))</f>
        <v>0.2</v>
      </c>
      <c r="ML3">
        <f t="shared" ref="ML3:ML66" si="36">IF(AND(AB3="", FH3=""), "", AVERAGE(AB3, AO3, CT3, EM3, FH3))</f>
        <v>3.4</v>
      </c>
      <c r="MM3">
        <f t="shared" ref="MM3:MM66" si="37">IF(GU3="","",GU3)</f>
        <v>0</v>
      </c>
      <c r="MN3">
        <f t="shared" ref="MN3:MN66" si="38">IF(GT3="","",GT3)</f>
        <v>4</v>
      </c>
      <c r="MO3" s="77">
        <f t="shared" ref="MO3:MO66" si="39">IF(AND(AC3="", GU3=""), "", AVERAGE(AC3, AP3, CU3, EN3, FI3, GU3))</f>
        <v>0.16666666666666666</v>
      </c>
      <c r="MP3" s="77">
        <f t="shared" ref="MP3:MP66" si="40">IF(AND(AB3="", GT3=""), "", AVERAGE(AB3, AO3, CT3, EM3, FH3, GT3))</f>
        <v>3.5</v>
      </c>
      <c r="MQ3" s="77">
        <f t="shared" ref="MQ3:MQ66" si="41">IF(AND(IG3="", JY3=""), "", AVERAGE(IG3, JJ3, JY3))</f>
        <v>0</v>
      </c>
      <c r="MR3" s="77">
        <f t="shared" ref="MR3:MR66" si="42">IF(AND(IF3="", JX3=""), "", AVERAGE(IF3, JI3, JX3))</f>
        <v>4</v>
      </c>
      <c r="MS3" s="77">
        <f t="shared" ref="MS3:MS66" si="43">IF(AND(BQ3="", EY3=""), "", AVERAGE(BQ3,CF3,CR3,DJ3,DY3,EK3,EY3))</f>
        <v>89.285714285714292</v>
      </c>
      <c r="MT3" s="77">
        <f t="shared" ref="MT3:MT66" si="44">IF(AND(BR3="", EZ3=""), "", AVERAGE(BR3,CG3,CS3,DK3,DZ3,EL3,EZ3))</f>
        <v>81.428571428571431</v>
      </c>
      <c r="MU3" s="77">
        <f t="shared" si="2"/>
        <v>0</v>
      </c>
      <c r="MV3">
        <f t="shared" si="3"/>
        <v>0</v>
      </c>
      <c r="MW3">
        <v>1</v>
      </c>
      <c r="MX3">
        <v>0</v>
      </c>
      <c r="MY3">
        <f t="shared" si="4"/>
        <v>0</v>
      </c>
      <c r="MZ3">
        <v>1</v>
      </c>
      <c r="NA3">
        <v>1</v>
      </c>
      <c r="NB3">
        <f t="shared" si="5"/>
        <v>0</v>
      </c>
      <c r="NC3">
        <f t="shared" si="6"/>
        <v>0</v>
      </c>
      <c r="ND3">
        <f t="shared" si="7"/>
        <v>0</v>
      </c>
      <c r="NE3">
        <f t="shared" si="8"/>
        <v>0</v>
      </c>
      <c r="NF3">
        <f t="shared" si="9"/>
        <v>1</v>
      </c>
      <c r="NG3">
        <f t="shared" si="10"/>
        <v>0</v>
      </c>
      <c r="NH3">
        <f t="shared" si="11"/>
        <v>0</v>
      </c>
      <c r="NI3">
        <f t="shared" si="12"/>
        <v>0</v>
      </c>
      <c r="NJ3">
        <f t="shared" si="13"/>
        <v>0</v>
      </c>
      <c r="NK3">
        <f t="shared" si="14"/>
        <v>0</v>
      </c>
      <c r="NL3">
        <f t="shared" si="15"/>
        <v>0</v>
      </c>
      <c r="NM3">
        <f t="shared" si="16"/>
        <v>0</v>
      </c>
      <c r="NN3" s="77">
        <f t="shared" si="17"/>
        <v>0.5</v>
      </c>
      <c r="NO3" s="77">
        <f t="shared" si="18"/>
        <v>1</v>
      </c>
      <c r="NP3" s="77">
        <f t="shared" si="19"/>
        <v>1</v>
      </c>
      <c r="NQ3" s="77">
        <f t="shared" si="20"/>
        <v>1</v>
      </c>
      <c r="NR3" s="77">
        <f t="shared" si="21"/>
        <v>1</v>
      </c>
      <c r="NS3" s="77">
        <f t="shared" si="22"/>
        <v>1</v>
      </c>
      <c r="NT3" s="77">
        <f t="shared" si="23"/>
        <v>0</v>
      </c>
      <c r="NU3" s="77">
        <f t="shared" si="24"/>
        <v>0</v>
      </c>
      <c r="NV3" s="77">
        <f t="shared" si="25"/>
        <v>0</v>
      </c>
      <c r="NW3" s="77">
        <v>0</v>
      </c>
      <c r="NX3" s="77">
        <v>0</v>
      </c>
      <c r="NY3" s="77">
        <f t="shared" ref="NY3:NY66" si="45">IF(AND(MV3="", MW3="", MX3="", MY3="",MZ3="", NA3=""),"", SUM(MV3:NA3)/COUNT(MV3:NA3))</f>
        <v>0.5</v>
      </c>
      <c r="NZ3" s="77">
        <f t="shared" ref="NZ3:NZ66" si="46">IF(AND( MW3="", MX3="",MZ3="", NA3=""),"", SUM(MW3, MX3,MZ3,NA3)/COUNT(MW3, MX3,MZ3,NA3))</f>
        <v>0.75</v>
      </c>
      <c r="OA3" s="77">
        <f t="shared" ref="OA3:OA66" si="47">IF(AND( MV3="", MY3=""),"", SUM(MV3, MY3)/COUNT(MV3, MY3))</f>
        <v>0</v>
      </c>
      <c r="OB3" s="77">
        <f t="shared" ref="OB3:OB65" si="48">IF(AND(NB3="", NC3="", ND3="", NE3="",NF3="", NG3=""),"", SUM(NB3:NG3)/COUNT(NB3:NG3))</f>
        <v>0.16666666666666666</v>
      </c>
      <c r="OC3">
        <f t="shared" ref="OC3:OC65" si="49">IF(AND( NB3="", ND3=""),"", SUM(NB3, ND3)/COUNT(NB3, ND3))</f>
        <v>0</v>
      </c>
      <c r="OD3" s="77">
        <f t="shared" ref="OD3:OD66" si="50">IF(AND( NC3="",NE3="", NF3="", NG3=""),"", SUM(NC3, NE3, NF3, NG3)/COUNT(NC3, NE3, NF3, NG3))</f>
        <v>0.25</v>
      </c>
      <c r="OE3">
        <f t="shared" ref="OE3:OE65" si="51">IF(AND( NH3="", NI3="", NJ3="", NK3="", NL3="", NM3="", NN3="", NO3="", NP3="", NQ3="", NR3="", NS3="", NT3="", NU3="",NV3=""),"", SUM(NH3:NV3)/COUNT(NH3:NV3))</f>
        <v>0.36666666666666664</v>
      </c>
      <c r="OF3">
        <f t="shared" ref="OF3:OF65" si="52">IF(AND( NH3="", NI3="", NJ3="", NK3="", NL3="", NM3="", NP3="", NQ3="", NR3="",  NT3="",NV3=""),"", SUM(NH3:NM3,NP3,NQ3,NR3,NT3,NV3)/COUNT(NH3:NM3,NP3,NQ3,NR3,NT3,NV3))</f>
        <v>0.27272727272727271</v>
      </c>
      <c r="OG3" s="77">
        <f t="shared" ref="OG3:OG66" si="53">IF(AND( NO3="", NS3="", NU3=""),"", SUM(NO3, NS3, NN3, NU3, NW3, NX3)/COUNT(NO3, NS3, NN3,NU3, NW3, NX3))</f>
        <v>0.41666666666666669</v>
      </c>
      <c r="OH3">
        <f t="shared" si="26"/>
        <v>0.33333333333333331</v>
      </c>
      <c r="OI3">
        <f t="shared" ref="OI3:OI66" si="54">IF(AND(MV3="", MY3="", NB3="", ND3=""),"", SUM(MV3, MY3, NB3,ND3)/COUNT(MV3, MY3, NB3,ND3))</f>
        <v>0</v>
      </c>
      <c r="OJ3" s="77">
        <f t="shared" ref="OJ3:OJ66" si="55">IF(AND( MW3="", MX3="",MZ3="", NA3="",  NF3="", NG3=""),"", SUM(MW3, MX3,MZ3,NA3, NF3, NG3,NC3, NE3)/COUNT(MW3, MX3,MZ3,NA3, NF3, NG3,NC3, NE3))</f>
        <v>0.5</v>
      </c>
      <c r="OK3">
        <v>0</v>
      </c>
      <c r="OL3" s="77">
        <v>0</v>
      </c>
      <c r="OM3">
        <v>4</v>
      </c>
      <c r="ON3">
        <v>1</v>
      </c>
      <c r="OO3" s="1">
        <v>0</v>
      </c>
      <c r="OP3">
        <f t="shared" ref="OP3:OP66" si="56">IF(AND(HY3="",IC3=""),"",SUM(HY3:IC3))</f>
        <v>10</v>
      </c>
      <c r="OQ3">
        <v>1</v>
      </c>
      <c r="OR3">
        <v>1</v>
      </c>
      <c r="OS3">
        <f t="shared" ref="OS3:OS66" si="57">IF(AND(AD3="",AI3=""),"",SUM(AD3,AE3, AF3, AG3, AI3))</f>
        <v>4</v>
      </c>
    </row>
    <row r="4" spans="1:409" ht="18" customHeight="1">
      <c r="A4">
        <v>1</v>
      </c>
      <c r="B4" t="s">
        <v>7264</v>
      </c>
      <c r="F4">
        <v>1</v>
      </c>
      <c r="G4">
        <v>1</v>
      </c>
      <c r="H4" s="158" t="s">
        <v>7245</v>
      </c>
      <c r="I4" s="111" t="s">
        <v>3698</v>
      </c>
      <c r="J4" s="22"/>
      <c r="K4" s="23">
        <v>44271.41233796296</v>
      </c>
      <c r="L4" s="23">
        <v>44271.836099537039</v>
      </c>
      <c r="M4" s="24">
        <v>13</v>
      </c>
      <c r="N4" s="24">
        <v>1</v>
      </c>
      <c r="O4" s="74">
        <v>1</v>
      </c>
      <c r="P4" s="25" t="s">
        <v>313</v>
      </c>
      <c r="Q4" s="24">
        <v>36612</v>
      </c>
      <c r="R4" s="24">
        <v>0</v>
      </c>
      <c r="S4" s="23">
        <v>44278.836153090277</v>
      </c>
      <c r="T4" s="25" t="s">
        <v>314</v>
      </c>
      <c r="U4" s="25" t="s">
        <v>1134</v>
      </c>
      <c r="V4" s="25" t="s">
        <v>811</v>
      </c>
      <c r="W4" s="25" t="s">
        <v>3699</v>
      </c>
      <c r="BM4" s="25" t="s">
        <v>353</v>
      </c>
      <c r="BN4" s="25" t="s">
        <v>353</v>
      </c>
      <c r="BO4" s="25" t="s">
        <v>353</v>
      </c>
      <c r="BP4" s="25" t="s">
        <v>353</v>
      </c>
      <c r="BQ4" s="25" t="s">
        <v>353</v>
      </c>
      <c r="BR4" s="25" t="s">
        <v>353</v>
      </c>
      <c r="BS4" s="25" t="s">
        <v>353</v>
      </c>
      <c r="BT4" s="25" t="s">
        <v>353</v>
      </c>
      <c r="BU4" s="25" t="s">
        <v>353</v>
      </c>
      <c r="BV4" s="25" t="s">
        <v>353</v>
      </c>
      <c r="BW4" s="25" t="s">
        <v>353</v>
      </c>
      <c r="BX4" s="25" t="s">
        <v>320</v>
      </c>
      <c r="BY4" s="25"/>
      <c r="BZ4" s="74">
        <v>-999</v>
      </c>
      <c r="CA4" s="25" t="s">
        <v>353</v>
      </c>
      <c r="CB4" s="25" t="s">
        <v>353</v>
      </c>
      <c r="CC4" s="25" t="s">
        <v>353</v>
      </c>
      <c r="CD4" s="25" t="s">
        <v>353</v>
      </c>
      <c r="CE4" s="25" t="s">
        <v>353</v>
      </c>
      <c r="CF4" s="26" t="s">
        <v>353</v>
      </c>
      <c r="CG4" s="26" t="s">
        <v>353</v>
      </c>
      <c r="CH4" s="26" t="s">
        <v>353</v>
      </c>
      <c r="CI4" s="26" t="s">
        <v>353</v>
      </c>
      <c r="CJ4" s="26" t="s">
        <v>353</v>
      </c>
      <c r="CK4" s="26" t="s">
        <v>353</v>
      </c>
      <c r="CL4" s="99" t="s">
        <v>353</v>
      </c>
      <c r="CM4" s="96" t="s">
        <v>353</v>
      </c>
      <c r="CN4" s="25" t="s">
        <v>353</v>
      </c>
      <c r="CO4" s="25" t="s">
        <v>353</v>
      </c>
      <c r="CP4" s="25" t="s">
        <v>353</v>
      </c>
      <c r="CQ4" s="25" t="s">
        <v>353</v>
      </c>
      <c r="CR4" s="25" t="s">
        <v>353</v>
      </c>
      <c r="CS4" s="25" t="s">
        <v>353</v>
      </c>
      <c r="CT4" s="25" t="s">
        <v>353</v>
      </c>
      <c r="CU4" s="25" t="s">
        <v>353</v>
      </c>
      <c r="CV4" s="25" t="s">
        <v>353</v>
      </c>
      <c r="CW4" s="26" t="s">
        <v>353</v>
      </c>
      <c r="CX4" s="26" t="s">
        <v>353</v>
      </c>
      <c r="CY4" s="26" t="s">
        <v>353</v>
      </c>
      <c r="CZ4" s="26" t="s">
        <v>353</v>
      </c>
      <c r="DA4" s="26" t="s">
        <v>353</v>
      </c>
      <c r="DB4" s="26" t="s">
        <v>353</v>
      </c>
      <c r="DC4" s="26" t="s">
        <v>353</v>
      </c>
      <c r="DD4" s="26" t="s">
        <v>353</v>
      </c>
      <c r="DE4" s="25" t="s">
        <v>353</v>
      </c>
      <c r="DF4" s="25" t="s">
        <v>353</v>
      </c>
      <c r="DG4" s="25" t="s">
        <v>353</v>
      </c>
      <c r="DH4" s="25" t="s">
        <v>353</v>
      </c>
      <c r="DI4" s="25" t="s">
        <v>353</v>
      </c>
      <c r="DJ4" s="25" t="s">
        <v>353</v>
      </c>
      <c r="DK4" s="25" t="s">
        <v>353</v>
      </c>
      <c r="DL4" s="25" t="s">
        <v>353</v>
      </c>
      <c r="DM4" s="25" t="s">
        <v>353</v>
      </c>
      <c r="DN4" s="25" t="s">
        <v>353</v>
      </c>
      <c r="DO4" s="25" t="s">
        <v>353</v>
      </c>
      <c r="DP4" s="25" t="s">
        <v>353</v>
      </c>
      <c r="DQ4" s="25" t="s">
        <v>320</v>
      </c>
      <c r="DR4" s="25"/>
      <c r="DS4" s="74">
        <v>-999</v>
      </c>
      <c r="DT4" s="25" t="s">
        <v>353</v>
      </c>
      <c r="DU4" s="25" t="s">
        <v>353</v>
      </c>
      <c r="DV4" s="25" t="s">
        <v>353</v>
      </c>
      <c r="DW4" s="25" t="s">
        <v>353</v>
      </c>
      <c r="DX4" s="25" t="s">
        <v>353</v>
      </c>
      <c r="DY4" s="25" t="s">
        <v>353</v>
      </c>
      <c r="DZ4" s="25" t="s">
        <v>353</v>
      </c>
      <c r="EA4" s="25" t="s">
        <v>353</v>
      </c>
      <c r="EB4" s="25" t="s">
        <v>353</v>
      </c>
      <c r="EC4" s="25" t="s">
        <v>353</v>
      </c>
      <c r="ED4" s="25" t="s">
        <v>353</v>
      </c>
      <c r="EE4" s="96" t="s">
        <v>353</v>
      </c>
      <c r="EF4" s="96" t="s">
        <v>353</v>
      </c>
      <c r="EG4" s="25" t="s">
        <v>353</v>
      </c>
      <c r="EH4" s="25" t="s">
        <v>353</v>
      </c>
      <c r="EI4" s="25" t="s">
        <v>353</v>
      </c>
      <c r="EJ4" s="25" t="s">
        <v>353</v>
      </c>
      <c r="EK4" s="25" t="s">
        <v>353</v>
      </c>
      <c r="EL4" s="25" t="s">
        <v>353</v>
      </c>
      <c r="EM4" s="25" t="s">
        <v>353</v>
      </c>
      <c r="EN4" s="25" t="s">
        <v>353</v>
      </c>
      <c r="EO4" s="25" t="s">
        <v>353</v>
      </c>
      <c r="EP4" s="25" t="s">
        <v>353</v>
      </c>
      <c r="EQ4" s="25" t="s">
        <v>353</v>
      </c>
      <c r="ER4" s="25" t="s">
        <v>353</v>
      </c>
      <c r="ES4" s="25" t="s">
        <v>353</v>
      </c>
      <c r="ET4" s="25" t="s">
        <v>353</v>
      </c>
      <c r="EU4" s="25" t="s">
        <v>353</v>
      </c>
      <c r="EV4" s="25" t="s">
        <v>353</v>
      </c>
      <c r="EW4" s="25" t="s">
        <v>353</v>
      </c>
      <c r="EX4" s="25" t="s">
        <v>353</v>
      </c>
      <c r="EY4" s="25" t="s">
        <v>353</v>
      </c>
      <c r="EZ4" s="25" t="s">
        <v>353</v>
      </c>
      <c r="FA4" s="25" t="s">
        <v>353</v>
      </c>
      <c r="FB4" s="25" t="s">
        <v>353</v>
      </c>
      <c r="FC4" s="25" t="s">
        <v>353</v>
      </c>
      <c r="FD4" s="25" t="s">
        <v>353</v>
      </c>
      <c r="FE4" s="25" t="s">
        <v>353</v>
      </c>
      <c r="FF4" s="25" t="s">
        <v>353</v>
      </c>
      <c r="FG4" s="25" t="s">
        <v>353</v>
      </c>
      <c r="FH4" s="25" t="s">
        <v>353</v>
      </c>
      <c r="FI4" s="25" t="s">
        <v>353</v>
      </c>
      <c r="FJ4" s="25" t="s">
        <v>353</v>
      </c>
      <c r="FK4" s="25" t="s">
        <v>353</v>
      </c>
      <c r="FL4" s="25" t="s">
        <v>353</v>
      </c>
      <c r="FM4" s="25" t="s">
        <v>353</v>
      </c>
      <c r="FN4" s="26" t="s">
        <v>353</v>
      </c>
      <c r="FO4" s="26" t="s">
        <v>353</v>
      </c>
      <c r="FP4" s="26" t="s">
        <v>353</v>
      </c>
      <c r="FQ4" s="26" t="s">
        <v>353</v>
      </c>
      <c r="FR4" s="26" t="s">
        <v>353</v>
      </c>
      <c r="FS4" s="25" t="s">
        <v>353</v>
      </c>
      <c r="FT4" s="25" t="s">
        <v>320</v>
      </c>
      <c r="FU4" s="25"/>
      <c r="FV4" s="74">
        <v>-999</v>
      </c>
      <c r="FW4" s="25" t="s">
        <v>353</v>
      </c>
      <c r="FX4" s="25" t="s">
        <v>353</v>
      </c>
      <c r="FY4" s="25" t="s">
        <v>353</v>
      </c>
      <c r="FZ4" s="25" t="s">
        <v>353</v>
      </c>
      <c r="GA4" s="25" t="s">
        <v>353</v>
      </c>
      <c r="GB4" s="25" t="s">
        <v>353</v>
      </c>
      <c r="GC4" s="25" t="s">
        <v>353</v>
      </c>
      <c r="GD4" s="25" t="s">
        <v>320</v>
      </c>
      <c r="GE4" s="25"/>
      <c r="GF4" s="74">
        <v>-999</v>
      </c>
      <c r="GG4" s="25" t="s">
        <v>353</v>
      </c>
      <c r="GH4" s="25" t="s">
        <v>353</v>
      </c>
      <c r="GI4" s="25" t="s">
        <v>353</v>
      </c>
      <c r="GJ4" s="25" t="s">
        <v>353</v>
      </c>
      <c r="GK4" s="25" t="s">
        <v>353</v>
      </c>
      <c r="GL4" s="25" t="s">
        <v>353</v>
      </c>
      <c r="GM4" s="25" t="s">
        <v>353</v>
      </c>
      <c r="GN4" s="25" t="s">
        <v>353</v>
      </c>
      <c r="GO4" s="25" t="s">
        <v>353</v>
      </c>
      <c r="GP4" s="25" t="s">
        <v>353</v>
      </c>
      <c r="GQ4" s="25" t="s">
        <v>353</v>
      </c>
      <c r="GR4" s="25" t="s">
        <v>353</v>
      </c>
      <c r="GS4" s="25" t="s">
        <v>353</v>
      </c>
      <c r="GT4" s="25" t="s">
        <v>353</v>
      </c>
      <c r="GU4" s="25" t="s">
        <v>353</v>
      </c>
      <c r="GV4" s="25" t="s">
        <v>353</v>
      </c>
      <c r="GW4" s="25" t="s">
        <v>353</v>
      </c>
      <c r="GX4" s="25" t="s">
        <v>353</v>
      </c>
      <c r="GY4" s="25" t="s">
        <v>353</v>
      </c>
      <c r="GZ4" s="25" t="s">
        <v>353</v>
      </c>
      <c r="HA4" s="25" t="s">
        <v>353</v>
      </c>
      <c r="HB4" s="25" t="s">
        <v>353</v>
      </c>
      <c r="HC4" s="25" t="s">
        <v>353</v>
      </c>
      <c r="HD4" s="25" t="s">
        <v>353</v>
      </c>
      <c r="HE4" s="25" t="s">
        <v>353</v>
      </c>
      <c r="HF4" s="25" t="s">
        <v>353</v>
      </c>
      <c r="HG4" s="25" t="s">
        <v>353</v>
      </c>
      <c r="HH4" s="25" t="s">
        <v>353</v>
      </c>
      <c r="HI4" s="25" t="s">
        <v>3684</v>
      </c>
      <c r="HJ4" s="25" t="s">
        <v>3685</v>
      </c>
      <c r="HK4" s="8"/>
      <c r="HL4" s="12" t="s">
        <v>3698</v>
      </c>
      <c r="HM4" s="27"/>
      <c r="HN4" s="27"/>
      <c r="HO4" s="27"/>
      <c r="HP4" s="27"/>
      <c r="HQ4" s="27"/>
      <c r="HR4" s="27"/>
      <c r="HS4" s="27"/>
      <c r="HT4" s="27"/>
      <c r="HU4" s="27"/>
      <c r="HV4" s="27"/>
      <c r="HW4" s="27"/>
      <c r="HX4" s="27"/>
      <c r="HY4" s="27"/>
      <c r="HZ4" s="27"/>
      <c r="IA4" s="27"/>
      <c r="IB4" s="27"/>
      <c r="IC4" s="27"/>
      <c r="ID4" s="27"/>
      <c r="IE4" s="27"/>
      <c r="IF4" s="27"/>
      <c r="IG4" s="27"/>
      <c r="IH4" s="27"/>
      <c r="II4" s="27" t="s">
        <v>320</v>
      </c>
      <c r="IJ4" s="27"/>
      <c r="IK4" s="24">
        <v>-999</v>
      </c>
      <c r="IL4" s="27"/>
      <c r="IM4" s="27" t="s">
        <v>320</v>
      </c>
      <c r="IN4" s="27"/>
      <c r="IO4" s="74">
        <v>-999</v>
      </c>
      <c r="IP4" s="27"/>
      <c r="IQ4" s="27"/>
      <c r="IR4" s="27" t="s">
        <v>320</v>
      </c>
      <c r="IS4" s="27"/>
      <c r="IT4" s="24">
        <v>-999</v>
      </c>
      <c r="IU4" s="27"/>
      <c r="IV4" s="27" t="s">
        <v>320</v>
      </c>
      <c r="IW4" s="27"/>
      <c r="IX4" s="24">
        <v>-999</v>
      </c>
      <c r="IY4" s="27"/>
      <c r="IZ4" s="27"/>
      <c r="JA4" s="27" t="s">
        <v>320</v>
      </c>
      <c r="JB4" s="27"/>
      <c r="JC4" s="24">
        <v>-999</v>
      </c>
      <c r="JD4" s="27"/>
      <c r="JE4" s="27" t="s">
        <v>320</v>
      </c>
      <c r="JF4" s="27"/>
      <c r="JG4" s="24">
        <v>-999</v>
      </c>
      <c r="JH4" s="27"/>
      <c r="JI4" s="27"/>
      <c r="JJ4" s="27"/>
      <c r="JK4" s="27"/>
      <c r="JL4" s="27"/>
      <c r="JM4" s="27"/>
      <c r="JN4" s="27"/>
      <c r="JO4" s="27"/>
      <c r="JP4" s="27"/>
      <c r="JQ4" s="27"/>
      <c r="JR4" s="27"/>
      <c r="JS4" s="27"/>
      <c r="JT4" s="27"/>
      <c r="JU4" s="27"/>
      <c r="JV4" s="27"/>
      <c r="JW4" s="27"/>
      <c r="JX4" s="27"/>
      <c r="JY4" s="27"/>
      <c r="JZ4" s="27"/>
      <c r="KA4" s="27"/>
      <c r="KB4" s="27"/>
      <c r="KC4" s="27"/>
      <c r="KD4" s="27"/>
      <c r="KE4" s="27"/>
      <c r="KF4" s="27"/>
      <c r="KG4" s="27"/>
      <c r="KH4" s="27"/>
      <c r="KI4" s="27"/>
      <c r="KJ4" s="27"/>
      <c r="KK4" s="27"/>
      <c r="KL4" s="27"/>
      <c r="KM4" s="27"/>
      <c r="KN4" s="27"/>
      <c r="KO4" s="27"/>
      <c r="KP4" s="27"/>
      <c r="KQ4" s="27"/>
      <c r="KR4" s="27"/>
      <c r="KS4" s="27"/>
      <c r="KT4" s="27"/>
      <c r="KU4" s="27"/>
      <c r="KV4" s="27"/>
      <c r="KW4" s="27"/>
      <c r="KX4" s="27"/>
      <c r="KY4" s="27"/>
      <c r="KZ4" s="27"/>
      <c r="LA4" s="27"/>
      <c r="LB4" s="27"/>
      <c r="LC4" s="27"/>
      <c r="LD4" s="27"/>
      <c r="LE4" s="27"/>
      <c r="LF4" s="27"/>
      <c r="LG4" s="27"/>
      <c r="LH4" s="27"/>
      <c r="LI4" s="27"/>
      <c r="LJ4" s="27"/>
      <c r="LK4" s="27"/>
      <c r="LL4" s="27"/>
      <c r="LM4" s="27"/>
      <c r="LN4" s="27"/>
      <c r="LO4" s="27"/>
      <c r="LP4" s="27"/>
      <c r="LQ4" s="27"/>
      <c r="LR4" s="27"/>
      <c r="LS4" s="27"/>
      <c r="LT4" s="27"/>
      <c r="LU4" s="27"/>
      <c r="LV4" s="27"/>
      <c r="LW4" s="27" t="s">
        <v>1841</v>
      </c>
      <c r="LX4" s="27"/>
      <c r="LY4" s="27"/>
      <c r="LZ4" s="27"/>
      <c r="MA4" t="str">
        <f t="shared" si="27"/>
        <v/>
      </c>
      <c r="MB4" t="str">
        <f t="shared" si="28"/>
        <v/>
      </c>
      <c r="MC4" t="str">
        <f t="shared" si="0"/>
        <v/>
      </c>
      <c r="MD4" t="str">
        <f t="shared" si="1"/>
        <v/>
      </c>
      <c r="ME4" t="str">
        <f t="shared" si="29"/>
        <v/>
      </c>
      <c r="MF4" t="str">
        <f t="shared" si="30"/>
        <v/>
      </c>
      <c r="MG4" t="str">
        <f t="shared" si="31"/>
        <v/>
      </c>
      <c r="MH4" t="str">
        <f t="shared" si="32"/>
        <v/>
      </c>
      <c r="MI4" t="str">
        <f t="shared" si="33"/>
        <v/>
      </c>
      <c r="MJ4" t="str">
        <f t="shared" si="34"/>
        <v/>
      </c>
      <c r="MK4" t="str">
        <f t="shared" si="35"/>
        <v/>
      </c>
      <c r="ML4" t="str">
        <f t="shared" si="36"/>
        <v/>
      </c>
      <c r="MM4" t="str">
        <f t="shared" si="37"/>
        <v/>
      </c>
      <c r="MN4" t="str">
        <f t="shared" si="38"/>
        <v/>
      </c>
      <c r="MO4" s="79" t="str">
        <f t="shared" si="39"/>
        <v/>
      </c>
      <c r="MP4" s="79" t="str">
        <f t="shared" si="40"/>
        <v/>
      </c>
      <c r="MQ4" s="79" t="str">
        <f t="shared" si="41"/>
        <v/>
      </c>
      <c r="MR4" t="str">
        <f t="shared" si="42"/>
        <v/>
      </c>
      <c r="MS4" t="str">
        <f t="shared" si="43"/>
        <v/>
      </c>
      <c r="MT4" t="str">
        <f t="shared" si="44"/>
        <v/>
      </c>
      <c r="MU4" s="77" t="str">
        <f t="shared" si="2"/>
        <v/>
      </c>
      <c r="MV4" t="str">
        <f t="shared" si="3"/>
        <v/>
      </c>
      <c r="MY4" t="str">
        <f t="shared" si="4"/>
        <v/>
      </c>
      <c r="NB4" t="str">
        <f t="shared" si="5"/>
        <v/>
      </c>
      <c r="NC4" t="str">
        <f t="shared" si="6"/>
        <v/>
      </c>
      <c r="ND4" t="str">
        <f t="shared" si="7"/>
        <v/>
      </c>
      <c r="NE4" t="str">
        <f t="shared" si="8"/>
        <v/>
      </c>
      <c r="NF4" t="str">
        <f t="shared" si="9"/>
        <v/>
      </c>
      <c r="NG4" t="str">
        <f t="shared" si="10"/>
        <v/>
      </c>
      <c r="NH4" t="str">
        <f t="shared" si="11"/>
        <v/>
      </c>
      <c r="NI4" t="str">
        <f t="shared" si="12"/>
        <v/>
      </c>
      <c r="NJ4" t="str">
        <f t="shared" si="13"/>
        <v/>
      </c>
      <c r="NK4" t="str">
        <f t="shared" si="14"/>
        <v/>
      </c>
      <c r="NL4" t="str">
        <f t="shared" si="15"/>
        <v/>
      </c>
      <c r="NM4" t="str">
        <f t="shared" si="16"/>
        <v/>
      </c>
      <c r="NN4" s="77" t="str">
        <f t="shared" si="17"/>
        <v/>
      </c>
      <c r="NO4" s="77" t="str">
        <f t="shared" si="18"/>
        <v/>
      </c>
      <c r="NP4" s="77" t="str">
        <f t="shared" si="19"/>
        <v/>
      </c>
      <c r="NQ4" s="77" t="str">
        <f t="shared" si="20"/>
        <v/>
      </c>
      <c r="NR4" s="77" t="str">
        <f t="shared" si="21"/>
        <v/>
      </c>
      <c r="NS4" s="77" t="str">
        <f t="shared" si="22"/>
        <v/>
      </c>
      <c r="NT4" s="77" t="str">
        <f t="shared" si="23"/>
        <v/>
      </c>
      <c r="NU4" s="77" t="str">
        <f t="shared" si="24"/>
        <v/>
      </c>
      <c r="NV4" s="77" t="str">
        <f t="shared" si="25"/>
        <v/>
      </c>
      <c r="NW4" s="77"/>
      <c r="NX4" s="77"/>
      <c r="NY4" s="77" t="str">
        <f t="shared" si="45"/>
        <v/>
      </c>
      <c r="NZ4" s="77" t="str">
        <f t="shared" si="46"/>
        <v/>
      </c>
      <c r="OA4" s="77" t="str">
        <f t="shared" si="47"/>
        <v/>
      </c>
      <c r="OB4" s="77" t="str">
        <f t="shared" si="48"/>
        <v/>
      </c>
      <c r="OC4" t="str">
        <f t="shared" si="49"/>
        <v/>
      </c>
      <c r="OD4" s="77" t="str">
        <f t="shared" si="50"/>
        <v/>
      </c>
      <c r="OE4" t="str">
        <f t="shared" si="51"/>
        <v/>
      </c>
      <c r="OF4" t="str">
        <f t="shared" si="52"/>
        <v/>
      </c>
      <c r="OG4" t="str">
        <f t="shared" si="53"/>
        <v/>
      </c>
      <c r="OH4" t="str">
        <f t="shared" si="26"/>
        <v/>
      </c>
      <c r="OI4" t="str">
        <f t="shared" si="54"/>
        <v/>
      </c>
      <c r="OJ4" s="77" t="str">
        <f t="shared" si="55"/>
        <v/>
      </c>
      <c r="OL4" s="77"/>
      <c r="OM4" t="s">
        <v>353</v>
      </c>
      <c r="ON4" t="s">
        <v>353</v>
      </c>
      <c r="OO4" s="161" t="s">
        <v>353</v>
      </c>
      <c r="OP4" t="str">
        <f t="shared" si="56"/>
        <v/>
      </c>
      <c r="OQ4">
        <v>1</v>
      </c>
      <c r="OR4">
        <v>1</v>
      </c>
      <c r="OS4" t="str">
        <f t="shared" si="57"/>
        <v/>
      </c>
    </row>
    <row r="5" spans="1:409" ht="18" customHeight="1">
      <c r="F5">
        <v>1</v>
      </c>
      <c r="G5">
        <v>1</v>
      </c>
      <c r="H5" s="112" t="s">
        <v>3704</v>
      </c>
      <c r="I5" s="112" t="s">
        <v>3704</v>
      </c>
      <c r="J5" s="22"/>
      <c r="K5" s="23">
        <v>44271.412094907406</v>
      </c>
      <c r="L5" s="23">
        <v>44271.463518518518</v>
      </c>
      <c r="M5" s="24">
        <v>100</v>
      </c>
      <c r="N5" s="24">
        <v>1</v>
      </c>
      <c r="O5" s="74">
        <v>1</v>
      </c>
      <c r="P5" s="25" t="s">
        <v>313</v>
      </c>
      <c r="Q5" s="24">
        <v>4443</v>
      </c>
      <c r="R5" s="24">
        <v>1</v>
      </c>
      <c r="S5" s="23">
        <v>44271.563624872688</v>
      </c>
      <c r="T5" s="25" t="s">
        <v>314</v>
      </c>
      <c r="U5" s="25" t="s">
        <v>407</v>
      </c>
      <c r="V5" s="25" t="s">
        <v>444</v>
      </c>
      <c r="W5" s="25" t="s">
        <v>675</v>
      </c>
      <c r="X5" s="24">
        <v>8.4390000000000001</v>
      </c>
      <c r="Y5" s="24">
        <v>16.917000000000002</v>
      </c>
      <c r="Z5" s="24">
        <v>17.7</v>
      </c>
      <c r="AA5" s="24">
        <v>4</v>
      </c>
      <c r="AB5" s="24">
        <v>4</v>
      </c>
      <c r="AC5" s="24">
        <v>3</v>
      </c>
      <c r="AD5" s="24">
        <v>2</v>
      </c>
      <c r="AE5" s="24">
        <v>2</v>
      </c>
      <c r="AF5" s="24">
        <v>3</v>
      </c>
      <c r="AG5" s="24">
        <v>2</v>
      </c>
      <c r="AH5" s="24">
        <v>1</v>
      </c>
      <c r="AI5" s="24">
        <v>1</v>
      </c>
      <c r="AJ5" s="25" t="s">
        <v>3705</v>
      </c>
      <c r="AK5" s="24">
        <v>2.3069999999999999</v>
      </c>
      <c r="AL5" s="24">
        <v>4.7300000000000004</v>
      </c>
      <c r="AM5" s="24">
        <v>5.48</v>
      </c>
      <c r="AN5" s="24">
        <v>4</v>
      </c>
      <c r="AO5" s="24">
        <v>4</v>
      </c>
      <c r="AP5" s="24">
        <v>2</v>
      </c>
      <c r="AQ5" s="24">
        <v>6.6449999999999996</v>
      </c>
      <c r="AR5" s="24">
        <v>153.876</v>
      </c>
      <c r="AS5" s="24">
        <v>154.18299999999999</v>
      </c>
      <c r="AT5" s="24">
        <v>6</v>
      </c>
      <c r="AU5" s="24">
        <v>0.23100000000000001</v>
      </c>
      <c r="AV5" s="24">
        <v>128.01300000000001</v>
      </c>
      <c r="AW5" s="24">
        <v>128.38499999999999</v>
      </c>
      <c r="AX5" s="24">
        <v>11</v>
      </c>
      <c r="AY5" s="25" t="s">
        <v>377</v>
      </c>
      <c r="AZ5" s="25" t="s">
        <v>377</v>
      </c>
      <c r="BA5" s="25"/>
      <c r="BB5" s="74">
        <v>1</v>
      </c>
      <c r="BC5" s="25" t="s">
        <v>3706</v>
      </c>
      <c r="BD5" s="24">
        <v>281.14</v>
      </c>
      <c r="BE5" s="24">
        <v>668.40499999999997</v>
      </c>
      <c r="BF5" s="24">
        <v>669.79399999999998</v>
      </c>
      <c r="BG5" s="24">
        <v>6</v>
      </c>
      <c r="BH5" s="24">
        <v>5.7380000000000004</v>
      </c>
      <c r="BI5" s="24">
        <v>24.16</v>
      </c>
      <c r="BJ5" s="24">
        <v>24.811</v>
      </c>
      <c r="BK5" s="24">
        <v>8</v>
      </c>
      <c r="BL5" s="25" t="s">
        <v>377</v>
      </c>
      <c r="BM5" s="24">
        <v>53.93</v>
      </c>
      <c r="BN5" s="24">
        <v>117.70699999999999</v>
      </c>
      <c r="BO5" s="24">
        <v>118.61199999999999</v>
      </c>
      <c r="BP5" s="24">
        <v>5</v>
      </c>
      <c r="BQ5" s="24">
        <v>100</v>
      </c>
      <c r="BR5" s="24">
        <v>99</v>
      </c>
      <c r="BS5" s="24">
        <v>3.3450000000000002</v>
      </c>
      <c r="BT5" s="24">
        <v>423.976</v>
      </c>
      <c r="BU5" s="24">
        <v>425.78899999999999</v>
      </c>
      <c r="BV5" s="24">
        <v>37</v>
      </c>
      <c r="BW5" s="25" t="s">
        <v>508</v>
      </c>
      <c r="BX5" s="25" t="s">
        <v>508</v>
      </c>
      <c r="BY5" s="25"/>
      <c r="BZ5" s="74">
        <v>0</v>
      </c>
      <c r="CA5" s="25" t="s">
        <v>3707</v>
      </c>
      <c r="CB5" s="24">
        <v>49.023000000000003</v>
      </c>
      <c r="CC5" s="24">
        <v>51.110999999999997</v>
      </c>
      <c r="CD5" s="24">
        <v>51.76</v>
      </c>
      <c r="CE5" s="24">
        <v>2</v>
      </c>
      <c r="CF5" s="24">
        <v>89</v>
      </c>
      <c r="CG5" s="24">
        <v>85</v>
      </c>
      <c r="CH5" s="24">
        <v>3.2810000000000001</v>
      </c>
      <c r="CI5" s="24">
        <v>57.991999999999997</v>
      </c>
      <c r="CJ5" s="24">
        <v>63.094000000000001</v>
      </c>
      <c r="CK5" s="24">
        <v>11</v>
      </c>
      <c r="CL5" s="99" t="s">
        <v>413</v>
      </c>
      <c r="CM5" s="96" t="s">
        <v>414</v>
      </c>
      <c r="CN5" s="24">
        <v>0.72399999999999998</v>
      </c>
      <c r="CO5" s="24">
        <v>162.12700000000001</v>
      </c>
      <c r="CP5" s="24">
        <v>163.81299999999999</v>
      </c>
      <c r="CQ5" s="24">
        <v>12</v>
      </c>
      <c r="CR5" s="24">
        <v>95</v>
      </c>
      <c r="CS5" s="24">
        <v>87</v>
      </c>
      <c r="CT5" s="24">
        <v>3</v>
      </c>
      <c r="CU5" s="24">
        <v>3</v>
      </c>
      <c r="CV5" s="25" t="s">
        <v>3708</v>
      </c>
      <c r="CW5" s="24">
        <v>0.44400000000000001</v>
      </c>
      <c r="CX5" s="24">
        <v>248.13399999999999</v>
      </c>
      <c r="CY5" s="24">
        <v>249.339</v>
      </c>
      <c r="CZ5" s="24">
        <v>2</v>
      </c>
      <c r="DA5" s="24">
        <v>0.81499999999999995</v>
      </c>
      <c r="DB5" s="24">
        <v>3.331</v>
      </c>
      <c r="DC5" s="24">
        <v>10.997</v>
      </c>
      <c r="DD5" s="24">
        <v>6</v>
      </c>
      <c r="DE5" s="25" t="s">
        <v>377</v>
      </c>
      <c r="DF5" s="24">
        <v>41.576000000000001</v>
      </c>
      <c r="DG5" s="24">
        <v>41.576000000000001</v>
      </c>
      <c r="DH5" s="24">
        <v>42.286000000000001</v>
      </c>
      <c r="DI5" s="24">
        <v>1</v>
      </c>
      <c r="DJ5" s="24">
        <v>100</v>
      </c>
      <c r="DK5" s="24">
        <v>95</v>
      </c>
      <c r="DL5" s="24">
        <v>2.0750000000000002</v>
      </c>
      <c r="DM5" s="24">
        <v>116.196</v>
      </c>
      <c r="DN5" s="24">
        <v>134.34399999999999</v>
      </c>
      <c r="DO5" s="24">
        <v>17</v>
      </c>
      <c r="DP5" s="25" t="s">
        <v>510</v>
      </c>
      <c r="DQ5" s="25" t="s">
        <v>510</v>
      </c>
      <c r="DR5" s="25"/>
      <c r="DS5" s="74">
        <v>2</v>
      </c>
      <c r="DT5" s="25" t="s">
        <v>3709</v>
      </c>
      <c r="DU5" s="24">
        <v>32.091000000000001</v>
      </c>
      <c r="DV5" s="24">
        <v>108.88800000000001</v>
      </c>
      <c r="DW5" s="24">
        <v>109.871</v>
      </c>
      <c r="DX5" s="24">
        <v>4</v>
      </c>
      <c r="DY5" s="24">
        <v>100</v>
      </c>
      <c r="DZ5" s="24">
        <v>67</v>
      </c>
      <c r="EA5" s="24">
        <v>23.620999999999999</v>
      </c>
      <c r="EB5" s="24">
        <v>82.292000000000002</v>
      </c>
      <c r="EC5" s="24">
        <v>95.784999999999997</v>
      </c>
      <c r="ED5" s="24">
        <v>20</v>
      </c>
      <c r="EE5" s="96" t="s">
        <v>417</v>
      </c>
      <c r="EF5" s="96" t="s">
        <v>364</v>
      </c>
      <c r="EG5" s="24">
        <v>5.0229999999999997</v>
      </c>
      <c r="EH5" s="24">
        <v>5.0229999999999997</v>
      </c>
      <c r="EI5" s="24">
        <v>313.66199999999998</v>
      </c>
      <c r="EJ5" s="24">
        <v>1</v>
      </c>
      <c r="EK5" s="24">
        <v>92</v>
      </c>
      <c r="EL5" s="24">
        <v>86</v>
      </c>
      <c r="EM5" s="24">
        <v>2</v>
      </c>
      <c r="EN5" s="24">
        <v>3</v>
      </c>
      <c r="EO5" s="25" t="s">
        <v>1110</v>
      </c>
      <c r="EP5" s="24">
        <v>4.4539999999999997</v>
      </c>
      <c r="EQ5" s="24">
        <v>4.4539999999999997</v>
      </c>
      <c r="ER5" s="24">
        <v>6.5979999999999999</v>
      </c>
      <c r="ES5" s="24">
        <v>1</v>
      </c>
      <c r="ET5" s="25" t="s">
        <v>360</v>
      </c>
      <c r="EU5" s="24">
        <v>7.4909999999999997</v>
      </c>
      <c r="EV5" s="24">
        <v>563.17600000000004</v>
      </c>
      <c r="EW5" s="24">
        <v>564.35699999999997</v>
      </c>
      <c r="EX5" s="24">
        <v>4</v>
      </c>
      <c r="EY5" s="24">
        <v>87</v>
      </c>
      <c r="EZ5" s="24">
        <v>68</v>
      </c>
      <c r="FA5" s="24">
        <v>1.677</v>
      </c>
      <c r="FB5" s="24">
        <v>84.593999999999994</v>
      </c>
      <c r="FC5" s="24">
        <v>85.614000000000004</v>
      </c>
      <c r="FD5" s="24">
        <v>25</v>
      </c>
      <c r="FE5" s="25" t="s">
        <v>3710</v>
      </c>
      <c r="FF5" s="24">
        <v>1</v>
      </c>
      <c r="FG5" s="24">
        <v>3</v>
      </c>
      <c r="FH5" s="24">
        <v>3</v>
      </c>
      <c r="FI5" s="24">
        <v>4</v>
      </c>
      <c r="FJ5" s="24">
        <v>1</v>
      </c>
      <c r="FK5" s="24">
        <v>0</v>
      </c>
      <c r="FL5" s="25" t="s">
        <v>313</v>
      </c>
      <c r="FM5" s="25" t="s">
        <v>313</v>
      </c>
      <c r="FN5" s="24">
        <v>1</v>
      </c>
      <c r="FO5" s="24">
        <v>1.8620000000000001</v>
      </c>
      <c r="FP5" s="24">
        <v>173.46700000000001</v>
      </c>
      <c r="FQ5" s="24">
        <v>174.24100000000001</v>
      </c>
      <c r="FR5" s="24">
        <v>17</v>
      </c>
      <c r="FS5" s="25" t="s">
        <v>420</v>
      </c>
      <c r="FT5" s="25" t="s">
        <v>323</v>
      </c>
      <c r="FU5" s="25"/>
      <c r="FV5" s="74">
        <v>1</v>
      </c>
      <c r="FW5" s="25" t="s">
        <v>3711</v>
      </c>
      <c r="FX5" s="25" t="s">
        <v>456</v>
      </c>
      <c r="FY5" s="24">
        <v>6.3559999999999999</v>
      </c>
      <c r="FZ5" s="24">
        <v>146.44499999999999</v>
      </c>
      <c r="GA5" s="24">
        <v>147.15299999999999</v>
      </c>
      <c r="GB5" s="24">
        <v>11</v>
      </c>
      <c r="GC5" s="25" t="s">
        <v>368</v>
      </c>
      <c r="GD5" s="25" t="s">
        <v>368</v>
      </c>
      <c r="GE5" s="25"/>
      <c r="GF5" s="74">
        <v>1</v>
      </c>
      <c r="GG5" s="25" t="s">
        <v>3712</v>
      </c>
      <c r="GH5" s="25" t="s">
        <v>456</v>
      </c>
      <c r="GI5" s="24">
        <v>20.832000000000001</v>
      </c>
      <c r="GJ5" s="24">
        <v>39.027000000000001</v>
      </c>
      <c r="GK5" s="24">
        <v>98.272000000000006</v>
      </c>
      <c r="GL5" s="24">
        <v>5</v>
      </c>
      <c r="GM5" s="24">
        <v>1</v>
      </c>
      <c r="GN5" s="25" t="s">
        <v>3713</v>
      </c>
      <c r="GO5" s="24">
        <v>2.3519999999999999</v>
      </c>
      <c r="GP5" s="24">
        <v>43.21</v>
      </c>
      <c r="GQ5" s="24">
        <v>43.508000000000003</v>
      </c>
      <c r="GR5" s="24">
        <v>4</v>
      </c>
      <c r="GS5" s="24">
        <v>1</v>
      </c>
      <c r="GT5" s="24">
        <v>3</v>
      </c>
      <c r="GU5" s="24">
        <v>1</v>
      </c>
      <c r="GV5" s="24">
        <v>3</v>
      </c>
      <c r="GW5" s="25" t="s">
        <v>965</v>
      </c>
      <c r="GX5" s="24">
        <v>0.57299999999999995</v>
      </c>
      <c r="GY5" s="24">
        <v>32.023000000000003</v>
      </c>
      <c r="GZ5" s="24">
        <v>34.090000000000003</v>
      </c>
      <c r="HA5" s="24">
        <v>12</v>
      </c>
      <c r="HB5" s="24">
        <v>2</v>
      </c>
      <c r="HC5" s="24">
        <v>3</v>
      </c>
      <c r="HD5" s="24">
        <v>1</v>
      </c>
      <c r="HE5" s="24">
        <v>2</v>
      </c>
      <c r="HF5" s="24">
        <v>2</v>
      </c>
      <c r="HG5" s="24">
        <v>5</v>
      </c>
      <c r="HH5" s="24">
        <v>5</v>
      </c>
      <c r="HI5" s="25" t="s">
        <v>3684</v>
      </c>
      <c r="HJ5" s="25" t="s">
        <v>3685</v>
      </c>
      <c r="HK5" s="8"/>
      <c r="HL5" s="25" t="s">
        <v>3704</v>
      </c>
      <c r="HM5" s="23">
        <v>44274.363368055558</v>
      </c>
      <c r="HN5" s="23">
        <v>44274.42428240741</v>
      </c>
      <c r="HO5" s="24">
        <v>100</v>
      </c>
      <c r="HP5" s="24">
        <v>5263</v>
      </c>
      <c r="HQ5" s="24">
        <v>1</v>
      </c>
      <c r="HR5" s="23">
        <v>44274.424294699071</v>
      </c>
      <c r="HS5" s="25" t="s">
        <v>314</v>
      </c>
      <c r="HT5" s="25" t="s">
        <v>407</v>
      </c>
      <c r="HU5" s="25" t="s">
        <v>444</v>
      </c>
      <c r="HV5" s="25" t="s">
        <v>675</v>
      </c>
      <c r="HW5" s="24">
        <v>1</v>
      </c>
      <c r="HX5" s="24">
        <v>2</v>
      </c>
      <c r="HY5" s="24">
        <v>1</v>
      </c>
      <c r="HZ5" s="24">
        <v>2</v>
      </c>
      <c r="IA5" s="24">
        <v>3</v>
      </c>
      <c r="IB5" s="24">
        <v>1</v>
      </c>
      <c r="IC5" s="24">
        <v>2</v>
      </c>
      <c r="ID5" s="24">
        <v>3</v>
      </c>
      <c r="IE5" s="25" t="s">
        <v>3714</v>
      </c>
      <c r="IF5" s="24">
        <v>1</v>
      </c>
      <c r="IG5" s="24">
        <v>1</v>
      </c>
      <c r="IH5" s="25" t="s">
        <v>3715</v>
      </c>
      <c r="II5" s="25" t="s">
        <v>391</v>
      </c>
      <c r="IJ5" s="25"/>
      <c r="IK5" s="74">
        <v>1</v>
      </c>
      <c r="IL5" s="25" t="s">
        <v>3716</v>
      </c>
      <c r="IM5" s="74">
        <v>33</v>
      </c>
      <c r="IN5" s="25"/>
      <c r="IO5" s="74">
        <v>1</v>
      </c>
      <c r="IP5" s="25" t="s">
        <v>3717</v>
      </c>
      <c r="IQ5" s="25" t="s">
        <v>3718</v>
      </c>
      <c r="IR5" s="74">
        <v>22</v>
      </c>
      <c r="IS5" s="25"/>
      <c r="IT5" s="74">
        <v>1</v>
      </c>
      <c r="IU5" s="25" t="s">
        <v>3719</v>
      </c>
      <c r="IV5" s="74">
        <v>21</v>
      </c>
      <c r="IW5" s="25"/>
      <c r="IX5" s="74">
        <v>1</v>
      </c>
      <c r="IY5" s="25" t="s">
        <v>3720</v>
      </c>
      <c r="IZ5" s="25" t="s">
        <v>435</v>
      </c>
      <c r="JA5" s="74">
        <v>40</v>
      </c>
      <c r="JB5" s="25"/>
      <c r="JC5" s="74">
        <v>1</v>
      </c>
      <c r="JD5" s="25" t="s">
        <v>2682</v>
      </c>
      <c r="JE5" s="74">
        <v>60</v>
      </c>
      <c r="JF5" s="25"/>
      <c r="JG5" s="74">
        <v>1</v>
      </c>
      <c r="JH5" s="25" t="s">
        <v>3721</v>
      </c>
      <c r="JI5" s="24">
        <v>1</v>
      </c>
      <c r="JJ5" s="24">
        <v>0</v>
      </c>
      <c r="JK5" s="24">
        <v>3</v>
      </c>
      <c r="JL5" s="24">
        <v>2</v>
      </c>
      <c r="JM5" s="25" t="s">
        <v>3722</v>
      </c>
      <c r="JN5" s="24">
        <v>1</v>
      </c>
      <c r="JO5" s="24">
        <v>2</v>
      </c>
      <c r="JP5" s="24">
        <v>2</v>
      </c>
      <c r="JQ5" s="24">
        <v>2</v>
      </c>
      <c r="JR5" s="24">
        <v>1</v>
      </c>
      <c r="JS5" s="25" t="s">
        <v>3723</v>
      </c>
      <c r="JT5" s="24">
        <v>2</v>
      </c>
      <c r="JU5" s="24">
        <v>1</v>
      </c>
      <c r="JV5" s="25" t="s">
        <v>3724</v>
      </c>
      <c r="JW5" s="24">
        <v>2</v>
      </c>
      <c r="JX5" s="24">
        <v>2</v>
      </c>
      <c r="JY5" s="24">
        <v>1</v>
      </c>
      <c r="JZ5" s="24">
        <v>1</v>
      </c>
      <c r="KA5" s="24">
        <v>0</v>
      </c>
      <c r="KB5" s="25" t="s">
        <v>313</v>
      </c>
      <c r="KC5" s="25" t="s">
        <v>313</v>
      </c>
      <c r="KD5" s="24">
        <v>1</v>
      </c>
      <c r="KE5" s="24">
        <v>3.3929999999999998</v>
      </c>
      <c r="KF5" s="24">
        <v>25.904</v>
      </c>
      <c r="KG5" s="24">
        <v>26.687000000000001</v>
      </c>
      <c r="KH5" s="24">
        <v>7</v>
      </c>
      <c r="KI5" s="24">
        <v>1</v>
      </c>
      <c r="KJ5" s="24">
        <v>2</v>
      </c>
      <c r="KK5" s="24">
        <v>1</v>
      </c>
      <c r="KL5" s="24">
        <v>2</v>
      </c>
      <c r="KM5" s="24">
        <v>3</v>
      </c>
      <c r="KN5" s="24">
        <v>11</v>
      </c>
      <c r="KO5" s="24">
        <v>1</v>
      </c>
      <c r="KP5" s="25" t="s">
        <v>326</v>
      </c>
      <c r="KQ5" s="25" t="s">
        <v>313</v>
      </c>
      <c r="KR5" s="24">
        <v>1</v>
      </c>
      <c r="KS5" s="25" t="s">
        <v>312</v>
      </c>
      <c r="KT5" s="25" t="s">
        <v>313</v>
      </c>
      <c r="KU5" s="24">
        <v>3</v>
      </c>
      <c r="KV5" s="24">
        <v>2</v>
      </c>
      <c r="KW5" s="24">
        <v>2</v>
      </c>
      <c r="KX5" s="24">
        <v>1</v>
      </c>
      <c r="KY5" s="24">
        <v>4</v>
      </c>
      <c r="KZ5" s="24">
        <v>2</v>
      </c>
      <c r="LA5" s="24">
        <v>3</v>
      </c>
      <c r="LB5" s="24">
        <v>3</v>
      </c>
      <c r="LC5" s="24">
        <v>4</v>
      </c>
      <c r="LD5" s="24">
        <v>4</v>
      </c>
      <c r="LE5" s="24">
        <v>5</v>
      </c>
      <c r="LF5" s="24">
        <v>3</v>
      </c>
      <c r="LG5" s="24">
        <v>4</v>
      </c>
      <c r="LH5" s="24">
        <v>1</v>
      </c>
      <c r="LI5" s="24">
        <v>3</v>
      </c>
      <c r="LJ5" s="24">
        <v>3</v>
      </c>
      <c r="LK5" s="24">
        <v>2</v>
      </c>
      <c r="LL5" s="24">
        <v>4</v>
      </c>
      <c r="LM5" s="24">
        <v>1</v>
      </c>
      <c r="LN5" s="24">
        <v>5</v>
      </c>
      <c r="LO5" s="24">
        <v>4</v>
      </c>
      <c r="LP5" s="24">
        <v>3</v>
      </c>
      <c r="LQ5" s="24">
        <v>4</v>
      </c>
      <c r="LR5" s="24">
        <v>5</v>
      </c>
      <c r="LS5" s="24">
        <v>5</v>
      </c>
      <c r="LT5" s="24">
        <v>3</v>
      </c>
      <c r="LU5" s="24">
        <v>4</v>
      </c>
      <c r="LV5" s="25" t="s">
        <v>3725</v>
      </c>
      <c r="LW5" s="25" t="s">
        <v>3726</v>
      </c>
      <c r="LX5" s="25" t="s">
        <v>3727</v>
      </c>
      <c r="LY5" s="25" t="s">
        <v>3728</v>
      </c>
      <c r="LZ5" s="24">
        <v>41</v>
      </c>
      <c r="MA5">
        <f t="shared" si="27"/>
        <v>11</v>
      </c>
      <c r="MB5">
        <f t="shared" si="28"/>
        <v>12</v>
      </c>
      <c r="MC5">
        <f t="shared" si="0"/>
        <v>10</v>
      </c>
      <c r="MD5">
        <f t="shared" si="1"/>
        <v>9</v>
      </c>
      <c r="ME5">
        <f t="shared" si="29"/>
        <v>36</v>
      </c>
      <c r="MF5">
        <f t="shared" si="30"/>
        <v>1.8333333333333333</v>
      </c>
      <c r="MG5">
        <f t="shared" si="31"/>
        <v>2</v>
      </c>
      <c r="MH5">
        <f t="shared" si="32"/>
        <v>2</v>
      </c>
      <c r="MI5">
        <f t="shared" si="33"/>
        <v>1.8</v>
      </c>
      <c r="MJ5">
        <f t="shared" si="34"/>
        <v>3</v>
      </c>
      <c r="MK5">
        <f t="shared" si="35"/>
        <v>3</v>
      </c>
      <c r="ML5">
        <f t="shared" si="36"/>
        <v>3.2</v>
      </c>
      <c r="MM5">
        <f t="shared" si="37"/>
        <v>1</v>
      </c>
      <c r="MN5">
        <f t="shared" si="38"/>
        <v>3</v>
      </c>
      <c r="MO5">
        <f t="shared" si="39"/>
        <v>2.6666666666666665</v>
      </c>
      <c r="MP5">
        <f t="shared" si="40"/>
        <v>3.1666666666666665</v>
      </c>
      <c r="MQ5">
        <f t="shared" si="41"/>
        <v>0.66666666666666663</v>
      </c>
      <c r="MR5">
        <f t="shared" si="42"/>
        <v>1.3333333333333333</v>
      </c>
      <c r="MS5">
        <f t="shared" si="43"/>
        <v>94.714285714285708</v>
      </c>
      <c r="MT5">
        <f t="shared" si="44"/>
        <v>83.857142857142861</v>
      </c>
      <c r="MU5" s="77">
        <f t="shared" si="2"/>
        <v>1</v>
      </c>
      <c r="MV5">
        <f t="shared" si="3"/>
        <v>0</v>
      </c>
      <c r="MW5">
        <v>1</v>
      </c>
      <c r="MX5">
        <v>1</v>
      </c>
      <c r="MY5">
        <f t="shared" si="4"/>
        <v>1</v>
      </c>
      <c r="MZ5">
        <v>1</v>
      </c>
      <c r="NA5">
        <v>1</v>
      </c>
      <c r="NB5">
        <f t="shared" si="5"/>
        <v>1</v>
      </c>
      <c r="NC5">
        <f t="shared" si="6"/>
        <v>0.5</v>
      </c>
      <c r="ND5">
        <f t="shared" si="7"/>
        <v>1</v>
      </c>
      <c r="NE5">
        <f t="shared" si="8"/>
        <v>0.5</v>
      </c>
      <c r="NF5">
        <f t="shared" si="9"/>
        <v>1</v>
      </c>
      <c r="NG5">
        <f t="shared" si="10"/>
        <v>1</v>
      </c>
      <c r="NH5">
        <f t="shared" si="11"/>
        <v>1</v>
      </c>
      <c r="NI5">
        <f t="shared" si="12"/>
        <v>1</v>
      </c>
      <c r="NJ5">
        <f t="shared" si="13"/>
        <v>1</v>
      </c>
      <c r="NK5">
        <f t="shared" si="14"/>
        <v>1</v>
      </c>
      <c r="NL5">
        <f t="shared" si="15"/>
        <v>1</v>
      </c>
      <c r="NM5">
        <f t="shared" si="16"/>
        <v>1</v>
      </c>
      <c r="NN5" s="77">
        <f t="shared" si="17"/>
        <v>0.5</v>
      </c>
      <c r="NO5" s="77">
        <f t="shared" si="18"/>
        <v>1</v>
      </c>
      <c r="NP5" s="77">
        <f t="shared" si="19"/>
        <v>1</v>
      </c>
      <c r="NQ5" s="77">
        <f t="shared" si="20"/>
        <v>1</v>
      </c>
      <c r="NR5" s="77">
        <f t="shared" si="21"/>
        <v>1</v>
      </c>
      <c r="NS5" s="77">
        <f t="shared" si="22"/>
        <v>0</v>
      </c>
      <c r="NT5" s="77">
        <f t="shared" si="23"/>
        <v>1</v>
      </c>
      <c r="NU5" s="77">
        <f t="shared" si="24"/>
        <v>1</v>
      </c>
      <c r="NV5" s="77">
        <f t="shared" si="25"/>
        <v>1</v>
      </c>
      <c r="NW5" s="77" t="e">
        <f>IF(LEN(VLOOKUP(I:I,#REF!, 2, 0))=0, "", VLOOKUP(I:I,#REF!, 2, 0))</f>
        <v>#REF!</v>
      </c>
      <c r="NX5" s="77" t="e">
        <f>IF(LEN(VLOOKUP(I:I,#REF!, 3, 0))=0, "", VLOOKUP(I:I,#REF!, 3, 0))</f>
        <v>#REF!</v>
      </c>
      <c r="NY5" s="77">
        <f t="shared" si="45"/>
        <v>0.83333333333333337</v>
      </c>
      <c r="NZ5" s="77">
        <f t="shared" si="46"/>
        <v>1</v>
      </c>
      <c r="OA5" s="77">
        <f t="shared" si="47"/>
        <v>0.5</v>
      </c>
      <c r="OB5" s="77">
        <f t="shared" si="48"/>
        <v>0.83333333333333337</v>
      </c>
      <c r="OC5">
        <f t="shared" si="49"/>
        <v>1</v>
      </c>
      <c r="OD5" s="77">
        <f t="shared" si="50"/>
        <v>0.75</v>
      </c>
      <c r="OE5">
        <f t="shared" si="51"/>
        <v>0.9</v>
      </c>
      <c r="OF5">
        <f t="shared" si="52"/>
        <v>1</v>
      </c>
      <c r="OG5" t="e">
        <f t="shared" si="53"/>
        <v>#REF!</v>
      </c>
      <c r="OH5">
        <f t="shared" si="26"/>
        <v>0.83333333333333337</v>
      </c>
      <c r="OI5">
        <f t="shared" si="54"/>
        <v>0.75</v>
      </c>
      <c r="OJ5" s="77">
        <f t="shared" si="55"/>
        <v>0.875</v>
      </c>
      <c r="OK5" t="e">
        <f>IF(LEN(VLOOKUP(I:I,#REF!, 2, 0))=0, "", VLOOKUP(I:I,#REF!, 2, 0))</f>
        <v>#REF!</v>
      </c>
      <c r="OL5" t="e">
        <f>IF(LEN(VLOOKUP(I:I,#REF!, 3, 0))=0, "", VLOOKUP(I:I,#REF!, 3, 0))</f>
        <v>#REF!</v>
      </c>
      <c r="OM5">
        <v>4</v>
      </c>
      <c r="ON5">
        <v>1</v>
      </c>
      <c r="OO5" s="1">
        <v>1</v>
      </c>
      <c r="OP5">
        <f t="shared" si="56"/>
        <v>9</v>
      </c>
      <c r="OQ5">
        <v>1</v>
      </c>
      <c r="OR5">
        <v>1</v>
      </c>
      <c r="OS5">
        <f t="shared" si="57"/>
        <v>10</v>
      </c>
    </row>
    <row r="6" spans="1:409" ht="18" customHeight="1">
      <c r="F6">
        <v>1</v>
      </c>
      <c r="G6">
        <v>1</v>
      </c>
      <c r="H6" s="112" t="s">
        <v>3729</v>
      </c>
      <c r="I6" s="112" t="s">
        <v>3729</v>
      </c>
      <c r="J6" s="22"/>
      <c r="K6" s="23">
        <v>44271.412210648145</v>
      </c>
      <c r="L6" s="23">
        <v>44271.462141203701</v>
      </c>
      <c r="M6" s="24">
        <v>100</v>
      </c>
      <c r="N6" s="24">
        <v>1</v>
      </c>
      <c r="O6" s="74">
        <v>1</v>
      </c>
      <c r="P6" s="25" t="s">
        <v>313</v>
      </c>
      <c r="Q6" s="24">
        <v>4314</v>
      </c>
      <c r="R6" s="24">
        <v>1</v>
      </c>
      <c r="S6" s="23">
        <v>44271.538624687499</v>
      </c>
      <c r="T6" s="25" t="s">
        <v>314</v>
      </c>
      <c r="U6" s="25" t="s">
        <v>779</v>
      </c>
      <c r="V6" s="25" t="s">
        <v>780</v>
      </c>
      <c r="W6" s="25" t="s">
        <v>979</v>
      </c>
      <c r="X6" s="24">
        <v>41.414999999999999</v>
      </c>
      <c r="Y6" s="24">
        <v>63.448</v>
      </c>
      <c r="Z6" s="24">
        <v>64.67</v>
      </c>
      <c r="AA6" s="24">
        <v>3</v>
      </c>
      <c r="AB6" s="24">
        <v>3</v>
      </c>
      <c r="AC6" s="24">
        <v>1</v>
      </c>
      <c r="AD6" s="24">
        <v>1</v>
      </c>
      <c r="AE6" s="24">
        <v>0</v>
      </c>
      <c r="AF6" s="24">
        <v>2</v>
      </c>
      <c r="AG6" s="24">
        <v>2</v>
      </c>
      <c r="AH6" s="24">
        <v>2</v>
      </c>
      <c r="AI6" s="24">
        <v>1</v>
      </c>
      <c r="AJ6" s="25" t="s">
        <v>3730</v>
      </c>
      <c r="AK6" s="24">
        <v>5.383</v>
      </c>
      <c r="AL6" s="24">
        <v>12.167999999999999</v>
      </c>
      <c r="AM6" s="24">
        <v>12.781000000000001</v>
      </c>
      <c r="AN6" s="24">
        <v>5</v>
      </c>
      <c r="AO6" s="24">
        <v>3</v>
      </c>
      <c r="AP6" s="24">
        <v>1</v>
      </c>
      <c r="AQ6" s="24">
        <v>143.851</v>
      </c>
      <c r="AR6" s="24">
        <v>249.93799999999999</v>
      </c>
      <c r="AS6" s="24">
        <v>252.797</v>
      </c>
      <c r="AT6" s="24">
        <v>2</v>
      </c>
      <c r="AU6" s="24">
        <v>21.526</v>
      </c>
      <c r="AV6" s="24">
        <v>202.16300000000001</v>
      </c>
      <c r="AW6" s="24">
        <v>224.315</v>
      </c>
      <c r="AX6" s="24">
        <v>12</v>
      </c>
      <c r="AY6" s="25" t="s">
        <v>479</v>
      </c>
      <c r="AZ6" s="25" t="s">
        <v>377</v>
      </c>
      <c r="BA6" s="25"/>
      <c r="BB6" s="74">
        <v>1</v>
      </c>
      <c r="BC6" s="25" t="s">
        <v>3731</v>
      </c>
      <c r="BD6" s="24">
        <v>304.971</v>
      </c>
      <c r="BE6" s="24">
        <v>321.79000000000002</v>
      </c>
      <c r="BF6" s="24">
        <v>324.25</v>
      </c>
      <c r="BG6" s="24">
        <v>3</v>
      </c>
      <c r="BH6" s="24">
        <v>2.726</v>
      </c>
      <c r="BI6" s="24">
        <v>16.495999999999999</v>
      </c>
      <c r="BJ6" s="24">
        <v>18.260999999999999</v>
      </c>
      <c r="BK6" s="24">
        <v>3</v>
      </c>
      <c r="BL6" s="25" t="s">
        <v>377</v>
      </c>
      <c r="BM6" s="24">
        <v>50.603000000000002</v>
      </c>
      <c r="BN6" s="24">
        <v>86.302999999999997</v>
      </c>
      <c r="BO6" s="24">
        <v>88.486000000000004</v>
      </c>
      <c r="BP6" s="24">
        <v>5</v>
      </c>
      <c r="BQ6" s="24">
        <v>80</v>
      </c>
      <c r="BR6" s="24">
        <v>90</v>
      </c>
      <c r="BS6" s="24">
        <v>13.917</v>
      </c>
      <c r="BT6" s="24">
        <v>512.875</v>
      </c>
      <c r="BU6" s="24">
        <v>658.02</v>
      </c>
      <c r="BV6" s="24">
        <v>6</v>
      </c>
      <c r="BW6" s="25" t="s">
        <v>323</v>
      </c>
      <c r="BX6" s="25" t="s">
        <v>323</v>
      </c>
      <c r="BY6" s="25"/>
      <c r="BZ6" s="74">
        <v>0</v>
      </c>
      <c r="CA6" s="25" t="s">
        <v>3732</v>
      </c>
      <c r="CB6" s="24">
        <v>6.0460000000000003</v>
      </c>
      <c r="CC6" s="24">
        <v>6.0460000000000003</v>
      </c>
      <c r="CD6" s="24">
        <v>61.075000000000003</v>
      </c>
      <c r="CE6" s="24">
        <v>1</v>
      </c>
      <c r="CF6" s="24">
        <v>70</v>
      </c>
      <c r="CG6" s="24">
        <v>80</v>
      </c>
      <c r="CH6" s="24">
        <v>32.823</v>
      </c>
      <c r="CI6" s="24">
        <v>277.50900000000001</v>
      </c>
      <c r="CJ6" s="24">
        <v>314.05200000000002</v>
      </c>
      <c r="CK6" s="24">
        <v>4</v>
      </c>
      <c r="CL6" s="99" t="s">
        <v>3733</v>
      </c>
      <c r="CM6" s="96" t="s">
        <v>3734</v>
      </c>
      <c r="CN6" s="24">
        <v>11.25</v>
      </c>
      <c r="CO6" s="24">
        <v>11.25</v>
      </c>
      <c r="CP6" s="24">
        <v>234.7</v>
      </c>
      <c r="CQ6" s="24">
        <v>1</v>
      </c>
      <c r="CR6" s="24">
        <v>90</v>
      </c>
      <c r="CS6" s="24">
        <v>89</v>
      </c>
      <c r="CT6" s="24">
        <v>2</v>
      </c>
      <c r="CU6" s="24">
        <v>0</v>
      </c>
      <c r="CV6" s="25" t="s">
        <v>3735</v>
      </c>
      <c r="CW6" s="24">
        <v>111.25</v>
      </c>
      <c r="CX6" s="24">
        <v>111.25</v>
      </c>
      <c r="CY6" s="24">
        <v>224.96100000000001</v>
      </c>
      <c r="CZ6" s="24">
        <v>1</v>
      </c>
      <c r="DA6" s="24">
        <v>3.222</v>
      </c>
      <c r="DB6" s="24">
        <v>10.865</v>
      </c>
      <c r="DC6" s="24">
        <v>11.458</v>
      </c>
      <c r="DD6" s="24">
        <v>2</v>
      </c>
      <c r="DE6" s="25" t="s">
        <v>377</v>
      </c>
      <c r="DF6" s="24">
        <v>0</v>
      </c>
      <c r="DG6" s="24">
        <v>0</v>
      </c>
      <c r="DH6" s="24">
        <v>44.11</v>
      </c>
      <c r="DI6" s="24">
        <v>0</v>
      </c>
      <c r="DJ6" s="24">
        <v>75</v>
      </c>
      <c r="DK6" s="24">
        <v>69</v>
      </c>
      <c r="DL6" s="24">
        <v>34.392000000000003</v>
      </c>
      <c r="DM6" s="24">
        <v>68.221000000000004</v>
      </c>
      <c r="DN6" s="24">
        <v>71.632999999999996</v>
      </c>
      <c r="DO6" s="24">
        <v>5</v>
      </c>
      <c r="DP6" s="25" t="s">
        <v>378</v>
      </c>
      <c r="DQ6" s="25" t="s">
        <v>378</v>
      </c>
      <c r="DR6" s="25"/>
      <c r="DS6" s="74">
        <v>0</v>
      </c>
      <c r="DT6" s="25" t="s">
        <v>3736</v>
      </c>
      <c r="DU6" s="24">
        <v>0</v>
      </c>
      <c r="DV6" s="24">
        <v>0</v>
      </c>
      <c r="DW6" s="24">
        <v>52.243000000000002</v>
      </c>
      <c r="DX6" s="24">
        <v>0</v>
      </c>
      <c r="DY6" s="24">
        <v>90</v>
      </c>
      <c r="DZ6" s="24">
        <v>82</v>
      </c>
      <c r="EA6" s="24">
        <v>9.7530000000000001</v>
      </c>
      <c r="EB6" s="24">
        <v>27.773</v>
      </c>
      <c r="EC6" s="24">
        <v>40.238999999999997</v>
      </c>
      <c r="ED6" s="24">
        <v>5</v>
      </c>
      <c r="EE6" s="96" t="s">
        <v>1269</v>
      </c>
      <c r="EF6" s="96" t="s">
        <v>1197</v>
      </c>
      <c r="EG6" s="24">
        <v>15.323</v>
      </c>
      <c r="EH6" s="24">
        <v>15.323</v>
      </c>
      <c r="EI6" s="24">
        <v>144.81</v>
      </c>
      <c r="EJ6" s="24">
        <v>1</v>
      </c>
      <c r="EK6" s="24">
        <v>100</v>
      </c>
      <c r="EL6" s="24">
        <v>88</v>
      </c>
      <c r="EM6" s="24">
        <v>1</v>
      </c>
      <c r="EN6" s="24">
        <v>0</v>
      </c>
      <c r="EO6" s="25" t="s">
        <v>418</v>
      </c>
      <c r="EP6" s="24">
        <v>16.234000000000002</v>
      </c>
      <c r="EQ6" s="24">
        <v>21.593</v>
      </c>
      <c r="ER6" s="24">
        <v>23.712</v>
      </c>
      <c r="ES6" s="24">
        <v>2</v>
      </c>
      <c r="ET6" s="25" t="s">
        <v>606</v>
      </c>
      <c r="EU6" s="24">
        <v>0</v>
      </c>
      <c r="EV6" s="24">
        <v>0</v>
      </c>
      <c r="EW6" s="24">
        <v>293.74700000000001</v>
      </c>
      <c r="EX6" s="24">
        <v>0</v>
      </c>
      <c r="EY6" s="24">
        <v>94</v>
      </c>
      <c r="EZ6" s="24">
        <v>92</v>
      </c>
      <c r="FA6" s="24">
        <v>2.1709999999999998</v>
      </c>
      <c r="FB6" s="24">
        <v>122.56</v>
      </c>
      <c r="FC6" s="24">
        <v>124.94199999999999</v>
      </c>
      <c r="FD6" s="24">
        <v>11</v>
      </c>
      <c r="FE6" s="25" t="s">
        <v>3737</v>
      </c>
      <c r="FF6" s="24">
        <v>1</v>
      </c>
      <c r="FG6" s="24">
        <v>3</v>
      </c>
      <c r="FH6" s="24">
        <v>0</v>
      </c>
      <c r="FI6" s="24">
        <v>0</v>
      </c>
      <c r="FJ6" s="24">
        <v>1</v>
      </c>
      <c r="FK6" s="24">
        <v>0</v>
      </c>
      <c r="FL6" s="25" t="s">
        <v>313</v>
      </c>
      <c r="FM6" s="25" t="s">
        <v>313</v>
      </c>
      <c r="FN6" s="24">
        <v>1</v>
      </c>
      <c r="FO6" s="24">
        <v>47.137999999999998</v>
      </c>
      <c r="FP6" s="24">
        <v>139.166</v>
      </c>
      <c r="FQ6" s="24">
        <v>143.989</v>
      </c>
      <c r="FR6" s="24">
        <v>6</v>
      </c>
      <c r="FS6" s="25" t="s">
        <v>323</v>
      </c>
      <c r="FT6" s="25" t="s">
        <v>323</v>
      </c>
      <c r="FU6" s="25"/>
      <c r="FV6" s="74">
        <v>1</v>
      </c>
      <c r="FW6" s="25" t="s">
        <v>387</v>
      </c>
      <c r="FX6" s="25" t="s">
        <v>370</v>
      </c>
      <c r="FY6" s="24">
        <v>27.097000000000001</v>
      </c>
      <c r="FZ6" s="24">
        <v>37.234999999999999</v>
      </c>
      <c r="GA6" s="24">
        <v>40.74</v>
      </c>
      <c r="GB6" s="24">
        <v>4</v>
      </c>
      <c r="GC6" s="25" t="s">
        <v>424</v>
      </c>
      <c r="GD6" s="25" t="s">
        <v>424</v>
      </c>
      <c r="GE6" s="25"/>
      <c r="GF6" s="74">
        <v>0</v>
      </c>
      <c r="GG6" s="25" t="s">
        <v>387</v>
      </c>
      <c r="GH6" s="25" t="s">
        <v>370</v>
      </c>
      <c r="GI6" s="24">
        <v>10.685</v>
      </c>
      <c r="GJ6" s="24">
        <v>20.393000000000001</v>
      </c>
      <c r="GK6" s="24">
        <v>25.567</v>
      </c>
      <c r="GL6" s="24">
        <v>4</v>
      </c>
      <c r="GM6" s="24">
        <v>2</v>
      </c>
      <c r="GN6" s="25" t="s">
        <v>3738</v>
      </c>
      <c r="GO6" s="24">
        <v>4.3419999999999996</v>
      </c>
      <c r="GP6" s="24">
        <v>4.3419999999999996</v>
      </c>
      <c r="GQ6" s="24">
        <v>6.5490000000000004</v>
      </c>
      <c r="GR6" s="24">
        <v>1</v>
      </c>
      <c r="GS6" s="24">
        <v>3</v>
      </c>
      <c r="GT6" s="24">
        <v>0</v>
      </c>
      <c r="GU6" s="24">
        <v>0</v>
      </c>
      <c r="GV6" s="24">
        <v>3</v>
      </c>
      <c r="GW6" s="25" t="s">
        <v>627</v>
      </c>
      <c r="GX6" s="24">
        <v>8.1319999999999997</v>
      </c>
      <c r="GY6" s="24">
        <v>55.551000000000002</v>
      </c>
      <c r="GZ6" s="24">
        <v>59.143999999999998</v>
      </c>
      <c r="HA6" s="24">
        <v>9</v>
      </c>
      <c r="HB6" s="24">
        <v>4</v>
      </c>
      <c r="HC6" s="24">
        <v>5</v>
      </c>
      <c r="HD6" s="24">
        <v>3</v>
      </c>
      <c r="HE6" s="24">
        <v>1</v>
      </c>
      <c r="HF6" s="24">
        <v>2</v>
      </c>
      <c r="HG6" s="24">
        <v>4</v>
      </c>
      <c r="HH6" s="24">
        <v>5</v>
      </c>
      <c r="HI6" s="25" t="s">
        <v>3684</v>
      </c>
      <c r="HJ6" s="25" t="s">
        <v>3685</v>
      </c>
      <c r="HK6" s="8"/>
      <c r="HL6" s="25" t="s">
        <v>3729</v>
      </c>
      <c r="HM6" s="23">
        <v>44274.364201388889</v>
      </c>
      <c r="HN6" s="23">
        <v>44274.421226851853</v>
      </c>
      <c r="HO6" s="24">
        <v>100</v>
      </c>
      <c r="HP6" s="24">
        <v>4926</v>
      </c>
      <c r="HQ6" s="24">
        <v>1</v>
      </c>
      <c r="HR6" s="23">
        <v>44274.421232615743</v>
      </c>
      <c r="HS6" s="25" t="s">
        <v>314</v>
      </c>
      <c r="HT6" s="25" t="s">
        <v>779</v>
      </c>
      <c r="HU6" s="25" t="s">
        <v>780</v>
      </c>
      <c r="HV6" s="25" t="s">
        <v>979</v>
      </c>
      <c r="HW6" s="24">
        <v>1</v>
      </c>
      <c r="HX6" s="24">
        <v>1</v>
      </c>
      <c r="HY6" s="24">
        <v>1</v>
      </c>
      <c r="HZ6" s="24">
        <v>1</v>
      </c>
      <c r="IA6" s="24">
        <v>1</v>
      </c>
      <c r="IB6" s="24">
        <v>2</v>
      </c>
      <c r="IC6" s="24">
        <v>3</v>
      </c>
      <c r="ID6" s="24">
        <v>5</v>
      </c>
      <c r="IE6" s="25" t="s">
        <v>3739</v>
      </c>
      <c r="IF6" s="24">
        <v>2</v>
      </c>
      <c r="IG6" s="24">
        <v>1</v>
      </c>
      <c r="IH6" s="25" t="s">
        <v>391</v>
      </c>
      <c r="II6" s="25" t="s">
        <v>391</v>
      </c>
      <c r="IJ6" s="25"/>
      <c r="IK6" s="74">
        <v>1</v>
      </c>
      <c r="IL6" s="74">
        <v>33</v>
      </c>
      <c r="IM6" s="74">
        <v>33</v>
      </c>
      <c r="IN6" s="25"/>
      <c r="IO6" s="74">
        <v>1</v>
      </c>
      <c r="IP6" s="25" t="s">
        <v>3740</v>
      </c>
      <c r="IQ6" s="74">
        <v>17</v>
      </c>
      <c r="IR6" s="74">
        <v>17</v>
      </c>
      <c r="IS6" s="25"/>
      <c r="IT6" s="74">
        <v>0</v>
      </c>
      <c r="IU6" s="74">
        <v>13</v>
      </c>
      <c r="IV6" s="74">
        <v>13</v>
      </c>
      <c r="IW6" s="25"/>
      <c r="IX6" s="74">
        <v>0</v>
      </c>
      <c r="IY6" s="25" t="s">
        <v>3741</v>
      </c>
      <c r="IZ6" s="74">
        <v>40</v>
      </c>
      <c r="JA6" s="74">
        <v>40</v>
      </c>
      <c r="JB6" s="25"/>
      <c r="JC6" s="74">
        <v>1</v>
      </c>
      <c r="JD6" s="74">
        <v>60</v>
      </c>
      <c r="JE6" s="74">
        <v>60</v>
      </c>
      <c r="JF6" s="25"/>
      <c r="JG6" s="74">
        <v>1</v>
      </c>
      <c r="JH6" s="25" t="s">
        <v>3742</v>
      </c>
      <c r="JI6" s="24">
        <v>1</v>
      </c>
      <c r="JJ6" s="24">
        <v>1</v>
      </c>
      <c r="JK6" s="24">
        <v>3</v>
      </c>
      <c r="JL6" s="24">
        <v>1</v>
      </c>
      <c r="JM6" s="25" t="s">
        <v>3743</v>
      </c>
      <c r="JN6" s="24">
        <v>1</v>
      </c>
      <c r="JO6" s="24">
        <v>3</v>
      </c>
      <c r="JP6" s="24">
        <v>2</v>
      </c>
      <c r="JQ6" s="24">
        <v>2</v>
      </c>
      <c r="JR6" s="24">
        <v>1</v>
      </c>
      <c r="JS6" s="25" t="s">
        <v>3744</v>
      </c>
      <c r="JT6" s="24">
        <v>3</v>
      </c>
      <c r="JU6" s="24">
        <v>2</v>
      </c>
      <c r="JV6" s="25" t="s">
        <v>3744</v>
      </c>
      <c r="JW6" s="24">
        <v>1</v>
      </c>
      <c r="JX6" s="24">
        <v>1</v>
      </c>
      <c r="JY6" s="24">
        <v>1</v>
      </c>
      <c r="JZ6" s="24">
        <v>1</v>
      </c>
      <c r="KA6" s="24">
        <v>0</v>
      </c>
      <c r="KB6" s="25" t="s">
        <v>313</v>
      </c>
      <c r="KC6" s="25" t="s">
        <v>313</v>
      </c>
      <c r="KD6" s="24">
        <v>2</v>
      </c>
      <c r="KE6" s="24">
        <v>28.373999999999999</v>
      </c>
      <c r="KF6" s="24">
        <v>54.698</v>
      </c>
      <c r="KG6" s="24">
        <v>58.39</v>
      </c>
      <c r="KH6" s="24">
        <v>6</v>
      </c>
      <c r="KI6" s="24">
        <v>2</v>
      </c>
      <c r="KJ6" s="24">
        <v>2</v>
      </c>
      <c r="KK6" s="24">
        <v>2</v>
      </c>
      <c r="KL6" s="24">
        <v>1</v>
      </c>
      <c r="KM6" s="24">
        <v>1</v>
      </c>
      <c r="KN6" s="24">
        <v>11</v>
      </c>
      <c r="KO6" s="24">
        <v>1</v>
      </c>
      <c r="KP6" s="25" t="s">
        <v>326</v>
      </c>
      <c r="KQ6" s="25" t="s">
        <v>313</v>
      </c>
      <c r="KR6" s="24">
        <v>1</v>
      </c>
      <c r="KS6" s="25" t="s">
        <v>312</v>
      </c>
      <c r="KT6" s="25" t="s">
        <v>313</v>
      </c>
      <c r="KU6" s="24">
        <v>2</v>
      </c>
      <c r="KV6" s="24">
        <v>4</v>
      </c>
      <c r="KW6" s="24">
        <v>3</v>
      </c>
      <c r="KX6" s="24">
        <v>3</v>
      </c>
      <c r="KY6" s="24">
        <v>4</v>
      </c>
      <c r="KZ6" s="24">
        <v>2</v>
      </c>
      <c r="LA6" s="24">
        <v>2</v>
      </c>
      <c r="LB6" s="24">
        <v>3</v>
      </c>
      <c r="LC6" s="24">
        <v>4</v>
      </c>
      <c r="LD6" s="24">
        <v>4</v>
      </c>
      <c r="LE6" s="24">
        <v>4</v>
      </c>
      <c r="LF6" s="24">
        <v>4</v>
      </c>
      <c r="LG6" s="24">
        <v>2</v>
      </c>
      <c r="LH6" s="24">
        <v>3</v>
      </c>
      <c r="LI6" s="24">
        <v>3</v>
      </c>
      <c r="LJ6" s="24">
        <v>1</v>
      </c>
      <c r="LK6" s="24">
        <v>3</v>
      </c>
      <c r="LL6" s="24">
        <v>1</v>
      </c>
      <c r="LM6" s="24">
        <v>1</v>
      </c>
      <c r="LN6" s="24">
        <v>2</v>
      </c>
      <c r="LO6" s="24">
        <v>4</v>
      </c>
      <c r="LP6" s="24">
        <v>4</v>
      </c>
      <c r="LQ6" s="24">
        <v>4</v>
      </c>
      <c r="LR6" s="24">
        <v>5</v>
      </c>
      <c r="LS6" s="24">
        <v>2</v>
      </c>
      <c r="LT6" s="24">
        <v>2</v>
      </c>
      <c r="LU6" s="24">
        <v>3</v>
      </c>
      <c r="LV6" s="25" t="s">
        <v>3745</v>
      </c>
      <c r="LW6" s="25" t="s">
        <v>3746</v>
      </c>
      <c r="LX6" s="25" t="s">
        <v>637</v>
      </c>
      <c r="LY6" s="25" t="s">
        <v>313</v>
      </c>
      <c r="LZ6" s="24">
        <v>44</v>
      </c>
      <c r="MA6">
        <f t="shared" si="27"/>
        <v>8</v>
      </c>
      <c r="MB6">
        <f t="shared" si="28"/>
        <v>13</v>
      </c>
      <c r="MC6">
        <f t="shared" si="0"/>
        <v>15</v>
      </c>
      <c r="MD6">
        <f t="shared" si="1"/>
        <v>8</v>
      </c>
      <c r="ME6">
        <f t="shared" si="29"/>
        <v>39</v>
      </c>
      <c r="MF6">
        <f t="shared" si="30"/>
        <v>1.3333333333333333</v>
      </c>
      <c r="MG6">
        <f t="shared" si="31"/>
        <v>2.1666666666666665</v>
      </c>
      <c r="MH6">
        <f t="shared" si="32"/>
        <v>3</v>
      </c>
      <c r="MI6">
        <f t="shared" si="33"/>
        <v>1.6</v>
      </c>
      <c r="MJ6">
        <f t="shared" si="34"/>
        <v>3.25</v>
      </c>
      <c r="MK6">
        <f t="shared" si="35"/>
        <v>0.4</v>
      </c>
      <c r="ML6">
        <f t="shared" si="36"/>
        <v>1.8</v>
      </c>
      <c r="MM6">
        <f t="shared" si="37"/>
        <v>0</v>
      </c>
      <c r="MN6">
        <f t="shared" si="38"/>
        <v>0</v>
      </c>
      <c r="MO6">
        <f t="shared" si="39"/>
        <v>0.33333333333333331</v>
      </c>
      <c r="MP6">
        <f t="shared" si="40"/>
        <v>1.5</v>
      </c>
      <c r="MQ6">
        <f t="shared" si="41"/>
        <v>1</v>
      </c>
      <c r="MR6">
        <f t="shared" si="42"/>
        <v>1.3333333333333333</v>
      </c>
      <c r="MS6">
        <f t="shared" si="43"/>
        <v>85.571428571428569</v>
      </c>
      <c r="MT6">
        <f t="shared" si="44"/>
        <v>84.285714285714292</v>
      </c>
      <c r="MU6" s="77">
        <f t="shared" si="2"/>
        <v>1</v>
      </c>
      <c r="MV6">
        <f t="shared" si="3"/>
        <v>0</v>
      </c>
      <c r="MW6">
        <v>0</v>
      </c>
      <c r="MX6">
        <v>0</v>
      </c>
      <c r="MY6">
        <f t="shared" si="4"/>
        <v>0</v>
      </c>
      <c r="MZ6">
        <v>0</v>
      </c>
      <c r="NA6">
        <v>0</v>
      </c>
      <c r="NB6">
        <f t="shared" si="5"/>
        <v>1</v>
      </c>
      <c r="NC6">
        <f t="shared" si="6"/>
        <v>0</v>
      </c>
      <c r="ND6">
        <f t="shared" si="7"/>
        <v>0</v>
      </c>
      <c r="NE6">
        <f t="shared" si="8"/>
        <v>0</v>
      </c>
      <c r="NF6">
        <f t="shared" si="9"/>
        <v>0</v>
      </c>
      <c r="NG6">
        <f t="shared" si="10"/>
        <v>0</v>
      </c>
      <c r="NH6">
        <f t="shared" si="11"/>
        <v>1</v>
      </c>
      <c r="NI6">
        <f t="shared" si="12"/>
        <v>1</v>
      </c>
      <c r="NJ6">
        <f t="shared" si="13"/>
        <v>0</v>
      </c>
      <c r="NK6">
        <f t="shared" si="14"/>
        <v>0</v>
      </c>
      <c r="NL6">
        <f t="shared" si="15"/>
        <v>1</v>
      </c>
      <c r="NM6">
        <f t="shared" si="16"/>
        <v>1</v>
      </c>
      <c r="NN6" s="77">
        <f t="shared" si="17"/>
        <v>0.5</v>
      </c>
      <c r="NO6" s="77">
        <f t="shared" si="18"/>
        <v>0</v>
      </c>
      <c r="NP6" s="77">
        <f t="shared" si="19"/>
        <v>1</v>
      </c>
      <c r="NQ6" s="77">
        <f t="shared" si="20"/>
        <v>0</v>
      </c>
      <c r="NR6" s="77">
        <f t="shared" si="21"/>
        <v>1</v>
      </c>
      <c r="NS6" s="77">
        <f t="shared" si="22"/>
        <v>0</v>
      </c>
      <c r="NT6" s="77">
        <f t="shared" si="23"/>
        <v>1</v>
      </c>
      <c r="NU6" s="77">
        <f t="shared" si="24"/>
        <v>0</v>
      </c>
      <c r="NV6" s="77">
        <f t="shared" si="25"/>
        <v>0</v>
      </c>
      <c r="NW6" s="77" t="e">
        <f>IF(LEN(VLOOKUP(I:I,#REF!, 2, 0))=0, "", VLOOKUP(I:I,#REF!, 2, 0))</f>
        <v>#REF!</v>
      </c>
      <c r="NX6" s="77" t="e">
        <f>IF(LEN(VLOOKUP(I:I,#REF!, 3, 0))=0, "", VLOOKUP(I:I,#REF!, 3, 0))</f>
        <v>#REF!</v>
      </c>
      <c r="NY6" s="77">
        <f t="shared" si="45"/>
        <v>0</v>
      </c>
      <c r="NZ6" s="77">
        <f t="shared" si="46"/>
        <v>0</v>
      </c>
      <c r="OA6" s="77">
        <f t="shared" si="47"/>
        <v>0</v>
      </c>
      <c r="OB6" s="77">
        <f t="shared" si="48"/>
        <v>0.16666666666666666</v>
      </c>
      <c r="OC6">
        <f t="shared" si="49"/>
        <v>0.5</v>
      </c>
      <c r="OD6" s="77">
        <f t="shared" si="50"/>
        <v>0</v>
      </c>
      <c r="OE6">
        <f t="shared" si="51"/>
        <v>0.5</v>
      </c>
      <c r="OF6">
        <f t="shared" si="52"/>
        <v>0.63636363636363635</v>
      </c>
      <c r="OG6" t="e">
        <f t="shared" si="53"/>
        <v>#REF!</v>
      </c>
      <c r="OH6">
        <f t="shared" si="26"/>
        <v>8.3333333333333329E-2</v>
      </c>
      <c r="OI6">
        <f t="shared" si="54"/>
        <v>0.25</v>
      </c>
      <c r="OJ6" s="77">
        <f t="shared" si="55"/>
        <v>0</v>
      </c>
      <c r="OK6" t="e">
        <f>IF(LEN(VLOOKUP(I:I,#REF!, 2, 0))=0, "", VLOOKUP(I:I,#REF!, 2, 0))</f>
        <v>#REF!</v>
      </c>
      <c r="OL6" t="e">
        <f>IF(LEN(VLOOKUP(I:I,#REF!, 3, 0))=0, "", VLOOKUP(I:I,#REF!, 3, 0))</f>
        <v>#REF!</v>
      </c>
      <c r="OM6">
        <v>4</v>
      </c>
      <c r="ON6">
        <v>1</v>
      </c>
      <c r="OO6" s="1">
        <v>1</v>
      </c>
      <c r="OP6">
        <f t="shared" si="56"/>
        <v>8</v>
      </c>
      <c r="OQ6">
        <v>1</v>
      </c>
      <c r="OR6">
        <v>1</v>
      </c>
      <c r="OS6">
        <f t="shared" si="57"/>
        <v>6</v>
      </c>
    </row>
    <row r="7" spans="1:409" ht="18" customHeight="1">
      <c r="F7">
        <v>1</v>
      </c>
      <c r="G7">
        <v>1</v>
      </c>
      <c r="H7" s="158" t="s">
        <v>7246</v>
      </c>
      <c r="I7" s="111" t="s">
        <v>3747</v>
      </c>
      <c r="J7" s="22" t="s">
        <v>7265</v>
      </c>
      <c r="K7" s="23">
        <v>44271.412546296298</v>
      </c>
      <c r="L7" s="23">
        <v>44271.4843287037</v>
      </c>
      <c r="M7" s="24">
        <v>100</v>
      </c>
      <c r="N7" s="24">
        <v>1</v>
      </c>
      <c r="O7" s="74">
        <v>1</v>
      </c>
      <c r="P7" s="25" t="s">
        <v>313</v>
      </c>
      <c r="Q7" s="24">
        <v>6202</v>
      </c>
      <c r="R7" s="24">
        <v>1</v>
      </c>
      <c r="S7" s="23">
        <v>44271.48444443287</v>
      </c>
      <c r="T7" s="25" t="s">
        <v>314</v>
      </c>
      <c r="U7" s="25" t="s">
        <v>315</v>
      </c>
      <c r="V7" s="25" t="s">
        <v>316</v>
      </c>
      <c r="W7" s="25" t="s">
        <v>317</v>
      </c>
      <c r="X7" s="24">
        <v>9.2460000000000004</v>
      </c>
      <c r="Y7" s="24">
        <v>22.346</v>
      </c>
      <c r="Z7" s="24">
        <v>23.100999999999999</v>
      </c>
      <c r="AA7" s="24">
        <v>8</v>
      </c>
      <c r="AB7" s="24">
        <v>4</v>
      </c>
      <c r="AC7" s="24">
        <v>1</v>
      </c>
      <c r="AD7" s="24">
        <v>2</v>
      </c>
      <c r="AE7" s="24">
        <v>1</v>
      </c>
      <c r="AF7" s="24">
        <v>0</v>
      </c>
      <c r="AG7" s="24">
        <v>2</v>
      </c>
      <c r="AH7" s="24">
        <v>1</v>
      </c>
      <c r="AI7" s="24">
        <v>0</v>
      </c>
      <c r="AJ7" s="25" t="s">
        <v>3748</v>
      </c>
      <c r="AK7" s="24">
        <v>3.7730000000000001</v>
      </c>
      <c r="AL7" s="24">
        <v>15.773999999999999</v>
      </c>
      <c r="AM7" s="24">
        <v>16.724</v>
      </c>
      <c r="AN7" s="24">
        <v>5</v>
      </c>
      <c r="AO7" s="24">
        <v>4</v>
      </c>
      <c r="AP7" s="24">
        <v>0</v>
      </c>
      <c r="AQ7" s="24">
        <v>51.4</v>
      </c>
      <c r="AR7" s="24">
        <v>151.58099999999999</v>
      </c>
      <c r="AS7" s="24">
        <v>152.309</v>
      </c>
      <c r="AT7" s="24">
        <v>6</v>
      </c>
      <c r="AU7" s="24">
        <v>58.624000000000002</v>
      </c>
      <c r="AV7" s="24">
        <v>354.57</v>
      </c>
      <c r="AW7" s="24">
        <v>355.25700000000001</v>
      </c>
      <c r="AX7" s="24">
        <v>8</v>
      </c>
      <c r="AY7" s="25" t="s">
        <v>3749</v>
      </c>
      <c r="AZ7" s="25" t="s">
        <v>331</v>
      </c>
      <c r="BA7" s="25"/>
      <c r="BB7" s="74">
        <v>0</v>
      </c>
      <c r="BC7" s="25" t="s">
        <v>3750</v>
      </c>
      <c r="BD7" s="24">
        <v>287.41899999999998</v>
      </c>
      <c r="BE7" s="24">
        <v>287.41899999999998</v>
      </c>
      <c r="BF7" s="24">
        <v>290.262</v>
      </c>
      <c r="BG7" s="24">
        <v>1</v>
      </c>
      <c r="BH7" s="24">
        <v>14.276</v>
      </c>
      <c r="BI7" s="24">
        <v>14.276</v>
      </c>
      <c r="BJ7" s="24">
        <v>32.378</v>
      </c>
      <c r="BK7" s="24">
        <v>1</v>
      </c>
      <c r="BL7" s="25" t="s">
        <v>377</v>
      </c>
      <c r="BM7" s="24">
        <v>1.6639999999999999</v>
      </c>
      <c r="BN7" s="24">
        <v>55.316000000000003</v>
      </c>
      <c r="BO7" s="24">
        <v>56</v>
      </c>
      <c r="BP7" s="24">
        <v>2</v>
      </c>
      <c r="BQ7" s="24">
        <v>90</v>
      </c>
      <c r="BR7" s="24">
        <v>75</v>
      </c>
      <c r="BS7" s="24">
        <v>1.347</v>
      </c>
      <c r="BT7" s="24">
        <v>345.22899999999998</v>
      </c>
      <c r="BU7" s="24">
        <v>391.87799999999999</v>
      </c>
      <c r="BV7" s="24">
        <v>12</v>
      </c>
      <c r="BW7" s="25" t="s">
        <v>3751</v>
      </c>
      <c r="BX7" s="25" t="s">
        <v>572</v>
      </c>
      <c r="BY7" s="25"/>
      <c r="BZ7" s="74">
        <v>0</v>
      </c>
      <c r="CA7" s="25" t="s">
        <v>3752</v>
      </c>
      <c r="CB7" s="24">
        <v>50.966000000000001</v>
      </c>
      <c r="CC7" s="24">
        <v>55.128999999999998</v>
      </c>
      <c r="CD7" s="24">
        <v>87.423000000000002</v>
      </c>
      <c r="CE7" s="24">
        <v>2</v>
      </c>
      <c r="CF7" s="24">
        <v>91</v>
      </c>
      <c r="CG7" s="24">
        <v>60</v>
      </c>
      <c r="CH7" s="24">
        <v>1.9570000000000001</v>
      </c>
      <c r="CI7" s="24">
        <v>85.527000000000001</v>
      </c>
      <c r="CJ7" s="24">
        <v>180.31100000000001</v>
      </c>
      <c r="CK7" s="24">
        <v>21</v>
      </c>
      <c r="CL7" s="99" t="s">
        <v>413</v>
      </c>
      <c r="CM7" s="96" t="s">
        <v>414</v>
      </c>
      <c r="CN7" s="24">
        <v>164.16200000000001</v>
      </c>
      <c r="CO7" s="24">
        <v>169.03700000000001</v>
      </c>
      <c r="CP7" s="24">
        <v>289.02600000000001</v>
      </c>
      <c r="CQ7" s="24">
        <v>5</v>
      </c>
      <c r="CR7" s="24">
        <v>90</v>
      </c>
      <c r="CS7" s="24">
        <v>75</v>
      </c>
      <c r="CT7" s="24">
        <v>3</v>
      </c>
      <c r="CU7" s="24">
        <v>2</v>
      </c>
      <c r="CV7" s="25" t="s">
        <v>3753</v>
      </c>
      <c r="CW7" s="24">
        <v>7.7</v>
      </c>
      <c r="CX7" s="24">
        <v>231.245</v>
      </c>
      <c r="CY7" s="24">
        <v>414.53199999999998</v>
      </c>
      <c r="CZ7" s="24">
        <v>4</v>
      </c>
      <c r="DA7" s="24">
        <v>1.506</v>
      </c>
      <c r="DB7" s="24">
        <v>23.931999999999999</v>
      </c>
      <c r="DC7" s="24">
        <v>58.784999999999997</v>
      </c>
      <c r="DD7" s="24">
        <v>2</v>
      </c>
      <c r="DE7" s="25" t="s">
        <v>377</v>
      </c>
      <c r="DF7" s="24">
        <v>37</v>
      </c>
      <c r="DG7" s="24">
        <v>101.59699999999999</v>
      </c>
      <c r="DH7" s="24">
        <v>102.884</v>
      </c>
      <c r="DI7" s="24">
        <v>4</v>
      </c>
      <c r="DJ7" s="24">
        <v>76</v>
      </c>
      <c r="DK7" s="24">
        <v>60</v>
      </c>
      <c r="DL7" s="24">
        <v>13.112</v>
      </c>
      <c r="DM7" s="24">
        <v>420.74099999999999</v>
      </c>
      <c r="DN7" s="24">
        <v>423.09300000000002</v>
      </c>
      <c r="DO7" s="24">
        <v>33</v>
      </c>
      <c r="DP7" s="25" t="s">
        <v>1116</v>
      </c>
      <c r="DQ7" s="25" t="s">
        <v>3754</v>
      </c>
      <c r="DR7" s="25" t="s">
        <v>956</v>
      </c>
      <c r="DS7" s="74">
        <v>1</v>
      </c>
      <c r="DT7" s="25" t="s">
        <v>3755</v>
      </c>
      <c r="DU7" s="24">
        <v>24.774000000000001</v>
      </c>
      <c r="DV7" s="24">
        <v>96.62</v>
      </c>
      <c r="DW7" s="24">
        <v>97.56</v>
      </c>
      <c r="DX7" s="24">
        <v>4</v>
      </c>
      <c r="DY7" s="24">
        <v>81</v>
      </c>
      <c r="DZ7" s="24">
        <v>60</v>
      </c>
      <c r="EA7" s="24">
        <v>3.423</v>
      </c>
      <c r="EB7" s="24">
        <v>260.565</v>
      </c>
      <c r="EC7" s="24">
        <v>261.45100000000002</v>
      </c>
      <c r="ED7" s="24">
        <v>43</v>
      </c>
      <c r="EE7" s="96" t="s">
        <v>417</v>
      </c>
      <c r="EF7" s="96" t="s">
        <v>364</v>
      </c>
      <c r="EG7" s="24">
        <v>10.986000000000001</v>
      </c>
      <c r="EH7" s="24">
        <v>164.26400000000001</v>
      </c>
      <c r="EI7" s="24">
        <v>165.21299999999999</v>
      </c>
      <c r="EJ7" s="24">
        <v>3</v>
      </c>
      <c r="EK7" s="24">
        <v>91</v>
      </c>
      <c r="EL7" s="24">
        <v>64</v>
      </c>
      <c r="EM7" s="24">
        <v>3</v>
      </c>
      <c r="EN7" s="24">
        <v>2</v>
      </c>
      <c r="EO7" s="25" t="s">
        <v>418</v>
      </c>
      <c r="EP7" s="24">
        <v>6.0250000000000004</v>
      </c>
      <c r="EQ7" s="24">
        <v>81.188999999999993</v>
      </c>
      <c r="ER7" s="24">
        <v>83.048000000000002</v>
      </c>
      <c r="ES7" s="24">
        <v>8</v>
      </c>
      <c r="ET7" s="25" t="s">
        <v>606</v>
      </c>
      <c r="EU7" s="24">
        <v>1.1499999999999999</v>
      </c>
      <c r="EV7" s="24">
        <v>21.451000000000001</v>
      </c>
      <c r="EW7" s="24">
        <v>304.10199999999998</v>
      </c>
      <c r="EX7" s="24">
        <v>4</v>
      </c>
      <c r="EY7" s="24">
        <v>90</v>
      </c>
      <c r="EZ7" s="24">
        <v>68</v>
      </c>
      <c r="FA7" s="24">
        <v>1.8859999999999999</v>
      </c>
      <c r="FB7" s="24">
        <v>228.886</v>
      </c>
      <c r="FC7" s="24">
        <v>229.52799999999999</v>
      </c>
      <c r="FD7" s="24">
        <v>29</v>
      </c>
      <c r="FE7" s="25" t="s">
        <v>3756</v>
      </c>
      <c r="FF7" s="24">
        <v>1</v>
      </c>
      <c r="FG7" s="24">
        <v>2</v>
      </c>
      <c r="FH7" s="24">
        <v>3</v>
      </c>
      <c r="FI7" s="24">
        <v>1</v>
      </c>
      <c r="FJ7" s="24">
        <v>1</v>
      </c>
      <c r="FK7" s="24">
        <v>0</v>
      </c>
      <c r="FL7" s="25" t="s">
        <v>313</v>
      </c>
      <c r="FM7" s="25" t="s">
        <v>313</v>
      </c>
      <c r="FN7" s="24">
        <v>1</v>
      </c>
      <c r="FO7" s="24">
        <v>1.708</v>
      </c>
      <c r="FP7" s="24">
        <v>301.69499999999999</v>
      </c>
      <c r="FQ7" s="24">
        <v>302.99299999999999</v>
      </c>
      <c r="FR7" s="24">
        <v>23</v>
      </c>
      <c r="FS7" s="25" t="s">
        <v>323</v>
      </c>
      <c r="FT7" s="25" t="s">
        <v>323</v>
      </c>
      <c r="FU7" s="25"/>
      <c r="FV7" s="74">
        <v>1</v>
      </c>
      <c r="FW7" s="25" t="s">
        <v>3757</v>
      </c>
      <c r="FX7" s="25" t="s">
        <v>312</v>
      </c>
      <c r="FY7" s="24">
        <v>2.0579999999999998</v>
      </c>
      <c r="FZ7" s="24">
        <v>696.50099999999998</v>
      </c>
      <c r="GA7" s="24">
        <v>697.49300000000005</v>
      </c>
      <c r="GB7" s="24">
        <v>22</v>
      </c>
      <c r="GC7" s="25" t="s">
        <v>3758</v>
      </c>
      <c r="GD7" s="25" t="s">
        <v>312</v>
      </c>
      <c r="GE7" s="25" t="s">
        <v>3759</v>
      </c>
      <c r="GF7" s="74">
        <v>0</v>
      </c>
      <c r="GG7" s="25" t="s">
        <v>3760</v>
      </c>
      <c r="GH7" s="25" t="s">
        <v>343</v>
      </c>
      <c r="GI7" s="24">
        <v>1.1259999999999999</v>
      </c>
      <c r="GJ7" s="24">
        <v>102.96599999999999</v>
      </c>
      <c r="GK7" s="24">
        <v>103.73399999999999</v>
      </c>
      <c r="GL7" s="24">
        <v>10</v>
      </c>
      <c r="GM7" s="24">
        <v>1</v>
      </c>
      <c r="GN7" s="25" t="s">
        <v>3761</v>
      </c>
      <c r="GO7" s="24">
        <v>7.0650000000000004</v>
      </c>
      <c r="GP7" s="24">
        <v>69.870999999999995</v>
      </c>
      <c r="GQ7" s="24">
        <v>70.567999999999998</v>
      </c>
      <c r="GR7" s="24">
        <v>7</v>
      </c>
      <c r="GS7" s="24">
        <v>1</v>
      </c>
      <c r="GT7" s="24">
        <v>3</v>
      </c>
      <c r="GU7" s="24">
        <v>1</v>
      </c>
      <c r="GV7" s="24">
        <v>4</v>
      </c>
      <c r="GW7" s="25" t="s">
        <v>448</v>
      </c>
      <c r="GX7" s="24">
        <v>5.2560000000000002</v>
      </c>
      <c r="GY7" s="24">
        <v>57.552999999999997</v>
      </c>
      <c r="GZ7" s="24">
        <v>58.764000000000003</v>
      </c>
      <c r="HA7" s="24">
        <v>15</v>
      </c>
      <c r="HB7" s="24">
        <v>2</v>
      </c>
      <c r="HC7" s="24">
        <v>4</v>
      </c>
      <c r="HD7" s="24">
        <v>1</v>
      </c>
      <c r="HE7" s="24">
        <v>2</v>
      </c>
      <c r="HF7" s="24">
        <v>1</v>
      </c>
      <c r="HG7" s="24">
        <v>6</v>
      </c>
      <c r="HH7" s="24">
        <v>6</v>
      </c>
      <c r="HI7" s="25" t="s">
        <v>3684</v>
      </c>
      <c r="HJ7" s="25" t="s">
        <v>3685</v>
      </c>
      <c r="HK7" s="8"/>
      <c r="HL7" s="12" t="s">
        <v>3747</v>
      </c>
      <c r="HM7" s="23">
        <v>44274.427222222221</v>
      </c>
      <c r="HN7" s="23">
        <v>44274.455648148149</v>
      </c>
      <c r="HO7" s="24">
        <v>100</v>
      </c>
      <c r="HP7" s="24">
        <v>2456</v>
      </c>
      <c r="HQ7" s="24">
        <v>1</v>
      </c>
      <c r="HR7" s="23">
        <v>44274.455666238428</v>
      </c>
      <c r="HS7" s="25" t="s">
        <v>314</v>
      </c>
      <c r="HT7" s="25" t="s">
        <v>315</v>
      </c>
      <c r="HU7" s="25" t="s">
        <v>316</v>
      </c>
      <c r="HV7" s="25" t="s">
        <v>317</v>
      </c>
      <c r="HW7" s="122">
        <v>1</v>
      </c>
      <c r="HX7" s="122">
        <v>0</v>
      </c>
      <c r="HY7" s="122">
        <v>2</v>
      </c>
      <c r="HZ7" s="122">
        <v>2</v>
      </c>
      <c r="IA7" s="122">
        <v>1</v>
      </c>
      <c r="IB7" s="122">
        <v>1</v>
      </c>
      <c r="IC7" s="122">
        <v>2</v>
      </c>
      <c r="ID7" s="122">
        <v>2</v>
      </c>
      <c r="IE7" s="123" t="s">
        <v>1110</v>
      </c>
      <c r="IF7" s="122">
        <v>4</v>
      </c>
      <c r="IG7" s="122">
        <v>0</v>
      </c>
      <c r="IH7" s="123" t="s">
        <v>1646</v>
      </c>
      <c r="II7" s="124" t="s">
        <v>391</v>
      </c>
      <c r="IJ7" s="124"/>
      <c r="IK7" s="125">
        <v>1</v>
      </c>
      <c r="IL7" s="123" t="s">
        <v>1345</v>
      </c>
      <c r="IM7" s="126">
        <v>33</v>
      </c>
      <c r="IN7" s="124"/>
      <c r="IO7" s="126">
        <v>1</v>
      </c>
      <c r="IP7" s="123" t="s">
        <v>6903</v>
      </c>
      <c r="IQ7" s="127">
        <v>17</v>
      </c>
      <c r="IR7" s="126">
        <v>17</v>
      </c>
      <c r="IS7" s="124"/>
      <c r="IT7" s="125">
        <v>0</v>
      </c>
      <c r="IU7" s="128">
        <v>18.333333333333332</v>
      </c>
      <c r="IV7" s="126">
        <v>18</v>
      </c>
      <c r="IW7" s="126">
        <v>0.3</v>
      </c>
      <c r="IX7" s="126">
        <v>0</v>
      </c>
      <c r="IY7" s="123" t="s">
        <v>6904</v>
      </c>
      <c r="IZ7" s="123" t="s">
        <v>1768</v>
      </c>
      <c r="JA7" s="126">
        <v>40</v>
      </c>
      <c r="JB7" s="124"/>
      <c r="JC7" s="125">
        <v>1</v>
      </c>
      <c r="JD7" s="128">
        <v>48.5</v>
      </c>
      <c r="JE7" s="126">
        <v>48</v>
      </c>
      <c r="JF7" s="126">
        <v>0.5</v>
      </c>
      <c r="JG7" s="126">
        <v>0</v>
      </c>
      <c r="JH7" s="123" t="s">
        <v>6905</v>
      </c>
      <c r="JI7" s="122">
        <v>3</v>
      </c>
      <c r="JJ7" s="122">
        <v>0</v>
      </c>
      <c r="JK7" s="122">
        <v>2</v>
      </c>
      <c r="JL7" s="122">
        <v>2</v>
      </c>
      <c r="JM7" s="123" t="s">
        <v>6906</v>
      </c>
      <c r="JN7" s="24">
        <v>1</v>
      </c>
      <c r="JO7" s="24">
        <v>1</v>
      </c>
      <c r="JP7" s="24">
        <v>2</v>
      </c>
      <c r="JQ7" s="24">
        <v>2</v>
      </c>
      <c r="JR7" s="24">
        <v>1</v>
      </c>
      <c r="JS7" s="25" t="s">
        <v>3762</v>
      </c>
      <c r="JT7" s="24">
        <v>3</v>
      </c>
      <c r="JU7" s="24">
        <v>1</v>
      </c>
      <c r="JV7" s="25" t="s">
        <v>3763</v>
      </c>
      <c r="JW7" s="24">
        <v>2</v>
      </c>
      <c r="JX7" s="24">
        <v>4</v>
      </c>
      <c r="JY7" s="24">
        <v>0</v>
      </c>
      <c r="JZ7" s="24">
        <v>1</v>
      </c>
      <c r="KA7" s="24">
        <v>0</v>
      </c>
      <c r="KB7" s="25" t="s">
        <v>336</v>
      </c>
      <c r="KC7" s="25" t="s">
        <v>886</v>
      </c>
      <c r="KD7" s="24">
        <v>1</v>
      </c>
      <c r="KE7" s="24">
        <v>9.1</v>
      </c>
      <c r="KF7" s="24">
        <v>36.277999999999999</v>
      </c>
      <c r="KG7" s="24">
        <v>37.401000000000003</v>
      </c>
      <c r="KH7" s="24">
        <v>7</v>
      </c>
      <c r="KI7" s="24">
        <v>2</v>
      </c>
      <c r="KJ7" s="24">
        <v>3</v>
      </c>
      <c r="KK7" s="24">
        <v>1</v>
      </c>
      <c r="KL7" s="24">
        <v>2</v>
      </c>
      <c r="KM7" s="24">
        <v>2</v>
      </c>
      <c r="KN7" s="24">
        <v>11</v>
      </c>
      <c r="KO7" s="24">
        <v>2</v>
      </c>
      <c r="KP7" s="25" t="s">
        <v>326</v>
      </c>
      <c r="KQ7" s="25" t="s">
        <v>313</v>
      </c>
      <c r="KR7" s="24">
        <v>0</v>
      </c>
      <c r="KS7" s="25" t="s">
        <v>312</v>
      </c>
      <c r="KT7" s="25" t="s">
        <v>313</v>
      </c>
      <c r="KU7" s="24">
        <v>4</v>
      </c>
      <c r="KV7" s="24">
        <v>5</v>
      </c>
      <c r="KW7" s="24">
        <v>4</v>
      </c>
      <c r="KX7" s="24">
        <v>4</v>
      </c>
      <c r="KY7" s="24">
        <v>5</v>
      </c>
      <c r="KZ7" s="24">
        <v>4</v>
      </c>
      <c r="LA7" s="24">
        <v>5</v>
      </c>
      <c r="LB7" s="24">
        <v>4</v>
      </c>
      <c r="LC7" s="24">
        <v>5</v>
      </c>
      <c r="LD7" s="24">
        <v>5</v>
      </c>
      <c r="LE7" s="24">
        <v>5</v>
      </c>
      <c r="LF7" s="24">
        <v>4</v>
      </c>
      <c r="LG7" s="24">
        <v>4</v>
      </c>
      <c r="LH7" s="24">
        <v>3</v>
      </c>
      <c r="LI7" s="24">
        <v>5</v>
      </c>
      <c r="LJ7" s="24">
        <v>4</v>
      </c>
      <c r="LK7" s="24">
        <v>4</v>
      </c>
      <c r="LL7" s="24">
        <v>4</v>
      </c>
      <c r="LM7" s="24">
        <v>4</v>
      </c>
      <c r="LN7" s="24">
        <v>4</v>
      </c>
      <c r="LO7" s="24">
        <v>4</v>
      </c>
      <c r="LP7" s="24">
        <v>4</v>
      </c>
      <c r="LQ7" s="24">
        <v>4</v>
      </c>
      <c r="LR7" s="24">
        <v>4</v>
      </c>
      <c r="LS7" s="24">
        <v>4</v>
      </c>
      <c r="LT7" s="24">
        <v>3</v>
      </c>
      <c r="LU7" s="24">
        <v>4</v>
      </c>
      <c r="LV7" s="25" t="s">
        <v>3764</v>
      </c>
      <c r="LW7" s="25" t="s">
        <v>3765</v>
      </c>
      <c r="LX7" s="25" t="s">
        <v>3766</v>
      </c>
      <c r="LY7" s="25" t="s">
        <v>3767</v>
      </c>
      <c r="LZ7" s="24">
        <v>61</v>
      </c>
      <c r="MA7">
        <f t="shared" si="27"/>
        <v>6</v>
      </c>
      <c r="MB7">
        <f t="shared" si="28"/>
        <v>10</v>
      </c>
      <c r="MC7">
        <f t="shared" si="0"/>
        <v>10</v>
      </c>
      <c r="MD7">
        <f t="shared" si="1"/>
        <v>10</v>
      </c>
      <c r="ME7">
        <f t="shared" si="29"/>
        <v>54</v>
      </c>
      <c r="MF7">
        <f t="shared" si="30"/>
        <v>1</v>
      </c>
      <c r="MG7">
        <f t="shared" si="31"/>
        <v>1.6666666666666667</v>
      </c>
      <c r="MH7">
        <f t="shared" si="32"/>
        <v>2</v>
      </c>
      <c r="MI7">
        <f t="shared" si="33"/>
        <v>2</v>
      </c>
      <c r="MJ7">
        <f t="shared" si="34"/>
        <v>4.5</v>
      </c>
      <c r="MK7">
        <f t="shared" si="35"/>
        <v>1.2</v>
      </c>
      <c r="ML7">
        <f t="shared" si="36"/>
        <v>3.4</v>
      </c>
      <c r="MM7">
        <f t="shared" si="37"/>
        <v>1</v>
      </c>
      <c r="MN7">
        <f t="shared" si="38"/>
        <v>3</v>
      </c>
      <c r="MO7">
        <f t="shared" si="39"/>
        <v>1.1666666666666667</v>
      </c>
      <c r="MP7">
        <f t="shared" si="40"/>
        <v>3.3333333333333335</v>
      </c>
      <c r="MQ7">
        <f t="shared" si="41"/>
        <v>0</v>
      </c>
      <c r="MR7">
        <f t="shared" si="42"/>
        <v>3.6666666666666665</v>
      </c>
      <c r="MS7">
        <f t="shared" si="43"/>
        <v>87</v>
      </c>
      <c r="MT7">
        <f t="shared" si="44"/>
        <v>66</v>
      </c>
      <c r="MU7" s="77">
        <f t="shared" si="2"/>
        <v>0</v>
      </c>
      <c r="MV7">
        <f t="shared" si="3"/>
        <v>0</v>
      </c>
      <c r="MW7">
        <v>1</v>
      </c>
      <c r="MX7">
        <v>1</v>
      </c>
      <c r="MY7">
        <f t="shared" si="4"/>
        <v>1</v>
      </c>
      <c r="MZ7">
        <v>1</v>
      </c>
      <c r="NA7">
        <v>1</v>
      </c>
      <c r="NB7">
        <f t="shared" si="5"/>
        <v>1</v>
      </c>
      <c r="NC7">
        <f t="shared" si="6"/>
        <v>0</v>
      </c>
      <c r="ND7">
        <f t="shared" si="7"/>
        <v>0</v>
      </c>
      <c r="NE7">
        <f t="shared" si="8"/>
        <v>0</v>
      </c>
      <c r="NF7">
        <f t="shared" si="9"/>
        <v>1</v>
      </c>
      <c r="NG7">
        <f t="shared" si="10"/>
        <v>1</v>
      </c>
      <c r="NH7">
        <f t="shared" si="11"/>
        <v>1</v>
      </c>
      <c r="NI7">
        <f t="shared" si="12"/>
        <v>1</v>
      </c>
      <c r="NJ7">
        <f t="shared" si="13"/>
        <v>0</v>
      </c>
      <c r="NK7">
        <f t="shared" si="14"/>
        <v>0</v>
      </c>
      <c r="NL7">
        <f t="shared" si="15"/>
        <v>1</v>
      </c>
      <c r="NM7">
        <f t="shared" si="16"/>
        <v>0</v>
      </c>
      <c r="NN7" s="77">
        <f t="shared" si="17"/>
        <v>1</v>
      </c>
      <c r="NO7" s="77">
        <f t="shared" si="18"/>
        <v>1</v>
      </c>
      <c r="NP7" s="77">
        <f t="shared" si="19"/>
        <v>1</v>
      </c>
      <c r="NQ7" s="77">
        <f t="shared" si="20"/>
        <v>0</v>
      </c>
      <c r="NR7" s="77">
        <f t="shared" si="21"/>
        <v>1</v>
      </c>
      <c r="NS7" s="77">
        <f t="shared" si="22"/>
        <v>0</v>
      </c>
      <c r="NT7" s="77">
        <f t="shared" si="23"/>
        <v>1</v>
      </c>
      <c r="NU7" s="77">
        <f t="shared" si="24"/>
        <v>0</v>
      </c>
      <c r="NV7" s="77">
        <f t="shared" si="25"/>
        <v>1</v>
      </c>
      <c r="NW7" s="77">
        <v>0</v>
      </c>
      <c r="NX7" s="77">
        <v>1</v>
      </c>
      <c r="NY7" s="77">
        <f t="shared" si="45"/>
        <v>0.83333333333333337</v>
      </c>
      <c r="NZ7" s="77">
        <f t="shared" si="46"/>
        <v>1</v>
      </c>
      <c r="OA7" s="77">
        <f t="shared" si="47"/>
        <v>0.5</v>
      </c>
      <c r="OB7" s="77">
        <f t="shared" si="48"/>
        <v>0.5</v>
      </c>
      <c r="OC7">
        <f t="shared" si="49"/>
        <v>0.5</v>
      </c>
      <c r="OD7" s="77">
        <f t="shared" si="50"/>
        <v>0.5</v>
      </c>
      <c r="OE7">
        <f t="shared" si="51"/>
        <v>0.6</v>
      </c>
      <c r="OF7">
        <f t="shared" si="52"/>
        <v>0.63636363636363635</v>
      </c>
      <c r="OG7">
        <f t="shared" si="53"/>
        <v>0.5</v>
      </c>
      <c r="OH7">
        <f t="shared" si="26"/>
        <v>0.66666666666666663</v>
      </c>
      <c r="OI7">
        <f t="shared" si="54"/>
        <v>0.5</v>
      </c>
      <c r="OJ7" s="77">
        <f t="shared" si="55"/>
        <v>0.75</v>
      </c>
      <c r="OK7">
        <v>0</v>
      </c>
      <c r="OL7">
        <v>0</v>
      </c>
      <c r="OM7">
        <v>4</v>
      </c>
      <c r="ON7">
        <v>1</v>
      </c>
      <c r="OO7" s="1">
        <v>0</v>
      </c>
      <c r="OP7">
        <f t="shared" si="56"/>
        <v>8</v>
      </c>
      <c r="OQ7">
        <v>1</v>
      </c>
      <c r="OR7">
        <v>1</v>
      </c>
      <c r="OS7">
        <f t="shared" si="57"/>
        <v>5</v>
      </c>
    </row>
    <row r="8" spans="1:409" ht="18" customHeight="1">
      <c r="A8">
        <v>1</v>
      </c>
      <c r="B8" s="77" t="s">
        <v>7263</v>
      </c>
      <c r="C8" s="77"/>
      <c r="D8" s="77"/>
      <c r="E8" s="77"/>
      <c r="F8">
        <v>1</v>
      </c>
      <c r="G8" s="77">
        <v>1</v>
      </c>
      <c r="H8" s="158" t="s">
        <v>7246</v>
      </c>
      <c r="I8" s="111" t="s">
        <v>6899</v>
      </c>
      <c r="J8" s="16"/>
      <c r="K8" s="16"/>
      <c r="L8" s="16"/>
      <c r="M8" s="20"/>
      <c r="N8" s="20" t="s">
        <v>320</v>
      </c>
      <c r="O8" s="1">
        <v>1</v>
      </c>
      <c r="P8" s="15"/>
      <c r="Q8" s="20"/>
      <c r="R8" s="20"/>
      <c r="S8" s="16"/>
      <c r="T8" s="15"/>
      <c r="U8" s="15"/>
      <c r="V8" s="15"/>
      <c r="W8" s="15"/>
      <c r="X8" s="20"/>
      <c r="Y8" s="20"/>
      <c r="Z8" s="20"/>
      <c r="AA8" s="20"/>
      <c r="AB8" s="20"/>
      <c r="AC8" s="20"/>
      <c r="AD8" s="20"/>
      <c r="AE8" s="20"/>
      <c r="AF8" s="20"/>
      <c r="AG8" s="20"/>
      <c r="AH8" s="20"/>
      <c r="AI8" s="20"/>
      <c r="AJ8" s="19"/>
      <c r="AK8" s="20"/>
      <c r="AL8" s="20"/>
      <c r="AM8" s="20"/>
      <c r="AN8" s="20"/>
      <c r="AO8" s="20"/>
      <c r="AP8" s="20"/>
      <c r="AQ8" s="20"/>
      <c r="AR8" s="20"/>
      <c r="AS8" s="20"/>
      <c r="AT8" s="20"/>
      <c r="AU8" s="20"/>
      <c r="AV8" s="20"/>
      <c r="AW8" s="20"/>
      <c r="AX8" s="20"/>
      <c r="AY8" s="19"/>
      <c r="AZ8" s="15" t="s">
        <v>320</v>
      </c>
      <c r="BA8" s="15"/>
      <c r="BB8" s="1">
        <v>-999</v>
      </c>
      <c r="BC8" s="19"/>
      <c r="BD8" s="20"/>
      <c r="BE8" s="20"/>
      <c r="BF8" s="20"/>
      <c r="BG8" s="20"/>
      <c r="BH8" s="20"/>
      <c r="BI8" s="20"/>
      <c r="BJ8" s="20"/>
      <c r="BK8" s="20"/>
      <c r="BL8" s="19"/>
      <c r="BM8" s="20"/>
      <c r="BN8" s="20"/>
      <c r="BO8" s="20"/>
      <c r="BP8" s="20"/>
      <c r="BQ8" s="20"/>
      <c r="BR8" s="20"/>
      <c r="BS8" s="20"/>
      <c r="BT8" s="20"/>
      <c r="BU8" s="20"/>
      <c r="BV8" s="20"/>
      <c r="BW8" s="19"/>
      <c r="BX8" s="15" t="s">
        <v>320</v>
      </c>
      <c r="BY8" s="15"/>
      <c r="BZ8" s="1">
        <v>-999</v>
      </c>
      <c r="CA8" s="19"/>
      <c r="CB8" s="20"/>
      <c r="CC8" s="20"/>
      <c r="CD8" s="20"/>
      <c r="CE8" s="20"/>
      <c r="CF8" s="20"/>
      <c r="CG8" s="20"/>
      <c r="CH8" s="20"/>
      <c r="CI8" s="20"/>
      <c r="CJ8" s="20"/>
      <c r="CK8" s="20"/>
      <c r="CL8" s="98"/>
      <c r="CM8" s="95"/>
      <c r="CN8" s="20"/>
      <c r="CO8" s="20"/>
      <c r="CP8" s="20"/>
      <c r="CQ8" s="20"/>
      <c r="CR8" s="20"/>
      <c r="CS8" s="20"/>
      <c r="CT8" s="20"/>
      <c r="CU8" s="20"/>
      <c r="CV8" s="19"/>
      <c r="CW8" s="20"/>
      <c r="CX8" s="20"/>
      <c r="CY8" s="20"/>
      <c r="CZ8" s="20"/>
      <c r="DA8" s="20"/>
      <c r="DB8" s="20"/>
      <c r="DC8" s="20"/>
      <c r="DD8" s="20"/>
      <c r="DE8" s="19"/>
      <c r="DF8" s="20"/>
      <c r="DG8" s="20"/>
      <c r="DH8" s="20"/>
      <c r="DI8" s="20"/>
      <c r="DJ8" s="20"/>
      <c r="DK8" s="20"/>
      <c r="DL8" s="20"/>
      <c r="DM8" s="20"/>
      <c r="DN8" s="20"/>
      <c r="DO8" s="20"/>
      <c r="DP8" s="19"/>
      <c r="DQ8" s="15" t="s">
        <v>320</v>
      </c>
      <c r="DR8" s="15"/>
      <c r="DS8" s="1">
        <v>-999</v>
      </c>
      <c r="DT8" s="19"/>
      <c r="DU8" s="20"/>
      <c r="DV8" s="20"/>
      <c r="DW8" s="20"/>
      <c r="DX8" s="20"/>
      <c r="DY8" s="20"/>
      <c r="DZ8" s="20"/>
      <c r="EA8" s="20"/>
      <c r="EB8" s="20"/>
      <c r="EC8" s="20"/>
      <c r="ED8" s="20"/>
      <c r="EE8" s="95"/>
      <c r="EF8" s="95"/>
      <c r="EG8" s="20"/>
      <c r="EH8" s="20"/>
      <c r="EI8" s="20"/>
      <c r="EJ8" s="20"/>
      <c r="EK8" s="20"/>
      <c r="EL8" s="20"/>
      <c r="EM8" s="20"/>
      <c r="EN8" s="20"/>
      <c r="EO8" s="19"/>
      <c r="EP8" s="20"/>
      <c r="EQ8" s="20"/>
      <c r="ER8" s="20"/>
      <c r="ES8" s="20"/>
      <c r="ET8" s="19"/>
      <c r="EU8" s="20"/>
      <c r="EV8" s="20"/>
      <c r="EW8" s="20"/>
      <c r="EX8" s="20"/>
      <c r="EY8" s="20"/>
      <c r="EZ8" s="20"/>
      <c r="FA8" s="20"/>
      <c r="FB8" s="20"/>
      <c r="FC8" s="20"/>
      <c r="FD8" s="20"/>
      <c r="FE8" s="19"/>
      <c r="FF8" s="20"/>
      <c r="FG8" s="20"/>
      <c r="FH8" s="20"/>
      <c r="FI8" s="20"/>
      <c r="FJ8" s="20"/>
      <c r="FK8" s="20"/>
      <c r="FL8" s="19"/>
      <c r="FM8" s="19"/>
      <c r="FN8" s="20"/>
      <c r="FO8" s="20"/>
      <c r="FP8" s="20"/>
      <c r="FQ8" s="20"/>
      <c r="FR8" s="20"/>
      <c r="FS8" s="19"/>
      <c r="FT8" s="15" t="s">
        <v>320</v>
      </c>
      <c r="FU8" s="15"/>
      <c r="FV8" s="1">
        <v>-999</v>
      </c>
      <c r="FW8" s="19"/>
      <c r="FX8" s="19"/>
      <c r="FY8" s="20"/>
      <c r="FZ8" s="20"/>
      <c r="GA8" s="20"/>
      <c r="GB8" s="20"/>
      <c r="GC8" s="19"/>
      <c r="GD8" s="15" t="s">
        <v>320</v>
      </c>
      <c r="GE8" s="15"/>
      <c r="GF8" s="1">
        <v>-999</v>
      </c>
      <c r="GG8" s="19"/>
      <c r="GH8" s="19"/>
      <c r="GI8" s="20"/>
      <c r="GJ8" s="20"/>
      <c r="GK8" s="20"/>
      <c r="GL8" s="20"/>
      <c r="GM8" s="20"/>
      <c r="GN8" s="19"/>
      <c r="GO8" s="20"/>
      <c r="GP8" s="20"/>
      <c r="GQ8" s="20"/>
      <c r="GR8" s="20"/>
      <c r="GS8" s="20"/>
      <c r="GT8" s="20"/>
      <c r="GU8" s="20"/>
      <c r="GV8" s="20"/>
      <c r="GW8" s="19"/>
      <c r="GX8" s="20"/>
      <c r="GY8" s="20"/>
      <c r="GZ8" s="20"/>
      <c r="HA8" s="20"/>
      <c r="HB8" s="20"/>
      <c r="HC8" s="20"/>
      <c r="HD8" s="20"/>
      <c r="HE8" s="20"/>
      <c r="HF8" s="20"/>
      <c r="HG8" s="20"/>
      <c r="HH8" s="20"/>
      <c r="HI8" s="19"/>
      <c r="HJ8" s="19"/>
      <c r="HK8" s="8"/>
      <c r="HL8" s="12" t="s">
        <v>6899</v>
      </c>
      <c r="HM8" s="17">
        <v>44274.363888888889</v>
      </c>
      <c r="HN8" s="17">
        <v>44274.426608796297</v>
      </c>
      <c r="HO8" s="18">
        <v>54</v>
      </c>
      <c r="HP8" s="18">
        <v>5418</v>
      </c>
      <c r="HQ8" s="18">
        <v>0</v>
      </c>
      <c r="HR8" s="17">
        <v>44281.426627546294</v>
      </c>
      <c r="HS8" s="19" t="s">
        <v>314</v>
      </c>
      <c r="HT8" s="19" t="s">
        <v>6900</v>
      </c>
      <c r="HU8" s="19" t="s">
        <v>6901</v>
      </c>
      <c r="HV8" s="19" t="s">
        <v>6902</v>
      </c>
      <c r="JN8" s="19" t="s">
        <v>353</v>
      </c>
      <c r="JO8" s="19" t="s">
        <v>353</v>
      </c>
      <c r="JP8" s="19" t="s">
        <v>353</v>
      </c>
      <c r="JQ8" s="19" t="s">
        <v>353</v>
      </c>
      <c r="JR8" s="19" t="s">
        <v>353</v>
      </c>
      <c r="JS8" s="19" t="s">
        <v>353</v>
      </c>
      <c r="JT8" s="19" t="s">
        <v>353</v>
      </c>
      <c r="JU8" s="19" t="s">
        <v>353</v>
      </c>
      <c r="JV8" s="19" t="s">
        <v>353</v>
      </c>
      <c r="JW8" s="19" t="s">
        <v>353</v>
      </c>
      <c r="JX8" s="19" t="s">
        <v>353</v>
      </c>
      <c r="JY8" s="19" t="s">
        <v>353</v>
      </c>
      <c r="JZ8" s="19" t="s">
        <v>353</v>
      </c>
      <c r="KA8" s="19" t="s">
        <v>353</v>
      </c>
      <c r="KB8" s="19" t="s">
        <v>353</v>
      </c>
      <c r="KC8" s="19" t="s">
        <v>353</v>
      </c>
      <c r="KD8" s="19" t="s">
        <v>353</v>
      </c>
      <c r="KE8" s="19" t="s">
        <v>353</v>
      </c>
      <c r="KF8" s="19" t="s">
        <v>353</v>
      </c>
      <c r="KG8" s="19" t="s">
        <v>353</v>
      </c>
      <c r="KH8" s="19" t="s">
        <v>353</v>
      </c>
      <c r="KI8" s="19" t="s">
        <v>353</v>
      </c>
      <c r="KJ8" s="19" t="s">
        <v>353</v>
      </c>
      <c r="KK8" s="19" t="s">
        <v>353</v>
      </c>
      <c r="KL8" s="19" t="s">
        <v>353</v>
      </c>
      <c r="KM8" s="19" t="s">
        <v>353</v>
      </c>
      <c r="KN8" s="19" t="s">
        <v>353</v>
      </c>
      <c r="KO8" s="19" t="s">
        <v>353</v>
      </c>
      <c r="KP8" s="19" t="s">
        <v>353</v>
      </c>
      <c r="KQ8" s="19" t="s">
        <v>353</v>
      </c>
      <c r="KR8" s="19" t="s">
        <v>353</v>
      </c>
      <c r="KS8" s="19" t="s">
        <v>353</v>
      </c>
      <c r="KT8" s="19" t="s">
        <v>353</v>
      </c>
      <c r="KU8" s="19" t="s">
        <v>353</v>
      </c>
      <c r="KV8" s="19" t="s">
        <v>353</v>
      </c>
      <c r="KW8" s="19" t="s">
        <v>353</v>
      </c>
      <c r="KX8" s="19" t="s">
        <v>353</v>
      </c>
      <c r="KY8" s="19" t="s">
        <v>353</v>
      </c>
      <c r="KZ8" s="19" t="s">
        <v>353</v>
      </c>
      <c r="LA8" s="19" t="s">
        <v>353</v>
      </c>
      <c r="LB8" s="19" t="s">
        <v>353</v>
      </c>
      <c r="LC8" s="19" t="s">
        <v>353</v>
      </c>
      <c r="LD8" s="19" t="s">
        <v>353</v>
      </c>
      <c r="LE8" s="19" t="s">
        <v>353</v>
      </c>
      <c r="LF8" s="19" t="s">
        <v>353</v>
      </c>
      <c r="LG8" s="19" t="s">
        <v>353</v>
      </c>
      <c r="LH8" s="19" t="s">
        <v>353</v>
      </c>
      <c r="LI8" s="19" t="s">
        <v>353</v>
      </c>
      <c r="LJ8" s="19" t="s">
        <v>353</v>
      </c>
      <c r="LK8" s="19" t="s">
        <v>353</v>
      </c>
      <c r="LL8" s="19" t="s">
        <v>353</v>
      </c>
      <c r="LM8" s="19" t="s">
        <v>353</v>
      </c>
      <c r="LN8" s="19" t="s">
        <v>353</v>
      </c>
      <c r="LO8" s="19" t="s">
        <v>353</v>
      </c>
      <c r="LP8" s="19" t="s">
        <v>353</v>
      </c>
      <c r="LQ8" s="19" t="s">
        <v>353</v>
      </c>
      <c r="LR8" s="19" t="s">
        <v>353</v>
      </c>
      <c r="LS8" s="19" t="s">
        <v>353</v>
      </c>
      <c r="LT8" s="19" t="s">
        <v>353</v>
      </c>
      <c r="LU8" s="19" t="s">
        <v>353</v>
      </c>
      <c r="LV8" s="19" t="s">
        <v>353</v>
      </c>
      <c r="LW8" s="19"/>
      <c r="LX8" s="19" t="s">
        <v>353</v>
      </c>
      <c r="LY8" s="19" t="s">
        <v>353</v>
      </c>
      <c r="LZ8" s="19" t="s">
        <v>353</v>
      </c>
      <c r="MA8" t="str">
        <f t="shared" si="27"/>
        <v/>
      </c>
      <c r="MB8" t="str">
        <f t="shared" si="28"/>
        <v/>
      </c>
      <c r="MC8" t="str">
        <f t="shared" si="0"/>
        <v/>
      </c>
      <c r="MD8" t="str">
        <f t="shared" si="1"/>
        <v/>
      </c>
      <c r="ME8" t="str">
        <f t="shared" si="29"/>
        <v/>
      </c>
      <c r="MF8" t="str">
        <f t="shared" si="30"/>
        <v/>
      </c>
      <c r="MG8" t="str">
        <f t="shared" si="31"/>
        <v/>
      </c>
      <c r="MH8" t="str">
        <f t="shared" si="32"/>
        <v/>
      </c>
      <c r="MI8" t="str">
        <f t="shared" si="33"/>
        <v/>
      </c>
      <c r="MJ8" t="str">
        <f t="shared" si="34"/>
        <v/>
      </c>
      <c r="MK8" t="str">
        <f t="shared" si="35"/>
        <v/>
      </c>
      <c r="ML8" t="str">
        <f t="shared" si="36"/>
        <v/>
      </c>
      <c r="MM8" t="str">
        <f t="shared" si="37"/>
        <v/>
      </c>
      <c r="MN8" t="str">
        <f t="shared" si="38"/>
        <v/>
      </c>
      <c r="MO8" t="str">
        <f t="shared" si="39"/>
        <v/>
      </c>
      <c r="MP8" t="str">
        <f t="shared" si="40"/>
        <v/>
      </c>
      <c r="MQ8" t="str">
        <f t="shared" si="41"/>
        <v/>
      </c>
      <c r="MR8" t="str">
        <f t="shared" si="42"/>
        <v/>
      </c>
      <c r="MS8" t="str">
        <f t="shared" si="43"/>
        <v/>
      </c>
      <c r="MT8" t="str">
        <f t="shared" si="44"/>
        <v/>
      </c>
      <c r="MU8" s="77" t="str">
        <f t="shared" si="2"/>
        <v/>
      </c>
      <c r="MV8" t="str">
        <f t="shared" si="3"/>
        <v/>
      </c>
      <c r="MY8" t="str">
        <f t="shared" si="4"/>
        <v/>
      </c>
      <c r="NB8" t="str">
        <f t="shared" si="5"/>
        <v/>
      </c>
      <c r="NC8" t="str">
        <f t="shared" si="6"/>
        <v/>
      </c>
      <c r="ND8" t="str">
        <f t="shared" si="7"/>
        <v/>
      </c>
      <c r="NE8" t="str">
        <f t="shared" si="8"/>
        <v/>
      </c>
      <c r="NF8" t="str">
        <f t="shared" si="9"/>
        <v/>
      </c>
      <c r="NG8" t="str">
        <f t="shared" si="10"/>
        <v/>
      </c>
      <c r="NH8" t="str">
        <f t="shared" si="11"/>
        <v/>
      </c>
      <c r="NI8" t="str">
        <f t="shared" si="12"/>
        <v/>
      </c>
      <c r="NJ8" t="str">
        <f t="shared" si="13"/>
        <v/>
      </c>
      <c r="NK8" t="str">
        <f t="shared" si="14"/>
        <v/>
      </c>
      <c r="NL8" t="str">
        <f t="shared" si="15"/>
        <v/>
      </c>
      <c r="NM8" t="str">
        <f t="shared" si="16"/>
        <v/>
      </c>
      <c r="NN8" s="77" t="str">
        <f t="shared" si="17"/>
        <v/>
      </c>
      <c r="NO8" s="77" t="str">
        <f t="shared" si="18"/>
        <v/>
      </c>
      <c r="NP8" s="77" t="str">
        <f t="shared" si="19"/>
        <v/>
      </c>
      <c r="NQ8" s="77" t="str">
        <f t="shared" si="20"/>
        <v/>
      </c>
      <c r="NR8" s="77" t="str">
        <f t="shared" si="21"/>
        <v/>
      </c>
      <c r="NS8" s="77" t="str">
        <f t="shared" si="22"/>
        <v/>
      </c>
      <c r="NT8" s="77" t="str">
        <f t="shared" si="23"/>
        <v/>
      </c>
      <c r="NU8" s="77" t="str">
        <f t="shared" si="24"/>
        <v/>
      </c>
      <c r="NV8" s="77" t="str">
        <f t="shared" si="25"/>
        <v/>
      </c>
      <c r="NW8" s="77"/>
      <c r="NX8" s="77"/>
      <c r="NY8" s="77" t="str">
        <f t="shared" si="45"/>
        <v/>
      </c>
      <c r="NZ8" s="77" t="str">
        <f t="shared" si="46"/>
        <v/>
      </c>
      <c r="OA8" s="77" t="str">
        <f t="shared" si="47"/>
        <v/>
      </c>
      <c r="OB8" s="77" t="str">
        <f t="shared" si="48"/>
        <v/>
      </c>
      <c r="OC8" t="str">
        <f t="shared" si="49"/>
        <v/>
      </c>
      <c r="OD8" s="77" t="str">
        <f t="shared" si="50"/>
        <v/>
      </c>
      <c r="OE8" t="str">
        <f t="shared" si="51"/>
        <v/>
      </c>
      <c r="OF8" t="str">
        <f t="shared" si="52"/>
        <v/>
      </c>
      <c r="OG8" t="str">
        <f t="shared" si="53"/>
        <v/>
      </c>
      <c r="OH8" t="str">
        <f t="shared" si="26"/>
        <v/>
      </c>
      <c r="OI8" t="str">
        <f t="shared" si="54"/>
        <v/>
      </c>
      <c r="OJ8" s="77" t="str">
        <f t="shared" si="55"/>
        <v/>
      </c>
      <c r="OM8" t="s">
        <v>353</v>
      </c>
      <c r="ON8" t="s">
        <v>353</v>
      </c>
      <c r="OO8" s="161" t="s">
        <v>353</v>
      </c>
      <c r="OP8" t="str">
        <f t="shared" si="56"/>
        <v/>
      </c>
      <c r="OQ8">
        <v>1</v>
      </c>
      <c r="OR8">
        <v>1</v>
      </c>
      <c r="OS8" t="str">
        <f t="shared" si="57"/>
        <v/>
      </c>
    </row>
    <row r="9" spans="1:409" ht="18" customHeight="1">
      <c r="F9" t="s">
        <v>353</v>
      </c>
      <c r="G9" t="s">
        <v>353</v>
      </c>
      <c r="H9" s="110" t="s">
        <v>354</v>
      </c>
      <c r="I9" s="110" t="s">
        <v>354</v>
      </c>
      <c r="J9" s="5"/>
      <c r="K9" s="6">
        <v>44274.365231481483</v>
      </c>
      <c r="L9" s="6">
        <v>44274.514768518522</v>
      </c>
      <c r="M9" s="7">
        <v>100</v>
      </c>
      <c r="N9" s="7">
        <v>2</v>
      </c>
      <c r="O9" s="73">
        <v>1</v>
      </c>
      <c r="P9" s="4" t="s">
        <v>313</v>
      </c>
      <c r="Q9" s="7">
        <v>12920</v>
      </c>
      <c r="R9" s="7">
        <v>1</v>
      </c>
      <c r="S9" s="6">
        <v>44274.51479119213</v>
      </c>
      <c r="T9" s="4" t="s">
        <v>314</v>
      </c>
      <c r="U9" s="4" t="s">
        <v>315</v>
      </c>
      <c r="V9" s="4" t="s">
        <v>316</v>
      </c>
      <c r="W9" s="4" t="s">
        <v>317</v>
      </c>
      <c r="X9" s="7">
        <v>57.134999999999998</v>
      </c>
      <c r="Y9" s="7">
        <v>83.57</v>
      </c>
      <c r="Z9" s="7">
        <v>84.867000000000004</v>
      </c>
      <c r="AA9" s="7">
        <v>8</v>
      </c>
      <c r="AB9" s="7">
        <v>4</v>
      </c>
      <c r="AC9" s="7">
        <v>1</v>
      </c>
      <c r="AD9" s="7">
        <v>2</v>
      </c>
      <c r="AE9" s="7">
        <v>1</v>
      </c>
      <c r="AF9" s="7">
        <v>0</v>
      </c>
      <c r="AG9" s="7">
        <v>0</v>
      </c>
      <c r="AH9" s="7">
        <v>2</v>
      </c>
      <c r="AI9" s="7">
        <v>2</v>
      </c>
      <c r="AJ9" s="4" t="s">
        <v>355</v>
      </c>
      <c r="AK9" s="7">
        <v>6.7160000000000002</v>
      </c>
      <c r="AL9" s="7">
        <v>16.844000000000001</v>
      </c>
      <c r="AM9" s="7">
        <v>18.100999999999999</v>
      </c>
      <c r="AN9" s="7">
        <v>4</v>
      </c>
      <c r="AO9" s="7">
        <v>3</v>
      </c>
      <c r="AP9" s="7">
        <v>1</v>
      </c>
      <c r="AQ9" s="7">
        <v>10.776</v>
      </c>
      <c r="AR9" s="7">
        <v>180.00800000000001</v>
      </c>
      <c r="AS9" s="7">
        <v>185.1</v>
      </c>
      <c r="AT9" s="7">
        <v>2</v>
      </c>
      <c r="AU9" s="7">
        <v>18.738</v>
      </c>
      <c r="AV9" s="7">
        <v>213.44</v>
      </c>
      <c r="AW9" s="7">
        <v>231.733</v>
      </c>
      <c r="AX9" s="7">
        <v>9</v>
      </c>
      <c r="AY9" s="4" t="s">
        <v>356</v>
      </c>
      <c r="AZ9" s="4" t="s">
        <v>320</v>
      </c>
      <c r="BA9" s="4"/>
      <c r="BB9" s="73">
        <v>-888</v>
      </c>
      <c r="BC9" s="4" t="s">
        <v>356</v>
      </c>
      <c r="BD9" s="7">
        <v>48.676000000000002</v>
      </c>
      <c r="BE9" s="7">
        <v>284.14299999999997</v>
      </c>
      <c r="BF9" s="7">
        <v>558.60299999999995</v>
      </c>
      <c r="BG9" s="7">
        <v>6</v>
      </c>
      <c r="BH9" s="7">
        <v>1.6619999999999999</v>
      </c>
      <c r="BI9" s="7">
        <v>380.91199999999998</v>
      </c>
      <c r="BJ9" s="7">
        <v>394.18599999999998</v>
      </c>
      <c r="BK9" s="7">
        <v>8</v>
      </c>
      <c r="BL9" s="4" t="s">
        <v>357</v>
      </c>
      <c r="BM9" s="7">
        <v>2.8530000000000002</v>
      </c>
      <c r="BN9" s="7">
        <v>2.8530000000000002</v>
      </c>
      <c r="BO9" s="7">
        <v>90.959000000000003</v>
      </c>
      <c r="BP9" s="7">
        <v>1</v>
      </c>
      <c r="BQ9" s="7">
        <v>51</v>
      </c>
      <c r="BR9" s="7">
        <v>34</v>
      </c>
      <c r="BS9" s="7">
        <v>93.128</v>
      </c>
      <c r="BT9" s="7">
        <v>431.81799999999998</v>
      </c>
      <c r="BU9" s="7">
        <v>490.178</v>
      </c>
      <c r="BV9" s="7">
        <v>8</v>
      </c>
      <c r="BW9" s="4" t="s">
        <v>358</v>
      </c>
      <c r="BX9" s="4" t="s">
        <v>358</v>
      </c>
      <c r="BY9" s="4"/>
      <c r="BZ9" s="73">
        <v>0</v>
      </c>
      <c r="CA9" s="4" t="s">
        <v>359</v>
      </c>
      <c r="CB9" s="7">
        <v>119.636</v>
      </c>
      <c r="CC9" s="7">
        <v>165.53899999999999</v>
      </c>
      <c r="CD9" s="7">
        <v>166.31200000000001</v>
      </c>
      <c r="CE9" s="7">
        <v>2</v>
      </c>
      <c r="CF9" s="7">
        <v>53</v>
      </c>
      <c r="CG9" s="7">
        <v>29</v>
      </c>
      <c r="CH9" s="7">
        <v>38</v>
      </c>
      <c r="CI9" s="7">
        <v>153.41</v>
      </c>
      <c r="CJ9" s="7">
        <v>156.999</v>
      </c>
      <c r="CK9" s="7">
        <v>32</v>
      </c>
      <c r="CL9" s="97" t="s">
        <v>360</v>
      </c>
      <c r="CM9" s="94" t="s">
        <v>322</v>
      </c>
      <c r="CN9" s="7">
        <v>165.86799999999999</v>
      </c>
      <c r="CO9" s="7">
        <v>166.613</v>
      </c>
      <c r="CP9" s="7">
        <v>168.90100000000001</v>
      </c>
      <c r="CQ9" s="7">
        <v>2</v>
      </c>
      <c r="CR9" s="7">
        <v>42</v>
      </c>
      <c r="CS9" s="7">
        <v>34</v>
      </c>
      <c r="CT9" s="7">
        <v>3</v>
      </c>
      <c r="CU9" s="7">
        <v>0</v>
      </c>
      <c r="CV9" s="4" t="s">
        <v>361</v>
      </c>
      <c r="CW9" s="7">
        <v>19.989999999999998</v>
      </c>
      <c r="CX9" s="7">
        <v>283.03199999999998</v>
      </c>
      <c r="CY9" s="7">
        <v>284.20600000000002</v>
      </c>
      <c r="CZ9" s="7">
        <v>5</v>
      </c>
      <c r="DA9" s="7">
        <v>8.1270000000000007</v>
      </c>
      <c r="DB9" s="7">
        <v>8.1270000000000007</v>
      </c>
      <c r="DC9" s="7">
        <v>12.672000000000001</v>
      </c>
      <c r="DD9" s="7">
        <v>1</v>
      </c>
      <c r="DE9" s="4" t="s">
        <v>357</v>
      </c>
      <c r="DF9" s="7">
        <v>44.777000000000001</v>
      </c>
      <c r="DG9" s="7">
        <v>44.777000000000001</v>
      </c>
      <c r="DH9" s="7">
        <v>45.512999999999998</v>
      </c>
      <c r="DI9" s="7">
        <v>1</v>
      </c>
      <c r="DJ9" s="7">
        <v>53</v>
      </c>
      <c r="DK9" s="7">
        <v>43</v>
      </c>
      <c r="DL9" s="7">
        <v>39.231999999999999</v>
      </c>
      <c r="DM9" s="7">
        <v>168.233</v>
      </c>
      <c r="DN9" s="7">
        <v>169.19200000000001</v>
      </c>
      <c r="DO9" s="7">
        <v>8</v>
      </c>
      <c r="DP9" s="4" t="s">
        <v>357</v>
      </c>
      <c r="DQ9" s="4" t="s">
        <v>357</v>
      </c>
      <c r="DR9" s="4"/>
      <c r="DS9" s="73">
        <v>0</v>
      </c>
      <c r="DT9" s="4" t="s">
        <v>362</v>
      </c>
      <c r="DU9" s="7">
        <v>1.0629999999999999</v>
      </c>
      <c r="DV9" s="7">
        <v>1.591</v>
      </c>
      <c r="DW9" s="7">
        <v>744.00900000000001</v>
      </c>
      <c r="DX9" s="7">
        <v>2</v>
      </c>
      <c r="DY9" s="7">
        <v>58</v>
      </c>
      <c r="DZ9" s="7">
        <v>17</v>
      </c>
      <c r="EA9" s="7">
        <v>10.438000000000001</v>
      </c>
      <c r="EB9" s="7">
        <v>98.885999999999996</v>
      </c>
      <c r="EC9" s="7">
        <v>99.63</v>
      </c>
      <c r="ED9" s="7">
        <v>23</v>
      </c>
      <c r="EE9" s="94" t="s">
        <v>363</v>
      </c>
      <c r="EF9" s="94" t="s">
        <v>364</v>
      </c>
      <c r="EG9" s="7">
        <v>31.872</v>
      </c>
      <c r="EH9" s="7">
        <v>119.17</v>
      </c>
      <c r="EI9" s="7">
        <v>192.595</v>
      </c>
      <c r="EJ9" s="7">
        <v>4</v>
      </c>
      <c r="EK9" s="7">
        <v>41</v>
      </c>
      <c r="EL9" s="7">
        <v>16</v>
      </c>
      <c r="EM9" s="7">
        <v>3</v>
      </c>
      <c r="EN9" s="7">
        <v>0</v>
      </c>
      <c r="EO9" s="4" t="s">
        <v>365</v>
      </c>
      <c r="EP9" s="7">
        <v>7.4640000000000004</v>
      </c>
      <c r="EQ9" s="7">
        <v>36.133000000000003</v>
      </c>
      <c r="ER9" s="7">
        <v>37.5</v>
      </c>
      <c r="ES9" s="7">
        <v>4</v>
      </c>
      <c r="ET9" s="4" t="s">
        <v>366</v>
      </c>
      <c r="EU9" s="7">
        <v>0.995</v>
      </c>
      <c r="EV9" s="7">
        <v>1.758</v>
      </c>
      <c r="EW9" s="7">
        <v>264.46699999999998</v>
      </c>
      <c r="EX9" s="7">
        <v>2</v>
      </c>
      <c r="EY9" s="7">
        <v>38</v>
      </c>
      <c r="EZ9" s="7">
        <v>19</v>
      </c>
      <c r="FA9" s="7">
        <v>9.9619999999999997</v>
      </c>
      <c r="FB9" s="7">
        <v>1224.172</v>
      </c>
      <c r="FC9" s="7">
        <v>1338.77</v>
      </c>
      <c r="FD9" s="7">
        <v>43</v>
      </c>
      <c r="FE9" s="4" t="s">
        <v>367</v>
      </c>
      <c r="FF9" s="7">
        <v>1</v>
      </c>
      <c r="FG9" s="7">
        <v>2</v>
      </c>
      <c r="FH9" s="7">
        <v>3</v>
      </c>
      <c r="FI9" s="7">
        <v>0</v>
      </c>
      <c r="FJ9" s="7">
        <v>1</v>
      </c>
      <c r="FK9" s="7">
        <v>0</v>
      </c>
      <c r="FL9" s="4" t="s">
        <v>313</v>
      </c>
      <c r="FM9" s="4" t="s">
        <v>313</v>
      </c>
      <c r="FN9" s="7">
        <v>3</v>
      </c>
      <c r="FO9" s="7">
        <v>59.920999999999999</v>
      </c>
      <c r="FP9" s="7">
        <v>308.983</v>
      </c>
      <c r="FQ9" s="7">
        <v>309.88900000000001</v>
      </c>
      <c r="FR9" s="7">
        <v>12</v>
      </c>
      <c r="FS9" s="4" t="s">
        <v>368</v>
      </c>
      <c r="FT9" s="4" t="s">
        <v>368</v>
      </c>
      <c r="FU9" s="4"/>
      <c r="FV9" s="73">
        <v>0</v>
      </c>
      <c r="FW9" s="4" t="s">
        <v>369</v>
      </c>
      <c r="FX9" s="4" t="s">
        <v>370</v>
      </c>
      <c r="FY9" s="7">
        <v>12.007</v>
      </c>
      <c r="FZ9" s="7">
        <v>263.49900000000002</v>
      </c>
      <c r="GA9" s="7">
        <v>264.678</v>
      </c>
      <c r="GB9" s="7">
        <v>24</v>
      </c>
      <c r="GC9" s="4" t="s">
        <v>371</v>
      </c>
      <c r="GD9" s="4" t="s">
        <v>372</v>
      </c>
      <c r="GE9" s="4"/>
      <c r="GF9" s="73">
        <v>0</v>
      </c>
      <c r="GG9" s="4" t="s">
        <v>373</v>
      </c>
      <c r="GH9" s="4" t="s">
        <v>370</v>
      </c>
      <c r="GI9" s="7">
        <v>1.72</v>
      </c>
      <c r="GJ9" s="7">
        <v>873.95299999999997</v>
      </c>
      <c r="GK9" s="7">
        <v>883.59799999999996</v>
      </c>
      <c r="GL9" s="7">
        <v>16</v>
      </c>
      <c r="GM9" s="7">
        <v>2</v>
      </c>
      <c r="GN9" s="4" t="s">
        <v>356</v>
      </c>
      <c r="GO9" s="7">
        <v>1.546</v>
      </c>
      <c r="GP9" s="7">
        <v>17.084</v>
      </c>
      <c r="GQ9" s="7">
        <v>18.254000000000001</v>
      </c>
      <c r="GR9" s="7">
        <v>2</v>
      </c>
      <c r="GS9" s="7">
        <v>2</v>
      </c>
      <c r="GT9" s="7">
        <v>3</v>
      </c>
      <c r="GU9" s="7">
        <v>0</v>
      </c>
      <c r="GV9" s="7">
        <v>1</v>
      </c>
      <c r="GW9" s="4" t="s">
        <v>345</v>
      </c>
      <c r="GX9" s="7">
        <v>58.747</v>
      </c>
      <c r="GY9" s="7">
        <v>165.459</v>
      </c>
      <c r="GZ9" s="7">
        <v>167.09200000000001</v>
      </c>
      <c r="HA9" s="7">
        <v>8</v>
      </c>
      <c r="HB9" s="7">
        <v>2</v>
      </c>
      <c r="HC9" s="7">
        <v>1</v>
      </c>
      <c r="HD9" s="7">
        <v>2</v>
      </c>
      <c r="HE9" s="7">
        <v>1</v>
      </c>
      <c r="HF9" s="7">
        <v>1</v>
      </c>
      <c r="HG9" s="7">
        <v>4</v>
      </c>
      <c r="HH9" s="7">
        <v>4</v>
      </c>
      <c r="HI9" s="4" t="s">
        <v>346</v>
      </c>
      <c r="HJ9" s="4" t="s">
        <v>347</v>
      </c>
      <c r="HK9" s="8"/>
      <c r="HL9" s="4" t="s">
        <v>354</v>
      </c>
      <c r="HM9" s="5"/>
      <c r="HN9" s="5"/>
      <c r="HO9" s="9"/>
      <c r="HP9" s="9"/>
      <c r="HQ9" s="9"/>
      <c r="HR9" s="5"/>
      <c r="HS9" s="4"/>
      <c r="HT9" s="4"/>
      <c r="HU9" s="4"/>
      <c r="HV9" s="4"/>
      <c r="HW9" s="9"/>
      <c r="HX9" s="9"/>
      <c r="HY9" s="9"/>
      <c r="HZ9" s="9"/>
      <c r="IA9" s="9"/>
      <c r="IB9" s="9"/>
      <c r="IC9" s="9"/>
      <c r="ID9" s="9"/>
      <c r="IE9" s="4"/>
      <c r="IF9" s="9"/>
      <c r="IG9" s="9"/>
      <c r="IH9" s="4"/>
      <c r="II9" s="4" t="s">
        <v>320</v>
      </c>
      <c r="IJ9" s="4"/>
      <c r="IK9" s="7">
        <v>-999</v>
      </c>
      <c r="IL9" s="4"/>
      <c r="IM9" s="4" t="s">
        <v>320</v>
      </c>
      <c r="IN9" s="4"/>
      <c r="IO9" s="73">
        <v>-999</v>
      </c>
      <c r="IP9" s="4"/>
      <c r="IQ9" s="4"/>
      <c r="IR9" s="4" t="s">
        <v>320</v>
      </c>
      <c r="IS9" s="4"/>
      <c r="IT9" s="7">
        <v>-999</v>
      </c>
      <c r="IU9" s="4"/>
      <c r="IV9" s="4" t="s">
        <v>320</v>
      </c>
      <c r="IW9" s="4"/>
      <c r="IX9" s="7">
        <v>-999</v>
      </c>
      <c r="IY9" s="4"/>
      <c r="IZ9" s="4"/>
      <c r="JA9" s="4" t="s">
        <v>320</v>
      </c>
      <c r="JB9" s="4"/>
      <c r="JC9" s="73">
        <v>-999</v>
      </c>
      <c r="JD9" s="4"/>
      <c r="JE9" s="4" t="s">
        <v>320</v>
      </c>
      <c r="JF9" s="4"/>
      <c r="JG9" s="73">
        <v>-999</v>
      </c>
      <c r="JH9" s="4"/>
      <c r="JI9" s="9"/>
      <c r="JJ9" s="9"/>
      <c r="JK9" s="9"/>
      <c r="JL9" s="9"/>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f t="shared" si="27"/>
        <v>7</v>
      </c>
      <c r="MB9" t="str">
        <f t="shared" si="28"/>
        <v/>
      </c>
      <c r="MC9">
        <f t="shared" si="0"/>
        <v>7</v>
      </c>
      <c r="MD9" t="str">
        <f t="shared" si="1"/>
        <v/>
      </c>
      <c r="ME9" t="str">
        <f t="shared" si="29"/>
        <v/>
      </c>
      <c r="MF9">
        <f t="shared" si="30"/>
        <v>1.1666666666666667</v>
      </c>
      <c r="MG9" t="str">
        <f t="shared" si="31"/>
        <v/>
      </c>
      <c r="MH9">
        <f t="shared" si="32"/>
        <v>1.4</v>
      </c>
      <c r="MI9" t="str">
        <f t="shared" si="33"/>
        <v/>
      </c>
      <c r="MJ9" t="str">
        <f t="shared" si="34"/>
        <v/>
      </c>
      <c r="MK9">
        <f t="shared" si="35"/>
        <v>0.4</v>
      </c>
      <c r="ML9">
        <f t="shared" si="36"/>
        <v>3.2</v>
      </c>
      <c r="MM9">
        <f t="shared" si="37"/>
        <v>0</v>
      </c>
      <c r="MN9">
        <f t="shared" si="38"/>
        <v>3</v>
      </c>
      <c r="MO9">
        <f t="shared" si="39"/>
        <v>0.33333333333333331</v>
      </c>
      <c r="MP9">
        <f t="shared" si="40"/>
        <v>3.1666666666666665</v>
      </c>
      <c r="MQ9" t="str">
        <f t="shared" si="41"/>
        <v/>
      </c>
      <c r="MR9" t="str">
        <f t="shared" si="42"/>
        <v/>
      </c>
      <c r="MS9">
        <f t="shared" si="43"/>
        <v>48</v>
      </c>
      <c r="MT9">
        <f t="shared" si="44"/>
        <v>27.428571428571427</v>
      </c>
      <c r="MU9" s="77">
        <f t="shared" si="2"/>
        <v>0</v>
      </c>
      <c r="MV9">
        <f t="shared" si="3"/>
        <v>0</v>
      </c>
      <c r="MW9">
        <v>1</v>
      </c>
      <c r="MX9">
        <v>1</v>
      </c>
      <c r="MY9">
        <f t="shared" si="4"/>
        <v>0</v>
      </c>
      <c r="MZ9">
        <v>1</v>
      </c>
      <c r="NA9">
        <v>1</v>
      </c>
      <c r="NB9">
        <f t="shared" si="5"/>
        <v>0</v>
      </c>
      <c r="NC9">
        <f t="shared" si="6"/>
        <v>0</v>
      </c>
      <c r="ND9">
        <f t="shared" si="7"/>
        <v>0</v>
      </c>
      <c r="NE9">
        <f t="shared" si="8"/>
        <v>0</v>
      </c>
      <c r="NF9" s="77">
        <f t="shared" si="9"/>
        <v>0</v>
      </c>
      <c r="NG9">
        <f t="shared" si="10"/>
        <v>0</v>
      </c>
      <c r="NH9" t="str">
        <f t="shared" si="11"/>
        <v/>
      </c>
      <c r="NI9" t="str">
        <f t="shared" si="12"/>
        <v/>
      </c>
      <c r="NJ9" t="str">
        <f t="shared" si="13"/>
        <v/>
      </c>
      <c r="NK9" t="str">
        <f t="shared" si="14"/>
        <v/>
      </c>
      <c r="NL9" t="str">
        <f t="shared" si="15"/>
        <v/>
      </c>
      <c r="NM9" t="str">
        <f t="shared" si="16"/>
        <v/>
      </c>
      <c r="NN9" s="77" t="str">
        <f t="shared" si="17"/>
        <v/>
      </c>
      <c r="NO9" s="77" t="str">
        <f t="shared" si="18"/>
        <v/>
      </c>
      <c r="NP9" s="77" t="str">
        <f t="shared" si="19"/>
        <v/>
      </c>
      <c r="NQ9" s="77" t="str">
        <f t="shared" si="20"/>
        <v/>
      </c>
      <c r="NR9" s="77" t="str">
        <f t="shared" si="21"/>
        <v/>
      </c>
      <c r="NS9" s="77" t="str">
        <f t="shared" si="22"/>
        <v/>
      </c>
      <c r="NT9" s="77" t="str">
        <f t="shared" si="23"/>
        <v/>
      </c>
      <c r="NU9" s="77" t="str">
        <f t="shared" si="24"/>
        <v/>
      </c>
      <c r="NV9" s="77" t="str">
        <f t="shared" si="25"/>
        <v/>
      </c>
      <c r="NW9" s="77" t="e">
        <f>IF(LEN(VLOOKUP(I:I,#REF!, 2, 0))=0, "", VLOOKUP(I:I,#REF!, 2, 0))</f>
        <v>#REF!</v>
      </c>
      <c r="NX9" s="77" t="e">
        <f>IF(LEN(VLOOKUP(I:I,#REF!, 3, 0))=0, "", VLOOKUP(I:I,#REF!, 3, 0))</f>
        <v>#REF!</v>
      </c>
      <c r="NY9" s="77">
        <f t="shared" si="45"/>
        <v>0.66666666666666663</v>
      </c>
      <c r="NZ9" s="77">
        <f t="shared" si="46"/>
        <v>1</v>
      </c>
      <c r="OA9" s="77">
        <f t="shared" si="47"/>
        <v>0</v>
      </c>
      <c r="OB9" s="77">
        <f t="shared" si="48"/>
        <v>0</v>
      </c>
      <c r="OC9">
        <f t="shared" si="49"/>
        <v>0</v>
      </c>
      <c r="OD9" s="77">
        <f t="shared" si="50"/>
        <v>0</v>
      </c>
      <c r="OE9" t="str">
        <f t="shared" si="51"/>
        <v/>
      </c>
      <c r="OF9" t="str">
        <f t="shared" si="52"/>
        <v/>
      </c>
      <c r="OG9" s="77" t="str">
        <f t="shared" si="53"/>
        <v/>
      </c>
      <c r="OH9">
        <f t="shared" si="26"/>
        <v>0.33333333333333331</v>
      </c>
      <c r="OI9">
        <f t="shared" si="54"/>
        <v>0</v>
      </c>
      <c r="OJ9" s="77">
        <f t="shared" si="55"/>
        <v>0.5</v>
      </c>
      <c r="OK9" t="e">
        <f>IF(LEN(VLOOKUP(I:I,#REF!, 2, 0))=0, "", VLOOKUP(I:I,#REF!, 2, 0))</f>
        <v>#REF!</v>
      </c>
      <c r="OL9" t="e">
        <f>IF(LEN(VLOOKUP(I:I,#REF!, 3, 0))=0, "", VLOOKUP(I:I,#REF!, 3, 0))</f>
        <v>#REF!</v>
      </c>
      <c r="OM9" t="s">
        <v>353</v>
      </c>
      <c r="ON9" t="s">
        <v>353</v>
      </c>
      <c r="OO9" s="109">
        <v>0</v>
      </c>
      <c r="OP9" t="str">
        <f t="shared" si="56"/>
        <v/>
      </c>
      <c r="OQ9">
        <v>1</v>
      </c>
      <c r="OR9">
        <v>1</v>
      </c>
      <c r="OS9">
        <f t="shared" si="57"/>
        <v>5</v>
      </c>
    </row>
    <row r="10" spans="1:409" ht="18" customHeight="1">
      <c r="F10" t="s">
        <v>353</v>
      </c>
      <c r="G10" t="s">
        <v>353</v>
      </c>
      <c r="H10" s="110" t="s">
        <v>374</v>
      </c>
      <c r="I10" s="110" t="s">
        <v>374</v>
      </c>
      <c r="J10" s="5"/>
      <c r="K10" s="6">
        <v>44271.414155092592</v>
      </c>
      <c r="L10" s="6">
        <v>44271.454699074071</v>
      </c>
      <c r="M10" s="7">
        <v>100</v>
      </c>
      <c r="N10" s="7">
        <v>2</v>
      </c>
      <c r="O10" s="73">
        <v>1</v>
      </c>
      <c r="P10" s="4" t="s">
        <v>313</v>
      </c>
      <c r="Q10" s="7">
        <v>3503</v>
      </c>
      <c r="R10" s="7">
        <v>1</v>
      </c>
      <c r="S10" s="6">
        <v>44271.624489479167</v>
      </c>
      <c r="T10" s="4" t="s">
        <v>314</v>
      </c>
      <c r="U10" s="4" t="s">
        <v>315</v>
      </c>
      <c r="V10" s="4" t="s">
        <v>316</v>
      </c>
      <c r="W10" s="4" t="s">
        <v>317</v>
      </c>
      <c r="X10" s="7">
        <v>12.833</v>
      </c>
      <c r="Y10" s="7">
        <v>29</v>
      </c>
      <c r="Z10" s="7">
        <v>31.853000000000002</v>
      </c>
      <c r="AA10" s="7">
        <v>4</v>
      </c>
      <c r="AB10" s="7">
        <v>3</v>
      </c>
      <c r="AC10" s="7">
        <v>0</v>
      </c>
      <c r="AD10" s="7">
        <v>0</v>
      </c>
      <c r="AE10" s="7">
        <v>0</v>
      </c>
      <c r="AF10" s="7">
        <v>1</v>
      </c>
      <c r="AG10" s="7">
        <v>1</v>
      </c>
      <c r="AH10" s="7">
        <v>2</v>
      </c>
      <c r="AI10" s="7">
        <v>0</v>
      </c>
      <c r="AJ10" s="4" t="s">
        <v>375</v>
      </c>
      <c r="AK10" s="7">
        <v>2.6920000000000002</v>
      </c>
      <c r="AL10" s="7">
        <v>6.5759999999999996</v>
      </c>
      <c r="AM10" s="7">
        <v>7.5279999999999996</v>
      </c>
      <c r="AN10" s="7">
        <v>4</v>
      </c>
      <c r="AO10" s="7">
        <v>4</v>
      </c>
      <c r="AP10" s="7">
        <v>0</v>
      </c>
      <c r="AQ10" s="7">
        <v>0</v>
      </c>
      <c r="AR10" s="7">
        <v>0</v>
      </c>
      <c r="AS10" s="7">
        <v>222.745</v>
      </c>
      <c r="AT10" s="7">
        <v>0</v>
      </c>
      <c r="AU10" s="7">
        <v>29.346</v>
      </c>
      <c r="AV10" s="7">
        <v>146.125</v>
      </c>
      <c r="AW10" s="7">
        <v>151.26</v>
      </c>
      <c r="AX10" s="7">
        <v>6</v>
      </c>
      <c r="AY10" s="4" t="s">
        <v>376</v>
      </c>
      <c r="AZ10" s="4" t="s">
        <v>320</v>
      </c>
      <c r="BA10" s="4"/>
      <c r="BB10" s="73">
        <v>-888</v>
      </c>
      <c r="BC10" s="4" t="s">
        <v>376</v>
      </c>
      <c r="BD10" s="7">
        <v>275.47300000000001</v>
      </c>
      <c r="BE10" s="7">
        <v>275.47300000000001</v>
      </c>
      <c r="BF10" s="7">
        <v>278.94499999999999</v>
      </c>
      <c r="BG10" s="7">
        <v>1</v>
      </c>
      <c r="BH10" s="7">
        <v>5.0039999999999996</v>
      </c>
      <c r="BI10" s="7">
        <v>5.0039999999999996</v>
      </c>
      <c r="BJ10" s="7">
        <v>15.488</v>
      </c>
      <c r="BK10" s="7">
        <v>1</v>
      </c>
      <c r="BL10" s="4" t="s">
        <v>377</v>
      </c>
      <c r="BM10" s="7">
        <v>47.997999999999998</v>
      </c>
      <c r="BN10" s="7">
        <v>47.997999999999998</v>
      </c>
      <c r="BO10" s="7">
        <v>50.305</v>
      </c>
      <c r="BP10" s="7">
        <v>1</v>
      </c>
      <c r="BQ10" s="7">
        <v>100</v>
      </c>
      <c r="BR10" s="7">
        <v>70</v>
      </c>
      <c r="BS10" s="7">
        <v>6.9329999999999998</v>
      </c>
      <c r="BT10" s="7">
        <v>266.94499999999999</v>
      </c>
      <c r="BU10" s="7">
        <v>268.63</v>
      </c>
      <c r="BV10" s="7">
        <v>12</v>
      </c>
      <c r="BW10" s="4" t="s">
        <v>378</v>
      </c>
      <c r="BX10" s="4" t="s">
        <v>378</v>
      </c>
      <c r="BY10" s="4"/>
      <c r="BZ10" s="73">
        <v>0</v>
      </c>
      <c r="CA10" s="4" t="s">
        <v>379</v>
      </c>
      <c r="CB10" s="7">
        <v>46.375</v>
      </c>
      <c r="CC10" s="7">
        <v>46.375</v>
      </c>
      <c r="CD10" s="7">
        <v>95.003</v>
      </c>
      <c r="CE10" s="7">
        <v>1</v>
      </c>
      <c r="CF10" s="7">
        <v>82</v>
      </c>
      <c r="CG10" s="7">
        <v>50</v>
      </c>
      <c r="CH10" s="7">
        <v>37.918999999999997</v>
      </c>
      <c r="CI10" s="7">
        <v>78.152000000000001</v>
      </c>
      <c r="CJ10" s="7">
        <v>82.742000000000004</v>
      </c>
      <c r="CK10" s="7">
        <v>6</v>
      </c>
      <c r="CL10" s="97" t="s">
        <v>380</v>
      </c>
      <c r="CM10" s="94" t="s">
        <v>326</v>
      </c>
      <c r="CN10" s="7">
        <v>181.244</v>
      </c>
      <c r="CO10" s="7">
        <v>181.244</v>
      </c>
      <c r="CP10" s="7">
        <v>184.2</v>
      </c>
      <c r="CQ10" s="7">
        <v>1</v>
      </c>
      <c r="CR10" s="7">
        <v>61</v>
      </c>
      <c r="CS10" s="7">
        <v>8</v>
      </c>
      <c r="CT10" s="7">
        <v>3</v>
      </c>
      <c r="CU10" s="7">
        <v>1</v>
      </c>
      <c r="CV10" s="4" t="s">
        <v>381</v>
      </c>
      <c r="CW10" s="7">
        <v>235.571</v>
      </c>
      <c r="CX10" s="7">
        <v>465.84100000000001</v>
      </c>
      <c r="CY10" s="7">
        <v>466.53399999999999</v>
      </c>
      <c r="CZ10" s="7">
        <v>2</v>
      </c>
      <c r="DA10" s="7">
        <v>5.1710000000000003</v>
      </c>
      <c r="DB10" s="7">
        <v>7.8460000000000001</v>
      </c>
      <c r="DC10" s="7">
        <v>13.323</v>
      </c>
      <c r="DD10" s="7">
        <v>2</v>
      </c>
      <c r="DE10" s="4" t="s">
        <v>377</v>
      </c>
      <c r="DF10" s="7">
        <v>0</v>
      </c>
      <c r="DG10" s="7">
        <v>0</v>
      </c>
      <c r="DH10" s="7">
        <v>50.155999999999999</v>
      </c>
      <c r="DI10" s="7">
        <v>0</v>
      </c>
      <c r="DJ10" s="7">
        <v>50</v>
      </c>
      <c r="DK10" s="7">
        <v>10</v>
      </c>
      <c r="DL10" s="7">
        <v>6.069</v>
      </c>
      <c r="DM10" s="7">
        <v>18.995000000000001</v>
      </c>
      <c r="DN10" s="7">
        <v>37.142000000000003</v>
      </c>
      <c r="DO10" s="7">
        <v>12</v>
      </c>
      <c r="DP10" s="4" t="s">
        <v>377</v>
      </c>
      <c r="DQ10" s="4" t="s">
        <v>377</v>
      </c>
      <c r="DR10" s="4"/>
      <c r="DS10" s="73">
        <v>0</v>
      </c>
      <c r="DT10" s="4" t="s">
        <v>382</v>
      </c>
      <c r="DU10" s="7">
        <v>2.69</v>
      </c>
      <c r="DV10" s="7">
        <v>4.9509999999999996</v>
      </c>
      <c r="DW10" s="7">
        <v>78.646000000000001</v>
      </c>
      <c r="DX10" s="7">
        <v>2</v>
      </c>
      <c r="DY10" s="7">
        <v>80</v>
      </c>
      <c r="DZ10" s="7">
        <v>58</v>
      </c>
      <c r="EA10" s="7">
        <v>6.0190000000000001</v>
      </c>
      <c r="EB10" s="7">
        <v>33.909999999999997</v>
      </c>
      <c r="EC10" s="7">
        <v>38.149000000000001</v>
      </c>
      <c r="ED10" s="7">
        <v>7</v>
      </c>
      <c r="EE10" s="94" t="s">
        <v>383</v>
      </c>
      <c r="EF10" s="94" t="s">
        <v>384</v>
      </c>
      <c r="EG10" s="7">
        <v>70.350999999999999</v>
      </c>
      <c r="EH10" s="7">
        <v>70.350999999999999</v>
      </c>
      <c r="EI10" s="7">
        <v>206.69</v>
      </c>
      <c r="EJ10" s="7">
        <v>1</v>
      </c>
      <c r="EK10" s="7">
        <v>100</v>
      </c>
      <c r="EL10" s="7">
        <v>61</v>
      </c>
      <c r="EM10" s="7">
        <v>3</v>
      </c>
      <c r="EN10" s="7">
        <v>1</v>
      </c>
      <c r="EO10" s="4" t="s">
        <v>385</v>
      </c>
      <c r="EP10" s="7">
        <v>18.317</v>
      </c>
      <c r="EQ10" s="7">
        <v>19.091999999999999</v>
      </c>
      <c r="ER10" s="7">
        <v>20.379000000000001</v>
      </c>
      <c r="ES10" s="7">
        <v>5</v>
      </c>
      <c r="ET10" s="4" t="s">
        <v>326</v>
      </c>
      <c r="EU10" s="7">
        <v>331.61900000000003</v>
      </c>
      <c r="EV10" s="7">
        <v>331.61900000000003</v>
      </c>
      <c r="EW10" s="7">
        <v>333.50099999999998</v>
      </c>
      <c r="EX10" s="7">
        <v>1</v>
      </c>
      <c r="EY10" s="7">
        <v>92</v>
      </c>
      <c r="EZ10" s="7">
        <v>68</v>
      </c>
      <c r="FA10" s="7">
        <v>5.1920000000000002</v>
      </c>
      <c r="FB10" s="7">
        <v>40.238</v>
      </c>
      <c r="FC10" s="7">
        <v>41.222000000000001</v>
      </c>
      <c r="FD10" s="7">
        <v>10</v>
      </c>
      <c r="FE10" s="4" t="s">
        <v>386</v>
      </c>
      <c r="FF10" s="7">
        <v>1</v>
      </c>
      <c r="FG10" s="7">
        <v>2</v>
      </c>
      <c r="FH10" s="7">
        <v>2</v>
      </c>
      <c r="FI10" s="7">
        <v>3</v>
      </c>
      <c r="FJ10" s="7">
        <v>1</v>
      </c>
      <c r="FK10" s="7">
        <v>0</v>
      </c>
      <c r="FL10" s="4" t="s">
        <v>336</v>
      </c>
      <c r="FM10" s="4" t="s">
        <v>387</v>
      </c>
      <c r="FN10" s="7">
        <v>1</v>
      </c>
      <c r="FO10" s="7">
        <v>2.3380000000000001</v>
      </c>
      <c r="FP10" s="7">
        <v>29.803999999999998</v>
      </c>
      <c r="FQ10" s="7">
        <v>30.858000000000001</v>
      </c>
      <c r="FR10" s="7">
        <v>11</v>
      </c>
      <c r="FS10" s="4" t="s">
        <v>388</v>
      </c>
      <c r="FT10" s="4" t="s">
        <v>322</v>
      </c>
      <c r="FU10" s="4"/>
      <c r="FV10" s="73">
        <v>0</v>
      </c>
      <c r="FW10" s="4" t="s">
        <v>389</v>
      </c>
      <c r="FX10" s="4" t="s">
        <v>312</v>
      </c>
      <c r="FY10" s="7">
        <v>1.599</v>
      </c>
      <c r="FZ10" s="7">
        <v>35.250999999999998</v>
      </c>
      <c r="GA10" s="7">
        <v>36.191000000000003</v>
      </c>
      <c r="GB10" s="7">
        <v>9</v>
      </c>
      <c r="GC10" s="4" t="s">
        <v>390</v>
      </c>
      <c r="GD10" s="4" t="s">
        <v>391</v>
      </c>
      <c r="GE10" s="4"/>
      <c r="GF10" s="73">
        <v>0</v>
      </c>
      <c r="GG10" s="4" t="s">
        <v>333</v>
      </c>
      <c r="GH10" s="4" t="s">
        <v>312</v>
      </c>
      <c r="GI10" s="7">
        <v>4.1859999999999999</v>
      </c>
      <c r="GJ10" s="7">
        <v>30.672000000000001</v>
      </c>
      <c r="GK10" s="7">
        <v>36.295999999999999</v>
      </c>
      <c r="GL10" s="7">
        <v>7</v>
      </c>
      <c r="GM10" s="7">
        <v>2</v>
      </c>
      <c r="GN10" s="4" t="s">
        <v>392</v>
      </c>
      <c r="GO10" s="7">
        <v>2.1829999999999998</v>
      </c>
      <c r="GP10" s="7">
        <v>2.1829999999999998</v>
      </c>
      <c r="GQ10" s="7">
        <v>4.5819999999999999</v>
      </c>
      <c r="GR10" s="7">
        <v>1</v>
      </c>
      <c r="GS10" s="7">
        <v>2</v>
      </c>
      <c r="GT10" s="7">
        <v>4</v>
      </c>
      <c r="GU10" s="7">
        <v>0</v>
      </c>
      <c r="GV10" s="7">
        <v>4</v>
      </c>
      <c r="GW10" s="4" t="s">
        <v>312</v>
      </c>
      <c r="GX10" s="7">
        <v>6.3179999999999996</v>
      </c>
      <c r="GY10" s="7">
        <v>41.308999999999997</v>
      </c>
      <c r="GZ10" s="7">
        <v>42.000999999999998</v>
      </c>
      <c r="HA10" s="7">
        <v>8</v>
      </c>
      <c r="HB10" s="7">
        <v>2</v>
      </c>
      <c r="HC10" s="7">
        <v>3</v>
      </c>
      <c r="HD10" s="7">
        <v>2</v>
      </c>
      <c r="HE10" s="7">
        <v>1</v>
      </c>
      <c r="HF10" s="7">
        <v>1</v>
      </c>
      <c r="HG10" s="7">
        <v>6</v>
      </c>
      <c r="HH10" s="7">
        <v>6</v>
      </c>
      <c r="HI10" s="4" t="s">
        <v>346</v>
      </c>
      <c r="HJ10" s="4" t="s">
        <v>347</v>
      </c>
      <c r="HK10" s="8"/>
      <c r="HL10" s="4" t="s">
        <v>374</v>
      </c>
      <c r="HM10" s="6">
        <v>44274.371296296296</v>
      </c>
      <c r="HN10" s="6">
        <v>44274.420787037037</v>
      </c>
      <c r="HO10" s="7">
        <v>95</v>
      </c>
      <c r="HP10" s="7">
        <v>4275</v>
      </c>
      <c r="HQ10" s="7">
        <v>0</v>
      </c>
      <c r="HR10" s="6">
        <v>44277.69520076389</v>
      </c>
      <c r="HS10" s="4" t="s">
        <v>314</v>
      </c>
      <c r="HT10" s="4" t="s">
        <v>315</v>
      </c>
      <c r="HU10" s="4" t="s">
        <v>316</v>
      </c>
      <c r="HV10" s="4" t="s">
        <v>317</v>
      </c>
      <c r="HW10" s="7">
        <v>1</v>
      </c>
      <c r="HX10" s="7">
        <v>2</v>
      </c>
      <c r="HY10" s="7">
        <v>2</v>
      </c>
      <c r="HZ10" s="7">
        <v>1</v>
      </c>
      <c r="IA10" s="7">
        <v>1</v>
      </c>
      <c r="IB10" s="7">
        <v>3</v>
      </c>
      <c r="IC10" s="7">
        <v>2</v>
      </c>
      <c r="ID10" s="7">
        <v>3</v>
      </c>
      <c r="IE10" s="4" t="s">
        <v>393</v>
      </c>
      <c r="IF10" s="7">
        <v>4</v>
      </c>
      <c r="IG10" s="7">
        <v>0</v>
      </c>
      <c r="IH10" s="4" t="s">
        <v>394</v>
      </c>
      <c r="II10" s="4" t="s">
        <v>326</v>
      </c>
      <c r="IJ10" s="4"/>
      <c r="IK10" s="73">
        <v>0</v>
      </c>
      <c r="IL10" s="4" t="s">
        <v>395</v>
      </c>
      <c r="IM10" s="73">
        <v>10</v>
      </c>
      <c r="IN10" s="4"/>
      <c r="IO10" s="73">
        <v>0</v>
      </c>
      <c r="IP10" s="4" t="s">
        <v>396</v>
      </c>
      <c r="IQ10" s="73">
        <v>6</v>
      </c>
      <c r="IR10" s="73">
        <v>6</v>
      </c>
      <c r="IS10" s="4"/>
      <c r="IT10" s="73">
        <v>0</v>
      </c>
      <c r="IU10" s="73">
        <v>6</v>
      </c>
      <c r="IV10" s="73">
        <v>6</v>
      </c>
      <c r="IW10" s="4"/>
      <c r="IX10" s="73">
        <v>0</v>
      </c>
      <c r="IY10" s="4" t="s">
        <v>397</v>
      </c>
      <c r="IZ10" s="4" t="s">
        <v>394</v>
      </c>
      <c r="JA10" s="73">
        <v>6</v>
      </c>
      <c r="JB10" s="4"/>
      <c r="JC10" s="73">
        <v>0</v>
      </c>
      <c r="JD10" s="73">
        <v>96</v>
      </c>
      <c r="JE10" s="73">
        <v>96</v>
      </c>
      <c r="JF10" s="4"/>
      <c r="JG10" s="73">
        <v>0</v>
      </c>
      <c r="JH10" s="4" t="s">
        <v>399</v>
      </c>
      <c r="JI10" s="7">
        <v>3</v>
      </c>
      <c r="JJ10" s="7">
        <v>2</v>
      </c>
      <c r="JK10" s="7">
        <v>3</v>
      </c>
      <c r="JL10" s="7">
        <v>2</v>
      </c>
      <c r="JM10" s="4" t="s">
        <v>400</v>
      </c>
      <c r="JN10" s="7">
        <v>2</v>
      </c>
      <c r="JO10" s="7">
        <v>1</v>
      </c>
      <c r="JP10" s="7">
        <v>3</v>
      </c>
      <c r="JQ10" s="7">
        <v>2</v>
      </c>
      <c r="JR10" s="7">
        <v>2</v>
      </c>
      <c r="JS10" s="4" t="s">
        <v>401</v>
      </c>
      <c r="JT10" s="7">
        <v>2</v>
      </c>
      <c r="JU10" s="7">
        <v>2</v>
      </c>
      <c r="JV10" s="4" t="s">
        <v>402</v>
      </c>
      <c r="JW10" s="7">
        <v>3</v>
      </c>
      <c r="JX10" s="7">
        <v>4</v>
      </c>
      <c r="JY10" s="7">
        <v>0</v>
      </c>
      <c r="JZ10" s="7">
        <v>1</v>
      </c>
      <c r="KA10" s="7">
        <v>0</v>
      </c>
      <c r="KB10" s="4" t="s">
        <v>336</v>
      </c>
      <c r="KC10" s="4" t="s">
        <v>313</v>
      </c>
      <c r="KD10" s="7">
        <v>1</v>
      </c>
      <c r="KE10" s="7">
        <v>4.7489999999999997</v>
      </c>
      <c r="KF10" s="7">
        <v>18.547999999999998</v>
      </c>
      <c r="KG10" s="7">
        <v>19.417000000000002</v>
      </c>
      <c r="KH10" s="7">
        <v>6</v>
      </c>
      <c r="KI10" s="7">
        <v>2</v>
      </c>
      <c r="KJ10" s="7">
        <v>1</v>
      </c>
      <c r="KK10" s="7">
        <v>1</v>
      </c>
      <c r="KL10" s="7">
        <v>1</v>
      </c>
      <c r="KM10" s="7">
        <v>1</v>
      </c>
      <c r="KN10" s="7">
        <v>11</v>
      </c>
      <c r="KO10" s="7">
        <v>2</v>
      </c>
      <c r="KP10" s="4" t="s">
        <v>326</v>
      </c>
      <c r="KQ10" s="4" t="s">
        <v>313</v>
      </c>
      <c r="KR10" s="7">
        <v>0</v>
      </c>
      <c r="KS10" s="4" t="s">
        <v>312</v>
      </c>
      <c r="KT10" s="4" t="s">
        <v>313</v>
      </c>
      <c r="KU10" s="7">
        <v>5</v>
      </c>
      <c r="KV10" s="7">
        <v>5</v>
      </c>
      <c r="KW10" s="7">
        <v>4</v>
      </c>
      <c r="KX10" s="7">
        <v>5</v>
      </c>
      <c r="KY10" s="7">
        <v>4</v>
      </c>
      <c r="KZ10" s="7">
        <v>5</v>
      </c>
      <c r="LA10" s="7">
        <v>5</v>
      </c>
      <c r="LB10" s="7">
        <v>5</v>
      </c>
      <c r="LC10" s="7">
        <v>5</v>
      </c>
      <c r="LD10" s="7">
        <v>5</v>
      </c>
      <c r="LE10" s="7">
        <v>5</v>
      </c>
      <c r="LF10" s="7">
        <v>4</v>
      </c>
      <c r="LG10" s="7">
        <v>5</v>
      </c>
      <c r="LH10" s="7">
        <v>5</v>
      </c>
      <c r="LI10" s="7">
        <v>5</v>
      </c>
      <c r="LJ10" s="7">
        <v>4</v>
      </c>
      <c r="LK10" s="7">
        <v>5</v>
      </c>
      <c r="LL10" s="7">
        <v>5</v>
      </c>
      <c r="LM10" s="7">
        <v>5</v>
      </c>
      <c r="LN10" s="7">
        <v>5</v>
      </c>
      <c r="LO10" s="7">
        <v>5</v>
      </c>
      <c r="LP10" s="7">
        <v>5</v>
      </c>
      <c r="LQ10" s="7">
        <v>5</v>
      </c>
      <c r="LR10" s="7">
        <v>5</v>
      </c>
      <c r="LS10" s="7">
        <v>5</v>
      </c>
      <c r="LT10" s="7">
        <v>2</v>
      </c>
      <c r="LU10" s="7">
        <v>5</v>
      </c>
      <c r="LV10" s="4" t="s">
        <v>403</v>
      </c>
      <c r="LW10" s="4" t="s">
        <v>404</v>
      </c>
      <c r="LX10" s="4" t="s">
        <v>405</v>
      </c>
      <c r="LY10" s="4" t="s">
        <v>353</v>
      </c>
      <c r="LZ10" s="7">
        <v>67</v>
      </c>
      <c r="MA10">
        <f t="shared" si="27"/>
        <v>4</v>
      </c>
      <c r="MB10">
        <f t="shared" si="28"/>
        <v>12</v>
      </c>
      <c r="MC10">
        <f t="shared" si="0"/>
        <v>9</v>
      </c>
      <c r="MD10">
        <f t="shared" si="1"/>
        <v>6</v>
      </c>
      <c r="ME10">
        <f t="shared" si="29"/>
        <v>57</v>
      </c>
      <c r="MF10">
        <f t="shared" si="30"/>
        <v>0.66666666666666663</v>
      </c>
      <c r="MG10">
        <f t="shared" si="31"/>
        <v>2</v>
      </c>
      <c r="MH10">
        <f t="shared" si="32"/>
        <v>1.8</v>
      </c>
      <c r="MI10">
        <f t="shared" si="33"/>
        <v>1.2</v>
      </c>
      <c r="MJ10">
        <f t="shared" si="34"/>
        <v>4.75</v>
      </c>
      <c r="MK10">
        <f t="shared" si="35"/>
        <v>1</v>
      </c>
      <c r="ML10">
        <f t="shared" si="36"/>
        <v>3</v>
      </c>
      <c r="MM10">
        <f t="shared" si="37"/>
        <v>0</v>
      </c>
      <c r="MN10">
        <f t="shared" si="38"/>
        <v>4</v>
      </c>
      <c r="MO10">
        <f t="shared" si="39"/>
        <v>0.83333333333333337</v>
      </c>
      <c r="MP10">
        <f t="shared" si="40"/>
        <v>3.1666666666666665</v>
      </c>
      <c r="MQ10">
        <f t="shared" si="41"/>
        <v>0.66666666666666663</v>
      </c>
      <c r="MR10">
        <f t="shared" si="42"/>
        <v>3.6666666666666665</v>
      </c>
      <c r="MS10">
        <f t="shared" si="43"/>
        <v>80.714285714285708</v>
      </c>
      <c r="MT10">
        <f t="shared" si="44"/>
        <v>46.428571428571431</v>
      </c>
      <c r="MU10" s="77">
        <f t="shared" si="2"/>
        <v>0</v>
      </c>
      <c r="MV10">
        <f t="shared" si="3"/>
        <v>0</v>
      </c>
      <c r="MW10">
        <v>0</v>
      </c>
      <c r="MX10">
        <v>0</v>
      </c>
      <c r="MY10">
        <f t="shared" si="4"/>
        <v>0</v>
      </c>
      <c r="MZ10">
        <v>0</v>
      </c>
      <c r="NA10">
        <v>1</v>
      </c>
      <c r="NB10">
        <f t="shared" si="5"/>
        <v>0</v>
      </c>
      <c r="NC10">
        <f t="shared" si="6"/>
        <v>0</v>
      </c>
      <c r="ND10">
        <f t="shared" si="7"/>
        <v>0</v>
      </c>
      <c r="NE10">
        <f t="shared" si="8"/>
        <v>0</v>
      </c>
      <c r="NF10" s="77">
        <f t="shared" si="9"/>
        <v>0</v>
      </c>
      <c r="NG10">
        <f t="shared" si="10"/>
        <v>0</v>
      </c>
      <c r="NH10">
        <f t="shared" si="11"/>
        <v>0</v>
      </c>
      <c r="NI10">
        <f t="shared" si="12"/>
        <v>0</v>
      </c>
      <c r="NJ10">
        <f t="shared" si="13"/>
        <v>0</v>
      </c>
      <c r="NK10">
        <f t="shared" si="14"/>
        <v>0</v>
      </c>
      <c r="NL10">
        <f t="shared" si="15"/>
        <v>0</v>
      </c>
      <c r="NM10">
        <f t="shared" si="16"/>
        <v>0</v>
      </c>
      <c r="NN10" s="77">
        <f t="shared" si="17"/>
        <v>0.5</v>
      </c>
      <c r="NO10" s="77">
        <f t="shared" si="18"/>
        <v>1</v>
      </c>
      <c r="NP10" s="77">
        <f t="shared" si="19"/>
        <v>0</v>
      </c>
      <c r="NQ10" s="77">
        <f t="shared" si="20"/>
        <v>0</v>
      </c>
      <c r="NR10" s="77">
        <f t="shared" si="21"/>
        <v>0</v>
      </c>
      <c r="NS10" s="77">
        <f t="shared" si="22"/>
        <v>0</v>
      </c>
      <c r="NT10" s="77">
        <f t="shared" si="23"/>
        <v>0</v>
      </c>
      <c r="NU10" s="77">
        <f t="shared" si="24"/>
        <v>1</v>
      </c>
      <c r="NV10" s="77">
        <f t="shared" si="25"/>
        <v>0</v>
      </c>
      <c r="NW10" s="77" t="e">
        <f>IF(LEN(VLOOKUP(I:I,#REF!, 2, 0))=0, "", VLOOKUP(I:I,#REF!, 2, 0))</f>
        <v>#REF!</v>
      </c>
      <c r="NX10" s="77" t="e">
        <f>IF(LEN(VLOOKUP(I:I,#REF!, 3, 0))=0, "", VLOOKUP(I:I,#REF!, 3, 0))</f>
        <v>#REF!</v>
      </c>
      <c r="NY10" s="77">
        <f t="shared" si="45"/>
        <v>0.16666666666666666</v>
      </c>
      <c r="NZ10" s="77">
        <f t="shared" si="46"/>
        <v>0.25</v>
      </c>
      <c r="OA10" s="77">
        <f t="shared" si="47"/>
        <v>0</v>
      </c>
      <c r="OB10" s="77">
        <f t="shared" si="48"/>
        <v>0</v>
      </c>
      <c r="OC10">
        <f t="shared" si="49"/>
        <v>0</v>
      </c>
      <c r="OD10" s="77">
        <f t="shared" si="50"/>
        <v>0</v>
      </c>
      <c r="OE10">
        <f t="shared" si="51"/>
        <v>0.16666666666666666</v>
      </c>
      <c r="OF10">
        <f t="shared" si="52"/>
        <v>0</v>
      </c>
      <c r="OG10" s="77" t="e">
        <f t="shared" si="53"/>
        <v>#REF!</v>
      </c>
      <c r="OH10">
        <f t="shared" si="26"/>
        <v>8.3333333333333329E-2</v>
      </c>
      <c r="OI10">
        <f t="shared" si="54"/>
        <v>0</v>
      </c>
      <c r="OJ10" s="77">
        <f t="shared" si="55"/>
        <v>0.125</v>
      </c>
      <c r="OK10" t="e">
        <f>IF(LEN(VLOOKUP(I:I,#REF!, 2, 0))=0, "", VLOOKUP(I:I,#REF!, 2, 0))</f>
        <v>#REF!</v>
      </c>
      <c r="OL10" t="e">
        <f>IF(LEN(VLOOKUP(I:I,#REF!, 3, 0))=0, "", VLOOKUP(I:I,#REF!, 3, 0))</f>
        <v>#REF!</v>
      </c>
      <c r="OM10">
        <v>4</v>
      </c>
      <c r="ON10">
        <v>1</v>
      </c>
      <c r="OO10" s="1">
        <v>0</v>
      </c>
      <c r="OP10">
        <f t="shared" si="56"/>
        <v>9</v>
      </c>
      <c r="OQ10">
        <v>1</v>
      </c>
      <c r="OR10">
        <v>1</v>
      </c>
      <c r="OS10">
        <f t="shared" si="57"/>
        <v>2</v>
      </c>
    </row>
    <row r="11" spans="1:409" ht="18" customHeight="1">
      <c r="F11" t="s">
        <v>353</v>
      </c>
      <c r="G11" t="s">
        <v>353</v>
      </c>
      <c r="H11" s="112" t="s">
        <v>3768</v>
      </c>
      <c r="I11" s="112" t="s">
        <v>3768</v>
      </c>
      <c r="J11" s="22"/>
      <c r="K11" s="23">
        <v>44271.412083333336</v>
      </c>
      <c r="L11" s="23">
        <v>44271.478703703702</v>
      </c>
      <c r="M11" s="24">
        <v>100</v>
      </c>
      <c r="N11" s="24">
        <v>1</v>
      </c>
      <c r="O11" s="74">
        <v>1</v>
      </c>
      <c r="P11" s="25" t="s">
        <v>313</v>
      </c>
      <c r="Q11" s="24">
        <v>5756</v>
      </c>
      <c r="R11" s="24">
        <v>1</v>
      </c>
      <c r="S11" s="23">
        <v>44271.598967754631</v>
      </c>
      <c r="T11" s="25" t="s">
        <v>314</v>
      </c>
      <c r="U11" s="25" t="s">
        <v>407</v>
      </c>
      <c r="V11" s="25" t="s">
        <v>444</v>
      </c>
      <c r="W11" s="25" t="s">
        <v>317</v>
      </c>
      <c r="X11" s="24">
        <v>19.260000000000002</v>
      </c>
      <c r="Y11" s="24">
        <v>55.856000000000002</v>
      </c>
      <c r="Z11" s="24">
        <v>59.283999999999999</v>
      </c>
      <c r="AA11" s="24">
        <v>3</v>
      </c>
      <c r="AB11" s="24">
        <v>4</v>
      </c>
      <c r="AC11" s="24">
        <v>0</v>
      </c>
      <c r="AD11" s="24">
        <v>0</v>
      </c>
      <c r="AE11" s="24">
        <v>2</v>
      </c>
      <c r="AF11" s="24">
        <v>0</v>
      </c>
      <c r="AG11" s="24">
        <v>0</v>
      </c>
      <c r="AH11" s="24">
        <v>0</v>
      </c>
      <c r="AI11" s="24">
        <v>0</v>
      </c>
      <c r="AJ11" s="25" t="s">
        <v>3769</v>
      </c>
      <c r="AK11" s="24">
        <v>10.151999999999999</v>
      </c>
      <c r="AL11" s="24">
        <v>18.079000000000001</v>
      </c>
      <c r="AM11" s="24">
        <v>24.83</v>
      </c>
      <c r="AN11" s="24">
        <v>2</v>
      </c>
      <c r="AO11" s="24">
        <v>4</v>
      </c>
      <c r="AP11" s="24">
        <v>0</v>
      </c>
      <c r="AQ11" s="24">
        <v>0</v>
      </c>
      <c r="AR11" s="24">
        <v>0</v>
      </c>
      <c r="AS11" s="24">
        <v>168.19</v>
      </c>
      <c r="AT11" s="24">
        <v>0</v>
      </c>
      <c r="AU11" s="24">
        <v>608.06500000000005</v>
      </c>
      <c r="AV11" s="24">
        <v>857.03599999999994</v>
      </c>
      <c r="AW11" s="24">
        <v>1153.585</v>
      </c>
      <c r="AX11" s="24">
        <v>7</v>
      </c>
      <c r="AY11" s="25" t="s">
        <v>3770</v>
      </c>
      <c r="AZ11" s="25" t="s">
        <v>3771</v>
      </c>
      <c r="BA11" s="25"/>
      <c r="BB11" s="74">
        <v>0</v>
      </c>
      <c r="BC11" s="25" t="s">
        <v>3772</v>
      </c>
      <c r="BD11" s="24">
        <v>0</v>
      </c>
      <c r="BE11" s="24">
        <v>0</v>
      </c>
      <c r="BF11" s="24">
        <v>284.67</v>
      </c>
      <c r="BG11" s="24">
        <v>0</v>
      </c>
      <c r="BH11" s="24">
        <v>6.4779999999999998</v>
      </c>
      <c r="BI11" s="24">
        <v>6.4779999999999998</v>
      </c>
      <c r="BJ11" s="24">
        <v>28.751000000000001</v>
      </c>
      <c r="BK11" s="24">
        <v>1</v>
      </c>
      <c r="BL11" s="25" t="s">
        <v>479</v>
      </c>
      <c r="BM11" s="24">
        <v>0</v>
      </c>
      <c r="BN11" s="24">
        <v>0</v>
      </c>
      <c r="BO11" s="24">
        <v>49.070999999999998</v>
      </c>
      <c r="BP11" s="24">
        <v>0</v>
      </c>
      <c r="BQ11" s="24">
        <v>90</v>
      </c>
      <c r="BR11" s="24">
        <v>80</v>
      </c>
      <c r="BS11" s="24">
        <v>37.667000000000002</v>
      </c>
      <c r="BT11" s="24">
        <v>565.23099999999999</v>
      </c>
      <c r="BU11" s="24">
        <v>739.95899999999995</v>
      </c>
      <c r="BV11" s="24">
        <v>5</v>
      </c>
      <c r="BW11" s="25" t="s">
        <v>3773</v>
      </c>
      <c r="BX11" s="25" t="s">
        <v>572</v>
      </c>
      <c r="BY11" s="25"/>
      <c r="BZ11" s="74">
        <v>0</v>
      </c>
      <c r="CA11" s="25" t="s">
        <v>3774</v>
      </c>
      <c r="CB11" s="24">
        <v>0</v>
      </c>
      <c r="CC11" s="24">
        <v>0</v>
      </c>
      <c r="CD11" s="24">
        <v>49.951999999999998</v>
      </c>
      <c r="CE11" s="24">
        <v>0</v>
      </c>
      <c r="CF11" s="24">
        <v>100</v>
      </c>
      <c r="CG11" s="24">
        <v>70</v>
      </c>
      <c r="CH11" s="24">
        <v>40.899000000000001</v>
      </c>
      <c r="CI11" s="24">
        <v>106.07299999999999</v>
      </c>
      <c r="CJ11" s="24">
        <v>114.041</v>
      </c>
      <c r="CK11" s="24">
        <v>6</v>
      </c>
      <c r="CL11" s="99" t="s">
        <v>3775</v>
      </c>
      <c r="CM11" s="96" t="s">
        <v>800</v>
      </c>
      <c r="CN11" s="24">
        <v>0</v>
      </c>
      <c r="CO11" s="24">
        <v>0</v>
      </c>
      <c r="CP11" s="24">
        <v>168.40100000000001</v>
      </c>
      <c r="CQ11" s="24">
        <v>0</v>
      </c>
      <c r="CR11" s="24">
        <v>93</v>
      </c>
      <c r="CS11" s="24">
        <v>96</v>
      </c>
      <c r="CT11" s="24">
        <v>4</v>
      </c>
      <c r="CU11" s="24">
        <v>0</v>
      </c>
      <c r="CV11" s="25" t="s">
        <v>3776</v>
      </c>
      <c r="CW11" s="24">
        <v>0</v>
      </c>
      <c r="CX11" s="24">
        <v>0</v>
      </c>
      <c r="CY11" s="24">
        <v>229.38399999999999</v>
      </c>
      <c r="CZ11" s="24">
        <v>0</v>
      </c>
      <c r="DA11" s="24">
        <v>5.32</v>
      </c>
      <c r="DB11" s="24">
        <v>18.149999999999999</v>
      </c>
      <c r="DC11" s="24">
        <v>25.9</v>
      </c>
      <c r="DD11" s="24">
        <v>2</v>
      </c>
      <c r="DE11" s="25" t="s">
        <v>800</v>
      </c>
      <c r="DF11" s="24">
        <v>0</v>
      </c>
      <c r="DG11" s="24">
        <v>0</v>
      </c>
      <c r="DH11" s="24">
        <v>36.901000000000003</v>
      </c>
      <c r="DI11" s="24">
        <v>0</v>
      </c>
      <c r="DJ11" s="24">
        <v>92</v>
      </c>
      <c r="DK11" s="24">
        <v>95</v>
      </c>
      <c r="DL11" s="24">
        <v>13.358000000000001</v>
      </c>
      <c r="DM11" s="24">
        <v>256.07499999999999</v>
      </c>
      <c r="DN11" s="24">
        <v>338.32299999999998</v>
      </c>
      <c r="DO11" s="24">
        <v>2</v>
      </c>
      <c r="DP11" s="25" t="s">
        <v>3777</v>
      </c>
      <c r="DQ11" s="25" t="s">
        <v>377</v>
      </c>
      <c r="DR11" s="25"/>
      <c r="DS11" s="74">
        <v>0</v>
      </c>
      <c r="DT11" s="25" t="s">
        <v>3778</v>
      </c>
      <c r="DU11" s="24">
        <v>0</v>
      </c>
      <c r="DV11" s="24">
        <v>0</v>
      </c>
      <c r="DW11" s="24">
        <v>138.07900000000001</v>
      </c>
      <c r="DX11" s="24">
        <v>0</v>
      </c>
      <c r="DY11" s="24">
        <v>73</v>
      </c>
      <c r="DZ11" s="24">
        <v>91</v>
      </c>
      <c r="EA11" s="24">
        <v>26.728000000000002</v>
      </c>
      <c r="EB11" s="24">
        <v>107.194</v>
      </c>
      <c r="EC11" s="24">
        <v>161.339</v>
      </c>
      <c r="ED11" s="24">
        <v>5</v>
      </c>
      <c r="EE11" s="96" t="s">
        <v>3779</v>
      </c>
      <c r="EF11" s="96" t="s">
        <v>3412</v>
      </c>
      <c r="EG11" s="24">
        <v>0</v>
      </c>
      <c r="EH11" s="24">
        <v>0</v>
      </c>
      <c r="EI11" s="24">
        <v>169.06100000000001</v>
      </c>
      <c r="EJ11" s="24">
        <v>0</v>
      </c>
      <c r="EK11" s="24">
        <v>100</v>
      </c>
      <c r="EL11" s="24">
        <v>92</v>
      </c>
      <c r="EM11" s="24">
        <v>4</v>
      </c>
      <c r="EN11" s="24">
        <v>0</v>
      </c>
      <c r="EO11" s="25" t="s">
        <v>3780</v>
      </c>
      <c r="EP11" s="24">
        <v>18.132000000000001</v>
      </c>
      <c r="EQ11" s="24">
        <v>29.99</v>
      </c>
      <c r="ER11" s="24">
        <v>31.783000000000001</v>
      </c>
      <c r="ES11" s="24">
        <v>7</v>
      </c>
      <c r="ET11" s="25" t="s">
        <v>345</v>
      </c>
      <c r="EU11" s="24">
        <v>0</v>
      </c>
      <c r="EV11" s="24">
        <v>0</v>
      </c>
      <c r="EW11" s="24">
        <v>294.31400000000002</v>
      </c>
      <c r="EX11" s="24">
        <v>0</v>
      </c>
      <c r="EY11" s="24">
        <v>100</v>
      </c>
      <c r="EZ11" s="24">
        <v>95</v>
      </c>
      <c r="FA11" s="24">
        <v>7.2409999999999997</v>
      </c>
      <c r="FB11" s="24">
        <v>164.04300000000001</v>
      </c>
      <c r="FC11" s="24">
        <v>165.76300000000001</v>
      </c>
      <c r="FD11" s="24">
        <v>9</v>
      </c>
      <c r="FE11" s="25" t="s">
        <v>3781</v>
      </c>
      <c r="FF11" s="24">
        <v>2</v>
      </c>
      <c r="FG11" s="24">
        <v>4</v>
      </c>
      <c r="FH11" s="24">
        <v>4</v>
      </c>
      <c r="FI11" s="24">
        <v>0</v>
      </c>
      <c r="FJ11" s="24">
        <v>1</v>
      </c>
      <c r="FK11" s="24">
        <v>0</v>
      </c>
      <c r="FL11" s="25" t="s">
        <v>312</v>
      </c>
      <c r="FM11" s="25" t="s">
        <v>313</v>
      </c>
      <c r="FN11" s="24">
        <v>1</v>
      </c>
      <c r="FO11" s="24">
        <v>61.162999999999997</v>
      </c>
      <c r="FP11" s="24">
        <v>88.295000000000002</v>
      </c>
      <c r="FQ11" s="24">
        <v>204.017</v>
      </c>
      <c r="FR11" s="24">
        <v>7</v>
      </c>
      <c r="FS11" s="25" t="s">
        <v>3782</v>
      </c>
      <c r="FT11" s="25" t="s">
        <v>411</v>
      </c>
      <c r="FU11" s="25"/>
      <c r="FV11" s="74">
        <v>0</v>
      </c>
      <c r="FW11" s="25" t="s">
        <v>3783</v>
      </c>
      <c r="FX11" s="25" t="s">
        <v>339</v>
      </c>
      <c r="FY11" s="24">
        <v>45.179000000000002</v>
      </c>
      <c r="FZ11" s="24">
        <v>179.46100000000001</v>
      </c>
      <c r="GA11" s="24">
        <v>180.899</v>
      </c>
      <c r="GB11" s="24">
        <v>5</v>
      </c>
      <c r="GC11" s="25" t="s">
        <v>3784</v>
      </c>
      <c r="GD11" s="25" t="s">
        <v>3785</v>
      </c>
      <c r="GE11" s="25"/>
      <c r="GF11" s="74">
        <v>0</v>
      </c>
      <c r="GG11" s="25" t="s">
        <v>3786</v>
      </c>
      <c r="GH11" s="25" t="s">
        <v>339</v>
      </c>
      <c r="GI11" s="24">
        <v>104.501</v>
      </c>
      <c r="GJ11" s="24">
        <v>105.621</v>
      </c>
      <c r="GK11" s="24">
        <v>143.84399999999999</v>
      </c>
      <c r="GL11" s="24">
        <v>2</v>
      </c>
      <c r="GM11" s="24">
        <v>4</v>
      </c>
      <c r="GN11" s="25" t="s">
        <v>3787</v>
      </c>
      <c r="GO11" s="24">
        <v>7.069</v>
      </c>
      <c r="GP11" s="24">
        <v>7.069</v>
      </c>
      <c r="GQ11" s="24">
        <v>9.1199999999999992</v>
      </c>
      <c r="GR11" s="24">
        <v>1</v>
      </c>
      <c r="GS11" s="24">
        <v>4</v>
      </c>
      <c r="GT11" s="24">
        <v>4</v>
      </c>
      <c r="GU11" s="24">
        <v>0</v>
      </c>
      <c r="GV11" s="24">
        <v>3</v>
      </c>
      <c r="GW11" s="25" t="s">
        <v>312</v>
      </c>
      <c r="GX11" s="24">
        <v>12.564</v>
      </c>
      <c r="GY11" s="24">
        <v>72.775000000000006</v>
      </c>
      <c r="GZ11" s="24">
        <v>74.197999999999993</v>
      </c>
      <c r="HA11" s="24">
        <v>12</v>
      </c>
      <c r="HB11" s="24">
        <v>2</v>
      </c>
      <c r="HC11" s="24">
        <v>1</v>
      </c>
      <c r="HD11" s="24">
        <v>1</v>
      </c>
      <c r="HE11" s="24">
        <v>1</v>
      </c>
      <c r="HF11" s="24">
        <v>1</v>
      </c>
      <c r="HG11" s="24">
        <v>6</v>
      </c>
      <c r="HH11" s="24">
        <v>6</v>
      </c>
      <c r="HI11" s="25" t="s">
        <v>3684</v>
      </c>
      <c r="HJ11" s="25" t="s">
        <v>3685</v>
      </c>
      <c r="HK11" s="8"/>
      <c r="HL11" s="25" t="s">
        <v>3768</v>
      </c>
      <c r="HM11" s="23">
        <v>44274.36346064815</v>
      </c>
      <c r="HN11" s="23">
        <v>44274.439791666664</v>
      </c>
      <c r="HO11" s="24">
        <v>100</v>
      </c>
      <c r="HP11" s="24">
        <v>6595</v>
      </c>
      <c r="HQ11" s="24">
        <v>1</v>
      </c>
      <c r="HR11" s="23">
        <v>44274.439817233797</v>
      </c>
      <c r="HS11" s="25" t="s">
        <v>314</v>
      </c>
      <c r="HT11" s="25" t="s">
        <v>1496</v>
      </c>
      <c r="HU11" s="25" t="s">
        <v>1531</v>
      </c>
      <c r="HV11" s="25" t="s">
        <v>317</v>
      </c>
      <c r="HW11" s="24">
        <v>0</v>
      </c>
      <c r="HX11" s="24">
        <v>1</v>
      </c>
      <c r="HY11" s="24">
        <v>2</v>
      </c>
      <c r="HZ11" s="24">
        <v>3</v>
      </c>
      <c r="IA11" s="24">
        <v>1</v>
      </c>
      <c r="IB11" s="24">
        <v>1</v>
      </c>
      <c r="IC11" s="24">
        <v>2</v>
      </c>
      <c r="ID11" s="24">
        <v>1</v>
      </c>
      <c r="IE11" s="25" t="s">
        <v>2736</v>
      </c>
      <c r="IF11" s="24">
        <v>4</v>
      </c>
      <c r="IG11" s="24">
        <v>0</v>
      </c>
      <c r="IH11" s="25" t="s">
        <v>3788</v>
      </c>
      <c r="II11" s="25" t="s">
        <v>633</v>
      </c>
      <c r="IJ11" s="25"/>
      <c r="IK11" s="74">
        <v>0</v>
      </c>
      <c r="IL11" s="25" t="s">
        <v>3789</v>
      </c>
      <c r="IM11" s="74">
        <v>16</v>
      </c>
      <c r="IN11" s="25"/>
      <c r="IO11" s="74">
        <v>0</v>
      </c>
      <c r="IP11" s="25" t="s">
        <v>3790</v>
      </c>
      <c r="IQ11" s="25" t="s">
        <v>3791</v>
      </c>
      <c r="IR11" s="74">
        <v>18</v>
      </c>
      <c r="IS11" s="25"/>
      <c r="IT11" s="74">
        <v>0</v>
      </c>
      <c r="IU11" s="25" t="s">
        <v>3792</v>
      </c>
      <c r="IV11" s="74">
        <v>19</v>
      </c>
      <c r="IW11" s="25"/>
      <c r="IX11" s="74">
        <v>0</v>
      </c>
      <c r="IY11" s="25" t="s">
        <v>3793</v>
      </c>
      <c r="IZ11" s="25" t="s">
        <v>3794</v>
      </c>
      <c r="JA11" s="74">
        <v>30</v>
      </c>
      <c r="JB11" s="25"/>
      <c r="JC11" s="74">
        <v>0</v>
      </c>
      <c r="JD11" s="25" t="s">
        <v>3795</v>
      </c>
      <c r="JE11" s="74">
        <v>38</v>
      </c>
      <c r="JF11" s="25"/>
      <c r="JG11" s="74">
        <v>0</v>
      </c>
      <c r="JH11" s="25" t="s">
        <v>3796</v>
      </c>
      <c r="JI11" s="24">
        <v>4</v>
      </c>
      <c r="JJ11" s="24">
        <v>0</v>
      </c>
      <c r="JK11" s="24">
        <v>2</v>
      </c>
      <c r="JL11" s="24">
        <v>1</v>
      </c>
      <c r="JM11" s="25" t="s">
        <v>3797</v>
      </c>
      <c r="JN11" s="24">
        <v>1</v>
      </c>
      <c r="JO11" s="24">
        <v>3</v>
      </c>
      <c r="JP11" s="24">
        <v>2</v>
      </c>
      <c r="JQ11" s="24">
        <v>1</v>
      </c>
      <c r="JR11" s="24">
        <v>2</v>
      </c>
      <c r="JS11" s="25" t="s">
        <v>3798</v>
      </c>
      <c r="JT11" s="24">
        <v>2</v>
      </c>
      <c r="JU11" s="24">
        <v>3</v>
      </c>
      <c r="JV11" s="25" t="s">
        <v>3799</v>
      </c>
      <c r="JW11" s="24">
        <v>1</v>
      </c>
      <c r="JX11" s="24">
        <v>4</v>
      </c>
      <c r="JY11" s="24">
        <v>0</v>
      </c>
      <c r="JZ11" s="24">
        <v>1</v>
      </c>
      <c r="KA11" s="24">
        <v>0</v>
      </c>
      <c r="KB11" s="25" t="s">
        <v>312</v>
      </c>
      <c r="KC11" s="25" t="s">
        <v>313</v>
      </c>
      <c r="KD11" s="24">
        <v>1</v>
      </c>
      <c r="KE11" s="24">
        <v>11.936999999999999</v>
      </c>
      <c r="KF11" s="24">
        <v>31.744</v>
      </c>
      <c r="KG11" s="24">
        <v>34.042999999999999</v>
      </c>
      <c r="KH11" s="24">
        <v>6</v>
      </c>
      <c r="KI11" s="24">
        <v>2</v>
      </c>
      <c r="KJ11" s="24">
        <v>1</v>
      </c>
      <c r="KK11" s="24">
        <v>1</v>
      </c>
      <c r="KL11" s="24">
        <v>1</v>
      </c>
      <c r="KM11" s="24">
        <v>1</v>
      </c>
      <c r="KN11" s="24">
        <v>10</v>
      </c>
      <c r="KO11" s="24">
        <v>2</v>
      </c>
      <c r="KP11" s="25" t="s">
        <v>312</v>
      </c>
      <c r="KQ11" s="25" t="s">
        <v>313</v>
      </c>
      <c r="KR11" s="24">
        <v>1</v>
      </c>
      <c r="KS11" s="25" t="s">
        <v>312</v>
      </c>
      <c r="KT11" s="25" t="s">
        <v>313</v>
      </c>
      <c r="KU11" s="24">
        <v>5</v>
      </c>
      <c r="KV11" s="24">
        <v>5</v>
      </c>
      <c r="KW11" s="24">
        <v>5</v>
      </c>
      <c r="KX11" s="24">
        <v>5</v>
      </c>
      <c r="KY11" s="24">
        <v>5</v>
      </c>
      <c r="KZ11" s="24">
        <v>5</v>
      </c>
      <c r="LA11" s="24">
        <v>5</v>
      </c>
      <c r="LB11" s="24">
        <v>4</v>
      </c>
      <c r="LC11" s="24">
        <v>4</v>
      </c>
      <c r="LD11" s="24">
        <v>4</v>
      </c>
      <c r="LE11" s="24">
        <v>4</v>
      </c>
      <c r="LF11" s="24">
        <v>4</v>
      </c>
      <c r="LG11" s="24">
        <v>4</v>
      </c>
      <c r="LH11" s="24">
        <v>4</v>
      </c>
      <c r="LI11" s="24">
        <v>5</v>
      </c>
      <c r="LJ11" s="24">
        <v>4</v>
      </c>
      <c r="LK11" s="24">
        <v>4</v>
      </c>
      <c r="LL11" s="24">
        <v>5</v>
      </c>
      <c r="LM11" s="24">
        <v>4</v>
      </c>
      <c r="LN11" s="24">
        <v>4</v>
      </c>
      <c r="LO11" s="24">
        <v>4</v>
      </c>
      <c r="LP11" s="24">
        <v>4</v>
      </c>
      <c r="LQ11" s="24">
        <v>4</v>
      </c>
      <c r="LR11" s="24">
        <v>4</v>
      </c>
      <c r="LS11" s="24">
        <v>5</v>
      </c>
      <c r="LT11" s="24">
        <v>4</v>
      </c>
      <c r="LU11" s="24">
        <v>4</v>
      </c>
      <c r="LV11" s="25" t="s">
        <v>3800</v>
      </c>
      <c r="LW11" s="25" t="s">
        <v>827</v>
      </c>
      <c r="LX11" s="25" t="s">
        <v>3801</v>
      </c>
      <c r="LY11" s="25" t="s">
        <v>3802</v>
      </c>
      <c r="LZ11" s="24">
        <v>63</v>
      </c>
      <c r="MA11">
        <f t="shared" si="27"/>
        <v>2</v>
      </c>
      <c r="MB11">
        <f t="shared" si="28"/>
        <v>10</v>
      </c>
      <c r="MC11">
        <f t="shared" si="0"/>
        <v>6</v>
      </c>
      <c r="MD11">
        <f t="shared" si="1"/>
        <v>6</v>
      </c>
      <c r="ME11">
        <f t="shared" si="29"/>
        <v>55</v>
      </c>
      <c r="MF11">
        <f t="shared" si="30"/>
        <v>0.33333333333333331</v>
      </c>
      <c r="MG11">
        <f t="shared" si="31"/>
        <v>1.6666666666666667</v>
      </c>
      <c r="MH11">
        <f t="shared" si="32"/>
        <v>1.2</v>
      </c>
      <c r="MI11">
        <f t="shared" si="33"/>
        <v>1.2</v>
      </c>
      <c r="MJ11">
        <f t="shared" si="34"/>
        <v>4.583333333333333</v>
      </c>
      <c r="MK11">
        <f t="shared" si="35"/>
        <v>0</v>
      </c>
      <c r="ML11">
        <f t="shared" si="36"/>
        <v>4</v>
      </c>
      <c r="MM11">
        <f t="shared" si="37"/>
        <v>0</v>
      </c>
      <c r="MN11">
        <f t="shared" si="38"/>
        <v>4</v>
      </c>
      <c r="MO11">
        <f t="shared" si="39"/>
        <v>0</v>
      </c>
      <c r="MP11">
        <f t="shared" si="40"/>
        <v>4</v>
      </c>
      <c r="MQ11">
        <f t="shared" si="41"/>
        <v>0</v>
      </c>
      <c r="MR11">
        <f t="shared" si="42"/>
        <v>4</v>
      </c>
      <c r="MS11">
        <f t="shared" si="43"/>
        <v>92.571428571428569</v>
      </c>
      <c r="MT11">
        <f t="shared" si="44"/>
        <v>88.428571428571431</v>
      </c>
      <c r="MU11" s="77">
        <f t="shared" si="2"/>
        <v>0</v>
      </c>
      <c r="MV11">
        <f t="shared" si="3"/>
        <v>0</v>
      </c>
      <c r="MW11">
        <v>0</v>
      </c>
      <c r="MX11">
        <v>0</v>
      </c>
      <c r="MY11">
        <f t="shared" si="4"/>
        <v>0</v>
      </c>
      <c r="MZ11">
        <v>0</v>
      </c>
      <c r="NA11">
        <v>0</v>
      </c>
      <c r="NB11">
        <f t="shared" si="5"/>
        <v>0</v>
      </c>
      <c r="NC11">
        <f t="shared" si="6"/>
        <v>1</v>
      </c>
      <c r="ND11">
        <f t="shared" si="7"/>
        <v>0</v>
      </c>
      <c r="NE11">
        <f t="shared" si="8"/>
        <v>1</v>
      </c>
      <c r="NF11">
        <f t="shared" si="9"/>
        <v>0</v>
      </c>
      <c r="NG11">
        <f t="shared" si="10"/>
        <v>0</v>
      </c>
      <c r="NH11">
        <f t="shared" si="11"/>
        <v>0</v>
      </c>
      <c r="NI11">
        <f t="shared" si="12"/>
        <v>0</v>
      </c>
      <c r="NJ11">
        <f t="shared" si="13"/>
        <v>0</v>
      </c>
      <c r="NK11">
        <f t="shared" si="14"/>
        <v>0</v>
      </c>
      <c r="NL11">
        <f t="shared" si="15"/>
        <v>0</v>
      </c>
      <c r="NM11">
        <f t="shared" si="16"/>
        <v>0</v>
      </c>
      <c r="NN11" s="77">
        <f t="shared" si="17"/>
        <v>1</v>
      </c>
      <c r="NO11" s="77">
        <f t="shared" si="18"/>
        <v>0</v>
      </c>
      <c r="NP11" s="77">
        <f t="shared" si="19"/>
        <v>1</v>
      </c>
      <c r="NQ11" s="77">
        <f t="shared" si="20"/>
        <v>0</v>
      </c>
      <c r="NR11" s="77">
        <f t="shared" si="21"/>
        <v>1</v>
      </c>
      <c r="NS11" s="77">
        <f t="shared" si="22"/>
        <v>0</v>
      </c>
      <c r="NT11" s="77">
        <f t="shared" si="23"/>
        <v>0</v>
      </c>
      <c r="NU11" s="77">
        <f t="shared" si="24"/>
        <v>1</v>
      </c>
      <c r="NV11" s="77">
        <f t="shared" si="25"/>
        <v>0</v>
      </c>
      <c r="NW11" s="77" t="e">
        <f>IF(LEN(VLOOKUP(I:I,#REF!, 2, 0))=0, "", VLOOKUP(I:I,#REF!, 2, 0))</f>
        <v>#REF!</v>
      </c>
      <c r="NX11" s="77" t="e">
        <f>IF(LEN(VLOOKUP(I:I,#REF!, 3, 0))=0, "", VLOOKUP(I:I,#REF!, 3, 0))</f>
        <v>#REF!</v>
      </c>
      <c r="NY11" s="77">
        <f t="shared" si="45"/>
        <v>0</v>
      </c>
      <c r="NZ11" s="77">
        <f t="shared" si="46"/>
        <v>0</v>
      </c>
      <c r="OA11" s="77">
        <f t="shared" si="47"/>
        <v>0</v>
      </c>
      <c r="OB11" s="77">
        <f t="shared" si="48"/>
        <v>0.33333333333333331</v>
      </c>
      <c r="OC11">
        <f t="shared" si="49"/>
        <v>0</v>
      </c>
      <c r="OD11" s="77">
        <f t="shared" si="50"/>
        <v>0.5</v>
      </c>
      <c r="OE11">
        <f t="shared" si="51"/>
        <v>0.26666666666666666</v>
      </c>
      <c r="OF11">
        <f t="shared" si="52"/>
        <v>0.18181818181818182</v>
      </c>
      <c r="OG11" t="e">
        <f t="shared" si="53"/>
        <v>#REF!</v>
      </c>
      <c r="OH11">
        <f t="shared" si="26"/>
        <v>0.16666666666666666</v>
      </c>
      <c r="OI11">
        <f t="shared" si="54"/>
        <v>0</v>
      </c>
      <c r="OJ11" s="77">
        <f t="shared" si="55"/>
        <v>0.25</v>
      </c>
      <c r="OK11" t="e">
        <f>IF(LEN(VLOOKUP(I:I,#REF!, 2, 0))=0, "", VLOOKUP(I:I,#REF!, 2, 0))</f>
        <v>#REF!</v>
      </c>
      <c r="OL11" t="e">
        <f>IF(LEN(VLOOKUP(I:I,#REF!, 3, 0))=0, "", VLOOKUP(I:I,#REF!, 3, 0))</f>
        <v>#REF!</v>
      </c>
      <c r="OM11">
        <v>1</v>
      </c>
      <c r="ON11">
        <v>0</v>
      </c>
      <c r="OO11" s="1">
        <v>0</v>
      </c>
      <c r="OP11">
        <f t="shared" si="56"/>
        <v>9</v>
      </c>
      <c r="OQ11">
        <v>1</v>
      </c>
      <c r="OR11">
        <v>1</v>
      </c>
      <c r="OS11">
        <f t="shared" si="57"/>
        <v>2</v>
      </c>
    </row>
    <row r="12" spans="1:409" ht="18" customHeight="1">
      <c r="F12">
        <v>1</v>
      </c>
      <c r="G12">
        <v>1</v>
      </c>
      <c r="H12" s="112" t="s">
        <v>3803</v>
      </c>
      <c r="I12" s="112" t="s">
        <v>3803</v>
      </c>
      <c r="J12" s="22"/>
      <c r="K12" s="23">
        <v>44271.412187499998</v>
      </c>
      <c r="L12" s="23">
        <v>44271.503495370373</v>
      </c>
      <c r="M12" s="24">
        <v>100</v>
      </c>
      <c r="N12" s="24">
        <v>1</v>
      </c>
      <c r="O12" s="74">
        <v>1</v>
      </c>
      <c r="P12" s="25" t="s">
        <v>313</v>
      </c>
      <c r="Q12" s="24">
        <v>7888</v>
      </c>
      <c r="R12" s="24">
        <v>1</v>
      </c>
      <c r="S12" s="23">
        <v>44271.503733888887</v>
      </c>
      <c r="T12" s="25" t="s">
        <v>314</v>
      </c>
      <c r="U12" s="25" t="s">
        <v>315</v>
      </c>
      <c r="V12" s="25" t="s">
        <v>316</v>
      </c>
      <c r="W12" s="25" t="s">
        <v>317</v>
      </c>
      <c r="X12" s="24">
        <v>18.109000000000002</v>
      </c>
      <c r="Y12" s="24">
        <v>38.628999999999998</v>
      </c>
      <c r="Z12" s="24">
        <v>39.972000000000001</v>
      </c>
      <c r="AA12" s="24">
        <v>2</v>
      </c>
      <c r="AB12" s="24">
        <v>4</v>
      </c>
      <c r="AC12" s="24">
        <v>0</v>
      </c>
      <c r="AD12" s="24">
        <v>0</v>
      </c>
      <c r="AE12" s="24">
        <v>0</v>
      </c>
      <c r="AF12" s="24">
        <v>3</v>
      </c>
      <c r="AG12" s="24">
        <v>3</v>
      </c>
      <c r="AH12" s="24">
        <v>2</v>
      </c>
      <c r="AI12" s="24">
        <v>2</v>
      </c>
      <c r="AJ12" s="25" t="s">
        <v>835</v>
      </c>
      <c r="AK12" s="24">
        <v>3.496</v>
      </c>
      <c r="AL12" s="24">
        <v>6.0789999999999997</v>
      </c>
      <c r="AM12" s="24">
        <v>7.63</v>
      </c>
      <c r="AN12" s="24">
        <v>2</v>
      </c>
      <c r="AO12" s="24">
        <v>4</v>
      </c>
      <c r="AP12" s="24">
        <v>0</v>
      </c>
      <c r="AQ12" s="24">
        <v>0</v>
      </c>
      <c r="AR12" s="24">
        <v>0</v>
      </c>
      <c r="AS12" s="24">
        <v>209.46100000000001</v>
      </c>
      <c r="AT12" s="24">
        <v>0</v>
      </c>
      <c r="AU12" s="24">
        <v>334.1</v>
      </c>
      <c r="AV12" s="24">
        <v>557.84699999999998</v>
      </c>
      <c r="AW12" s="24">
        <v>560.79700000000003</v>
      </c>
      <c r="AX12" s="24">
        <v>13</v>
      </c>
      <c r="AY12" s="25" t="s">
        <v>331</v>
      </c>
      <c r="AZ12" s="25" t="s">
        <v>331</v>
      </c>
      <c r="BA12" s="25"/>
      <c r="BB12" s="74">
        <v>0</v>
      </c>
      <c r="BC12" s="25" t="s">
        <v>3804</v>
      </c>
      <c r="BD12" s="24">
        <v>0</v>
      </c>
      <c r="BE12" s="24">
        <v>0</v>
      </c>
      <c r="BF12" s="24">
        <v>565.39099999999996</v>
      </c>
      <c r="BG12" s="24">
        <v>0</v>
      </c>
      <c r="BH12" s="24">
        <v>121.64700000000001</v>
      </c>
      <c r="BI12" s="24">
        <v>146.60300000000001</v>
      </c>
      <c r="BJ12" s="24">
        <v>147.50800000000001</v>
      </c>
      <c r="BK12" s="24">
        <v>7</v>
      </c>
      <c r="BL12" s="25" t="s">
        <v>479</v>
      </c>
      <c r="BM12" s="24">
        <v>81.003</v>
      </c>
      <c r="BN12" s="24">
        <v>145.99600000000001</v>
      </c>
      <c r="BO12" s="24">
        <v>146.48099999999999</v>
      </c>
      <c r="BP12" s="24">
        <v>2</v>
      </c>
      <c r="BQ12" s="24">
        <v>90</v>
      </c>
      <c r="BR12" s="24">
        <v>100</v>
      </c>
      <c r="BS12" s="24">
        <v>866.91600000000005</v>
      </c>
      <c r="BT12" s="24">
        <v>1711.962</v>
      </c>
      <c r="BU12" s="24">
        <v>1718.7650000000001</v>
      </c>
      <c r="BV12" s="24">
        <v>13</v>
      </c>
      <c r="BW12" s="25" t="s">
        <v>3805</v>
      </c>
      <c r="BX12" s="25" t="s">
        <v>3805</v>
      </c>
      <c r="BY12" s="25"/>
      <c r="BZ12" s="74">
        <v>0</v>
      </c>
      <c r="CA12" s="25" t="s">
        <v>3806</v>
      </c>
      <c r="CB12" s="24">
        <v>0</v>
      </c>
      <c r="CC12" s="24">
        <v>0</v>
      </c>
      <c r="CD12" s="24">
        <v>59.344000000000001</v>
      </c>
      <c r="CE12" s="24">
        <v>0</v>
      </c>
      <c r="CF12" s="24">
        <v>100</v>
      </c>
      <c r="CG12" s="24">
        <v>0</v>
      </c>
      <c r="CH12" s="24">
        <v>81.691000000000003</v>
      </c>
      <c r="CI12" s="24">
        <v>114.738</v>
      </c>
      <c r="CJ12" s="24">
        <v>125.401</v>
      </c>
      <c r="CK12" s="24">
        <v>2</v>
      </c>
      <c r="CL12" s="99" t="s">
        <v>413</v>
      </c>
      <c r="CM12" s="96" t="s">
        <v>414</v>
      </c>
      <c r="CN12" s="24">
        <v>289.26600000000002</v>
      </c>
      <c r="CO12" s="24">
        <v>289.26600000000002</v>
      </c>
      <c r="CP12" s="24">
        <v>289.69200000000001</v>
      </c>
      <c r="CQ12" s="24">
        <v>1</v>
      </c>
      <c r="CR12" s="24">
        <v>100</v>
      </c>
      <c r="CS12" s="24">
        <v>10</v>
      </c>
      <c r="CT12" s="24">
        <v>2</v>
      </c>
      <c r="CU12" s="24">
        <v>0</v>
      </c>
      <c r="CV12" s="25" t="s">
        <v>415</v>
      </c>
      <c r="CW12" s="24">
        <v>6.9169999999999998</v>
      </c>
      <c r="CX12" s="24">
        <v>6.9169999999999998</v>
      </c>
      <c r="CY12" s="24">
        <v>595.952</v>
      </c>
      <c r="CZ12" s="24">
        <v>1</v>
      </c>
      <c r="DA12" s="24">
        <v>14.15</v>
      </c>
      <c r="DB12" s="24">
        <v>18.329999999999998</v>
      </c>
      <c r="DC12" s="24">
        <v>26.300999999999998</v>
      </c>
      <c r="DD12" s="24">
        <v>6</v>
      </c>
      <c r="DE12" s="25" t="s">
        <v>377</v>
      </c>
      <c r="DF12" s="24">
        <v>0</v>
      </c>
      <c r="DG12" s="24">
        <v>0</v>
      </c>
      <c r="DH12" s="24">
        <v>292.48399999999998</v>
      </c>
      <c r="DI12" s="24">
        <v>0</v>
      </c>
      <c r="DJ12" s="24">
        <v>100</v>
      </c>
      <c r="DK12" s="25"/>
      <c r="DL12" s="24">
        <v>366.34199999999998</v>
      </c>
      <c r="DM12" s="24">
        <v>408.17899999999997</v>
      </c>
      <c r="DN12" s="24">
        <v>408.92599999999999</v>
      </c>
      <c r="DO12" s="24">
        <v>7</v>
      </c>
      <c r="DP12" s="25" t="s">
        <v>3807</v>
      </c>
      <c r="DQ12" s="25" t="s">
        <v>3807</v>
      </c>
      <c r="DR12" s="25"/>
      <c r="DS12" s="74">
        <v>0</v>
      </c>
      <c r="DT12" s="25" t="s">
        <v>3808</v>
      </c>
      <c r="DU12" s="24">
        <v>0</v>
      </c>
      <c r="DV12" s="24">
        <v>0</v>
      </c>
      <c r="DW12" s="24">
        <v>84.281999999999996</v>
      </c>
      <c r="DX12" s="24">
        <v>0</v>
      </c>
      <c r="DY12" s="24">
        <v>100</v>
      </c>
      <c r="DZ12" s="24">
        <v>4</v>
      </c>
      <c r="EA12" s="24">
        <v>32.554000000000002</v>
      </c>
      <c r="EB12" s="24">
        <v>87.498000000000005</v>
      </c>
      <c r="EC12" s="24">
        <v>102.113</v>
      </c>
      <c r="ED12" s="24">
        <v>3</v>
      </c>
      <c r="EE12" s="96" t="s">
        <v>3809</v>
      </c>
      <c r="EF12" s="96" t="s">
        <v>413</v>
      </c>
      <c r="EG12" s="24">
        <v>177.57499999999999</v>
      </c>
      <c r="EH12" s="24">
        <v>177.57499999999999</v>
      </c>
      <c r="EI12" s="24">
        <v>181.773</v>
      </c>
      <c r="EJ12" s="24">
        <v>1</v>
      </c>
      <c r="EK12" s="24">
        <v>100</v>
      </c>
      <c r="EL12" s="24">
        <v>6</v>
      </c>
      <c r="EM12" s="24">
        <v>2</v>
      </c>
      <c r="EN12" s="24">
        <v>0</v>
      </c>
      <c r="EO12" s="25" t="s">
        <v>418</v>
      </c>
      <c r="EP12" s="24">
        <v>36.503999999999998</v>
      </c>
      <c r="EQ12" s="24">
        <v>42.521000000000001</v>
      </c>
      <c r="ER12" s="24">
        <v>46</v>
      </c>
      <c r="ES12" s="24">
        <v>4</v>
      </c>
      <c r="ET12" s="25" t="s">
        <v>419</v>
      </c>
      <c r="EU12" s="24">
        <v>0</v>
      </c>
      <c r="EV12" s="24">
        <v>0</v>
      </c>
      <c r="EW12" s="24">
        <v>282.78300000000002</v>
      </c>
      <c r="EX12" s="24">
        <v>0</v>
      </c>
      <c r="EY12" s="24">
        <v>100</v>
      </c>
      <c r="EZ12" s="24">
        <v>20</v>
      </c>
      <c r="FA12" s="24">
        <v>16.989000000000001</v>
      </c>
      <c r="FB12" s="24">
        <v>166.46299999999999</v>
      </c>
      <c r="FC12" s="24">
        <v>167.68700000000001</v>
      </c>
      <c r="FD12" s="24">
        <v>16</v>
      </c>
      <c r="FE12" s="25" t="s">
        <v>3810</v>
      </c>
      <c r="FF12" s="24">
        <v>1</v>
      </c>
      <c r="FG12" s="24">
        <v>1</v>
      </c>
      <c r="FH12" s="24">
        <v>2</v>
      </c>
      <c r="FI12" s="24">
        <v>0</v>
      </c>
      <c r="FJ12" s="24">
        <v>2</v>
      </c>
      <c r="FK12" s="24">
        <v>0</v>
      </c>
      <c r="FL12" s="25" t="s">
        <v>313</v>
      </c>
      <c r="FM12" s="25" t="s">
        <v>313</v>
      </c>
      <c r="FN12" s="24">
        <v>1</v>
      </c>
      <c r="FO12" s="24">
        <v>95.259</v>
      </c>
      <c r="FP12" s="24">
        <v>143.928</v>
      </c>
      <c r="FQ12" s="24">
        <v>146.22900000000001</v>
      </c>
      <c r="FR12" s="24">
        <v>12</v>
      </c>
      <c r="FS12" s="25" t="s">
        <v>323</v>
      </c>
      <c r="FT12" s="25" t="s">
        <v>323</v>
      </c>
      <c r="FU12" s="25"/>
      <c r="FV12" s="74">
        <v>1</v>
      </c>
      <c r="FW12" s="25" t="s">
        <v>3811</v>
      </c>
      <c r="FX12" s="25" t="s">
        <v>456</v>
      </c>
      <c r="FY12" s="24">
        <v>111.057</v>
      </c>
      <c r="FZ12" s="24">
        <v>201.321</v>
      </c>
      <c r="GA12" s="24">
        <v>202.613</v>
      </c>
      <c r="GB12" s="24">
        <v>8</v>
      </c>
      <c r="GC12" s="25" t="s">
        <v>830</v>
      </c>
      <c r="GD12" s="25" t="s">
        <v>830</v>
      </c>
      <c r="GE12" s="25"/>
      <c r="GF12" s="74">
        <v>0</v>
      </c>
      <c r="GG12" s="25" t="s">
        <v>3812</v>
      </c>
      <c r="GH12" s="25" t="s">
        <v>339</v>
      </c>
      <c r="GI12" s="24">
        <v>19.062000000000001</v>
      </c>
      <c r="GJ12" s="24">
        <v>122.60899999999999</v>
      </c>
      <c r="GK12" s="24">
        <v>137.917</v>
      </c>
      <c r="GL12" s="24">
        <v>3</v>
      </c>
      <c r="GM12" s="24">
        <v>3</v>
      </c>
      <c r="GN12" s="25" t="s">
        <v>3813</v>
      </c>
      <c r="GO12" s="24">
        <v>9.9350000000000005</v>
      </c>
      <c r="GP12" s="24">
        <v>10.85</v>
      </c>
      <c r="GQ12" s="24">
        <v>12.27</v>
      </c>
      <c r="GR12" s="24">
        <v>2</v>
      </c>
      <c r="GS12" s="24">
        <v>2</v>
      </c>
      <c r="GT12" s="24">
        <v>2</v>
      </c>
      <c r="GU12" s="24">
        <v>0</v>
      </c>
      <c r="GV12" s="24">
        <v>4</v>
      </c>
      <c r="GW12" s="25" t="s">
        <v>312</v>
      </c>
      <c r="GX12" s="24">
        <v>7.5709999999999997</v>
      </c>
      <c r="GY12" s="24">
        <v>101.485</v>
      </c>
      <c r="GZ12" s="24">
        <v>102.985</v>
      </c>
      <c r="HA12" s="24">
        <v>9</v>
      </c>
      <c r="HB12" s="24">
        <v>4</v>
      </c>
      <c r="HC12" s="24">
        <v>2</v>
      </c>
      <c r="HD12" s="24">
        <v>1</v>
      </c>
      <c r="HE12" s="24">
        <v>1</v>
      </c>
      <c r="HF12" s="24">
        <v>5</v>
      </c>
      <c r="HG12" s="24">
        <v>6</v>
      </c>
      <c r="HH12" s="24">
        <v>6</v>
      </c>
      <c r="HI12" s="25" t="s">
        <v>3684</v>
      </c>
      <c r="HJ12" s="25" t="s">
        <v>3685</v>
      </c>
      <c r="HK12" s="8"/>
      <c r="HL12" s="25" t="s">
        <v>3803</v>
      </c>
      <c r="HM12" s="23">
        <v>44274.363923611112</v>
      </c>
      <c r="HN12" s="23">
        <v>44274.492256944446</v>
      </c>
      <c r="HO12" s="24">
        <v>100</v>
      </c>
      <c r="HP12" s="24">
        <v>11087</v>
      </c>
      <c r="HQ12" s="24">
        <v>1</v>
      </c>
      <c r="HR12" s="23">
        <v>44274.492264629633</v>
      </c>
      <c r="HS12" s="25" t="s">
        <v>314</v>
      </c>
      <c r="HT12" s="25" t="s">
        <v>315</v>
      </c>
      <c r="HU12" s="25" t="s">
        <v>316</v>
      </c>
      <c r="HV12" s="25" t="s">
        <v>317</v>
      </c>
      <c r="HW12" s="24">
        <v>1</v>
      </c>
      <c r="HX12" s="24">
        <v>1</v>
      </c>
      <c r="HY12" s="24">
        <v>2</v>
      </c>
      <c r="HZ12" s="24">
        <v>2</v>
      </c>
      <c r="IA12" s="24">
        <v>1</v>
      </c>
      <c r="IB12" s="24">
        <v>1</v>
      </c>
      <c r="IC12" s="24">
        <v>1</v>
      </c>
      <c r="ID12" s="24">
        <v>2</v>
      </c>
      <c r="IE12" s="25" t="s">
        <v>418</v>
      </c>
      <c r="IF12" s="24">
        <v>3</v>
      </c>
      <c r="IG12" s="24">
        <v>0</v>
      </c>
      <c r="IH12" s="25" t="s">
        <v>391</v>
      </c>
      <c r="II12" s="25" t="s">
        <v>391</v>
      </c>
      <c r="IJ12" s="25"/>
      <c r="IK12" s="74">
        <v>1</v>
      </c>
      <c r="IL12" s="74">
        <v>55</v>
      </c>
      <c r="IM12" s="74">
        <v>55</v>
      </c>
      <c r="IN12" s="25"/>
      <c r="IO12" s="74">
        <v>0</v>
      </c>
      <c r="IP12" s="25" t="s">
        <v>3814</v>
      </c>
      <c r="IQ12" s="74">
        <v>132</v>
      </c>
      <c r="IR12" s="74">
        <v>132</v>
      </c>
      <c r="IS12" s="25"/>
      <c r="IT12" s="74">
        <v>0</v>
      </c>
      <c r="IU12" s="74">
        <v>36</v>
      </c>
      <c r="IV12" s="74">
        <v>36</v>
      </c>
      <c r="IW12" s="25"/>
      <c r="IX12" s="74">
        <v>0</v>
      </c>
      <c r="IY12" s="25" t="s">
        <v>3815</v>
      </c>
      <c r="IZ12" s="74">
        <v>40</v>
      </c>
      <c r="JA12" s="74">
        <v>40</v>
      </c>
      <c r="JB12" s="25"/>
      <c r="JC12" s="74">
        <v>1</v>
      </c>
      <c r="JD12" s="74">
        <v>144</v>
      </c>
      <c r="JE12" s="74">
        <v>144</v>
      </c>
      <c r="JF12" s="25"/>
      <c r="JG12" s="74">
        <v>0</v>
      </c>
      <c r="JH12" s="25" t="s">
        <v>3816</v>
      </c>
      <c r="JI12" s="24">
        <v>3</v>
      </c>
      <c r="JJ12" s="24">
        <v>0</v>
      </c>
      <c r="JK12" s="24">
        <v>2</v>
      </c>
      <c r="JL12" s="24">
        <v>1</v>
      </c>
      <c r="JM12" s="25" t="s">
        <v>3817</v>
      </c>
      <c r="JN12" s="24">
        <v>3</v>
      </c>
      <c r="JO12" s="24">
        <v>1</v>
      </c>
      <c r="JP12" s="24">
        <v>3</v>
      </c>
      <c r="JQ12" s="24">
        <v>3</v>
      </c>
      <c r="JR12" s="24">
        <v>1</v>
      </c>
      <c r="JS12" s="25" t="s">
        <v>3818</v>
      </c>
      <c r="JT12" s="24">
        <v>2</v>
      </c>
      <c r="JU12" s="24">
        <v>1</v>
      </c>
      <c r="JV12" s="25" t="s">
        <v>3819</v>
      </c>
      <c r="JW12" s="24">
        <v>1</v>
      </c>
      <c r="JX12" s="24">
        <v>3</v>
      </c>
      <c r="JY12" s="24">
        <v>0</v>
      </c>
      <c r="JZ12" s="24">
        <v>1</v>
      </c>
      <c r="KA12" s="24">
        <v>0</v>
      </c>
      <c r="KB12" s="25" t="s">
        <v>313</v>
      </c>
      <c r="KC12" s="25" t="s">
        <v>313</v>
      </c>
      <c r="KD12" s="24">
        <v>1</v>
      </c>
      <c r="KE12" s="24">
        <v>9.6929999999999996</v>
      </c>
      <c r="KF12" s="24">
        <v>39.356000000000002</v>
      </c>
      <c r="KG12" s="24">
        <v>40.415999999999997</v>
      </c>
      <c r="KH12" s="24">
        <v>8</v>
      </c>
      <c r="KI12" s="24">
        <v>2</v>
      </c>
      <c r="KJ12" s="24">
        <v>1</v>
      </c>
      <c r="KK12" s="24">
        <v>1</v>
      </c>
      <c r="KL12" s="24">
        <v>1</v>
      </c>
      <c r="KM12" s="24">
        <v>3</v>
      </c>
      <c r="KN12" s="24">
        <v>10</v>
      </c>
      <c r="KO12" s="24">
        <v>1</v>
      </c>
      <c r="KP12" s="25" t="s">
        <v>424</v>
      </c>
      <c r="KQ12" s="25" t="s">
        <v>313</v>
      </c>
      <c r="KR12" s="24">
        <v>0</v>
      </c>
      <c r="KS12" s="25" t="s">
        <v>312</v>
      </c>
      <c r="KT12" s="25" t="s">
        <v>313</v>
      </c>
      <c r="KU12" s="24">
        <v>5</v>
      </c>
      <c r="KV12" s="24">
        <v>4</v>
      </c>
      <c r="KW12" s="24">
        <v>5</v>
      </c>
      <c r="KX12" s="24">
        <v>4</v>
      </c>
      <c r="KY12" s="24">
        <v>5</v>
      </c>
      <c r="KZ12" s="24">
        <v>5</v>
      </c>
      <c r="LA12" s="24">
        <v>4</v>
      </c>
      <c r="LB12" s="24">
        <v>5</v>
      </c>
      <c r="LC12" s="24">
        <v>5</v>
      </c>
      <c r="LD12" s="24">
        <v>4</v>
      </c>
      <c r="LE12" s="24">
        <v>5</v>
      </c>
      <c r="LF12" s="24">
        <v>4</v>
      </c>
      <c r="LG12" s="24">
        <v>4</v>
      </c>
      <c r="LH12" s="24">
        <v>4</v>
      </c>
      <c r="LI12" s="24">
        <v>4</v>
      </c>
      <c r="LJ12" s="24">
        <v>2</v>
      </c>
      <c r="LK12" s="24">
        <v>3</v>
      </c>
      <c r="LL12" s="24">
        <v>1</v>
      </c>
      <c r="LM12" s="24">
        <v>3</v>
      </c>
      <c r="LN12" s="24">
        <v>3</v>
      </c>
      <c r="LO12" s="24">
        <v>3</v>
      </c>
      <c r="LP12" s="24">
        <v>5</v>
      </c>
      <c r="LQ12" s="24">
        <v>4</v>
      </c>
      <c r="LR12" s="24">
        <v>5</v>
      </c>
      <c r="LS12" s="24">
        <v>5</v>
      </c>
      <c r="LT12" s="24">
        <v>5</v>
      </c>
      <c r="LU12" s="24">
        <v>5</v>
      </c>
      <c r="LV12" s="25" t="s">
        <v>3820</v>
      </c>
      <c r="LW12" s="25" t="s">
        <v>3821</v>
      </c>
      <c r="LX12" s="25" t="s">
        <v>3822</v>
      </c>
      <c r="LY12" s="25" t="s">
        <v>3823</v>
      </c>
      <c r="LZ12" s="24">
        <v>63</v>
      </c>
      <c r="MA12">
        <f t="shared" si="27"/>
        <v>10</v>
      </c>
      <c r="MB12">
        <f t="shared" si="28"/>
        <v>9</v>
      </c>
      <c r="MC12">
        <f t="shared" si="0"/>
        <v>13</v>
      </c>
      <c r="MD12">
        <f t="shared" si="1"/>
        <v>8</v>
      </c>
      <c r="ME12">
        <f t="shared" si="29"/>
        <v>55</v>
      </c>
      <c r="MF12">
        <f t="shared" si="30"/>
        <v>1.6666666666666667</v>
      </c>
      <c r="MG12">
        <f t="shared" si="31"/>
        <v>1.5</v>
      </c>
      <c r="MH12">
        <f t="shared" si="32"/>
        <v>2.6</v>
      </c>
      <c r="MI12">
        <f t="shared" si="33"/>
        <v>1.6</v>
      </c>
      <c r="MJ12">
        <f t="shared" si="34"/>
        <v>4.583333333333333</v>
      </c>
      <c r="MK12">
        <f t="shared" si="35"/>
        <v>0</v>
      </c>
      <c r="ML12">
        <f t="shared" si="36"/>
        <v>2.8</v>
      </c>
      <c r="MM12">
        <f t="shared" si="37"/>
        <v>0</v>
      </c>
      <c r="MN12">
        <f t="shared" si="38"/>
        <v>2</v>
      </c>
      <c r="MO12">
        <f t="shared" si="39"/>
        <v>0</v>
      </c>
      <c r="MP12">
        <f t="shared" si="40"/>
        <v>2.6666666666666665</v>
      </c>
      <c r="MQ12">
        <f t="shared" si="41"/>
        <v>0</v>
      </c>
      <c r="MR12">
        <f t="shared" si="42"/>
        <v>3</v>
      </c>
      <c r="MS12">
        <f t="shared" si="43"/>
        <v>98.571428571428569</v>
      </c>
      <c r="MT12">
        <f t="shared" si="44"/>
        <v>23.333333333333332</v>
      </c>
      <c r="MU12" s="77">
        <f t="shared" si="2"/>
        <v>0</v>
      </c>
      <c r="MV12">
        <f t="shared" si="3"/>
        <v>0</v>
      </c>
      <c r="MW12">
        <v>1</v>
      </c>
      <c r="MX12">
        <v>1</v>
      </c>
      <c r="MY12">
        <f t="shared" si="4"/>
        <v>0</v>
      </c>
      <c r="MZ12">
        <v>0</v>
      </c>
      <c r="NA12">
        <v>0</v>
      </c>
      <c r="NB12">
        <f t="shared" si="5"/>
        <v>1</v>
      </c>
      <c r="NC12">
        <f t="shared" si="6"/>
        <v>0.5</v>
      </c>
      <c r="ND12">
        <f t="shared" si="7"/>
        <v>0</v>
      </c>
      <c r="NE12">
        <f t="shared" si="8"/>
        <v>1</v>
      </c>
      <c r="NF12">
        <f t="shared" si="9"/>
        <v>0</v>
      </c>
      <c r="NG12">
        <f t="shared" si="10"/>
        <v>0</v>
      </c>
      <c r="NH12">
        <f t="shared" si="11"/>
        <v>1</v>
      </c>
      <c r="NI12">
        <f t="shared" si="12"/>
        <v>0</v>
      </c>
      <c r="NJ12">
        <f t="shared" si="13"/>
        <v>0</v>
      </c>
      <c r="NK12">
        <f t="shared" si="14"/>
        <v>0</v>
      </c>
      <c r="NL12">
        <f t="shared" si="15"/>
        <v>1</v>
      </c>
      <c r="NM12">
        <f t="shared" si="16"/>
        <v>0</v>
      </c>
      <c r="NN12" s="77">
        <f t="shared" si="17"/>
        <v>1</v>
      </c>
      <c r="NO12" s="77">
        <f t="shared" si="18"/>
        <v>0</v>
      </c>
      <c r="NP12" s="77">
        <f t="shared" si="19"/>
        <v>0</v>
      </c>
      <c r="NQ12" s="77">
        <f t="shared" si="20"/>
        <v>0</v>
      </c>
      <c r="NR12" s="77">
        <f t="shared" si="21"/>
        <v>0</v>
      </c>
      <c r="NS12" s="77">
        <f t="shared" si="22"/>
        <v>1</v>
      </c>
      <c r="NT12" s="77">
        <f t="shared" si="23"/>
        <v>1</v>
      </c>
      <c r="NU12" s="77">
        <f t="shared" si="24"/>
        <v>1</v>
      </c>
      <c r="NV12" s="77">
        <f t="shared" si="25"/>
        <v>1</v>
      </c>
      <c r="NW12" s="77" t="e">
        <f>IF(LEN(VLOOKUP(I:I,#REF!, 2, 0))=0, "", VLOOKUP(I:I,#REF!, 2, 0))</f>
        <v>#REF!</v>
      </c>
      <c r="NX12" s="77" t="e">
        <f>IF(LEN(VLOOKUP(I:I,#REF!, 3, 0))=0, "", VLOOKUP(I:I,#REF!, 3, 0))</f>
        <v>#REF!</v>
      </c>
      <c r="NY12" s="77">
        <f t="shared" si="45"/>
        <v>0.33333333333333331</v>
      </c>
      <c r="NZ12" s="77">
        <f t="shared" si="46"/>
        <v>0.5</v>
      </c>
      <c r="OA12" s="77">
        <f t="shared" si="47"/>
        <v>0</v>
      </c>
      <c r="OB12" s="77">
        <f t="shared" si="48"/>
        <v>0.41666666666666669</v>
      </c>
      <c r="OC12">
        <f t="shared" si="49"/>
        <v>0.5</v>
      </c>
      <c r="OD12" s="77">
        <f t="shared" si="50"/>
        <v>0.375</v>
      </c>
      <c r="OE12">
        <f t="shared" si="51"/>
        <v>0.46666666666666667</v>
      </c>
      <c r="OF12">
        <f t="shared" si="52"/>
        <v>0.36363636363636365</v>
      </c>
      <c r="OG12" t="e">
        <f t="shared" si="53"/>
        <v>#REF!</v>
      </c>
      <c r="OH12">
        <f t="shared" si="26"/>
        <v>0.375</v>
      </c>
      <c r="OI12">
        <f t="shared" si="54"/>
        <v>0.25</v>
      </c>
      <c r="OJ12" s="77">
        <f t="shared" si="55"/>
        <v>0.4375</v>
      </c>
      <c r="OK12" t="e">
        <f>IF(LEN(VLOOKUP(I:I,#REF!, 2, 0))=0, "", VLOOKUP(I:I,#REF!, 2, 0))</f>
        <v>#REF!</v>
      </c>
      <c r="OL12" t="e">
        <f>IF(LEN(VLOOKUP(I:I,#REF!, 3, 0))=0, "", VLOOKUP(I:I,#REF!, 3, 0))</f>
        <v>#REF!</v>
      </c>
      <c r="OM12">
        <v>5</v>
      </c>
      <c r="ON12">
        <v>1</v>
      </c>
      <c r="OO12" s="1">
        <v>0</v>
      </c>
      <c r="OP12">
        <f t="shared" si="56"/>
        <v>7</v>
      </c>
      <c r="OQ12">
        <v>1</v>
      </c>
      <c r="OR12">
        <v>1</v>
      </c>
      <c r="OS12">
        <f t="shared" si="57"/>
        <v>8</v>
      </c>
    </row>
    <row r="13" spans="1:409" ht="18" customHeight="1">
      <c r="D13">
        <v>1</v>
      </c>
      <c r="F13" t="s">
        <v>353</v>
      </c>
      <c r="G13" t="s">
        <v>353</v>
      </c>
      <c r="H13" s="110" t="s">
        <v>406</v>
      </c>
      <c r="I13" s="110" t="s">
        <v>406</v>
      </c>
      <c r="J13" s="5"/>
      <c r="K13" s="6">
        <v>44271.412141203706</v>
      </c>
      <c r="L13" s="6">
        <v>44271.477731481478</v>
      </c>
      <c r="M13" s="7">
        <v>100</v>
      </c>
      <c r="N13" s="7">
        <v>2</v>
      </c>
      <c r="O13" s="73">
        <v>1</v>
      </c>
      <c r="P13" s="4" t="s">
        <v>313</v>
      </c>
      <c r="Q13" s="7">
        <v>5667</v>
      </c>
      <c r="R13" s="7">
        <v>1</v>
      </c>
      <c r="S13" s="6">
        <v>44271.603186759261</v>
      </c>
      <c r="T13" s="4" t="s">
        <v>314</v>
      </c>
      <c r="U13" s="4" t="s">
        <v>407</v>
      </c>
      <c r="V13" s="4" t="s">
        <v>408</v>
      </c>
      <c r="W13" s="4" t="s">
        <v>317</v>
      </c>
      <c r="X13" s="7">
        <v>4.8079999999999998</v>
      </c>
      <c r="Y13" s="7">
        <v>29.343</v>
      </c>
      <c r="Z13" s="7">
        <v>32.1</v>
      </c>
      <c r="AA13" s="7">
        <v>2</v>
      </c>
      <c r="AB13" s="7">
        <v>4</v>
      </c>
      <c r="AC13" s="7">
        <v>0</v>
      </c>
      <c r="AD13" s="7">
        <v>0</v>
      </c>
      <c r="AE13" s="7">
        <v>0</v>
      </c>
      <c r="AF13" s="7">
        <v>1</v>
      </c>
      <c r="AG13" s="7">
        <v>0</v>
      </c>
      <c r="AH13" s="7">
        <v>0</v>
      </c>
      <c r="AI13" s="7">
        <v>0</v>
      </c>
      <c r="AJ13" s="4" t="s">
        <v>409</v>
      </c>
      <c r="AK13" s="7">
        <v>6.5179999999999998</v>
      </c>
      <c r="AL13" s="7">
        <v>13.228999999999999</v>
      </c>
      <c r="AM13" s="7">
        <v>16.5</v>
      </c>
      <c r="AN13" s="7">
        <v>2</v>
      </c>
      <c r="AO13" s="7">
        <v>4</v>
      </c>
      <c r="AP13" s="7">
        <v>1</v>
      </c>
      <c r="AQ13" s="7">
        <v>238.881</v>
      </c>
      <c r="AR13" s="7">
        <v>646.34</v>
      </c>
      <c r="AS13" s="7">
        <v>648.54399999999998</v>
      </c>
      <c r="AT13" s="7">
        <v>4</v>
      </c>
      <c r="AU13" s="7">
        <v>36.415999999999997</v>
      </c>
      <c r="AV13" s="7">
        <v>1829.7180000000001</v>
      </c>
      <c r="AW13" s="7">
        <v>1862.386</v>
      </c>
      <c r="AX13" s="7">
        <v>28</v>
      </c>
      <c r="AY13" s="4" t="s">
        <v>377</v>
      </c>
      <c r="AZ13" s="4" t="s">
        <v>377</v>
      </c>
      <c r="BA13" s="4"/>
      <c r="BB13" s="73">
        <v>1</v>
      </c>
      <c r="BC13" s="4" t="s">
        <v>410</v>
      </c>
      <c r="BD13" s="7">
        <v>0</v>
      </c>
      <c r="BE13" s="7">
        <v>0</v>
      </c>
      <c r="BF13" s="7">
        <v>280.55</v>
      </c>
      <c r="BG13" s="7">
        <v>0</v>
      </c>
      <c r="BH13" s="7">
        <v>5.4470000000000001</v>
      </c>
      <c r="BI13" s="7">
        <v>5.4470000000000001</v>
      </c>
      <c r="BJ13" s="7">
        <v>8.2070000000000007</v>
      </c>
      <c r="BK13" s="7">
        <v>1</v>
      </c>
      <c r="BL13" s="4" t="s">
        <v>377</v>
      </c>
      <c r="BM13" s="7">
        <v>9.4920000000000009</v>
      </c>
      <c r="BN13" s="7">
        <v>60.93</v>
      </c>
      <c r="BO13" s="7">
        <v>61.951000000000001</v>
      </c>
      <c r="BP13" s="7">
        <v>3</v>
      </c>
      <c r="BQ13" s="7">
        <v>100</v>
      </c>
      <c r="BR13" s="7">
        <v>50</v>
      </c>
      <c r="BS13" s="7">
        <v>3.581</v>
      </c>
      <c r="BT13" s="7">
        <v>348.09399999999999</v>
      </c>
      <c r="BU13" s="7">
        <v>349.03500000000003</v>
      </c>
      <c r="BV13" s="7">
        <v>7</v>
      </c>
      <c r="BW13" s="4" t="s">
        <v>411</v>
      </c>
      <c r="BX13" s="4" t="s">
        <v>411</v>
      </c>
      <c r="BY13" s="4"/>
      <c r="BZ13" s="73">
        <v>0</v>
      </c>
      <c r="CA13" s="4" t="s">
        <v>412</v>
      </c>
      <c r="CB13" s="7">
        <v>6.5629999999999997</v>
      </c>
      <c r="CC13" s="7">
        <v>71.48</v>
      </c>
      <c r="CD13" s="7">
        <v>72.182000000000002</v>
      </c>
      <c r="CE13" s="7">
        <v>5</v>
      </c>
      <c r="CF13" s="7">
        <v>100</v>
      </c>
      <c r="CG13" s="7">
        <v>9</v>
      </c>
      <c r="CH13" s="7">
        <v>4.7549999999999999</v>
      </c>
      <c r="CI13" s="7">
        <v>65.058000000000007</v>
      </c>
      <c r="CJ13" s="7">
        <v>67.45</v>
      </c>
      <c r="CK13" s="7">
        <v>13</v>
      </c>
      <c r="CL13" s="97" t="s">
        <v>413</v>
      </c>
      <c r="CM13" s="94" t="s">
        <v>414</v>
      </c>
      <c r="CN13" s="7">
        <v>83.798000000000002</v>
      </c>
      <c r="CO13" s="7">
        <v>163.83099999999999</v>
      </c>
      <c r="CP13" s="7">
        <v>165.43600000000001</v>
      </c>
      <c r="CQ13" s="7">
        <v>3</v>
      </c>
      <c r="CR13" s="7">
        <v>100</v>
      </c>
      <c r="CS13" s="4"/>
      <c r="CT13" s="7">
        <v>4</v>
      </c>
      <c r="CU13" s="7">
        <v>3</v>
      </c>
      <c r="CV13" s="4" t="s">
        <v>415</v>
      </c>
      <c r="CW13" s="7">
        <v>227.29400000000001</v>
      </c>
      <c r="CX13" s="7">
        <v>236.65600000000001</v>
      </c>
      <c r="CY13" s="7">
        <v>281.37200000000001</v>
      </c>
      <c r="CZ13" s="7">
        <v>2</v>
      </c>
      <c r="DA13" s="7">
        <v>3.3140000000000001</v>
      </c>
      <c r="DB13" s="7">
        <v>10.981999999999999</v>
      </c>
      <c r="DC13" s="7">
        <v>12.106999999999999</v>
      </c>
      <c r="DD13" s="7">
        <v>2</v>
      </c>
      <c r="DE13" s="4" t="s">
        <v>377</v>
      </c>
      <c r="DF13" s="7">
        <v>40.941000000000003</v>
      </c>
      <c r="DG13" s="7">
        <v>52.387</v>
      </c>
      <c r="DH13" s="7">
        <v>70.116</v>
      </c>
      <c r="DI13" s="7">
        <v>2</v>
      </c>
      <c r="DJ13" s="7">
        <v>100</v>
      </c>
      <c r="DK13" s="7">
        <v>20</v>
      </c>
      <c r="DL13" s="7">
        <v>7.6859999999999999</v>
      </c>
      <c r="DM13" s="7">
        <v>18.64</v>
      </c>
      <c r="DN13" s="7">
        <v>27.956</v>
      </c>
      <c r="DO13" s="7">
        <v>4</v>
      </c>
      <c r="DP13" s="4" t="s">
        <v>416</v>
      </c>
      <c r="DQ13" s="4" t="s">
        <v>416</v>
      </c>
      <c r="DR13" s="4"/>
      <c r="DS13" s="73">
        <v>0</v>
      </c>
      <c r="DT13" s="4" t="s">
        <v>412</v>
      </c>
      <c r="DU13" s="7">
        <v>40.456000000000003</v>
      </c>
      <c r="DV13" s="7">
        <v>56.901000000000003</v>
      </c>
      <c r="DW13" s="7">
        <v>59.075000000000003</v>
      </c>
      <c r="DX13" s="7">
        <v>2</v>
      </c>
      <c r="DY13" s="7">
        <v>100</v>
      </c>
      <c r="DZ13" s="7">
        <v>4</v>
      </c>
      <c r="EA13" s="7">
        <v>6.61</v>
      </c>
      <c r="EB13" s="7">
        <v>34.226999999999997</v>
      </c>
      <c r="EC13" s="7">
        <v>46.399000000000001</v>
      </c>
      <c r="ED13" s="7">
        <v>2</v>
      </c>
      <c r="EE13" s="94" t="s">
        <v>417</v>
      </c>
      <c r="EF13" s="94" t="s">
        <v>364</v>
      </c>
      <c r="EG13" s="7">
        <v>0</v>
      </c>
      <c r="EH13" s="7">
        <v>0</v>
      </c>
      <c r="EI13" s="7">
        <v>164.62200000000001</v>
      </c>
      <c r="EJ13" s="7">
        <v>0</v>
      </c>
      <c r="EK13" s="7">
        <v>100</v>
      </c>
      <c r="EL13" s="7">
        <v>10</v>
      </c>
      <c r="EM13" s="7">
        <v>4</v>
      </c>
      <c r="EN13" s="7">
        <v>3</v>
      </c>
      <c r="EO13" s="4" t="s">
        <v>418</v>
      </c>
      <c r="EP13" s="7">
        <v>6.3719999999999999</v>
      </c>
      <c r="EQ13" s="7">
        <v>15.715</v>
      </c>
      <c r="ER13" s="7">
        <v>20.701000000000001</v>
      </c>
      <c r="ES13" s="7">
        <v>5</v>
      </c>
      <c r="ET13" s="4" t="s">
        <v>419</v>
      </c>
      <c r="EU13" s="7">
        <v>274.08</v>
      </c>
      <c r="EV13" s="7">
        <v>274.08</v>
      </c>
      <c r="EW13" s="7">
        <v>274.8</v>
      </c>
      <c r="EX13" s="7">
        <v>1</v>
      </c>
      <c r="EY13" s="7">
        <v>91</v>
      </c>
      <c r="EZ13" s="7">
        <v>10</v>
      </c>
      <c r="FA13" s="7">
        <v>12.67</v>
      </c>
      <c r="FB13" s="7">
        <v>28.645</v>
      </c>
      <c r="FC13" s="7">
        <v>28.663</v>
      </c>
      <c r="FD13" s="7">
        <v>7</v>
      </c>
      <c r="FE13" s="4" t="s">
        <v>313</v>
      </c>
      <c r="FF13" s="7">
        <v>1</v>
      </c>
      <c r="FG13" s="7">
        <v>2</v>
      </c>
      <c r="FH13" s="7">
        <v>3</v>
      </c>
      <c r="FI13" s="7">
        <v>3</v>
      </c>
      <c r="FJ13" s="7">
        <v>1</v>
      </c>
      <c r="FK13" s="7">
        <v>1</v>
      </c>
      <c r="FL13" s="4" t="s">
        <v>370</v>
      </c>
      <c r="FM13" s="4" t="s">
        <v>313</v>
      </c>
      <c r="FN13" s="7">
        <v>3</v>
      </c>
      <c r="FO13" s="7">
        <v>2.7509999999999999</v>
      </c>
      <c r="FP13" s="7">
        <v>108.246</v>
      </c>
      <c r="FQ13" s="7">
        <v>109.77</v>
      </c>
      <c r="FR13" s="7">
        <v>8</v>
      </c>
      <c r="FS13" s="4" t="s">
        <v>420</v>
      </c>
      <c r="FT13" s="4" t="s">
        <v>323</v>
      </c>
      <c r="FU13" s="4"/>
      <c r="FV13" s="73">
        <v>1</v>
      </c>
      <c r="FW13" s="4" t="s">
        <v>421</v>
      </c>
      <c r="FX13" s="4" t="s">
        <v>370</v>
      </c>
      <c r="FY13" s="7">
        <v>5.6340000000000003</v>
      </c>
      <c r="FZ13" s="7">
        <v>211.97399999999999</v>
      </c>
      <c r="GA13" s="7">
        <v>213.02799999999999</v>
      </c>
      <c r="GB13" s="7">
        <v>20</v>
      </c>
      <c r="GC13" s="4" t="s">
        <v>351</v>
      </c>
      <c r="GD13" s="4" t="s">
        <v>351</v>
      </c>
      <c r="GE13" s="4"/>
      <c r="GF13" s="73">
        <v>0</v>
      </c>
      <c r="GG13" s="4" t="s">
        <v>422</v>
      </c>
      <c r="GH13" s="4" t="s">
        <v>336</v>
      </c>
      <c r="GI13" s="7">
        <v>81.581000000000003</v>
      </c>
      <c r="GJ13" s="7">
        <v>131.541</v>
      </c>
      <c r="GK13" s="7">
        <v>132.10400000000001</v>
      </c>
      <c r="GL13" s="7">
        <v>6</v>
      </c>
      <c r="GM13" s="7">
        <v>3</v>
      </c>
      <c r="GN13" s="4" t="s">
        <v>423</v>
      </c>
      <c r="GO13" s="7">
        <v>92.983000000000004</v>
      </c>
      <c r="GP13" s="7">
        <v>92.983000000000004</v>
      </c>
      <c r="GQ13" s="7">
        <v>93.962999999999994</v>
      </c>
      <c r="GR13" s="7">
        <v>1</v>
      </c>
      <c r="GS13" s="7">
        <v>3</v>
      </c>
      <c r="GT13" s="7">
        <v>4</v>
      </c>
      <c r="GU13" s="7">
        <v>3</v>
      </c>
      <c r="GV13" s="7">
        <v>3</v>
      </c>
      <c r="GW13" s="4" t="s">
        <v>424</v>
      </c>
      <c r="GX13" s="7">
        <v>8.4510000000000005</v>
      </c>
      <c r="GY13" s="7">
        <v>47.912999999999997</v>
      </c>
      <c r="GZ13" s="7">
        <v>49.603000000000002</v>
      </c>
      <c r="HA13" s="7">
        <v>8</v>
      </c>
      <c r="HB13" s="7">
        <v>3</v>
      </c>
      <c r="HC13" s="7">
        <v>4</v>
      </c>
      <c r="HD13" s="7">
        <v>1</v>
      </c>
      <c r="HE13" s="7">
        <v>2</v>
      </c>
      <c r="HF13" s="7">
        <v>3</v>
      </c>
      <c r="HG13" s="7">
        <v>2</v>
      </c>
      <c r="HH13" s="7">
        <v>2</v>
      </c>
      <c r="HI13" s="4" t="s">
        <v>346</v>
      </c>
      <c r="HJ13" s="4" t="s">
        <v>347</v>
      </c>
      <c r="HK13" s="8"/>
      <c r="HL13" s="4" t="s">
        <v>406</v>
      </c>
      <c r="HM13" s="6">
        <v>44274.363379629627</v>
      </c>
      <c r="HN13" s="6">
        <v>44274.437662037039</v>
      </c>
      <c r="HO13" s="7">
        <v>79</v>
      </c>
      <c r="HP13" s="7">
        <v>6417</v>
      </c>
      <c r="HQ13" s="7">
        <v>0</v>
      </c>
      <c r="HR13" s="6">
        <v>44281.437693298612</v>
      </c>
      <c r="HS13" s="4" t="s">
        <v>314</v>
      </c>
      <c r="HT13" s="4" t="s">
        <v>315</v>
      </c>
      <c r="HU13" s="4" t="s">
        <v>425</v>
      </c>
      <c r="HV13" s="4" t="s">
        <v>317</v>
      </c>
      <c r="HW13" s="7">
        <v>1</v>
      </c>
      <c r="HX13" s="7">
        <v>0</v>
      </c>
      <c r="HY13" s="7">
        <v>1</v>
      </c>
      <c r="HZ13" s="7">
        <v>1</v>
      </c>
      <c r="IA13" s="7">
        <v>1</v>
      </c>
      <c r="IB13" s="7">
        <v>1</v>
      </c>
      <c r="IC13" s="7">
        <v>2</v>
      </c>
      <c r="ID13" s="7">
        <v>1</v>
      </c>
      <c r="IE13" s="4" t="s">
        <v>426</v>
      </c>
      <c r="IF13" s="7">
        <v>4</v>
      </c>
      <c r="IG13" s="7">
        <v>1</v>
      </c>
      <c r="IH13" s="4" t="s">
        <v>427</v>
      </c>
      <c r="II13" s="4" t="s">
        <v>391</v>
      </c>
      <c r="IJ13" s="4"/>
      <c r="IK13" s="73">
        <v>1</v>
      </c>
      <c r="IL13" s="4" t="s">
        <v>428</v>
      </c>
      <c r="IM13" s="73">
        <v>33</v>
      </c>
      <c r="IN13" s="4"/>
      <c r="IO13" s="73">
        <v>1</v>
      </c>
      <c r="IP13" s="4" t="s">
        <v>430</v>
      </c>
      <c r="IQ13" s="4" t="s">
        <v>431</v>
      </c>
      <c r="IR13" s="73">
        <v>11</v>
      </c>
      <c r="IS13" s="4"/>
      <c r="IT13" s="73">
        <v>0</v>
      </c>
      <c r="IU13" s="4" t="s">
        <v>432</v>
      </c>
      <c r="IV13" s="73">
        <v>27</v>
      </c>
      <c r="IW13" s="4"/>
      <c r="IX13" s="73">
        <v>0</v>
      </c>
      <c r="IY13" s="4" t="s">
        <v>434</v>
      </c>
      <c r="IZ13" s="4" t="s">
        <v>435</v>
      </c>
      <c r="JA13" s="73">
        <v>40</v>
      </c>
      <c r="JB13" s="4"/>
      <c r="JC13" s="73">
        <v>1</v>
      </c>
      <c r="JD13" s="4" t="s">
        <v>437</v>
      </c>
      <c r="JE13" s="73">
        <v>240</v>
      </c>
      <c r="JF13" s="4"/>
      <c r="JG13" s="73">
        <v>0</v>
      </c>
      <c r="JH13" s="4" t="s">
        <v>439</v>
      </c>
      <c r="JI13" s="7">
        <v>4</v>
      </c>
      <c r="JJ13" s="7">
        <v>2</v>
      </c>
      <c r="JK13" s="7">
        <v>4</v>
      </c>
      <c r="JL13" s="7">
        <v>3</v>
      </c>
      <c r="JM13" s="4" t="s">
        <v>440</v>
      </c>
      <c r="JN13" s="7">
        <v>1</v>
      </c>
      <c r="JO13" s="7">
        <v>2</v>
      </c>
      <c r="JP13" s="7">
        <v>3</v>
      </c>
      <c r="JQ13" s="7">
        <v>2</v>
      </c>
      <c r="JR13" s="7">
        <v>3</v>
      </c>
      <c r="JS13" s="4" t="s">
        <v>441</v>
      </c>
      <c r="JT13" s="7">
        <v>2</v>
      </c>
      <c r="JU13" s="7">
        <v>3</v>
      </c>
      <c r="JV13" s="4" t="s">
        <v>442</v>
      </c>
      <c r="JW13" s="7">
        <v>2</v>
      </c>
      <c r="JX13" s="7">
        <v>2</v>
      </c>
      <c r="JY13" s="7">
        <v>4</v>
      </c>
      <c r="JZ13" s="7">
        <v>3</v>
      </c>
      <c r="KA13" s="7">
        <v>0</v>
      </c>
      <c r="KB13" s="4" t="s">
        <v>345</v>
      </c>
      <c r="KC13" s="4" t="s">
        <v>313</v>
      </c>
      <c r="KD13" s="7">
        <v>2</v>
      </c>
      <c r="KE13" s="4" t="s">
        <v>353</v>
      </c>
      <c r="KF13" s="4" t="s">
        <v>353</v>
      </c>
      <c r="KG13" s="4" t="s">
        <v>353</v>
      </c>
      <c r="KH13" s="4" t="s">
        <v>353</v>
      </c>
      <c r="KI13" s="4" t="s">
        <v>353</v>
      </c>
      <c r="KJ13" s="4" t="s">
        <v>353</v>
      </c>
      <c r="KK13" s="4" t="s">
        <v>353</v>
      </c>
      <c r="KL13" s="4" t="s">
        <v>353</v>
      </c>
      <c r="KM13" s="4" t="s">
        <v>353</v>
      </c>
      <c r="KN13" s="4" t="s">
        <v>353</v>
      </c>
      <c r="KO13" s="4" t="s">
        <v>353</v>
      </c>
      <c r="KP13" s="4" t="s">
        <v>353</v>
      </c>
      <c r="KQ13" s="4" t="s">
        <v>353</v>
      </c>
      <c r="KR13" s="4" t="s">
        <v>353</v>
      </c>
      <c r="KS13" s="4" t="s">
        <v>353</v>
      </c>
      <c r="KT13" s="4" t="s">
        <v>353</v>
      </c>
      <c r="KU13" s="4" t="s">
        <v>353</v>
      </c>
      <c r="KV13" s="4" t="s">
        <v>353</v>
      </c>
      <c r="KW13" s="4" t="s">
        <v>353</v>
      </c>
      <c r="KX13" s="4" t="s">
        <v>353</v>
      </c>
      <c r="KY13" s="4" t="s">
        <v>353</v>
      </c>
      <c r="KZ13" s="4" t="s">
        <v>353</v>
      </c>
      <c r="LA13" s="4" t="s">
        <v>353</v>
      </c>
      <c r="LB13" s="4" t="s">
        <v>353</v>
      </c>
      <c r="LC13" s="4" t="s">
        <v>353</v>
      </c>
      <c r="LD13" s="4" t="s">
        <v>353</v>
      </c>
      <c r="LE13" s="4" t="s">
        <v>353</v>
      </c>
      <c r="LF13" s="4" t="s">
        <v>353</v>
      </c>
      <c r="LG13" s="4" t="s">
        <v>353</v>
      </c>
      <c r="LH13" s="4" t="s">
        <v>353</v>
      </c>
      <c r="LI13" s="4" t="s">
        <v>353</v>
      </c>
      <c r="LJ13" s="4" t="s">
        <v>353</v>
      </c>
      <c r="LK13" s="4" t="s">
        <v>353</v>
      </c>
      <c r="LL13" s="4" t="s">
        <v>353</v>
      </c>
      <c r="LM13" s="4" t="s">
        <v>353</v>
      </c>
      <c r="LN13" s="4" t="s">
        <v>353</v>
      </c>
      <c r="LO13" s="4" t="s">
        <v>353</v>
      </c>
      <c r="LP13" s="4" t="s">
        <v>353</v>
      </c>
      <c r="LQ13" s="4" t="s">
        <v>353</v>
      </c>
      <c r="LR13" s="4" t="s">
        <v>353</v>
      </c>
      <c r="LS13" s="4" t="s">
        <v>353</v>
      </c>
      <c r="LT13" s="4" t="s">
        <v>353</v>
      </c>
      <c r="LU13" s="4" t="s">
        <v>353</v>
      </c>
      <c r="LV13" s="4" t="s">
        <v>353</v>
      </c>
      <c r="LW13" s="4" t="s">
        <v>353</v>
      </c>
      <c r="LX13" s="4" t="s">
        <v>353</v>
      </c>
      <c r="LY13" s="4" t="s">
        <v>353</v>
      </c>
      <c r="LZ13" s="4" t="s">
        <v>353</v>
      </c>
      <c r="MA13">
        <f t="shared" si="27"/>
        <v>1</v>
      </c>
      <c r="MB13">
        <f t="shared" si="28"/>
        <v>7</v>
      </c>
      <c r="MC13">
        <f t="shared" si="0"/>
        <v>13</v>
      </c>
      <c r="MD13" t="str">
        <f t="shared" si="1"/>
        <v/>
      </c>
      <c r="ME13" t="str">
        <f t="shared" si="29"/>
        <v/>
      </c>
      <c r="MF13">
        <f t="shared" si="30"/>
        <v>0.16666666666666666</v>
      </c>
      <c r="MG13">
        <f t="shared" si="31"/>
        <v>1.1666666666666667</v>
      </c>
      <c r="MH13">
        <f t="shared" si="32"/>
        <v>2.6</v>
      </c>
      <c r="MI13" t="str">
        <f t="shared" si="33"/>
        <v/>
      </c>
      <c r="MJ13" t="str">
        <f t="shared" si="34"/>
        <v/>
      </c>
      <c r="MK13">
        <f t="shared" si="35"/>
        <v>2</v>
      </c>
      <c r="ML13">
        <f t="shared" si="36"/>
        <v>3.8</v>
      </c>
      <c r="MM13">
        <f t="shared" si="37"/>
        <v>3</v>
      </c>
      <c r="MN13">
        <f t="shared" si="38"/>
        <v>4</v>
      </c>
      <c r="MO13">
        <f t="shared" si="39"/>
        <v>2.1666666666666665</v>
      </c>
      <c r="MP13">
        <f t="shared" si="40"/>
        <v>3.8333333333333335</v>
      </c>
      <c r="MQ13">
        <f t="shared" si="41"/>
        <v>2.3333333333333335</v>
      </c>
      <c r="MR13">
        <f t="shared" si="42"/>
        <v>3.3333333333333335</v>
      </c>
      <c r="MS13">
        <f t="shared" si="43"/>
        <v>98.714285714285708</v>
      </c>
      <c r="MT13">
        <f t="shared" si="44"/>
        <v>17.166666666666668</v>
      </c>
      <c r="MU13" s="77">
        <f t="shared" si="2"/>
        <v>1</v>
      </c>
      <c r="MV13">
        <f t="shared" si="3"/>
        <v>0</v>
      </c>
      <c r="MW13">
        <v>1</v>
      </c>
      <c r="MX13">
        <v>1</v>
      </c>
      <c r="MY13">
        <f t="shared" si="4"/>
        <v>0</v>
      </c>
      <c r="MZ13">
        <v>1</v>
      </c>
      <c r="NA13">
        <v>1</v>
      </c>
      <c r="NB13">
        <f t="shared" si="5"/>
        <v>1</v>
      </c>
      <c r="NC13">
        <f t="shared" si="6"/>
        <v>0</v>
      </c>
      <c r="ND13">
        <f t="shared" si="7"/>
        <v>0</v>
      </c>
      <c r="NE13">
        <f t="shared" si="8"/>
        <v>0</v>
      </c>
      <c r="NF13" s="77">
        <f t="shared" si="9"/>
        <v>0</v>
      </c>
      <c r="NG13">
        <f t="shared" si="10"/>
        <v>0</v>
      </c>
      <c r="NH13">
        <f t="shared" si="11"/>
        <v>1</v>
      </c>
      <c r="NI13">
        <f t="shared" si="12"/>
        <v>1</v>
      </c>
      <c r="NJ13">
        <f t="shared" si="13"/>
        <v>0</v>
      </c>
      <c r="NK13">
        <f t="shared" si="14"/>
        <v>0</v>
      </c>
      <c r="NL13">
        <f t="shared" si="15"/>
        <v>1</v>
      </c>
      <c r="NM13">
        <f t="shared" si="16"/>
        <v>0</v>
      </c>
      <c r="NN13" s="77">
        <f t="shared" si="17"/>
        <v>0</v>
      </c>
      <c r="NO13" s="77">
        <f t="shared" si="18"/>
        <v>0</v>
      </c>
      <c r="NP13" s="77">
        <f t="shared" si="19"/>
        <v>1</v>
      </c>
      <c r="NQ13" s="77">
        <f t="shared" si="20"/>
        <v>1</v>
      </c>
      <c r="NR13" s="77">
        <f t="shared" si="21"/>
        <v>0</v>
      </c>
      <c r="NS13" s="77">
        <f t="shared" si="22"/>
        <v>0</v>
      </c>
      <c r="NT13" s="77">
        <f t="shared" si="23"/>
        <v>0</v>
      </c>
      <c r="NU13" s="77">
        <f t="shared" si="24"/>
        <v>1</v>
      </c>
      <c r="NV13" s="77">
        <f t="shared" si="25"/>
        <v>0</v>
      </c>
      <c r="NW13" s="77" t="e">
        <f>IF(LEN(VLOOKUP(I:I,#REF!, 2, 0))=0, "", VLOOKUP(I:I,#REF!, 2, 0))</f>
        <v>#REF!</v>
      </c>
      <c r="NX13" s="77" t="e">
        <f>IF(LEN(VLOOKUP(I:I,#REF!, 3, 0))=0, "", VLOOKUP(I:I,#REF!, 3, 0))</f>
        <v>#REF!</v>
      </c>
      <c r="NY13" s="77">
        <f t="shared" si="45"/>
        <v>0.66666666666666663</v>
      </c>
      <c r="NZ13" s="77">
        <f t="shared" si="46"/>
        <v>1</v>
      </c>
      <c r="OA13" s="77">
        <f t="shared" si="47"/>
        <v>0</v>
      </c>
      <c r="OB13" s="77">
        <f t="shared" si="48"/>
        <v>0.16666666666666666</v>
      </c>
      <c r="OC13">
        <f t="shared" si="49"/>
        <v>0.5</v>
      </c>
      <c r="OD13" s="77">
        <f t="shared" si="50"/>
        <v>0</v>
      </c>
      <c r="OE13">
        <f t="shared" si="51"/>
        <v>0.4</v>
      </c>
      <c r="OF13">
        <f t="shared" si="52"/>
        <v>0.45454545454545453</v>
      </c>
      <c r="OG13" s="77" t="e">
        <f t="shared" si="53"/>
        <v>#REF!</v>
      </c>
      <c r="OH13">
        <f t="shared" si="26"/>
        <v>0.41666666666666669</v>
      </c>
      <c r="OI13">
        <f t="shared" si="54"/>
        <v>0.25</v>
      </c>
      <c r="OJ13" s="77">
        <f t="shared" si="55"/>
        <v>0.5</v>
      </c>
      <c r="OK13" t="e">
        <f>IF(LEN(VLOOKUP(I:I,#REF!, 2, 0))=0, "", VLOOKUP(I:I,#REF!, 2, 0))</f>
        <v>#REF!</v>
      </c>
      <c r="OL13" t="e">
        <f>IF(LEN(VLOOKUP(I:I,#REF!, 3, 0))=0, "", VLOOKUP(I:I,#REF!, 3, 0))</f>
        <v>#REF!</v>
      </c>
      <c r="OM13" t="s">
        <v>353</v>
      </c>
      <c r="ON13" t="s">
        <v>353</v>
      </c>
      <c r="OO13" s="109">
        <v>1</v>
      </c>
      <c r="OP13">
        <f t="shared" si="56"/>
        <v>6</v>
      </c>
      <c r="OQ13">
        <v>1</v>
      </c>
      <c r="OR13">
        <v>1</v>
      </c>
      <c r="OS13">
        <f t="shared" si="57"/>
        <v>1</v>
      </c>
    </row>
    <row r="14" spans="1:409" ht="18" customHeight="1">
      <c r="F14" t="s">
        <v>353</v>
      </c>
      <c r="G14" t="s">
        <v>353</v>
      </c>
      <c r="H14" s="110" t="s">
        <v>443</v>
      </c>
      <c r="I14" s="110" t="s">
        <v>443</v>
      </c>
      <c r="J14" s="5"/>
      <c r="K14" s="6">
        <v>44273.468587962961</v>
      </c>
      <c r="L14" s="6">
        <v>44273.527638888889</v>
      </c>
      <c r="M14" s="7">
        <v>100</v>
      </c>
      <c r="N14" s="7">
        <v>2</v>
      </c>
      <c r="O14" s="73">
        <v>1</v>
      </c>
      <c r="P14" s="4" t="s">
        <v>313</v>
      </c>
      <c r="Q14" s="7">
        <v>5102</v>
      </c>
      <c r="R14" s="7">
        <v>1</v>
      </c>
      <c r="S14" s="6">
        <v>44273.527660671294</v>
      </c>
      <c r="T14" s="4" t="s">
        <v>314</v>
      </c>
      <c r="U14" s="4" t="s">
        <v>407</v>
      </c>
      <c r="V14" s="4" t="s">
        <v>444</v>
      </c>
      <c r="W14" s="4" t="s">
        <v>317</v>
      </c>
      <c r="X14" s="7">
        <v>16.155000000000001</v>
      </c>
      <c r="Y14" s="7">
        <v>34.225999999999999</v>
      </c>
      <c r="Z14" s="7">
        <v>43.841000000000001</v>
      </c>
      <c r="AA14" s="7">
        <v>2</v>
      </c>
      <c r="AB14" s="7">
        <v>4</v>
      </c>
      <c r="AC14" s="7">
        <v>0</v>
      </c>
      <c r="AD14" s="7">
        <v>0</v>
      </c>
      <c r="AE14" s="7">
        <v>2</v>
      </c>
      <c r="AF14" s="7">
        <v>0</v>
      </c>
      <c r="AG14" s="7">
        <v>1</v>
      </c>
      <c r="AH14" s="7">
        <v>0</v>
      </c>
      <c r="AI14" s="7">
        <v>0</v>
      </c>
      <c r="AJ14" s="4" t="s">
        <v>445</v>
      </c>
      <c r="AK14" s="7">
        <v>0.71499999999999997</v>
      </c>
      <c r="AL14" s="7">
        <v>7.1840000000000002</v>
      </c>
      <c r="AM14" s="7">
        <v>9.4420000000000002</v>
      </c>
      <c r="AN14" s="7">
        <v>3</v>
      </c>
      <c r="AO14" s="7">
        <v>4</v>
      </c>
      <c r="AP14" s="7">
        <v>0</v>
      </c>
      <c r="AQ14" s="7">
        <v>0</v>
      </c>
      <c r="AR14" s="7">
        <v>0</v>
      </c>
      <c r="AS14" s="7">
        <v>163.5</v>
      </c>
      <c r="AT14" s="7">
        <v>0</v>
      </c>
      <c r="AU14" s="7">
        <v>80.400000000000006</v>
      </c>
      <c r="AV14" s="7">
        <v>127.116</v>
      </c>
      <c r="AW14" s="7">
        <v>149.387</v>
      </c>
      <c r="AX14" s="7">
        <v>7</v>
      </c>
      <c r="AY14" s="4" t="s">
        <v>377</v>
      </c>
      <c r="AZ14" s="4" t="s">
        <v>377</v>
      </c>
      <c r="BA14" s="4"/>
      <c r="BB14" s="73">
        <v>1</v>
      </c>
      <c r="BC14" s="4" t="s">
        <v>446</v>
      </c>
      <c r="BD14" s="7">
        <v>0</v>
      </c>
      <c r="BE14" s="7">
        <v>0</v>
      </c>
      <c r="BF14" s="7">
        <v>516.12599999999998</v>
      </c>
      <c r="BG14" s="7">
        <v>0</v>
      </c>
      <c r="BH14" s="7">
        <v>8.6880000000000006</v>
      </c>
      <c r="BI14" s="7">
        <v>8.6880000000000006</v>
      </c>
      <c r="BJ14" s="7">
        <v>29.821999999999999</v>
      </c>
      <c r="BK14" s="7">
        <v>1</v>
      </c>
      <c r="BL14" s="4" t="s">
        <v>447</v>
      </c>
      <c r="BM14" s="7">
        <v>0</v>
      </c>
      <c r="BN14" s="7">
        <v>0</v>
      </c>
      <c r="BO14" s="7">
        <v>111.711</v>
      </c>
      <c r="BP14" s="7">
        <v>0</v>
      </c>
      <c r="BQ14" s="7">
        <v>100</v>
      </c>
      <c r="BR14" s="7">
        <v>100</v>
      </c>
      <c r="BS14" s="7">
        <v>36.433999999999997</v>
      </c>
      <c r="BT14" s="7">
        <v>227.66</v>
      </c>
      <c r="BU14" s="7">
        <v>247.17</v>
      </c>
      <c r="BV14" s="7">
        <v>10</v>
      </c>
      <c r="BW14" s="4" t="s">
        <v>448</v>
      </c>
      <c r="BX14" s="4" t="s">
        <v>448</v>
      </c>
      <c r="BY14" s="4"/>
      <c r="BZ14" s="73">
        <v>0</v>
      </c>
      <c r="CA14" s="4" t="s">
        <v>449</v>
      </c>
      <c r="CB14" s="7">
        <v>0</v>
      </c>
      <c r="CC14" s="7">
        <v>0</v>
      </c>
      <c r="CD14" s="7">
        <v>78.832999999999998</v>
      </c>
      <c r="CE14" s="7">
        <v>0</v>
      </c>
      <c r="CF14" s="7">
        <v>100</v>
      </c>
      <c r="CG14" s="7">
        <v>94</v>
      </c>
      <c r="CH14" s="7">
        <v>32.283000000000001</v>
      </c>
      <c r="CI14" s="7">
        <v>366.35700000000003</v>
      </c>
      <c r="CJ14" s="7">
        <v>387.08100000000002</v>
      </c>
      <c r="CK14" s="7">
        <v>6</v>
      </c>
      <c r="CL14" s="97" t="s">
        <v>417</v>
      </c>
      <c r="CM14" s="94" t="s">
        <v>450</v>
      </c>
      <c r="CN14" s="7">
        <v>629.65499999999997</v>
      </c>
      <c r="CO14" s="7">
        <v>630.30799999999999</v>
      </c>
      <c r="CP14" s="7">
        <v>631.00900000000001</v>
      </c>
      <c r="CQ14" s="7">
        <v>2</v>
      </c>
      <c r="CR14" s="7">
        <v>100</v>
      </c>
      <c r="CS14" s="7">
        <v>100</v>
      </c>
      <c r="CT14" s="7">
        <v>4</v>
      </c>
      <c r="CU14" s="7">
        <v>0</v>
      </c>
      <c r="CV14" s="4" t="s">
        <v>451</v>
      </c>
      <c r="CW14" s="7">
        <v>0</v>
      </c>
      <c r="CX14" s="7">
        <v>0</v>
      </c>
      <c r="CY14" s="7">
        <v>230.08199999999999</v>
      </c>
      <c r="CZ14" s="7">
        <v>0</v>
      </c>
      <c r="DA14" s="7">
        <v>29.652000000000001</v>
      </c>
      <c r="DB14" s="7">
        <v>29.652000000000001</v>
      </c>
      <c r="DC14" s="7">
        <v>35.557000000000002</v>
      </c>
      <c r="DD14" s="7">
        <v>1</v>
      </c>
      <c r="DE14" s="4" t="s">
        <v>377</v>
      </c>
      <c r="DF14" s="7">
        <v>0</v>
      </c>
      <c r="DG14" s="7">
        <v>0</v>
      </c>
      <c r="DH14" s="7">
        <v>45.753</v>
      </c>
      <c r="DI14" s="7">
        <v>0</v>
      </c>
      <c r="DJ14" s="7">
        <v>100</v>
      </c>
      <c r="DK14" s="7">
        <v>91</v>
      </c>
      <c r="DL14" s="7">
        <v>121.268</v>
      </c>
      <c r="DM14" s="7">
        <v>500.19299999999998</v>
      </c>
      <c r="DN14" s="7">
        <v>504.11700000000002</v>
      </c>
      <c r="DO14" s="7">
        <v>4</v>
      </c>
      <c r="DP14" s="4" t="s">
        <v>424</v>
      </c>
      <c r="DQ14" s="4" t="s">
        <v>424</v>
      </c>
      <c r="DR14" s="4"/>
      <c r="DS14" s="73">
        <v>0</v>
      </c>
      <c r="DT14" s="4" t="s">
        <v>452</v>
      </c>
      <c r="DU14" s="7">
        <v>0</v>
      </c>
      <c r="DV14" s="7">
        <v>0</v>
      </c>
      <c r="DW14" s="7">
        <v>121.11499999999999</v>
      </c>
      <c r="DX14" s="7">
        <v>0</v>
      </c>
      <c r="DY14" s="7">
        <v>99</v>
      </c>
      <c r="DZ14" s="7">
        <v>99</v>
      </c>
      <c r="EA14" s="7">
        <v>22.428000000000001</v>
      </c>
      <c r="EB14" s="7">
        <v>67.358999999999995</v>
      </c>
      <c r="EC14" s="7">
        <v>74.897999999999996</v>
      </c>
      <c r="ED14" s="7">
        <v>10</v>
      </c>
      <c r="EE14" s="94" t="s">
        <v>414</v>
      </c>
      <c r="EF14" s="94" t="s">
        <v>364</v>
      </c>
      <c r="EG14" s="7">
        <v>0</v>
      </c>
      <c r="EH14" s="7">
        <v>0</v>
      </c>
      <c r="EI14" s="7">
        <v>124.372</v>
      </c>
      <c r="EJ14" s="7">
        <v>0</v>
      </c>
      <c r="EK14" s="7">
        <v>98</v>
      </c>
      <c r="EL14" s="7">
        <v>97</v>
      </c>
      <c r="EM14" s="7">
        <v>2</v>
      </c>
      <c r="EN14" s="7">
        <v>0</v>
      </c>
      <c r="EO14" s="4" t="s">
        <v>333</v>
      </c>
      <c r="EP14" s="7">
        <v>13.432</v>
      </c>
      <c r="EQ14" s="7">
        <v>41.191000000000003</v>
      </c>
      <c r="ER14" s="7">
        <v>45.411999999999999</v>
      </c>
      <c r="ES14" s="7">
        <v>7</v>
      </c>
      <c r="ET14" s="4" t="s">
        <v>453</v>
      </c>
      <c r="EU14" s="7">
        <v>0</v>
      </c>
      <c r="EV14" s="7">
        <v>0</v>
      </c>
      <c r="EW14" s="7">
        <v>243.02799999999999</v>
      </c>
      <c r="EX14" s="7">
        <v>0</v>
      </c>
      <c r="EY14" s="7">
        <v>100</v>
      </c>
      <c r="EZ14" s="7">
        <v>97</v>
      </c>
      <c r="FA14" s="7">
        <v>21.579000000000001</v>
      </c>
      <c r="FB14" s="7">
        <v>72.789000000000001</v>
      </c>
      <c r="FC14" s="7">
        <v>110.127</v>
      </c>
      <c r="FD14" s="7">
        <v>11</v>
      </c>
      <c r="FE14" s="4" t="s">
        <v>454</v>
      </c>
      <c r="FF14" s="7">
        <v>2</v>
      </c>
      <c r="FG14" s="7">
        <v>3</v>
      </c>
      <c r="FH14" s="7">
        <v>3</v>
      </c>
      <c r="FI14" s="7">
        <v>0</v>
      </c>
      <c r="FJ14" s="7">
        <v>1</v>
      </c>
      <c r="FK14" s="7">
        <v>0</v>
      </c>
      <c r="FL14" s="4" t="s">
        <v>313</v>
      </c>
      <c r="FM14" s="4" t="s">
        <v>313</v>
      </c>
      <c r="FN14" s="7">
        <v>1</v>
      </c>
      <c r="FO14" s="7">
        <v>22.212</v>
      </c>
      <c r="FP14" s="7">
        <v>90.546999999999997</v>
      </c>
      <c r="FQ14" s="7">
        <v>94.9</v>
      </c>
      <c r="FR14" s="7">
        <v>5</v>
      </c>
      <c r="FS14" s="4" t="s">
        <v>323</v>
      </c>
      <c r="FT14" s="4" t="s">
        <v>323</v>
      </c>
      <c r="FU14" s="4"/>
      <c r="FV14" s="73">
        <v>1</v>
      </c>
      <c r="FW14" s="4" t="s">
        <v>455</v>
      </c>
      <c r="FX14" s="4" t="s">
        <v>456</v>
      </c>
      <c r="FY14" s="7">
        <v>113.432</v>
      </c>
      <c r="FZ14" s="7">
        <v>126.386</v>
      </c>
      <c r="GA14" s="7">
        <v>136.90899999999999</v>
      </c>
      <c r="GB14" s="7">
        <v>5</v>
      </c>
      <c r="GC14" s="4" t="s">
        <v>457</v>
      </c>
      <c r="GD14" s="4" t="s">
        <v>457</v>
      </c>
      <c r="GE14" s="4"/>
      <c r="GF14" s="73">
        <v>0</v>
      </c>
      <c r="GG14" s="4" t="s">
        <v>458</v>
      </c>
      <c r="GH14" s="4" t="s">
        <v>456</v>
      </c>
      <c r="GI14" s="7">
        <v>35.433</v>
      </c>
      <c r="GJ14" s="7">
        <v>44.268999999999998</v>
      </c>
      <c r="GK14" s="7">
        <v>76.661000000000001</v>
      </c>
      <c r="GL14" s="7">
        <v>3</v>
      </c>
      <c r="GM14" s="7">
        <v>1</v>
      </c>
      <c r="GN14" s="4" t="s">
        <v>459</v>
      </c>
      <c r="GO14" s="7">
        <v>0.75800000000000001</v>
      </c>
      <c r="GP14" s="7">
        <v>2.6120000000000001</v>
      </c>
      <c r="GQ14" s="7">
        <v>3.6560000000000001</v>
      </c>
      <c r="GR14" s="7">
        <v>3</v>
      </c>
      <c r="GS14" s="7">
        <v>2</v>
      </c>
      <c r="GT14" s="7">
        <v>2</v>
      </c>
      <c r="GU14" s="7">
        <v>1</v>
      </c>
      <c r="GV14" s="7">
        <v>2</v>
      </c>
      <c r="GW14" s="4" t="s">
        <v>460</v>
      </c>
      <c r="GX14" s="7">
        <v>8.8919999999999995</v>
      </c>
      <c r="GY14" s="7">
        <v>65.433000000000007</v>
      </c>
      <c r="GZ14" s="7">
        <v>67.369</v>
      </c>
      <c r="HA14" s="7">
        <v>11</v>
      </c>
      <c r="HB14" s="7">
        <v>1</v>
      </c>
      <c r="HC14" s="7">
        <v>1</v>
      </c>
      <c r="HD14" s="7">
        <v>1</v>
      </c>
      <c r="HE14" s="7">
        <v>1</v>
      </c>
      <c r="HF14" s="7">
        <v>1</v>
      </c>
      <c r="HG14" s="7">
        <v>6</v>
      </c>
      <c r="HH14" s="7">
        <v>6</v>
      </c>
      <c r="HI14" s="4" t="s">
        <v>346</v>
      </c>
      <c r="HJ14" s="4" t="s">
        <v>347</v>
      </c>
      <c r="HK14" s="8"/>
      <c r="HL14" s="4" t="s">
        <v>443</v>
      </c>
      <c r="HM14" s="6">
        <v>44274.364583333336</v>
      </c>
      <c r="HN14" s="6">
        <v>44274.435173611113</v>
      </c>
      <c r="HO14" s="7">
        <v>100</v>
      </c>
      <c r="HP14" s="7">
        <v>6099</v>
      </c>
      <c r="HQ14" s="7">
        <v>1</v>
      </c>
      <c r="HR14" s="6">
        <v>44274.435183784721</v>
      </c>
      <c r="HS14" s="4" t="s">
        <v>314</v>
      </c>
      <c r="HT14" s="4" t="s">
        <v>407</v>
      </c>
      <c r="HU14" s="4" t="s">
        <v>444</v>
      </c>
      <c r="HV14" s="4" t="s">
        <v>317</v>
      </c>
      <c r="HW14" s="7">
        <v>1</v>
      </c>
      <c r="HX14" s="7">
        <v>1</v>
      </c>
      <c r="HY14" s="7">
        <v>1</v>
      </c>
      <c r="HZ14" s="7">
        <v>1</v>
      </c>
      <c r="IA14" s="7">
        <v>1</v>
      </c>
      <c r="IB14" s="7">
        <v>2</v>
      </c>
      <c r="IC14" s="7">
        <v>2</v>
      </c>
      <c r="ID14" s="7">
        <v>2</v>
      </c>
      <c r="IE14" s="4" t="s">
        <v>333</v>
      </c>
      <c r="IF14" s="7">
        <v>3</v>
      </c>
      <c r="IG14" s="7">
        <v>0</v>
      </c>
      <c r="IH14" s="4" t="s">
        <v>427</v>
      </c>
      <c r="II14" s="4" t="s">
        <v>391</v>
      </c>
      <c r="IJ14" s="4"/>
      <c r="IK14" s="73">
        <v>1</v>
      </c>
      <c r="IL14" s="4" t="s">
        <v>428</v>
      </c>
      <c r="IM14" s="73">
        <v>33</v>
      </c>
      <c r="IN14" s="4"/>
      <c r="IO14" s="73">
        <v>1</v>
      </c>
      <c r="IP14" s="4" t="s">
        <v>461</v>
      </c>
      <c r="IQ14" s="4" t="s">
        <v>462</v>
      </c>
      <c r="IR14" s="73">
        <v>60</v>
      </c>
      <c r="IS14" s="4"/>
      <c r="IT14" s="73">
        <v>0</v>
      </c>
      <c r="IU14" s="4" t="s">
        <v>463</v>
      </c>
      <c r="IV14" s="73">
        <v>15</v>
      </c>
      <c r="IW14" s="4"/>
      <c r="IX14" s="73">
        <v>0</v>
      </c>
      <c r="IY14" s="4" t="s">
        <v>464</v>
      </c>
      <c r="IZ14" s="4" t="s">
        <v>435</v>
      </c>
      <c r="JA14" s="73">
        <v>40</v>
      </c>
      <c r="JB14" s="4"/>
      <c r="JC14" s="73">
        <v>1</v>
      </c>
      <c r="JD14" s="4" t="s">
        <v>465</v>
      </c>
      <c r="JE14" s="73">
        <v>6</v>
      </c>
      <c r="JF14" s="4"/>
      <c r="JG14" s="73">
        <v>0</v>
      </c>
      <c r="JH14" s="4" t="s">
        <v>466</v>
      </c>
      <c r="JI14" s="7">
        <v>1</v>
      </c>
      <c r="JJ14" s="7">
        <v>0</v>
      </c>
      <c r="JK14" s="7">
        <v>3</v>
      </c>
      <c r="JL14" s="7">
        <v>2</v>
      </c>
      <c r="JM14" s="4" t="s">
        <v>467</v>
      </c>
      <c r="JN14" s="7">
        <v>2</v>
      </c>
      <c r="JO14" s="7">
        <v>3</v>
      </c>
      <c r="JP14" s="7">
        <v>1</v>
      </c>
      <c r="JQ14" s="7">
        <v>3</v>
      </c>
      <c r="JR14" s="7">
        <v>1</v>
      </c>
      <c r="JS14" s="4" t="s">
        <v>468</v>
      </c>
      <c r="JT14" s="7">
        <v>2</v>
      </c>
      <c r="JU14" s="7">
        <v>3</v>
      </c>
      <c r="JV14" s="4" t="s">
        <v>469</v>
      </c>
      <c r="JW14" s="7">
        <v>1</v>
      </c>
      <c r="JX14" s="7">
        <v>1</v>
      </c>
      <c r="JY14" s="7">
        <v>0</v>
      </c>
      <c r="JZ14" s="7">
        <v>1</v>
      </c>
      <c r="KA14" s="7">
        <v>0</v>
      </c>
      <c r="KB14" s="4" t="s">
        <v>313</v>
      </c>
      <c r="KC14" s="4" t="s">
        <v>313</v>
      </c>
      <c r="KD14" s="7">
        <v>1</v>
      </c>
      <c r="KE14" s="7">
        <v>3.323</v>
      </c>
      <c r="KF14" s="7">
        <v>46.713000000000001</v>
      </c>
      <c r="KG14" s="7">
        <v>47.957000000000001</v>
      </c>
      <c r="KH14" s="7">
        <v>8</v>
      </c>
      <c r="KI14" s="7">
        <v>1</v>
      </c>
      <c r="KJ14" s="7">
        <v>1</v>
      </c>
      <c r="KK14" s="7">
        <v>1</v>
      </c>
      <c r="KL14" s="7">
        <v>2</v>
      </c>
      <c r="KM14" s="7">
        <v>2</v>
      </c>
      <c r="KN14" s="7">
        <v>11</v>
      </c>
      <c r="KO14" s="7">
        <v>1</v>
      </c>
      <c r="KP14" s="4" t="s">
        <v>470</v>
      </c>
      <c r="KQ14" s="4" t="s">
        <v>313</v>
      </c>
      <c r="KR14" s="7">
        <v>1</v>
      </c>
      <c r="KS14" s="4" t="s">
        <v>343</v>
      </c>
      <c r="KT14" s="4" t="s">
        <v>313</v>
      </c>
      <c r="KU14" s="7">
        <v>4</v>
      </c>
      <c r="KV14" s="7">
        <v>3</v>
      </c>
      <c r="KW14" s="7">
        <v>4</v>
      </c>
      <c r="KX14" s="7">
        <v>4</v>
      </c>
      <c r="KY14" s="7">
        <v>3</v>
      </c>
      <c r="KZ14" s="7">
        <v>4</v>
      </c>
      <c r="LA14" s="7">
        <v>4</v>
      </c>
      <c r="LB14" s="7">
        <v>4</v>
      </c>
      <c r="LC14" s="7">
        <v>2</v>
      </c>
      <c r="LD14" s="7">
        <v>4</v>
      </c>
      <c r="LE14" s="7">
        <v>4</v>
      </c>
      <c r="LF14" s="7">
        <v>4</v>
      </c>
      <c r="LG14" s="7">
        <v>4</v>
      </c>
      <c r="LH14" s="7">
        <v>3</v>
      </c>
      <c r="LI14" s="7">
        <v>2</v>
      </c>
      <c r="LJ14" s="7">
        <v>3</v>
      </c>
      <c r="LK14" s="7">
        <v>3</v>
      </c>
      <c r="LL14" s="7">
        <v>3</v>
      </c>
      <c r="LM14" s="7">
        <v>3</v>
      </c>
      <c r="LN14" s="7">
        <v>3</v>
      </c>
      <c r="LO14" s="7">
        <v>3</v>
      </c>
      <c r="LP14" s="7">
        <v>3</v>
      </c>
      <c r="LQ14" s="7">
        <v>3</v>
      </c>
      <c r="LR14" s="7">
        <v>3</v>
      </c>
      <c r="LS14" s="7">
        <v>3</v>
      </c>
      <c r="LT14" s="7">
        <v>3</v>
      </c>
      <c r="LU14" s="7">
        <v>3</v>
      </c>
      <c r="LV14" s="4" t="s">
        <v>471</v>
      </c>
      <c r="LW14" s="4" t="s">
        <v>472</v>
      </c>
      <c r="LX14" s="4" t="s">
        <v>473</v>
      </c>
      <c r="LY14" s="4" t="s">
        <v>313</v>
      </c>
      <c r="LZ14" s="7">
        <v>51</v>
      </c>
      <c r="MA14">
        <f t="shared" si="27"/>
        <v>3</v>
      </c>
      <c r="MB14">
        <f t="shared" si="28"/>
        <v>9</v>
      </c>
      <c r="MC14">
        <f t="shared" si="0"/>
        <v>5</v>
      </c>
      <c r="MD14">
        <f t="shared" si="1"/>
        <v>7</v>
      </c>
      <c r="ME14">
        <f t="shared" si="29"/>
        <v>44</v>
      </c>
      <c r="MF14">
        <f t="shared" si="30"/>
        <v>0.5</v>
      </c>
      <c r="MG14">
        <f t="shared" si="31"/>
        <v>1.5</v>
      </c>
      <c r="MH14">
        <f t="shared" si="32"/>
        <v>1</v>
      </c>
      <c r="MI14">
        <f t="shared" si="33"/>
        <v>1.4</v>
      </c>
      <c r="MJ14">
        <f t="shared" si="34"/>
        <v>3.6666666666666665</v>
      </c>
      <c r="MK14">
        <f t="shared" si="35"/>
        <v>0</v>
      </c>
      <c r="ML14">
        <f t="shared" si="36"/>
        <v>3.4</v>
      </c>
      <c r="MM14">
        <f t="shared" si="37"/>
        <v>1</v>
      </c>
      <c r="MN14">
        <f t="shared" si="38"/>
        <v>2</v>
      </c>
      <c r="MO14">
        <f t="shared" si="39"/>
        <v>0.16666666666666666</v>
      </c>
      <c r="MP14">
        <f t="shared" si="40"/>
        <v>3.1666666666666665</v>
      </c>
      <c r="MQ14">
        <f t="shared" si="41"/>
        <v>0</v>
      </c>
      <c r="MR14">
        <f t="shared" si="42"/>
        <v>1.6666666666666667</v>
      </c>
      <c r="MS14">
        <f t="shared" si="43"/>
        <v>99.571428571428569</v>
      </c>
      <c r="MT14">
        <f t="shared" si="44"/>
        <v>96.857142857142861</v>
      </c>
      <c r="MU14" s="77">
        <f t="shared" si="2"/>
        <v>1</v>
      </c>
      <c r="MV14">
        <f t="shared" si="3"/>
        <v>0</v>
      </c>
      <c r="MW14">
        <v>0</v>
      </c>
      <c r="MX14">
        <v>0</v>
      </c>
      <c r="MY14">
        <f t="shared" si="4"/>
        <v>0</v>
      </c>
      <c r="MZ14">
        <v>0</v>
      </c>
      <c r="NA14">
        <v>1</v>
      </c>
      <c r="NB14">
        <f t="shared" si="5"/>
        <v>1</v>
      </c>
      <c r="NC14">
        <f t="shared" si="6"/>
        <v>0.5</v>
      </c>
      <c r="ND14">
        <f t="shared" si="7"/>
        <v>0</v>
      </c>
      <c r="NE14">
        <f t="shared" si="8"/>
        <v>0.5</v>
      </c>
      <c r="NF14" s="77">
        <f t="shared" si="9"/>
        <v>1</v>
      </c>
      <c r="NG14">
        <f t="shared" si="10"/>
        <v>0</v>
      </c>
      <c r="NH14">
        <f t="shared" si="11"/>
        <v>1</v>
      </c>
      <c r="NI14">
        <f t="shared" si="12"/>
        <v>1</v>
      </c>
      <c r="NJ14">
        <f t="shared" si="13"/>
        <v>0</v>
      </c>
      <c r="NK14">
        <f t="shared" si="14"/>
        <v>0</v>
      </c>
      <c r="NL14">
        <f t="shared" si="15"/>
        <v>1</v>
      </c>
      <c r="NM14">
        <f t="shared" si="16"/>
        <v>0</v>
      </c>
      <c r="NN14" s="77">
        <f t="shared" si="17"/>
        <v>0.5</v>
      </c>
      <c r="NO14" s="77">
        <f t="shared" si="18"/>
        <v>1</v>
      </c>
      <c r="NP14" s="77">
        <f t="shared" si="19"/>
        <v>0</v>
      </c>
      <c r="NQ14" s="77">
        <f t="shared" si="20"/>
        <v>0</v>
      </c>
      <c r="NR14" s="77">
        <f t="shared" si="21"/>
        <v>0</v>
      </c>
      <c r="NS14" s="77">
        <f t="shared" si="22"/>
        <v>1</v>
      </c>
      <c r="NT14" s="77">
        <f t="shared" si="23"/>
        <v>1</v>
      </c>
      <c r="NU14" s="77">
        <f t="shared" si="24"/>
        <v>1</v>
      </c>
      <c r="NV14" s="77">
        <f t="shared" si="25"/>
        <v>0</v>
      </c>
      <c r="NW14" s="77" t="e">
        <f>IF(LEN(VLOOKUP(I:I,#REF!, 2, 0))=0, "", VLOOKUP(I:I,#REF!, 2, 0))</f>
        <v>#REF!</v>
      </c>
      <c r="NX14" s="77" t="e">
        <f>IF(LEN(VLOOKUP(I:I,#REF!, 3, 0))=0, "", VLOOKUP(I:I,#REF!, 3, 0))</f>
        <v>#REF!</v>
      </c>
      <c r="NY14" s="77">
        <f t="shared" si="45"/>
        <v>0.16666666666666666</v>
      </c>
      <c r="NZ14" s="77">
        <f t="shared" si="46"/>
        <v>0.25</v>
      </c>
      <c r="OA14" s="77">
        <f t="shared" si="47"/>
        <v>0</v>
      </c>
      <c r="OB14" s="77">
        <f t="shared" si="48"/>
        <v>0.5</v>
      </c>
      <c r="OC14">
        <f t="shared" si="49"/>
        <v>0.5</v>
      </c>
      <c r="OD14" s="77">
        <f t="shared" si="50"/>
        <v>0.5</v>
      </c>
      <c r="OE14">
        <f t="shared" si="51"/>
        <v>0.5</v>
      </c>
      <c r="OF14">
        <f t="shared" si="52"/>
        <v>0.36363636363636365</v>
      </c>
      <c r="OG14" s="77" t="e">
        <f t="shared" si="53"/>
        <v>#REF!</v>
      </c>
      <c r="OH14">
        <f t="shared" si="26"/>
        <v>0.33333333333333331</v>
      </c>
      <c r="OI14">
        <f t="shared" si="54"/>
        <v>0.25</v>
      </c>
      <c r="OJ14" s="77">
        <f t="shared" si="55"/>
        <v>0.375</v>
      </c>
      <c r="OK14" t="e">
        <f>IF(LEN(VLOOKUP(I:I,#REF!, 2, 0))=0, "", VLOOKUP(I:I,#REF!, 2, 0))</f>
        <v>#REF!</v>
      </c>
      <c r="OL14" t="e">
        <f>IF(LEN(VLOOKUP(I:I,#REF!, 3, 0))=0, "", VLOOKUP(I:I,#REF!, 3, 0))</f>
        <v>#REF!</v>
      </c>
      <c r="OM14">
        <v>5</v>
      </c>
      <c r="ON14">
        <v>1</v>
      </c>
      <c r="OO14" s="109">
        <v>1</v>
      </c>
      <c r="OP14">
        <f t="shared" si="56"/>
        <v>7</v>
      </c>
      <c r="OQ14">
        <v>1</v>
      </c>
      <c r="OR14">
        <v>1</v>
      </c>
      <c r="OS14">
        <f t="shared" si="57"/>
        <v>3</v>
      </c>
    </row>
    <row r="15" spans="1:409" ht="18" customHeight="1">
      <c r="D15">
        <v>1</v>
      </c>
      <c r="F15">
        <v>1</v>
      </c>
      <c r="G15" t="s">
        <v>353</v>
      </c>
      <c r="H15" s="112" t="s">
        <v>3824</v>
      </c>
      <c r="I15" s="112" t="s">
        <v>3824</v>
      </c>
      <c r="J15" s="22"/>
      <c r="K15" s="23">
        <v>44271.412118055552</v>
      </c>
      <c r="L15" s="23">
        <v>44271.490370370368</v>
      </c>
      <c r="M15" s="24">
        <v>100</v>
      </c>
      <c r="N15" s="24">
        <v>1</v>
      </c>
      <c r="O15" s="74">
        <v>1</v>
      </c>
      <c r="P15" s="25" t="s">
        <v>313</v>
      </c>
      <c r="Q15" s="24">
        <v>6760</v>
      </c>
      <c r="R15" s="24">
        <v>1</v>
      </c>
      <c r="S15" s="23">
        <v>44271.615039259261</v>
      </c>
      <c r="T15" s="25" t="s">
        <v>314</v>
      </c>
      <c r="U15" s="25" t="s">
        <v>779</v>
      </c>
      <c r="V15" s="25" t="s">
        <v>780</v>
      </c>
      <c r="W15" s="25" t="s">
        <v>1724</v>
      </c>
      <c r="X15" s="24">
        <v>20.812000000000001</v>
      </c>
      <c r="Y15" s="24">
        <v>57.683</v>
      </c>
      <c r="Z15" s="24">
        <v>64.700999999999993</v>
      </c>
      <c r="AA15" s="24">
        <v>12</v>
      </c>
      <c r="AB15" s="24">
        <v>0</v>
      </c>
      <c r="AC15" s="24">
        <v>0</v>
      </c>
      <c r="AD15" s="24">
        <v>0</v>
      </c>
      <c r="AE15" s="24">
        <v>2</v>
      </c>
      <c r="AF15" s="24">
        <v>2</v>
      </c>
      <c r="AG15" s="24">
        <v>1</v>
      </c>
      <c r="AH15" s="24">
        <v>1</v>
      </c>
      <c r="AI15" s="24">
        <v>2</v>
      </c>
      <c r="AJ15" s="25" t="s">
        <v>3825</v>
      </c>
      <c r="AK15" s="24">
        <v>11.169</v>
      </c>
      <c r="AL15" s="24">
        <v>14.013</v>
      </c>
      <c r="AM15" s="24">
        <v>15.641</v>
      </c>
      <c r="AN15" s="24">
        <v>3</v>
      </c>
      <c r="AO15" s="24">
        <v>0</v>
      </c>
      <c r="AP15" s="24">
        <v>0</v>
      </c>
      <c r="AQ15" s="24">
        <v>20.021999999999998</v>
      </c>
      <c r="AR15" s="24">
        <v>209.93700000000001</v>
      </c>
      <c r="AS15" s="24">
        <v>210.88300000000001</v>
      </c>
      <c r="AT15" s="24">
        <v>4</v>
      </c>
      <c r="AU15" s="24">
        <v>1838.7739999999999</v>
      </c>
      <c r="AV15" s="24">
        <v>2211.7020000000002</v>
      </c>
      <c r="AW15" s="24">
        <v>2217.9989999999998</v>
      </c>
      <c r="AX15" s="24">
        <v>11</v>
      </c>
      <c r="AY15" s="25" t="s">
        <v>356</v>
      </c>
      <c r="AZ15" s="25" t="s">
        <v>320</v>
      </c>
      <c r="BA15" s="25"/>
      <c r="BB15" s="74">
        <v>-888</v>
      </c>
      <c r="BC15" s="25" t="s">
        <v>356</v>
      </c>
      <c r="BD15" s="24">
        <v>292.065</v>
      </c>
      <c r="BE15" s="24">
        <v>616.42499999999995</v>
      </c>
      <c r="BF15" s="24">
        <v>623.58199999999999</v>
      </c>
      <c r="BG15" s="24">
        <v>10</v>
      </c>
      <c r="BH15" s="24">
        <v>52.432000000000002</v>
      </c>
      <c r="BI15" s="24">
        <v>65.534999999999997</v>
      </c>
      <c r="BJ15" s="24">
        <v>72.483000000000004</v>
      </c>
      <c r="BK15" s="24">
        <v>4</v>
      </c>
      <c r="BL15" s="25" t="s">
        <v>377</v>
      </c>
      <c r="BM15" s="24">
        <v>37.783999999999999</v>
      </c>
      <c r="BN15" s="24">
        <v>52.427</v>
      </c>
      <c r="BO15" s="24">
        <v>53.853000000000002</v>
      </c>
      <c r="BP15" s="24">
        <v>2</v>
      </c>
      <c r="BQ15" s="24">
        <v>81</v>
      </c>
      <c r="BR15" s="24">
        <v>61</v>
      </c>
      <c r="BS15" s="24">
        <v>885</v>
      </c>
      <c r="BT15" s="24">
        <v>902.63300000000004</v>
      </c>
      <c r="BU15" s="24">
        <v>913.29300000000001</v>
      </c>
      <c r="BV15" s="24">
        <v>6</v>
      </c>
      <c r="BW15" s="25" t="s">
        <v>378</v>
      </c>
      <c r="BX15" s="25" t="s">
        <v>378</v>
      </c>
      <c r="BY15" s="25"/>
      <c r="BZ15" s="74">
        <v>0</v>
      </c>
      <c r="CA15" s="25" t="s">
        <v>3826</v>
      </c>
      <c r="CB15" s="24">
        <v>135.346</v>
      </c>
      <c r="CC15" s="24">
        <v>135.482</v>
      </c>
      <c r="CD15" s="24">
        <v>137.869</v>
      </c>
      <c r="CE15" s="24">
        <v>2</v>
      </c>
      <c r="CF15" s="24">
        <v>87</v>
      </c>
      <c r="CG15" s="24">
        <v>70</v>
      </c>
      <c r="CH15" s="24">
        <v>17.620999999999999</v>
      </c>
      <c r="CI15" s="24">
        <v>32.896000000000001</v>
      </c>
      <c r="CJ15" s="24">
        <v>38.118000000000002</v>
      </c>
      <c r="CK15" s="24">
        <v>8</v>
      </c>
      <c r="CL15" s="99" t="s">
        <v>3827</v>
      </c>
      <c r="CM15" s="96" t="s">
        <v>3571</v>
      </c>
      <c r="CN15" s="24">
        <v>2.8220000000000001</v>
      </c>
      <c r="CO15" s="24">
        <v>2.8220000000000001</v>
      </c>
      <c r="CP15" s="24">
        <v>143.25</v>
      </c>
      <c r="CQ15" s="24">
        <v>1</v>
      </c>
      <c r="CR15" s="24">
        <v>76</v>
      </c>
      <c r="CS15" s="24">
        <v>70</v>
      </c>
      <c r="CT15" s="24">
        <v>4</v>
      </c>
      <c r="CU15" s="24">
        <v>1</v>
      </c>
      <c r="CV15" s="25" t="s">
        <v>3195</v>
      </c>
      <c r="CW15" s="24">
        <v>150.084</v>
      </c>
      <c r="CX15" s="24">
        <v>156.05000000000001</v>
      </c>
      <c r="CY15" s="24">
        <v>191.18899999999999</v>
      </c>
      <c r="CZ15" s="24">
        <v>3</v>
      </c>
      <c r="DA15" s="24">
        <v>19.353999999999999</v>
      </c>
      <c r="DB15" s="24">
        <v>19.353999999999999</v>
      </c>
      <c r="DC15" s="24">
        <v>22.367999999999999</v>
      </c>
      <c r="DD15" s="24">
        <v>1</v>
      </c>
      <c r="DE15" s="25" t="s">
        <v>377</v>
      </c>
      <c r="DF15" s="24">
        <v>0</v>
      </c>
      <c r="DG15" s="24">
        <v>0</v>
      </c>
      <c r="DH15" s="24">
        <v>78.671000000000006</v>
      </c>
      <c r="DI15" s="24">
        <v>0</v>
      </c>
      <c r="DJ15" s="24">
        <v>92</v>
      </c>
      <c r="DK15" s="24">
        <v>83</v>
      </c>
      <c r="DL15" s="24">
        <v>145.137</v>
      </c>
      <c r="DM15" s="24">
        <v>237.779</v>
      </c>
      <c r="DN15" s="24">
        <v>240.19800000000001</v>
      </c>
      <c r="DO15" s="24">
        <v>10</v>
      </c>
      <c r="DP15" s="25" t="s">
        <v>323</v>
      </c>
      <c r="DQ15" s="25" t="s">
        <v>323</v>
      </c>
      <c r="DR15" s="25"/>
      <c r="DS15" s="74">
        <v>0</v>
      </c>
      <c r="DT15" s="25" t="s">
        <v>3828</v>
      </c>
      <c r="DU15" s="24">
        <v>88.153000000000006</v>
      </c>
      <c r="DV15" s="24">
        <v>88.409000000000006</v>
      </c>
      <c r="DW15" s="24">
        <v>90.02</v>
      </c>
      <c r="DX15" s="24">
        <v>2</v>
      </c>
      <c r="DY15" s="24">
        <v>68</v>
      </c>
      <c r="DZ15" s="24">
        <v>72</v>
      </c>
      <c r="EA15" s="24">
        <v>3.8</v>
      </c>
      <c r="EB15" s="24">
        <v>10.128</v>
      </c>
      <c r="EC15" s="24">
        <v>12.574999999999999</v>
      </c>
      <c r="ED15" s="24">
        <v>4</v>
      </c>
      <c r="EE15" s="96" t="s">
        <v>448</v>
      </c>
      <c r="EF15" s="96" t="s">
        <v>424</v>
      </c>
      <c r="EG15" s="24">
        <v>131.40100000000001</v>
      </c>
      <c r="EH15" s="24">
        <v>131.40100000000001</v>
      </c>
      <c r="EI15" s="24">
        <v>132.52000000000001</v>
      </c>
      <c r="EJ15" s="24">
        <v>1</v>
      </c>
      <c r="EK15" s="24">
        <v>83</v>
      </c>
      <c r="EL15" s="24">
        <v>79</v>
      </c>
      <c r="EM15" s="24">
        <v>4</v>
      </c>
      <c r="EN15" s="24">
        <v>0</v>
      </c>
      <c r="EO15" s="25" t="s">
        <v>3829</v>
      </c>
      <c r="EP15" s="24">
        <v>3.9260000000000002</v>
      </c>
      <c r="EQ15" s="24">
        <v>8.6389999999999993</v>
      </c>
      <c r="ER15" s="24">
        <v>14.199</v>
      </c>
      <c r="ES15" s="24">
        <v>2</v>
      </c>
      <c r="ET15" s="25" t="s">
        <v>808</v>
      </c>
      <c r="EU15" s="24">
        <v>44.456000000000003</v>
      </c>
      <c r="EV15" s="24">
        <v>48.628999999999998</v>
      </c>
      <c r="EW15" s="24">
        <v>242.268</v>
      </c>
      <c r="EX15" s="24">
        <v>3</v>
      </c>
      <c r="EY15" s="24">
        <v>68</v>
      </c>
      <c r="EZ15" s="24">
        <v>71</v>
      </c>
      <c r="FA15" s="24">
        <v>5.766</v>
      </c>
      <c r="FB15" s="24">
        <v>89.274000000000001</v>
      </c>
      <c r="FC15" s="24">
        <v>94.131</v>
      </c>
      <c r="FD15" s="24">
        <v>22</v>
      </c>
      <c r="FE15" s="25" t="s">
        <v>3830</v>
      </c>
      <c r="FF15" s="24">
        <v>3</v>
      </c>
      <c r="FG15" s="24">
        <v>2</v>
      </c>
      <c r="FH15" s="24">
        <v>2</v>
      </c>
      <c r="FI15" s="24">
        <v>0</v>
      </c>
      <c r="FJ15" s="24">
        <v>1</v>
      </c>
      <c r="FK15" s="24">
        <v>0</v>
      </c>
      <c r="FL15" s="25" t="s">
        <v>336</v>
      </c>
      <c r="FM15" s="25" t="s">
        <v>313</v>
      </c>
      <c r="FN15" s="24">
        <v>3</v>
      </c>
      <c r="FO15" s="24">
        <v>10.465999999999999</v>
      </c>
      <c r="FP15" s="24">
        <v>39.270000000000003</v>
      </c>
      <c r="FQ15" s="24">
        <v>41.7</v>
      </c>
      <c r="FR15" s="24">
        <v>10</v>
      </c>
      <c r="FS15" s="25" t="s">
        <v>323</v>
      </c>
      <c r="FT15" s="25" t="s">
        <v>323</v>
      </c>
      <c r="FU15" s="25"/>
      <c r="FV15" s="74">
        <v>1</v>
      </c>
      <c r="FW15" s="25" t="s">
        <v>3828</v>
      </c>
      <c r="FX15" s="25" t="s">
        <v>336</v>
      </c>
      <c r="FY15" s="24">
        <v>8.6690000000000005</v>
      </c>
      <c r="FZ15" s="24">
        <v>84.251999999999995</v>
      </c>
      <c r="GA15" s="24">
        <v>85.659000000000006</v>
      </c>
      <c r="GB15" s="24">
        <v>12</v>
      </c>
      <c r="GC15" s="25" t="s">
        <v>2940</v>
      </c>
      <c r="GD15" s="25" t="s">
        <v>909</v>
      </c>
      <c r="GE15" s="25"/>
      <c r="GF15" s="74">
        <v>0</v>
      </c>
      <c r="GG15" s="25" t="s">
        <v>3831</v>
      </c>
      <c r="GH15" s="25" t="s">
        <v>336</v>
      </c>
      <c r="GI15" s="24">
        <v>12.606999999999999</v>
      </c>
      <c r="GJ15" s="24">
        <v>104.018</v>
      </c>
      <c r="GK15" s="24">
        <v>107.628</v>
      </c>
      <c r="GL15" s="24">
        <v>16</v>
      </c>
      <c r="GM15" s="24">
        <v>1</v>
      </c>
      <c r="GN15" s="25" t="s">
        <v>3832</v>
      </c>
      <c r="GO15" s="24">
        <v>8.7089999999999996</v>
      </c>
      <c r="GP15" s="24">
        <v>8.7089999999999996</v>
      </c>
      <c r="GQ15" s="24">
        <v>10.176</v>
      </c>
      <c r="GR15" s="24">
        <v>1</v>
      </c>
      <c r="GS15" s="24">
        <v>3</v>
      </c>
      <c r="GT15" s="24">
        <v>0</v>
      </c>
      <c r="GU15" s="24">
        <v>0</v>
      </c>
      <c r="GV15" s="24">
        <v>4</v>
      </c>
      <c r="GW15" s="25" t="s">
        <v>312</v>
      </c>
      <c r="GX15" s="24">
        <v>6.0220000000000002</v>
      </c>
      <c r="GY15" s="24">
        <v>58.933</v>
      </c>
      <c r="GZ15" s="24">
        <v>63.698</v>
      </c>
      <c r="HA15" s="24">
        <v>12</v>
      </c>
      <c r="HB15" s="24">
        <v>2</v>
      </c>
      <c r="HC15" s="24">
        <v>2</v>
      </c>
      <c r="HD15" s="24">
        <v>1</v>
      </c>
      <c r="HE15" s="24">
        <v>1</v>
      </c>
      <c r="HF15" s="24">
        <v>2</v>
      </c>
      <c r="HG15" s="24">
        <v>5</v>
      </c>
      <c r="HH15" s="24">
        <v>5</v>
      </c>
      <c r="HI15" s="25" t="s">
        <v>3684</v>
      </c>
      <c r="HJ15" s="25" t="s">
        <v>3685</v>
      </c>
      <c r="HK15" s="8"/>
      <c r="HL15" s="25" t="s">
        <v>3824</v>
      </c>
      <c r="HM15" s="23">
        <v>44274.363368055558</v>
      </c>
      <c r="HN15" s="23">
        <v>44274.438668981478</v>
      </c>
      <c r="HO15" s="24">
        <v>42</v>
      </c>
      <c r="HP15" s="24">
        <v>6505</v>
      </c>
      <c r="HQ15" s="24">
        <v>0</v>
      </c>
      <c r="HR15" s="23">
        <v>44281.438679537037</v>
      </c>
      <c r="HS15" s="25" t="s">
        <v>314</v>
      </c>
      <c r="HT15" s="25" t="s">
        <v>779</v>
      </c>
      <c r="HU15" s="25" t="s">
        <v>780</v>
      </c>
      <c r="HV15" s="25" t="s">
        <v>1724</v>
      </c>
      <c r="HW15" s="24">
        <v>0</v>
      </c>
      <c r="HX15" s="24">
        <v>0</v>
      </c>
      <c r="HY15" s="24">
        <v>3</v>
      </c>
      <c r="HZ15" s="24">
        <v>4</v>
      </c>
      <c r="IA15" s="24">
        <v>2</v>
      </c>
      <c r="IB15" s="24">
        <v>1</v>
      </c>
      <c r="IC15" s="24">
        <v>4</v>
      </c>
      <c r="ID15" s="24">
        <v>3</v>
      </c>
      <c r="IE15" s="25" t="s">
        <v>2736</v>
      </c>
      <c r="IF15" s="24">
        <v>0</v>
      </c>
      <c r="IG15" s="24">
        <v>0</v>
      </c>
      <c r="IH15" s="25" t="s">
        <v>391</v>
      </c>
      <c r="II15" s="25" t="s">
        <v>391</v>
      </c>
      <c r="IJ15" s="25"/>
      <c r="IK15" s="74">
        <v>1</v>
      </c>
      <c r="IL15" s="74">
        <v>33</v>
      </c>
      <c r="IM15" s="74">
        <v>33</v>
      </c>
      <c r="IN15" s="25"/>
      <c r="IO15" s="74">
        <v>1</v>
      </c>
      <c r="IP15" s="25" t="s">
        <v>3833</v>
      </c>
      <c r="IQ15" s="74">
        <v>17</v>
      </c>
      <c r="IR15" s="74">
        <v>17</v>
      </c>
      <c r="IS15" s="25"/>
      <c r="IT15" s="74">
        <v>0</v>
      </c>
      <c r="IU15" s="25" t="s">
        <v>3834</v>
      </c>
      <c r="IV15" s="74">
        <v>5</v>
      </c>
      <c r="IW15" s="25"/>
      <c r="IX15" s="74">
        <v>0</v>
      </c>
      <c r="IY15" s="25" t="s">
        <v>3835</v>
      </c>
      <c r="IZ15" s="25" t="s">
        <v>435</v>
      </c>
      <c r="JA15" s="74">
        <v>40</v>
      </c>
      <c r="JB15" s="25"/>
      <c r="JC15" s="74">
        <v>1</v>
      </c>
      <c r="JD15" s="25" t="s">
        <v>353</v>
      </c>
      <c r="JE15" s="25" t="s">
        <v>320</v>
      </c>
      <c r="JF15" s="25"/>
      <c r="JG15" s="74">
        <v>-999</v>
      </c>
      <c r="JH15" s="25" t="s">
        <v>353</v>
      </c>
      <c r="JI15" s="25" t="s">
        <v>353</v>
      </c>
      <c r="JJ15" s="25" t="s">
        <v>353</v>
      </c>
      <c r="JK15" s="25" t="s">
        <v>353</v>
      </c>
      <c r="JL15" s="25" t="s">
        <v>353</v>
      </c>
      <c r="JM15" s="25" t="s">
        <v>353</v>
      </c>
      <c r="JN15" s="25" t="s">
        <v>353</v>
      </c>
      <c r="JO15" s="25" t="s">
        <v>353</v>
      </c>
      <c r="JP15" s="25" t="s">
        <v>353</v>
      </c>
      <c r="JQ15" s="25" t="s">
        <v>353</v>
      </c>
      <c r="JR15" s="25" t="s">
        <v>353</v>
      </c>
      <c r="JS15" s="25" t="s">
        <v>353</v>
      </c>
      <c r="JT15" s="25" t="s">
        <v>353</v>
      </c>
      <c r="JU15" s="25" t="s">
        <v>353</v>
      </c>
      <c r="JV15" s="25" t="s">
        <v>353</v>
      </c>
      <c r="JW15" s="25" t="s">
        <v>353</v>
      </c>
      <c r="JX15" s="25" t="s">
        <v>353</v>
      </c>
      <c r="JY15" s="25" t="s">
        <v>353</v>
      </c>
      <c r="JZ15" s="25" t="s">
        <v>353</v>
      </c>
      <c r="KA15" s="25" t="s">
        <v>353</v>
      </c>
      <c r="KB15" s="25" t="s">
        <v>353</v>
      </c>
      <c r="KC15" s="25" t="s">
        <v>353</v>
      </c>
      <c r="KD15" s="25" t="s">
        <v>353</v>
      </c>
      <c r="KE15" s="25" t="s">
        <v>353</v>
      </c>
      <c r="KF15" s="25" t="s">
        <v>353</v>
      </c>
      <c r="KG15" s="25" t="s">
        <v>353</v>
      </c>
      <c r="KH15" s="25" t="s">
        <v>353</v>
      </c>
      <c r="KI15" s="25" t="s">
        <v>353</v>
      </c>
      <c r="KJ15" s="25" t="s">
        <v>353</v>
      </c>
      <c r="KK15" s="25" t="s">
        <v>353</v>
      </c>
      <c r="KL15" s="25" t="s">
        <v>353</v>
      </c>
      <c r="KM15" s="25" t="s">
        <v>353</v>
      </c>
      <c r="KN15" s="25" t="s">
        <v>353</v>
      </c>
      <c r="KO15" s="25" t="s">
        <v>353</v>
      </c>
      <c r="KP15" s="25" t="s">
        <v>353</v>
      </c>
      <c r="KQ15" s="25" t="s">
        <v>353</v>
      </c>
      <c r="KR15" s="25" t="s">
        <v>353</v>
      </c>
      <c r="KS15" s="25" t="s">
        <v>353</v>
      </c>
      <c r="KT15" s="25" t="s">
        <v>353</v>
      </c>
      <c r="KU15" s="25" t="s">
        <v>353</v>
      </c>
      <c r="KV15" s="25" t="s">
        <v>353</v>
      </c>
      <c r="KW15" s="25" t="s">
        <v>353</v>
      </c>
      <c r="KX15" s="25" t="s">
        <v>353</v>
      </c>
      <c r="KY15" s="25" t="s">
        <v>353</v>
      </c>
      <c r="KZ15" s="25" t="s">
        <v>353</v>
      </c>
      <c r="LA15" s="25" t="s">
        <v>353</v>
      </c>
      <c r="LB15" s="25" t="s">
        <v>353</v>
      </c>
      <c r="LC15" s="25" t="s">
        <v>353</v>
      </c>
      <c r="LD15" s="25" t="s">
        <v>353</v>
      </c>
      <c r="LE15" s="25" t="s">
        <v>353</v>
      </c>
      <c r="LF15" s="25" t="s">
        <v>353</v>
      </c>
      <c r="LG15" s="25" t="s">
        <v>353</v>
      </c>
      <c r="LH15" s="25" t="s">
        <v>353</v>
      </c>
      <c r="LI15" s="25" t="s">
        <v>353</v>
      </c>
      <c r="LJ15" s="25" t="s">
        <v>353</v>
      </c>
      <c r="LK15" s="25" t="s">
        <v>353</v>
      </c>
      <c r="LL15" s="25" t="s">
        <v>353</v>
      </c>
      <c r="LM15" s="25" t="s">
        <v>353</v>
      </c>
      <c r="LN15" s="25" t="s">
        <v>353</v>
      </c>
      <c r="LO15" s="25" t="s">
        <v>353</v>
      </c>
      <c r="LP15" s="25" t="s">
        <v>353</v>
      </c>
      <c r="LQ15" s="25" t="s">
        <v>353</v>
      </c>
      <c r="LR15" s="25" t="s">
        <v>353</v>
      </c>
      <c r="LS15" s="25" t="s">
        <v>353</v>
      </c>
      <c r="LT15" s="25" t="s">
        <v>353</v>
      </c>
      <c r="LU15" s="25" t="s">
        <v>353</v>
      </c>
      <c r="LV15" s="25" t="s">
        <v>353</v>
      </c>
      <c r="LW15" s="25" t="s">
        <v>353</v>
      </c>
      <c r="LX15" s="25" t="s">
        <v>353</v>
      </c>
      <c r="LY15" s="25" t="s">
        <v>353</v>
      </c>
      <c r="LZ15" s="25" t="s">
        <v>353</v>
      </c>
      <c r="MA15">
        <f t="shared" si="27"/>
        <v>8</v>
      </c>
      <c r="MB15">
        <f t="shared" si="28"/>
        <v>17</v>
      </c>
      <c r="MC15">
        <f t="shared" si="0"/>
        <v>8</v>
      </c>
      <c r="MD15" t="str">
        <f t="shared" si="1"/>
        <v/>
      </c>
      <c r="ME15" t="str">
        <f t="shared" si="29"/>
        <v/>
      </c>
      <c r="MF15">
        <f t="shared" si="30"/>
        <v>1.3333333333333333</v>
      </c>
      <c r="MG15">
        <f t="shared" si="31"/>
        <v>2.8333333333333335</v>
      </c>
      <c r="MH15">
        <f t="shared" si="32"/>
        <v>1.6</v>
      </c>
      <c r="MI15" t="str">
        <f t="shared" si="33"/>
        <v/>
      </c>
      <c r="MJ15" t="str">
        <f t="shared" si="34"/>
        <v/>
      </c>
      <c r="MK15">
        <f t="shared" si="35"/>
        <v>0.2</v>
      </c>
      <c r="ML15">
        <f t="shared" si="36"/>
        <v>2</v>
      </c>
      <c r="MM15">
        <f t="shared" si="37"/>
        <v>0</v>
      </c>
      <c r="MN15">
        <f t="shared" si="38"/>
        <v>0</v>
      </c>
      <c r="MO15">
        <f t="shared" si="39"/>
        <v>0.16666666666666666</v>
      </c>
      <c r="MP15">
        <f t="shared" si="40"/>
        <v>1.6666666666666667</v>
      </c>
      <c r="MQ15">
        <f t="shared" si="41"/>
        <v>0</v>
      </c>
      <c r="MR15">
        <f t="shared" si="42"/>
        <v>0</v>
      </c>
      <c r="MS15">
        <f t="shared" si="43"/>
        <v>79.285714285714292</v>
      </c>
      <c r="MT15">
        <f t="shared" si="44"/>
        <v>72.285714285714292</v>
      </c>
      <c r="MU15" s="77">
        <f t="shared" si="2"/>
        <v>0</v>
      </c>
      <c r="MV15">
        <f t="shared" si="3"/>
        <v>0</v>
      </c>
      <c r="MW15">
        <v>0</v>
      </c>
      <c r="MX15">
        <v>0</v>
      </c>
      <c r="MY15">
        <f t="shared" si="4"/>
        <v>0</v>
      </c>
      <c r="MZ15">
        <v>0</v>
      </c>
      <c r="NA15">
        <v>0</v>
      </c>
      <c r="NB15">
        <f t="shared" si="5"/>
        <v>1</v>
      </c>
      <c r="NC15">
        <f t="shared" si="6"/>
        <v>0</v>
      </c>
      <c r="ND15">
        <f t="shared" si="7"/>
        <v>0</v>
      </c>
      <c r="NE15">
        <f t="shared" si="8"/>
        <v>0</v>
      </c>
      <c r="NF15">
        <f t="shared" si="9"/>
        <v>1</v>
      </c>
      <c r="NG15">
        <f t="shared" si="10"/>
        <v>0</v>
      </c>
      <c r="NH15">
        <f t="shared" si="11"/>
        <v>1</v>
      </c>
      <c r="NI15">
        <f t="shared" si="12"/>
        <v>1</v>
      </c>
      <c r="NJ15">
        <f t="shared" si="13"/>
        <v>0</v>
      </c>
      <c r="NK15">
        <f t="shared" si="14"/>
        <v>0</v>
      </c>
      <c r="NL15">
        <f t="shared" si="15"/>
        <v>1</v>
      </c>
      <c r="NM15" t="str">
        <f t="shared" si="16"/>
        <v/>
      </c>
      <c r="NN15" s="77" t="str">
        <f t="shared" si="17"/>
        <v/>
      </c>
      <c r="NO15" s="77" t="str">
        <f t="shared" si="18"/>
        <v/>
      </c>
      <c r="NP15" s="77" t="str">
        <f t="shared" si="19"/>
        <v/>
      </c>
      <c r="NQ15" s="77" t="str">
        <f t="shared" si="20"/>
        <v/>
      </c>
      <c r="NR15" s="77" t="str">
        <f t="shared" si="21"/>
        <v/>
      </c>
      <c r="NS15" s="77" t="str">
        <f t="shared" si="22"/>
        <v/>
      </c>
      <c r="NT15" s="77" t="str">
        <f t="shared" si="23"/>
        <v/>
      </c>
      <c r="NU15" s="77" t="str">
        <f t="shared" si="24"/>
        <v/>
      </c>
      <c r="NV15" s="77" t="str">
        <f t="shared" si="25"/>
        <v/>
      </c>
      <c r="NW15" s="77" t="e">
        <f>IF(LEN(VLOOKUP(I:I,#REF!, 2, 0))=0, "", VLOOKUP(I:I,#REF!, 2, 0))</f>
        <v>#REF!</v>
      </c>
      <c r="NX15" s="77" t="e">
        <f>IF(LEN(VLOOKUP(I:I,#REF!, 3, 0))=0, "", VLOOKUP(I:I,#REF!, 3, 0))</f>
        <v>#REF!</v>
      </c>
      <c r="NY15" s="77">
        <f t="shared" si="45"/>
        <v>0</v>
      </c>
      <c r="NZ15" s="77">
        <f t="shared" si="46"/>
        <v>0</v>
      </c>
      <c r="OA15" s="77">
        <f t="shared" si="47"/>
        <v>0</v>
      </c>
      <c r="OB15" s="77">
        <f t="shared" si="48"/>
        <v>0.33333333333333331</v>
      </c>
      <c r="OC15">
        <f t="shared" si="49"/>
        <v>0.5</v>
      </c>
      <c r="OD15" s="77">
        <f t="shared" si="50"/>
        <v>0.25</v>
      </c>
      <c r="OE15">
        <f t="shared" si="51"/>
        <v>0.6</v>
      </c>
      <c r="OF15">
        <f t="shared" si="52"/>
        <v>0.6</v>
      </c>
      <c r="OG15" t="str">
        <f t="shared" si="53"/>
        <v/>
      </c>
      <c r="OH15">
        <f t="shared" si="26"/>
        <v>0.16666666666666666</v>
      </c>
      <c r="OI15">
        <f t="shared" si="54"/>
        <v>0.25</v>
      </c>
      <c r="OJ15" s="77">
        <f t="shared" si="55"/>
        <v>0.125</v>
      </c>
      <c r="OK15" t="e">
        <f>IF(LEN(VLOOKUP(I:I,#REF!, 2, 0))=0, "", VLOOKUP(I:I,#REF!, 2, 0))</f>
        <v>#REF!</v>
      </c>
      <c r="OL15" t="e">
        <f>IF(LEN(VLOOKUP(I:I,#REF!, 3, 0))=0, "", VLOOKUP(I:I,#REF!, 3, 0))</f>
        <v>#REF!</v>
      </c>
      <c r="OM15" t="s">
        <v>353</v>
      </c>
      <c r="ON15" t="s">
        <v>353</v>
      </c>
      <c r="OO15" s="109">
        <v>0</v>
      </c>
      <c r="OP15">
        <f t="shared" si="56"/>
        <v>14</v>
      </c>
      <c r="OQ15">
        <v>1</v>
      </c>
      <c r="OR15">
        <v>1</v>
      </c>
      <c r="OS15">
        <f t="shared" si="57"/>
        <v>7</v>
      </c>
    </row>
    <row r="16" spans="1:409" ht="18" customHeight="1">
      <c r="A16">
        <v>1</v>
      </c>
      <c r="B16" s="80" t="s">
        <v>7129</v>
      </c>
      <c r="C16" s="80"/>
      <c r="D16" s="80"/>
      <c r="E16" s="80"/>
      <c r="F16">
        <v>1</v>
      </c>
      <c r="G16" s="80" t="s">
        <v>353</v>
      </c>
      <c r="H16" s="110" t="s">
        <v>474</v>
      </c>
      <c r="I16" s="110" t="s">
        <v>474</v>
      </c>
      <c r="J16" s="5"/>
      <c r="K16" s="6">
        <v>44271.412789351853</v>
      </c>
      <c r="L16" s="6">
        <v>44273.505162037036</v>
      </c>
      <c r="M16" s="7">
        <v>100</v>
      </c>
      <c r="N16" s="7">
        <v>2</v>
      </c>
      <c r="O16" s="73">
        <v>0</v>
      </c>
      <c r="P16" s="4" t="s">
        <v>475</v>
      </c>
      <c r="Q16" s="7">
        <v>180780</v>
      </c>
      <c r="R16" s="7">
        <v>1</v>
      </c>
      <c r="S16" s="6">
        <v>44273.505183738424</v>
      </c>
      <c r="T16" s="4" t="s">
        <v>314</v>
      </c>
      <c r="U16" s="4" t="s">
        <v>315</v>
      </c>
      <c r="V16" s="4" t="s">
        <v>425</v>
      </c>
      <c r="W16" s="4" t="s">
        <v>317</v>
      </c>
      <c r="X16" s="7">
        <v>7.4669999999999996</v>
      </c>
      <c r="Y16" s="7">
        <v>14.747</v>
      </c>
      <c r="Z16" s="7">
        <v>15.566000000000001</v>
      </c>
      <c r="AA16" s="7">
        <v>3</v>
      </c>
      <c r="AB16" s="7">
        <v>3</v>
      </c>
      <c r="AC16" s="7">
        <v>2</v>
      </c>
      <c r="AD16" s="7">
        <v>3</v>
      </c>
      <c r="AE16" s="7">
        <v>2</v>
      </c>
      <c r="AF16" s="7">
        <v>0</v>
      </c>
      <c r="AG16" s="7">
        <v>1</v>
      </c>
      <c r="AH16" s="7">
        <v>2</v>
      </c>
      <c r="AI16" s="7">
        <v>1</v>
      </c>
      <c r="AJ16" s="4" t="s">
        <v>476</v>
      </c>
      <c r="AK16" s="7">
        <v>254.4</v>
      </c>
      <c r="AL16" s="7">
        <v>262.19</v>
      </c>
      <c r="AM16" s="7">
        <v>263.34399999999999</v>
      </c>
      <c r="AN16" s="7">
        <v>4</v>
      </c>
      <c r="AO16" s="7">
        <v>2</v>
      </c>
      <c r="AP16" s="7">
        <v>1</v>
      </c>
      <c r="AQ16" s="7">
        <v>0</v>
      </c>
      <c r="AR16" s="7">
        <v>0</v>
      </c>
      <c r="AS16" s="7">
        <v>258.18299999999999</v>
      </c>
      <c r="AT16" s="7">
        <v>0</v>
      </c>
      <c r="AU16" s="7">
        <v>843.63</v>
      </c>
      <c r="AV16" s="7">
        <v>1061.3800000000001</v>
      </c>
      <c r="AW16" s="7">
        <v>1066.49</v>
      </c>
      <c r="AX16" s="7">
        <v>12</v>
      </c>
      <c r="AY16" s="4" t="s">
        <v>477</v>
      </c>
      <c r="AZ16" s="4"/>
      <c r="BA16" s="4"/>
      <c r="BB16" s="73">
        <v>0</v>
      </c>
      <c r="BC16" s="4" t="s">
        <v>478</v>
      </c>
      <c r="BD16" s="7">
        <v>81.536000000000001</v>
      </c>
      <c r="BE16" s="7">
        <v>132.059</v>
      </c>
      <c r="BF16" s="7">
        <v>313.404</v>
      </c>
      <c r="BG16" s="7">
        <v>2</v>
      </c>
      <c r="BH16" s="7">
        <v>5.8490000000000002</v>
      </c>
      <c r="BI16" s="7">
        <v>5.8490000000000002</v>
      </c>
      <c r="BJ16" s="7">
        <v>17.870999999999999</v>
      </c>
      <c r="BK16" s="7">
        <v>1</v>
      </c>
      <c r="BL16" s="4" t="s">
        <v>479</v>
      </c>
      <c r="BM16" s="7">
        <v>0</v>
      </c>
      <c r="BN16" s="7">
        <v>0</v>
      </c>
      <c r="BO16" s="7">
        <v>89.858000000000004</v>
      </c>
      <c r="BP16" s="7">
        <v>0</v>
      </c>
      <c r="BQ16" s="7">
        <v>60</v>
      </c>
      <c r="BR16" s="7">
        <v>100</v>
      </c>
      <c r="BS16" s="7">
        <v>107.887</v>
      </c>
      <c r="BT16" s="7">
        <v>643.81200000000001</v>
      </c>
      <c r="BU16" s="7">
        <v>676.01400000000001</v>
      </c>
      <c r="BV16" s="7">
        <v>13</v>
      </c>
      <c r="BW16" s="4" t="s">
        <v>480</v>
      </c>
      <c r="BX16" s="4" t="s">
        <v>411</v>
      </c>
      <c r="BY16" s="4"/>
      <c r="BZ16" s="73">
        <v>0</v>
      </c>
      <c r="CA16" s="4" t="s">
        <v>481</v>
      </c>
      <c r="CB16" s="7">
        <v>0</v>
      </c>
      <c r="CC16" s="7">
        <v>0</v>
      </c>
      <c r="CD16" s="7">
        <v>79.599999999999994</v>
      </c>
      <c r="CE16" s="7">
        <v>0</v>
      </c>
      <c r="CF16" s="7">
        <v>100</v>
      </c>
      <c r="CG16" s="7">
        <v>100</v>
      </c>
      <c r="CH16" s="7">
        <v>231.11799999999999</v>
      </c>
      <c r="CI16" s="7">
        <v>397.601</v>
      </c>
      <c r="CJ16" s="7">
        <v>414.053</v>
      </c>
      <c r="CK16" s="7">
        <v>2</v>
      </c>
      <c r="CL16" s="97" t="s">
        <v>413</v>
      </c>
      <c r="CM16" s="94" t="s">
        <v>414</v>
      </c>
      <c r="CN16" s="7">
        <v>0</v>
      </c>
      <c r="CO16" s="7">
        <v>0</v>
      </c>
      <c r="CP16" s="7">
        <v>166.09399999999999</v>
      </c>
      <c r="CQ16" s="7">
        <v>0</v>
      </c>
      <c r="CR16" s="7">
        <v>100</v>
      </c>
      <c r="CS16" s="7">
        <v>100</v>
      </c>
      <c r="CT16" s="7">
        <v>2</v>
      </c>
      <c r="CU16" s="7">
        <v>2</v>
      </c>
      <c r="CV16" s="4" t="s">
        <v>482</v>
      </c>
      <c r="CW16" s="7">
        <v>0</v>
      </c>
      <c r="CX16" s="7">
        <v>0</v>
      </c>
      <c r="CY16" s="7">
        <v>485.53</v>
      </c>
      <c r="CZ16" s="7">
        <v>0</v>
      </c>
      <c r="DA16" s="7">
        <v>12.446999999999999</v>
      </c>
      <c r="DB16" s="7">
        <v>19.998999999999999</v>
      </c>
      <c r="DC16" s="7">
        <v>22.591999999999999</v>
      </c>
      <c r="DD16" s="7">
        <v>3</v>
      </c>
      <c r="DE16" s="4" t="s">
        <v>377</v>
      </c>
      <c r="DF16" s="7">
        <v>86.293999999999997</v>
      </c>
      <c r="DG16" s="7">
        <v>162.935</v>
      </c>
      <c r="DH16" s="7">
        <v>185.30500000000001</v>
      </c>
      <c r="DI16" s="7">
        <v>4</v>
      </c>
      <c r="DJ16" s="7">
        <v>100</v>
      </c>
      <c r="DK16" s="7">
        <v>100</v>
      </c>
      <c r="DL16" s="7">
        <v>7.2</v>
      </c>
      <c r="DM16" s="7">
        <v>998.78800000000001</v>
      </c>
      <c r="DN16" s="7">
        <v>1013.273</v>
      </c>
      <c r="DO16" s="7">
        <v>12</v>
      </c>
      <c r="DP16" s="4" t="s">
        <v>360</v>
      </c>
      <c r="DQ16" s="4" t="s">
        <v>360</v>
      </c>
      <c r="DR16" s="4"/>
      <c r="DS16" s="73">
        <v>0</v>
      </c>
      <c r="DT16" s="4" t="s">
        <v>483</v>
      </c>
      <c r="DU16" s="7">
        <v>0</v>
      </c>
      <c r="DV16" s="7">
        <v>0</v>
      </c>
      <c r="DW16" s="7">
        <v>70.372</v>
      </c>
      <c r="DX16" s="7">
        <v>0</v>
      </c>
      <c r="DY16" s="7">
        <v>83</v>
      </c>
      <c r="DZ16" s="7">
        <v>83</v>
      </c>
      <c r="EA16" s="7">
        <v>78.8</v>
      </c>
      <c r="EB16" s="7">
        <v>91.974000000000004</v>
      </c>
      <c r="EC16" s="7">
        <v>99.88</v>
      </c>
      <c r="ED16" s="7">
        <v>2</v>
      </c>
      <c r="EE16" s="94" t="s">
        <v>417</v>
      </c>
      <c r="EF16" s="94" t="s">
        <v>364</v>
      </c>
      <c r="EG16" s="7">
        <v>0</v>
      </c>
      <c r="EH16" s="7">
        <v>0</v>
      </c>
      <c r="EI16" s="7">
        <v>139.94800000000001</v>
      </c>
      <c r="EJ16" s="7">
        <v>0</v>
      </c>
      <c r="EK16" s="7">
        <v>92</v>
      </c>
      <c r="EL16" s="7">
        <v>92</v>
      </c>
      <c r="EM16" s="7">
        <v>1</v>
      </c>
      <c r="EN16" s="7">
        <v>2</v>
      </c>
      <c r="EO16" s="4" t="s">
        <v>484</v>
      </c>
      <c r="EP16" s="7">
        <v>73.5</v>
      </c>
      <c r="EQ16" s="7">
        <v>73.5</v>
      </c>
      <c r="ER16" s="7">
        <v>75.48</v>
      </c>
      <c r="ES16" s="7">
        <v>1</v>
      </c>
      <c r="ET16" s="4" t="s">
        <v>312</v>
      </c>
      <c r="EU16" s="7">
        <v>0</v>
      </c>
      <c r="EV16" s="7">
        <v>0</v>
      </c>
      <c r="EW16" s="7">
        <v>249.06200000000001</v>
      </c>
      <c r="EX16" s="7">
        <v>0</v>
      </c>
      <c r="EY16" s="7">
        <v>96</v>
      </c>
      <c r="EZ16" s="7">
        <v>96</v>
      </c>
      <c r="FA16" s="7">
        <v>4.2270000000000003</v>
      </c>
      <c r="FB16" s="7">
        <v>70.462999999999994</v>
      </c>
      <c r="FC16" s="7">
        <v>71.542000000000002</v>
      </c>
      <c r="FD16" s="7">
        <v>6</v>
      </c>
      <c r="FE16" s="4" t="s">
        <v>485</v>
      </c>
      <c r="FF16" s="7">
        <v>4</v>
      </c>
      <c r="FG16" s="7">
        <v>1</v>
      </c>
      <c r="FH16" s="7">
        <v>2</v>
      </c>
      <c r="FI16" s="7">
        <v>2</v>
      </c>
      <c r="FJ16" s="7">
        <v>3</v>
      </c>
      <c r="FK16" s="7">
        <v>0</v>
      </c>
      <c r="FL16" s="4" t="s">
        <v>336</v>
      </c>
      <c r="FM16" s="4" t="s">
        <v>387</v>
      </c>
      <c r="FN16" s="7">
        <v>3</v>
      </c>
      <c r="FO16" s="7">
        <v>17.811</v>
      </c>
      <c r="FP16" s="7">
        <v>61.017000000000003</v>
      </c>
      <c r="FQ16" s="7">
        <v>62.012999999999998</v>
      </c>
      <c r="FR16" s="7">
        <v>7</v>
      </c>
      <c r="FS16" s="4" t="s">
        <v>486</v>
      </c>
      <c r="FT16" s="4" t="s">
        <v>323</v>
      </c>
      <c r="FU16" s="4"/>
      <c r="FV16" s="73">
        <v>1</v>
      </c>
      <c r="FW16" s="4" t="s">
        <v>487</v>
      </c>
      <c r="FX16" s="4" t="s">
        <v>312</v>
      </c>
      <c r="FY16" s="7">
        <v>184.374</v>
      </c>
      <c r="FZ16" s="7">
        <v>264.084</v>
      </c>
      <c r="GA16" s="7">
        <v>265.32900000000001</v>
      </c>
      <c r="GB16" s="7">
        <v>7</v>
      </c>
      <c r="GC16" s="4" t="s">
        <v>488</v>
      </c>
      <c r="GD16" s="4" t="s">
        <v>360</v>
      </c>
      <c r="GE16" s="4"/>
      <c r="GF16" s="73">
        <v>0</v>
      </c>
      <c r="GG16" s="4" t="s">
        <v>489</v>
      </c>
      <c r="GH16" s="4" t="s">
        <v>345</v>
      </c>
      <c r="GI16" s="7">
        <v>67.725999999999999</v>
      </c>
      <c r="GJ16" s="7">
        <v>90.75</v>
      </c>
      <c r="GK16" s="7">
        <v>100.649</v>
      </c>
      <c r="GL16" s="7">
        <v>8</v>
      </c>
      <c r="GM16" s="7">
        <v>2</v>
      </c>
      <c r="GN16" s="4" t="s">
        <v>490</v>
      </c>
      <c r="GO16" s="7">
        <v>1.23</v>
      </c>
      <c r="GP16" s="7">
        <v>1.23</v>
      </c>
      <c r="GQ16" s="7">
        <v>2.6749999999999998</v>
      </c>
      <c r="GR16" s="7">
        <v>1</v>
      </c>
      <c r="GS16" s="7">
        <v>2</v>
      </c>
      <c r="GT16" s="7">
        <v>1</v>
      </c>
      <c r="GU16" s="7">
        <v>3</v>
      </c>
      <c r="GV16" s="7">
        <v>4</v>
      </c>
      <c r="GW16" s="4" t="s">
        <v>312</v>
      </c>
      <c r="GX16" s="7">
        <v>5</v>
      </c>
      <c r="GY16" s="7">
        <v>23.765999999999998</v>
      </c>
      <c r="GZ16" s="7">
        <v>24.832999999999998</v>
      </c>
      <c r="HA16" s="7">
        <v>8</v>
      </c>
      <c r="HB16" s="7">
        <v>1</v>
      </c>
      <c r="HC16" s="7">
        <v>2</v>
      </c>
      <c r="HD16" s="7">
        <v>3</v>
      </c>
      <c r="HE16" s="7">
        <v>3</v>
      </c>
      <c r="HF16" s="7">
        <v>2</v>
      </c>
      <c r="HG16" s="7">
        <v>6</v>
      </c>
      <c r="HH16" s="7">
        <v>6</v>
      </c>
      <c r="HI16" s="4" t="s">
        <v>346</v>
      </c>
      <c r="HJ16" s="4" t="s">
        <v>347</v>
      </c>
      <c r="HK16" s="8"/>
      <c r="HL16" s="4" t="s">
        <v>474</v>
      </c>
      <c r="HM16" s="6">
        <v>44274.363379629627</v>
      </c>
      <c r="HN16" s="6">
        <v>44274.455000000002</v>
      </c>
      <c r="HO16" s="7">
        <v>100</v>
      </c>
      <c r="HP16" s="7">
        <v>7915</v>
      </c>
      <c r="HQ16" s="7">
        <v>1</v>
      </c>
      <c r="HR16" s="6">
        <v>44274.45501834491</v>
      </c>
      <c r="HS16" s="4" t="s">
        <v>314</v>
      </c>
      <c r="HT16" s="4" t="s">
        <v>315</v>
      </c>
      <c r="HU16" s="4" t="s">
        <v>425</v>
      </c>
      <c r="HV16" s="4" t="s">
        <v>317</v>
      </c>
      <c r="HW16" s="7">
        <v>1</v>
      </c>
      <c r="HX16" s="7">
        <v>0</v>
      </c>
      <c r="HY16" s="7">
        <v>2</v>
      </c>
      <c r="HZ16" s="7">
        <v>1</v>
      </c>
      <c r="IA16" s="7">
        <v>2</v>
      </c>
      <c r="IB16" s="7">
        <v>3</v>
      </c>
      <c r="IC16" s="7">
        <v>4</v>
      </c>
      <c r="ID16" s="7">
        <v>4</v>
      </c>
      <c r="IE16" s="4" t="s">
        <v>491</v>
      </c>
      <c r="IF16" s="7">
        <v>1</v>
      </c>
      <c r="IG16" s="7">
        <v>0</v>
      </c>
      <c r="IH16" s="4" t="s">
        <v>427</v>
      </c>
      <c r="II16" s="4" t="s">
        <v>391</v>
      </c>
      <c r="IJ16" s="4"/>
      <c r="IK16" s="73">
        <v>1</v>
      </c>
      <c r="IL16" s="73">
        <v>33</v>
      </c>
      <c r="IM16" s="73">
        <v>33</v>
      </c>
      <c r="IN16" s="4"/>
      <c r="IO16" s="73">
        <v>1</v>
      </c>
      <c r="IP16" s="4" t="s">
        <v>492</v>
      </c>
      <c r="IQ16" s="4" t="s">
        <v>493</v>
      </c>
      <c r="IR16" s="4"/>
      <c r="IS16" s="4"/>
      <c r="IT16" s="73">
        <v>0</v>
      </c>
      <c r="IU16" s="73">
        <v>10</v>
      </c>
      <c r="IV16" s="73">
        <v>10</v>
      </c>
      <c r="IW16" s="4"/>
      <c r="IX16" s="73">
        <v>0</v>
      </c>
      <c r="IY16" s="4" t="s">
        <v>494</v>
      </c>
      <c r="IZ16" s="4" t="s">
        <v>495</v>
      </c>
      <c r="JA16" s="73">
        <v>40</v>
      </c>
      <c r="JB16" s="4"/>
      <c r="JC16" s="73">
        <v>1</v>
      </c>
      <c r="JD16" s="4" t="s">
        <v>496</v>
      </c>
      <c r="JE16" s="73">
        <v>48</v>
      </c>
      <c r="JF16" s="4"/>
      <c r="JG16" s="73">
        <v>0</v>
      </c>
      <c r="JH16" s="4" t="s">
        <v>498</v>
      </c>
      <c r="JI16" s="7">
        <v>2</v>
      </c>
      <c r="JJ16" s="7">
        <v>2</v>
      </c>
      <c r="JK16" s="7">
        <v>2</v>
      </c>
      <c r="JL16" s="7">
        <v>1</v>
      </c>
      <c r="JM16" s="4" t="s">
        <v>499</v>
      </c>
      <c r="JN16" s="7">
        <v>2</v>
      </c>
      <c r="JO16" s="7">
        <v>3</v>
      </c>
      <c r="JP16" s="7">
        <v>1</v>
      </c>
      <c r="JQ16" s="7">
        <v>3</v>
      </c>
      <c r="JR16" s="7">
        <v>1</v>
      </c>
      <c r="JS16" s="4" t="s">
        <v>313</v>
      </c>
      <c r="JT16" s="7">
        <v>2</v>
      </c>
      <c r="JU16" s="7">
        <v>1</v>
      </c>
      <c r="JV16" s="4" t="s">
        <v>500</v>
      </c>
      <c r="JW16" s="7">
        <v>4</v>
      </c>
      <c r="JX16" s="7">
        <v>1</v>
      </c>
      <c r="JY16" s="7">
        <v>3</v>
      </c>
      <c r="JZ16" s="7">
        <v>1</v>
      </c>
      <c r="KA16" s="7">
        <v>0</v>
      </c>
      <c r="KB16" s="4" t="s">
        <v>336</v>
      </c>
      <c r="KC16" s="4" t="s">
        <v>387</v>
      </c>
      <c r="KD16" s="7">
        <v>2</v>
      </c>
      <c r="KE16" s="7">
        <v>6.0979999999999999</v>
      </c>
      <c r="KF16" s="7">
        <v>15.513</v>
      </c>
      <c r="KG16" s="7">
        <v>16.832999999999998</v>
      </c>
      <c r="KH16" s="7">
        <v>8</v>
      </c>
      <c r="KI16" s="7">
        <v>3</v>
      </c>
      <c r="KJ16" s="7">
        <v>4</v>
      </c>
      <c r="KK16" s="7">
        <v>3</v>
      </c>
      <c r="KL16" s="7">
        <v>2</v>
      </c>
      <c r="KM16" s="7">
        <v>3</v>
      </c>
      <c r="KN16" s="7">
        <v>10</v>
      </c>
      <c r="KO16" s="7">
        <v>1</v>
      </c>
      <c r="KP16" s="4" t="s">
        <v>326</v>
      </c>
      <c r="KQ16" s="4" t="s">
        <v>313</v>
      </c>
      <c r="KR16" s="7">
        <v>1</v>
      </c>
      <c r="KS16" s="4" t="s">
        <v>312</v>
      </c>
      <c r="KT16" s="4" t="s">
        <v>313</v>
      </c>
      <c r="KU16" s="7">
        <v>3</v>
      </c>
      <c r="KV16" s="7">
        <v>3</v>
      </c>
      <c r="KW16" s="7">
        <v>2</v>
      </c>
      <c r="KX16" s="7">
        <v>4</v>
      </c>
      <c r="KY16" s="7">
        <v>3</v>
      </c>
      <c r="KZ16" s="7">
        <v>4</v>
      </c>
      <c r="LA16" s="7">
        <v>3</v>
      </c>
      <c r="LB16" s="7">
        <v>4</v>
      </c>
      <c r="LC16" s="7">
        <v>3</v>
      </c>
      <c r="LD16" s="7">
        <v>3</v>
      </c>
      <c r="LE16" s="7">
        <v>3</v>
      </c>
      <c r="LF16" s="7">
        <v>3</v>
      </c>
      <c r="LG16" s="7">
        <v>2</v>
      </c>
      <c r="LH16" s="7">
        <v>3</v>
      </c>
      <c r="LI16" s="7">
        <v>3</v>
      </c>
      <c r="LJ16" s="7">
        <v>3</v>
      </c>
      <c r="LK16" s="7">
        <v>3</v>
      </c>
      <c r="LL16" s="7">
        <v>2</v>
      </c>
      <c r="LM16" s="7">
        <v>3</v>
      </c>
      <c r="LN16" s="7">
        <v>3</v>
      </c>
      <c r="LO16" s="7">
        <v>3</v>
      </c>
      <c r="LP16" s="7">
        <v>2</v>
      </c>
      <c r="LQ16" s="7">
        <v>3</v>
      </c>
      <c r="LR16" s="7">
        <v>2</v>
      </c>
      <c r="LS16" s="7">
        <v>3</v>
      </c>
      <c r="LT16" s="7">
        <v>3</v>
      </c>
      <c r="LU16" s="7">
        <v>3</v>
      </c>
      <c r="LV16" s="4" t="s">
        <v>501</v>
      </c>
      <c r="LW16" s="4" t="s">
        <v>502</v>
      </c>
      <c r="LX16" s="4" t="s">
        <v>503</v>
      </c>
      <c r="LY16" s="4" t="s">
        <v>504</v>
      </c>
      <c r="LZ16" s="7">
        <v>43</v>
      </c>
      <c r="MA16">
        <f t="shared" si="27"/>
        <v>9</v>
      </c>
      <c r="MB16">
        <f t="shared" si="28"/>
        <v>16</v>
      </c>
      <c r="MC16">
        <f t="shared" si="0"/>
        <v>11</v>
      </c>
      <c r="MD16">
        <f t="shared" si="1"/>
        <v>15</v>
      </c>
      <c r="ME16">
        <f t="shared" si="29"/>
        <v>38</v>
      </c>
      <c r="MF16">
        <f t="shared" si="30"/>
        <v>1.5</v>
      </c>
      <c r="MG16">
        <f t="shared" si="31"/>
        <v>2.6666666666666665</v>
      </c>
      <c r="MH16">
        <f t="shared" si="32"/>
        <v>2.2000000000000002</v>
      </c>
      <c r="MI16">
        <f t="shared" si="33"/>
        <v>3</v>
      </c>
      <c r="MJ16">
        <f t="shared" si="34"/>
        <v>3.1666666666666665</v>
      </c>
      <c r="MK16">
        <f t="shared" si="35"/>
        <v>1.8</v>
      </c>
      <c r="ML16">
        <f t="shared" si="36"/>
        <v>2</v>
      </c>
      <c r="MM16">
        <f t="shared" si="37"/>
        <v>3</v>
      </c>
      <c r="MN16">
        <f t="shared" si="38"/>
        <v>1</v>
      </c>
      <c r="MO16">
        <f t="shared" si="39"/>
        <v>2</v>
      </c>
      <c r="MP16">
        <f t="shared" si="40"/>
        <v>1.8333333333333333</v>
      </c>
      <c r="MQ16">
        <f t="shared" si="41"/>
        <v>1.6666666666666667</v>
      </c>
      <c r="MR16">
        <f t="shared" si="42"/>
        <v>1.3333333333333333</v>
      </c>
      <c r="MS16">
        <f t="shared" si="43"/>
        <v>90.142857142857139</v>
      </c>
      <c r="MT16">
        <f t="shared" si="44"/>
        <v>95.857142857142861</v>
      </c>
      <c r="MU16" s="77">
        <f t="shared" si="2"/>
        <v>0</v>
      </c>
      <c r="MV16">
        <f t="shared" si="3"/>
        <v>0</v>
      </c>
      <c r="MW16">
        <v>1</v>
      </c>
      <c r="MX16">
        <v>1</v>
      </c>
      <c r="MY16">
        <f t="shared" si="4"/>
        <v>0</v>
      </c>
      <c r="MZ16">
        <v>1</v>
      </c>
      <c r="NA16">
        <v>1</v>
      </c>
      <c r="NB16">
        <f t="shared" si="5"/>
        <v>1</v>
      </c>
      <c r="NC16">
        <f t="shared" si="6"/>
        <v>0</v>
      </c>
      <c r="ND16">
        <f t="shared" si="7"/>
        <v>0</v>
      </c>
      <c r="NE16">
        <f t="shared" si="8"/>
        <v>0</v>
      </c>
      <c r="NF16" s="77">
        <f t="shared" si="9"/>
        <v>0</v>
      </c>
      <c r="NG16">
        <f t="shared" si="10"/>
        <v>0</v>
      </c>
      <c r="NH16">
        <f t="shared" si="11"/>
        <v>1</v>
      </c>
      <c r="NI16">
        <f t="shared" si="12"/>
        <v>1</v>
      </c>
      <c r="NJ16">
        <f t="shared" si="13"/>
        <v>0</v>
      </c>
      <c r="NK16">
        <f t="shared" si="14"/>
        <v>0</v>
      </c>
      <c r="NL16">
        <f t="shared" si="15"/>
        <v>1</v>
      </c>
      <c r="NM16">
        <f t="shared" si="16"/>
        <v>0</v>
      </c>
      <c r="NN16" s="77">
        <f t="shared" si="17"/>
        <v>1</v>
      </c>
      <c r="NO16" s="77">
        <f t="shared" si="18"/>
        <v>0</v>
      </c>
      <c r="NP16" s="77">
        <f t="shared" si="19"/>
        <v>0</v>
      </c>
      <c r="NQ16" s="77">
        <f t="shared" si="20"/>
        <v>0</v>
      </c>
      <c r="NR16" s="77">
        <f t="shared" si="21"/>
        <v>0</v>
      </c>
      <c r="NS16" s="77">
        <f t="shared" si="22"/>
        <v>1</v>
      </c>
      <c r="NT16" s="77">
        <f t="shared" si="23"/>
        <v>1</v>
      </c>
      <c r="NU16" s="77">
        <f t="shared" si="24"/>
        <v>1</v>
      </c>
      <c r="NV16" s="77">
        <f t="shared" si="25"/>
        <v>1</v>
      </c>
      <c r="NW16" s="77" t="e">
        <f>IF(LEN(VLOOKUP(I:I,#REF!, 2, 0))=0, "", VLOOKUP(I:I,#REF!, 2, 0))</f>
        <v>#REF!</v>
      </c>
      <c r="NX16" s="77" t="e">
        <f>IF(LEN(VLOOKUP(I:I,#REF!, 3, 0))=0, "", VLOOKUP(I:I,#REF!, 3, 0))</f>
        <v>#REF!</v>
      </c>
      <c r="NY16" s="77">
        <f t="shared" si="45"/>
        <v>0.66666666666666663</v>
      </c>
      <c r="NZ16" s="77">
        <f t="shared" si="46"/>
        <v>1</v>
      </c>
      <c r="OA16" s="77">
        <f t="shared" si="47"/>
        <v>0</v>
      </c>
      <c r="OB16" s="77">
        <f t="shared" si="48"/>
        <v>0.16666666666666666</v>
      </c>
      <c r="OC16">
        <f t="shared" si="49"/>
        <v>0.5</v>
      </c>
      <c r="OD16" s="77">
        <f t="shared" si="50"/>
        <v>0</v>
      </c>
      <c r="OE16">
        <f t="shared" si="51"/>
        <v>0.53333333333333333</v>
      </c>
      <c r="OF16">
        <f t="shared" si="52"/>
        <v>0.45454545454545453</v>
      </c>
      <c r="OG16" t="e">
        <f t="shared" si="53"/>
        <v>#REF!</v>
      </c>
      <c r="OH16">
        <f t="shared" si="26"/>
        <v>0.41666666666666669</v>
      </c>
      <c r="OI16">
        <f t="shared" si="54"/>
        <v>0.25</v>
      </c>
      <c r="OJ16" s="77">
        <f t="shared" si="55"/>
        <v>0.5</v>
      </c>
      <c r="OK16" t="e">
        <f>IF(LEN(VLOOKUP(I:I,#REF!, 2, 0))=0, "", VLOOKUP(I:I,#REF!, 2, 0))</f>
        <v>#REF!</v>
      </c>
      <c r="OL16" t="e">
        <f>IF(LEN(VLOOKUP(I:I,#REF!, 3, 0))=0, "", VLOOKUP(I:I,#REF!, 3, 0))</f>
        <v>#REF!</v>
      </c>
      <c r="OM16">
        <v>4</v>
      </c>
      <c r="ON16">
        <v>1</v>
      </c>
      <c r="OO16" s="1">
        <v>0</v>
      </c>
      <c r="OP16">
        <f t="shared" si="56"/>
        <v>12</v>
      </c>
      <c r="OQ16">
        <v>1</v>
      </c>
      <c r="OR16">
        <v>1</v>
      </c>
      <c r="OS16">
        <f t="shared" si="57"/>
        <v>7</v>
      </c>
    </row>
    <row r="17" spans="5:409" ht="18" customHeight="1">
      <c r="F17" t="s">
        <v>353</v>
      </c>
      <c r="G17" t="s">
        <v>353</v>
      </c>
      <c r="H17" s="110" t="s">
        <v>505</v>
      </c>
      <c r="I17" s="110" t="s">
        <v>505</v>
      </c>
      <c r="J17" s="5"/>
      <c r="K17" s="6">
        <v>44271.412083333336</v>
      </c>
      <c r="L17" s="6">
        <v>44271.487523148149</v>
      </c>
      <c r="M17" s="7">
        <v>100</v>
      </c>
      <c r="N17" s="7">
        <v>2</v>
      </c>
      <c r="O17" s="73">
        <v>1</v>
      </c>
      <c r="P17" s="4" t="s">
        <v>313</v>
      </c>
      <c r="Q17" s="7">
        <v>6518</v>
      </c>
      <c r="R17" s="7">
        <v>1</v>
      </c>
      <c r="S17" s="6">
        <v>44271.488328842592</v>
      </c>
      <c r="T17" s="4" t="s">
        <v>314</v>
      </c>
      <c r="U17" s="4" t="s">
        <v>315</v>
      </c>
      <c r="V17" s="4" t="s">
        <v>316</v>
      </c>
      <c r="W17" s="4" t="s">
        <v>317</v>
      </c>
      <c r="X17" s="7">
        <v>43.688000000000002</v>
      </c>
      <c r="Y17" s="7">
        <v>92.704999999999998</v>
      </c>
      <c r="Z17" s="7">
        <v>101.33799999999999</v>
      </c>
      <c r="AA17" s="7">
        <v>7</v>
      </c>
      <c r="AB17" s="7">
        <v>3</v>
      </c>
      <c r="AC17" s="7">
        <v>1</v>
      </c>
      <c r="AD17" s="7">
        <v>1</v>
      </c>
      <c r="AE17" s="7">
        <v>3</v>
      </c>
      <c r="AF17" s="7">
        <v>0</v>
      </c>
      <c r="AG17" s="7">
        <v>2</v>
      </c>
      <c r="AH17" s="7">
        <v>3</v>
      </c>
      <c r="AI17" s="7">
        <v>0</v>
      </c>
      <c r="AJ17" s="4" t="s">
        <v>506</v>
      </c>
      <c r="AK17" s="7">
        <v>12.016</v>
      </c>
      <c r="AL17" s="7">
        <v>17.637</v>
      </c>
      <c r="AM17" s="7">
        <v>19.484000000000002</v>
      </c>
      <c r="AN17" s="7">
        <v>3</v>
      </c>
      <c r="AO17" s="7">
        <v>4</v>
      </c>
      <c r="AP17" s="7">
        <v>0</v>
      </c>
      <c r="AQ17" s="7">
        <v>0</v>
      </c>
      <c r="AR17" s="7">
        <v>0</v>
      </c>
      <c r="AS17" s="7">
        <v>168.16499999999999</v>
      </c>
      <c r="AT17" s="7">
        <v>0</v>
      </c>
      <c r="AU17" s="7">
        <v>17.96</v>
      </c>
      <c r="AV17" s="7">
        <v>611.79</v>
      </c>
      <c r="AW17" s="7">
        <v>636.67600000000004</v>
      </c>
      <c r="AX17" s="7">
        <v>10</v>
      </c>
      <c r="AY17" s="4" t="s">
        <v>507</v>
      </c>
      <c r="AZ17" s="4" t="s">
        <v>508</v>
      </c>
      <c r="BA17" s="4"/>
      <c r="BB17" s="73">
        <v>0</v>
      </c>
      <c r="BC17" s="4" t="s">
        <v>509</v>
      </c>
      <c r="BD17" s="7">
        <v>0</v>
      </c>
      <c r="BE17" s="7">
        <v>0</v>
      </c>
      <c r="BF17" s="7">
        <v>282.339</v>
      </c>
      <c r="BG17" s="7">
        <v>0</v>
      </c>
      <c r="BH17" s="7">
        <v>11.897</v>
      </c>
      <c r="BI17" s="7">
        <v>11.897</v>
      </c>
      <c r="BJ17" s="7">
        <v>36.706000000000003</v>
      </c>
      <c r="BK17" s="7">
        <v>1</v>
      </c>
      <c r="BL17" s="4" t="s">
        <v>377</v>
      </c>
      <c r="BM17" s="7">
        <v>1.466</v>
      </c>
      <c r="BN17" s="7">
        <v>55.744999999999997</v>
      </c>
      <c r="BO17" s="7">
        <v>106.57599999999999</v>
      </c>
      <c r="BP17" s="7">
        <v>4</v>
      </c>
      <c r="BQ17" s="7">
        <v>100</v>
      </c>
      <c r="BR17" s="7">
        <v>90</v>
      </c>
      <c r="BS17" s="7">
        <v>7.3920000000000003</v>
      </c>
      <c r="BT17" s="7">
        <v>234.285</v>
      </c>
      <c r="BU17" s="7">
        <v>286.483</v>
      </c>
      <c r="BV17" s="7">
        <v>9</v>
      </c>
      <c r="BW17" s="4" t="s">
        <v>510</v>
      </c>
      <c r="BX17" s="4" t="s">
        <v>510</v>
      </c>
      <c r="BY17" s="4"/>
      <c r="BZ17" s="73">
        <v>2</v>
      </c>
      <c r="CA17" s="4" t="s">
        <v>511</v>
      </c>
      <c r="CB17" s="7">
        <v>57.512</v>
      </c>
      <c r="CC17" s="7">
        <v>64.325000000000003</v>
      </c>
      <c r="CD17" s="7">
        <v>113.82299999999999</v>
      </c>
      <c r="CE17" s="7">
        <v>4</v>
      </c>
      <c r="CF17" s="7">
        <v>100</v>
      </c>
      <c r="CG17" s="7">
        <v>97</v>
      </c>
      <c r="CH17" s="7">
        <v>5.7069999999999999</v>
      </c>
      <c r="CI17" s="7">
        <v>72.555999999999997</v>
      </c>
      <c r="CJ17" s="7">
        <v>78.894999999999996</v>
      </c>
      <c r="CK17" s="7">
        <v>4</v>
      </c>
      <c r="CL17" s="97" t="s">
        <v>413</v>
      </c>
      <c r="CM17" s="94" t="s">
        <v>414</v>
      </c>
      <c r="CN17" s="7">
        <v>0</v>
      </c>
      <c r="CO17" s="7">
        <v>0</v>
      </c>
      <c r="CP17" s="7">
        <v>167.779</v>
      </c>
      <c r="CQ17" s="7">
        <v>0</v>
      </c>
      <c r="CR17" s="7">
        <v>100</v>
      </c>
      <c r="CS17" s="7">
        <v>99</v>
      </c>
      <c r="CT17" s="7">
        <v>4</v>
      </c>
      <c r="CU17" s="7">
        <v>0</v>
      </c>
      <c r="CV17" s="4" t="s">
        <v>512</v>
      </c>
      <c r="CW17" s="7">
        <v>1.1439999999999999</v>
      </c>
      <c r="CX17" s="7">
        <v>1.1439999999999999</v>
      </c>
      <c r="CY17" s="7">
        <v>869.846</v>
      </c>
      <c r="CZ17" s="7">
        <v>1</v>
      </c>
      <c r="DA17" s="7">
        <v>3.8239999999999998</v>
      </c>
      <c r="DB17" s="7">
        <v>7.218</v>
      </c>
      <c r="DC17" s="7">
        <v>8.8369999999999997</v>
      </c>
      <c r="DD17" s="7">
        <v>2</v>
      </c>
      <c r="DE17" s="4" t="s">
        <v>377</v>
      </c>
      <c r="DF17" s="7">
        <v>279.66800000000001</v>
      </c>
      <c r="DG17" s="7">
        <v>286.99700000000001</v>
      </c>
      <c r="DH17" s="7">
        <v>331.90100000000001</v>
      </c>
      <c r="DI17" s="7">
        <v>2</v>
      </c>
      <c r="DJ17" s="7">
        <v>100</v>
      </c>
      <c r="DK17" s="7">
        <v>99</v>
      </c>
      <c r="DL17" s="7">
        <v>418.779</v>
      </c>
      <c r="DM17" s="7">
        <v>819.84400000000005</v>
      </c>
      <c r="DN17" s="7">
        <v>820.98699999999997</v>
      </c>
      <c r="DO17" s="7">
        <v>5</v>
      </c>
      <c r="DP17" s="4" t="s">
        <v>510</v>
      </c>
      <c r="DQ17" s="4" t="s">
        <v>510</v>
      </c>
      <c r="DR17" s="4"/>
      <c r="DS17" s="73">
        <v>2</v>
      </c>
      <c r="DT17" s="4" t="s">
        <v>513</v>
      </c>
      <c r="DU17" s="7">
        <v>0</v>
      </c>
      <c r="DV17" s="7">
        <v>0</v>
      </c>
      <c r="DW17" s="7">
        <v>223.298</v>
      </c>
      <c r="DX17" s="7">
        <v>0</v>
      </c>
      <c r="DY17" s="7">
        <v>100</v>
      </c>
      <c r="DZ17" s="7">
        <v>97</v>
      </c>
      <c r="EA17" s="7">
        <v>115.279</v>
      </c>
      <c r="EB17" s="7">
        <v>130.20500000000001</v>
      </c>
      <c r="EC17" s="7">
        <v>143.46199999999999</v>
      </c>
      <c r="ED17" s="7">
        <v>2</v>
      </c>
      <c r="EE17" s="94" t="s">
        <v>417</v>
      </c>
      <c r="EF17" s="94" t="s">
        <v>364</v>
      </c>
      <c r="EG17" s="7">
        <v>0</v>
      </c>
      <c r="EH17" s="7">
        <v>0</v>
      </c>
      <c r="EI17" s="7">
        <v>168.97499999999999</v>
      </c>
      <c r="EJ17" s="7">
        <v>0</v>
      </c>
      <c r="EK17" s="7">
        <v>100</v>
      </c>
      <c r="EL17" s="7">
        <v>98</v>
      </c>
      <c r="EM17" s="7">
        <v>4</v>
      </c>
      <c r="EN17" s="7">
        <v>0</v>
      </c>
      <c r="EO17" s="4" t="s">
        <v>333</v>
      </c>
      <c r="EP17" s="7">
        <v>5.7</v>
      </c>
      <c r="EQ17" s="7">
        <v>25.559000000000001</v>
      </c>
      <c r="ER17" s="7">
        <v>27.449000000000002</v>
      </c>
      <c r="ES17" s="7">
        <v>8</v>
      </c>
      <c r="ET17" s="4" t="s">
        <v>345</v>
      </c>
      <c r="EU17" s="7">
        <v>0</v>
      </c>
      <c r="EV17" s="7">
        <v>0</v>
      </c>
      <c r="EW17" s="7">
        <v>256.36</v>
      </c>
      <c r="EX17" s="7">
        <v>0</v>
      </c>
      <c r="EY17" s="7">
        <v>100</v>
      </c>
      <c r="EZ17" s="7">
        <v>100</v>
      </c>
      <c r="FA17" s="7">
        <v>11.927</v>
      </c>
      <c r="FB17" s="7">
        <v>40.256</v>
      </c>
      <c r="FC17" s="7">
        <v>96.728999999999999</v>
      </c>
      <c r="FD17" s="7">
        <v>8</v>
      </c>
      <c r="FE17" s="4" t="s">
        <v>514</v>
      </c>
      <c r="FF17" s="7">
        <v>1</v>
      </c>
      <c r="FG17" s="7">
        <v>3</v>
      </c>
      <c r="FH17" s="7">
        <v>4</v>
      </c>
      <c r="FI17" s="7">
        <v>1</v>
      </c>
      <c r="FJ17" s="7">
        <v>1</v>
      </c>
      <c r="FK17" s="7">
        <v>0</v>
      </c>
      <c r="FL17" s="4" t="s">
        <v>313</v>
      </c>
      <c r="FM17" s="4" t="s">
        <v>313</v>
      </c>
      <c r="FN17" s="7">
        <v>1</v>
      </c>
      <c r="FO17" s="7">
        <v>41.871000000000002</v>
      </c>
      <c r="FP17" s="7">
        <v>84.781000000000006</v>
      </c>
      <c r="FQ17" s="7">
        <v>87.546999999999997</v>
      </c>
      <c r="FR17" s="7">
        <v>7</v>
      </c>
      <c r="FS17" s="4" t="s">
        <v>515</v>
      </c>
      <c r="FT17" s="4" t="s">
        <v>516</v>
      </c>
      <c r="FU17" s="4"/>
      <c r="FV17" s="73">
        <v>0</v>
      </c>
      <c r="FW17" s="4" t="s">
        <v>517</v>
      </c>
      <c r="FX17" s="4" t="s">
        <v>370</v>
      </c>
      <c r="FY17" s="7">
        <v>22.117000000000001</v>
      </c>
      <c r="FZ17" s="7">
        <v>45.570999999999998</v>
      </c>
      <c r="GA17" s="7">
        <v>47.988</v>
      </c>
      <c r="GB17" s="7">
        <v>5</v>
      </c>
      <c r="GC17" s="4" t="s">
        <v>360</v>
      </c>
      <c r="GD17" s="4" t="s">
        <v>360</v>
      </c>
      <c r="GE17" s="4"/>
      <c r="GF17" s="73">
        <v>0</v>
      </c>
      <c r="GG17" s="4" t="s">
        <v>518</v>
      </c>
      <c r="GH17" s="4" t="s">
        <v>370</v>
      </c>
      <c r="GI17" s="7">
        <v>14.180999999999999</v>
      </c>
      <c r="GJ17" s="7">
        <v>52.600999999999999</v>
      </c>
      <c r="GK17" s="7">
        <v>59.780999999999999</v>
      </c>
      <c r="GL17" s="7">
        <v>3</v>
      </c>
      <c r="GM17" s="7">
        <v>1</v>
      </c>
      <c r="GN17" s="4" t="s">
        <v>519</v>
      </c>
      <c r="GO17" s="7">
        <v>2.1339999999999999</v>
      </c>
      <c r="GP17" s="7">
        <v>2.1339999999999999</v>
      </c>
      <c r="GQ17" s="7">
        <v>3.4849999999999999</v>
      </c>
      <c r="GR17" s="7">
        <v>1</v>
      </c>
      <c r="GS17" s="7">
        <v>1</v>
      </c>
      <c r="GT17" s="7">
        <v>4</v>
      </c>
      <c r="GU17" s="7">
        <v>1</v>
      </c>
      <c r="GV17" s="7">
        <v>4</v>
      </c>
      <c r="GW17" s="4" t="s">
        <v>336</v>
      </c>
      <c r="GX17" s="7">
        <v>11.266999999999999</v>
      </c>
      <c r="GY17" s="7">
        <v>62.771000000000001</v>
      </c>
      <c r="GZ17" s="7">
        <v>64.668000000000006</v>
      </c>
      <c r="HA17" s="7">
        <v>8</v>
      </c>
      <c r="HB17" s="7">
        <v>1</v>
      </c>
      <c r="HC17" s="7">
        <v>1</v>
      </c>
      <c r="HD17" s="7">
        <v>1</v>
      </c>
      <c r="HE17" s="7">
        <v>1</v>
      </c>
      <c r="HF17" s="7">
        <v>1</v>
      </c>
      <c r="HG17" s="7">
        <v>6</v>
      </c>
      <c r="HH17" s="7">
        <v>2</v>
      </c>
      <c r="HI17" s="4" t="s">
        <v>346</v>
      </c>
      <c r="HJ17" s="4" t="s">
        <v>347</v>
      </c>
      <c r="HK17" s="8"/>
      <c r="HL17" s="4" t="s">
        <v>505</v>
      </c>
      <c r="HM17" s="6">
        <v>44274.363900462966</v>
      </c>
      <c r="HN17" s="6">
        <v>44274.468159722222</v>
      </c>
      <c r="HO17" s="7">
        <v>100</v>
      </c>
      <c r="HP17" s="7">
        <v>9007</v>
      </c>
      <c r="HQ17" s="7">
        <v>1</v>
      </c>
      <c r="HR17" s="6">
        <v>44274.468177129631</v>
      </c>
      <c r="HS17" s="4" t="s">
        <v>314</v>
      </c>
      <c r="HT17" s="4" t="s">
        <v>315</v>
      </c>
      <c r="HU17" s="4" t="s">
        <v>316</v>
      </c>
      <c r="HV17" s="4" t="s">
        <v>317</v>
      </c>
      <c r="HW17" s="7">
        <v>0</v>
      </c>
      <c r="HX17" s="7">
        <v>2</v>
      </c>
      <c r="HY17" s="7">
        <v>1</v>
      </c>
      <c r="HZ17" s="7">
        <v>1</v>
      </c>
      <c r="IA17" s="7">
        <v>1</v>
      </c>
      <c r="IB17" s="7">
        <v>1</v>
      </c>
      <c r="IC17" s="7">
        <v>1</v>
      </c>
      <c r="ID17" s="7">
        <v>3</v>
      </c>
      <c r="IE17" s="4" t="s">
        <v>520</v>
      </c>
      <c r="IF17" s="7">
        <v>3</v>
      </c>
      <c r="IG17" s="7">
        <v>0</v>
      </c>
      <c r="IH17" s="4" t="s">
        <v>521</v>
      </c>
      <c r="II17" s="4" t="s">
        <v>521</v>
      </c>
      <c r="IJ17" s="4"/>
      <c r="IK17" s="73">
        <v>0</v>
      </c>
      <c r="IL17" s="73">
        <v>70</v>
      </c>
      <c r="IM17" s="73">
        <v>70</v>
      </c>
      <c r="IN17" s="4"/>
      <c r="IO17" s="73">
        <v>0</v>
      </c>
      <c r="IP17" s="4" t="s">
        <v>523</v>
      </c>
      <c r="IQ17" s="73">
        <v>83</v>
      </c>
      <c r="IR17" s="73">
        <v>83</v>
      </c>
      <c r="IS17" s="4"/>
      <c r="IT17" s="73">
        <v>0</v>
      </c>
      <c r="IU17" s="73">
        <v>34</v>
      </c>
      <c r="IV17" s="73">
        <v>34</v>
      </c>
      <c r="IW17" s="4"/>
      <c r="IX17" s="73">
        <v>0</v>
      </c>
      <c r="IY17" s="4" t="s">
        <v>525</v>
      </c>
      <c r="IZ17" s="73">
        <v>42</v>
      </c>
      <c r="JA17" s="73">
        <v>42</v>
      </c>
      <c r="JB17" s="4"/>
      <c r="JC17" s="73">
        <v>0</v>
      </c>
      <c r="JD17" s="73">
        <v>38</v>
      </c>
      <c r="JE17" s="73">
        <v>38</v>
      </c>
      <c r="JF17" s="4"/>
      <c r="JG17" s="73">
        <v>0</v>
      </c>
      <c r="JH17" s="4" t="s">
        <v>527</v>
      </c>
      <c r="JI17" s="7">
        <v>3</v>
      </c>
      <c r="JJ17" s="7">
        <v>0</v>
      </c>
      <c r="JK17" s="7">
        <v>3</v>
      </c>
      <c r="JL17" s="7">
        <v>3</v>
      </c>
      <c r="JM17" s="4" t="s">
        <v>528</v>
      </c>
      <c r="JN17" s="7">
        <v>1</v>
      </c>
      <c r="JO17" s="7">
        <v>2</v>
      </c>
      <c r="JP17" s="7">
        <v>1</v>
      </c>
      <c r="JQ17" s="7">
        <v>3</v>
      </c>
      <c r="JR17" s="7">
        <v>2</v>
      </c>
      <c r="JS17" s="4" t="s">
        <v>529</v>
      </c>
      <c r="JT17" s="7">
        <v>2</v>
      </c>
      <c r="JU17" s="7">
        <v>1</v>
      </c>
      <c r="JV17" s="4" t="s">
        <v>530</v>
      </c>
      <c r="JW17" s="7">
        <v>1</v>
      </c>
      <c r="JX17" s="7">
        <v>3</v>
      </c>
      <c r="JY17" s="7">
        <v>0</v>
      </c>
      <c r="JZ17" s="7">
        <v>1</v>
      </c>
      <c r="KA17" s="7">
        <v>0</v>
      </c>
      <c r="KB17" s="4" t="s">
        <v>336</v>
      </c>
      <c r="KC17" s="4" t="s">
        <v>531</v>
      </c>
      <c r="KD17" s="7">
        <v>1</v>
      </c>
      <c r="KE17" s="7">
        <v>2.524</v>
      </c>
      <c r="KF17" s="7">
        <v>34.500999999999998</v>
      </c>
      <c r="KG17" s="7">
        <v>38.087000000000003</v>
      </c>
      <c r="KH17" s="7">
        <v>6</v>
      </c>
      <c r="KI17" s="7">
        <v>1</v>
      </c>
      <c r="KJ17" s="7">
        <v>2</v>
      </c>
      <c r="KK17" s="7">
        <v>1</v>
      </c>
      <c r="KL17" s="7">
        <v>1</v>
      </c>
      <c r="KM17" s="7">
        <v>1</v>
      </c>
      <c r="KN17" s="7">
        <v>10</v>
      </c>
      <c r="KO17" s="7">
        <v>2</v>
      </c>
      <c r="KP17" s="4" t="s">
        <v>312</v>
      </c>
      <c r="KQ17" s="4" t="s">
        <v>313</v>
      </c>
      <c r="KR17" s="7">
        <v>1</v>
      </c>
      <c r="KS17" s="4" t="s">
        <v>312</v>
      </c>
      <c r="KT17" s="4" t="s">
        <v>313</v>
      </c>
      <c r="KU17" s="7">
        <v>5</v>
      </c>
      <c r="KV17" s="7">
        <v>4</v>
      </c>
      <c r="KW17" s="7">
        <v>4</v>
      </c>
      <c r="KX17" s="7">
        <v>4</v>
      </c>
      <c r="KY17" s="7">
        <v>4</v>
      </c>
      <c r="KZ17" s="7">
        <v>5</v>
      </c>
      <c r="LA17" s="7">
        <v>5</v>
      </c>
      <c r="LB17" s="7">
        <v>4</v>
      </c>
      <c r="LC17" s="7">
        <v>4</v>
      </c>
      <c r="LD17" s="7">
        <v>4</v>
      </c>
      <c r="LE17" s="7">
        <v>4</v>
      </c>
      <c r="LF17" s="7">
        <v>4</v>
      </c>
      <c r="LG17" s="7">
        <v>4</v>
      </c>
      <c r="LH17" s="7">
        <v>4</v>
      </c>
      <c r="LI17" s="7">
        <v>5</v>
      </c>
      <c r="LJ17" s="7">
        <v>4</v>
      </c>
      <c r="LK17" s="7">
        <v>5</v>
      </c>
      <c r="LL17" s="7">
        <v>5</v>
      </c>
      <c r="LM17" s="7">
        <v>4</v>
      </c>
      <c r="LN17" s="7">
        <v>4</v>
      </c>
      <c r="LO17" s="7">
        <v>4</v>
      </c>
      <c r="LP17" s="7">
        <v>4</v>
      </c>
      <c r="LQ17" s="7">
        <v>4</v>
      </c>
      <c r="LR17" s="7">
        <v>4</v>
      </c>
      <c r="LS17" s="7">
        <v>5</v>
      </c>
      <c r="LT17" s="7">
        <v>4</v>
      </c>
      <c r="LU17" s="7">
        <v>4</v>
      </c>
      <c r="LV17" s="4" t="s">
        <v>532</v>
      </c>
      <c r="LW17" s="4" t="s">
        <v>533</v>
      </c>
      <c r="LX17" s="4" t="s">
        <v>534</v>
      </c>
      <c r="LY17" s="4" t="s">
        <v>535</v>
      </c>
      <c r="LZ17" s="7">
        <v>59</v>
      </c>
      <c r="MA17">
        <f t="shared" si="27"/>
        <v>9</v>
      </c>
      <c r="MB17">
        <f t="shared" si="28"/>
        <v>8</v>
      </c>
      <c r="MC17">
        <f t="shared" si="0"/>
        <v>5</v>
      </c>
      <c r="MD17">
        <f t="shared" si="1"/>
        <v>6</v>
      </c>
      <c r="ME17">
        <f t="shared" si="29"/>
        <v>51</v>
      </c>
      <c r="MF17">
        <f t="shared" si="30"/>
        <v>1.5</v>
      </c>
      <c r="MG17">
        <f t="shared" si="31"/>
        <v>1.3333333333333333</v>
      </c>
      <c r="MH17">
        <f t="shared" si="32"/>
        <v>1</v>
      </c>
      <c r="MI17">
        <f t="shared" si="33"/>
        <v>1.2</v>
      </c>
      <c r="MJ17">
        <f t="shared" si="34"/>
        <v>4.25</v>
      </c>
      <c r="MK17">
        <f t="shared" si="35"/>
        <v>0.4</v>
      </c>
      <c r="ML17">
        <f t="shared" si="36"/>
        <v>3.8</v>
      </c>
      <c r="MM17">
        <f t="shared" si="37"/>
        <v>1</v>
      </c>
      <c r="MN17">
        <f t="shared" si="38"/>
        <v>4</v>
      </c>
      <c r="MO17">
        <f t="shared" si="39"/>
        <v>0.5</v>
      </c>
      <c r="MP17">
        <f t="shared" si="40"/>
        <v>3.8333333333333335</v>
      </c>
      <c r="MQ17">
        <f t="shared" si="41"/>
        <v>0</v>
      </c>
      <c r="MR17">
        <f t="shared" si="42"/>
        <v>3</v>
      </c>
      <c r="MS17">
        <f t="shared" si="43"/>
        <v>100</v>
      </c>
      <c r="MT17">
        <f t="shared" si="44"/>
        <v>97.142857142857139</v>
      </c>
      <c r="MU17" s="77">
        <f t="shared" si="2"/>
        <v>0</v>
      </c>
      <c r="MV17">
        <f t="shared" si="3"/>
        <v>1</v>
      </c>
      <c r="MW17">
        <v>1</v>
      </c>
      <c r="MX17">
        <v>1</v>
      </c>
      <c r="MY17">
        <f t="shared" si="4"/>
        <v>1</v>
      </c>
      <c r="MZ17">
        <v>1</v>
      </c>
      <c r="NA17">
        <v>1</v>
      </c>
      <c r="NB17">
        <f t="shared" si="5"/>
        <v>0</v>
      </c>
      <c r="NC17">
        <f t="shared" si="6"/>
        <v>0</v>
      </c>
      <c r="ND17">
        <f t="shared" si="7"/>
        <v>0</v>
      </c>
      <c r="NE17">
        <f t="shared" si="8"/>
        <v>0</v>
      </c>
      <c r="NF17" s="77">
        <f t="shared" si="9"/>
        <v>1</v>
      </c>
      <c r="NG17">
        <f t="shared" si="10"/>
        <v>1</v>
      </c>
      <c r="NH17">
        <f t="shared" si="11"/>
        <v>0</v>
      </c>
      <c r="NI17">
        <f t="shared" si="12"/>
        <v>0</v>
      </c>
      <c r="NJ17">
        <f t="shared" si="13"/>
        <v>0</v>
      </c>
      <c r="NK17">
        <f t="shared" si="14"/>
        <v>0</v>
      </c>
      <c r="NL17">
        <f t="shared" si="15"/>
        <v>0</v>
      </c>
      <c r="NM17">
        <f t="shared" si="16"/>
        <v>0</v>
      </c>
      <c r="NN17" s="77">
        <f t="shared" si="17"/>
        <v>0.5</v>
      </c>
      <c r="NO17" s="77">
        <f t="shared" si="18"/>
        <v>0</v>
      </c>
      <c r="NP17" s="77">
        <f t="shared" si="19"/>
        <v>1</v>
      </c>
      <c r="NQ17" s="77">
        <f t="shared" si="20"/>
        <v>1</v>
      </c>
      <c r="NR17" s="77">
        <f t="shared" si="21"/>
        <v>0</v>
      </c>
      <c r="NS17" s="77">
        <f t="shared" si="22"/>
        <v>1</v>
      </c>
      <c r="NT17" s="77">
        <f t="shared" si="23"/>
        <v>0</v>
      </c>
      <c r="NU17" s="77">
        <f t="shared" si="24"/>
        <v>1</v>
      </c>
      <c r="NV17" s="77">
        <f t="shared" si="25"/>
        <v>1</v>
      </c>
      <c r="NW17" s="77" t="e">
        <f>IF(LEN(VLOOKUP(I:I,#REF!, 2, 0))=0, "", VLOOKUP(I:I,#REF!, 2, 0))</f>
        <v>#REF!</v>
      </c>
      <c r="NX17" s="77" t="e">
        <f>IF(LEN(VLOOKUP(I:I,#REF!, 3, 0))=0, "", VLOOKUP(I:I,#REF!, 3, 0))</f>
        <v>#REF!</v>
      </c>
      <c r="NY17" s="77">
        <f>IF(AND(MV17="", MW17="", MX17="", MY17="",MZ17="", NA17=""),"", SUM(MV17:NA17)/COUNT(MV17:NA17))</f>
        <v>1</v>
      </c>
      <c r="NZ17" s="77">
        <f t="shared" si="46"/>
        <v>1</v>
      </c>
      <c r="OA17" s="77">
        <f t="shared" si="47"/>
        <v>1</v>
      </c>
      <c r="OB17" s="77">
        <f t="shared" si="48"/>
        <v>0.33333333333333331</v>
      </c>
      <c r="OC17">
        <f t="shared" si="49"/>
        <v>0</v>
      </c>
      <c r="OD17" s="77">
        <f t="shared" si="50"/>
        <v>0.5</v>
      </c>
      <c r="OE17">
        <f t="shared" si="51"/>
        <v>0.36666666666666664</v>
      </c>
      <c r="OF17">
        <f t="shared" si="52"/>
        <v>0.27272727272727271</v>
      </c>
      <c r="OG17" t="e">
        <f t="shared" si="53"/>
        <v>#REF!</v>
      </c>
      <c r="OH17">
        <f t="shared" si="26"/>
        <v>0.66666666666666663</v>
      </c>
      <c r="OI17">
        <f t="shared" si="54"/>
        <v>0.5</v>
      </c>
      <c r="OJ17" s="77">
        <f t="shared" si="55"/>
        <v>0.75</v>
      </c>
      <c r="OK17" t="e">
        <f>IF(LEN(VLOOKUP(I:I,#REF!, 2, 0))=0, "", VLOOKUP(I:I,#REF!, 2, 0))</f>
        <v>#REF!</v>
      </c>
      <c r="OL17" t="e">
        <f>IF(LEN(VLOOKUP(I:I,#REF!, 3, 0))=0, "", VLOOKUP(I:I,#REF!, 3, 0))</f>
        <v>#REF!</v>
      </c>
      <c r="OM17">
        <v>1</v>
      </c>
      <c r="ON17">
        <v>0</v>
      </c>
      <c r="OO17" s="1">
        <v>0</v>
      </c>
      <c r="OP17">
        <f t="shared" si="56"/>
        <v>5</v>
      </c>
      <c r="OQ17">
        <v>1</v>
      </c>
      <c r="OR17">
        <v>1</v>
      </c>
      <c r="OS17">
        <f t="shared" si="57"/>
        <v>6</v>
      </c>
    </row>
    <row r="18" spans="5:409" ht="18" customHeight="1">
      <c r="F18">
        <v>1</v>
      </c>
      <c r="G18">
        <v>1</v>
      </c>
      <c r="H18" s="112" t="s">
        <v>3836</v>
      </c>
      <c r="I18" s="112" t="s">
        <v>3836</v>
      </c>
      <c r="J18" s="22"/>
      <c r="K18" s="23">
        <v>44271.412199074075</v>
      </c>
      <c r="L18" s="23">
        <v>44271.457268518519</v>
      </c>
      <c r="M18" s="24">
        <v>100</v>
      </c>
      <c r="N18" s="24">
        <v>1</v>
      </c>
      <c r="O18" s="74">
        <v>1</v>
      </c>
      <c r="P18" s="25" t="s">
        <v>313</v>
      </c>
      <c r="Q18" s="24">
        <v>3894</v>
      </c>
      <c r="R18" s="24">
        <v>1</v>
      </c>
      <c r="S18" s="23">
        <v>44271.458079293981</v>
      </c>
      <c r="T18" s="25" t="s">
        <v>314</v>
      </c>
      <c r="U18" s="25" t="s">
        <v>407</v>
      </c>
      <c r="V18" s="25" t="s">
        <v>444</v>
      </c>
      <c r="W18" s="25" t="s">
        <v>675</v>
      </c>
      <c r="X18" s="24">
        <v>25.556999999999999</v>
      </c>
      <c r="Y18" s="24">
        <v>35.719000000000001</v>
      </c>
      <c r="Z18" s="24">
        <v>37.331000000000003</v>
      </c>
      <c r="AA18" s="24">
        <v>3</v>
      </c>
      <c r="AB18" s="24">
        <v>2</v>
      </c>
      <c r="AC18" s="24">
        <v>0</v>
      </c>
      <c r="AD18" s="24">
        <v>0</v>
      </c>
      <c r="AE18" s="24">
        <v>1</v>
      </c>
      <c r="AF18" s="24">
        <v>2</v>
      </c>
      <c r="AG18" s="24">
        <v>1</v>
      </c>
      <c r="AH18" s="24">
        <v>3</v>
      </c>
      <c r="AI18" s="24">
        <v>3</v>
      </c>
      <c r="AJ18" s="25" t="s">
        <v>795</v>
      </c>
      <c r="AK18" s="24">
        <v>4.6360000000000001</v>
      </c>
      <c r="AL18" s="24">
        <v>7.577</v>
      </c>
      <c r="AM18" s="24">
        <v>10.1</v>
      </c>
      <c r="AN18" s="24">
        <v>2</v>
      </c>
      <c r="AO18" s="24">
        <v>4</v>
      </c>
      <c r="AP18" s="24">
        <v>0</v>
      </c>
      <c r="AQ18" s="24">
        <v>27.834</v>
      </c>
      <c r="AR18" s="24">
        <v>28.271000000000001</v>
      </c>
      <c r="AS18" s="24">
        <v>154.30000000000001</v>
      </c>
      <c r="AT18" s="24">
        <v>2</v>
      </c>
      <c r="AU18" s="24">
        <v>154.089</v>
      </c>
      <c r="AV18" s="24">
        <v>182.65299999999999</v>
      </c>
      <c r="AW18" s="24">
        <v>183.80199999999999</v>
      </c>
      <c r="AX18" s="24">
        <v>5</v>
      </c>
      <c r="AY18" s="25" t="s">
        <v>377</v>
      </c>
      <c r="AZ18" s="25" t="s">
        <v>377</v>
      </c>
      <c r="BA18" s="25"/>
      <c r="BB18" s="74">
        <v>1</v>
      </c>
      <c r="BC18" s="25" t="s">
        <v>3837</v>
      </c>
      <c r="BD18" s="24">
        <v>0</v>
      </c>
      <c r="BE18" s="24">
        <v>0</v>
      </c>
      <c r="BF18" s="24">
        <v>291.44900000000001</v>
      </c>
      <c r="BG18" s="24">
        <v>0</v>
      </c>
      <c r="BH18" s="24">
        <v>0.996</v>
      </c>
      <c r="BI18" s="24">
        <v>4.5629999999999997</v>
      </c>
      <c r="BJ18" s="24">
        <v>19.829999999999998</v>
      </c>
      <c r="BK18" s="24">
        <v>3</v>
      </c>
      <c r="BL18" s="25" t="s">
        <v>2476</v>
      </c>
      <c r="BM18" s="24">
        <v>54.576999999999998</v>
      </c>
      <c r="BN18" s="24">
        <v>54.576999999999998</v>
      </c>
      <c r="BO18" s="24">
        <v>55.49</v>
      </c>
      <c r="BP18" s="24">
        <v>1</v>
      </c>
      <c r="BQ18" s="24">
        <v>100</v>
      </c>
      <c r="BR18" s="24">
        <v>100</v>
      </c>
      <c r="BS18" s="24">
        <v>189.53100000000001</v>
      </c>
      <c r="BT18" s="24">
        <v>192.80799999999999</v>
      </c>
      <c r="BU18" s="24">
        <v>217.80699999999999</v>
      </c>
      <c r="BV18" s="24">
        <v>2</v>
      </c>
      <c r="BW18" s="25" t="s">
        <v>633</v>
      </c>
      <c r="BX18" s="25" t="s">
        <v>633</v>
      </c>
      <c r="BY18" s="25"/>
      <c r="BZ18" s="74">
        <v>0</v>
      </c>
      <c r="CA18" s="25" t="s">
        <v>3838</v>
      </c>
      <c r="CB18" s="24">
        <v>0</v>
      </c>
      <c r="CC18" s="24">
        <v>0</v>
      </c>
      <c r="CD18" s="24">
        <v>48.838000000000001</v>
      </c>
      <c r="CE18" s="24">
        <v>0</v>
      </c>
      <c r="CF18" s="24">
        <v>100</v>
      </c>
      <c r="CG18" s="24">
        <v>100</v>
      </c>
      <c r="CH18" s="24">
        <v>77.403999999999996</v>
      </c>
      <c r="CI18" s="24">
        <v>86.771000000000001</v>
      </c>
      <c r="CJ18" s="24">
        <v>111.01300000000001</v>
      </c>
      <c r="CK18" s="24">
        <v>4</v>
      </c>
      <c r="CL18" s="99" t="s">
        <v>1406</v>
      </c>
      <c r="CM18" s="96" t="s">
        <v>3839</v>
      </c>
      <c r="CN18" s="24">
        <v>164.11799999999999</v>
      </c>
      <c r="CO18" s="24">
        <v>164.11799999999999</v>
      </c>
      <c r="CP18" s="24">
        <v>164.56700000000001</v>
      </c>
      <c r="CQ18" s="24">
        <v>1</v>
      </c>
      <c r="CR18" s="24">
        <v>100</v>
      </c>
      <c r="CS18" s="24">
        <v>100</v>
      </c>
      <c r="CT18" s="24">
        <v>4</v>
      </c>
      <c r="CU18" s="24">
        <v>0</v>
      </c>
      <c r="CV18" s="25" t="s">
        <v>3840</v>
      </c>
      <c r="CW18" s="24">
        <v>157.58199999999999</v>
      </c>
      <c r="CX18" s="24">
        <v>229.626</v>
      </c>
      <c r="CY18" s="24">
        <v>230.46</v>
      </c>
      <c r="CZ18" s="24">
        <v>3</v>
      </c>
      <c r="DA18" s="24">
        <v>95.215000000000003</v>
      </c>
      <c r="DB18" s="24">
        <v>95.215000000000003</v>
      </c>
      <c r="DC18" s="24">
        <v>101.041</v>
      </c>
      <c r="DD18" s="24">
        <v>1</v>
      </c>
      <c r="DE18" s="25" t="s">
        <v>377</v>
      </c>
      <c r="DF18" s="24">
        <v>0</v>
      </c>
      <c r="DG18" s="24">
        <v>0</v>
      </c>
      <c r="DH18" s="24">
        <v>35.564</v>
      </c>
      <c r="DI18" s="24">
        <v>0</v>
      </c>
      <c r="DJ18" s="24">
        <v>100</v>
      </c>
      <c r="DK18" s="24">
        <v>100</v>
      </c>
      <c r="DL18" s="24">
        <v>96.134</v>
      </c>
      <c r="DM18" s="24">
        <v>160.42099999999999</v>
      </c>
      <c r="DN18" s="24">
        <v>174.89</v>
      </c>
      <c r="DO18" s="24">
        <v>5</v>
      </c>
      <c r="DP18" s="25" t="s">
        <v>3841</v>
      </c>
      <c r="DQ18" s="25" t="s">
        <v>508</v>
      </c>
      <c r="DR18" s="25"/>
      <c r="DS18" s="74">
        <v>0</v>
      </c>
      <c r="DT18" s="25" t="s">
        <v>3842</v>
      </c>
      <c r="DU18" s="24">
        <v>78.527000000000001</v>
      </c>
      <c r="DV18" s="24">
        <v>91.153999999999996</v>
      </c>
      <c r="DW18" s="24">
        <v>111.03400000000001</v>
      </c>
      <c r="DX18" s="24">
        <v>27</v>
      </c>
      <c r="DY18" s="24">
        <v>100</v>
      </c>
      <c r="DZ18" s="24">
        <v>100</v>
      </c>
      <c r="EA18" s="24">
        <v>27.917999999999999</v>
      </c>
      <c r="EB18" s="24">
        <v>57.499000000000002</v>
      </c>
      <c r="EC18" s="24">
        <v>59.570999999999998</v>
      </c>
      <c r="ED18" s="24">
        <v>5</v>
      </c>
      <c r="EE18" s="96" t="s">
        <v>2964</v>
      </c>
      <c r="EF18" s="96" t="s">
        <v>364</v>
      </c>
      <c r="EG18" s="24">
        <v>177.916</v>
      </c>
      <c r="EH18" s="24">
        <v>178.50200000000001</v>
      </c>
      <c r="EI18" s="24">
        <v>199.93700000000001</v>
      </c>
      <c r="EJ18" s="24">
        <v>2</v>
      </c>
      <c r="EK18" s="24">
        <v>80</v>
      </c>
      <c r="EL18" s="24">
        <v>84</v>
      </c>
      <c r="EM18" s="24">
        <v>4</v>
      </c>
      <c r="EN18" s="24">
        <v>0</v>
      </c>
      <c r="EO18" s="25" t="s">
        <v>3843</v>
      </c>
      <c r="EP18" s="24">
        <v>18.367999999999999</v>
      </c>
      <c r="EQ18" s="24">
        <v>41.058</v>
      </c>
      <c r="ER18" s="24">
        <v>41.951000000000001</v>
      </c>
      <c r="ES18" s="24">
        <v>17</v>
      </c>
      <c r="ET18" s="25" t="s">
        <v>334</v>
      </c>
      <c r="EU18" s="24">
        <v>492.44</v>
      </c>
      <c r="EV18" s="24">
        <v>494.096</v>
      </c>
      <c r="EW18" s="24">
        <v>509.23399999999998</v>
      </c>
      <c r="EX18" s="24">
        <v>3</v>
      </c>
      <c r="EY18" s="24">
        <v>100</v>
      </c>
      <c r="EZ18" s="24">
        <v>100</v>
      </c>
      <c r="FA18" s="24">
        <v>2.3820000000000001</v>
      </c>
      <c r="FB18" s="24">
        <v>64.585999999999999</v>
      </c>
      <c r="FC18" s="24">
        <v>67.417000000000002</v>
      </c>
      <c r="FD18" s="24">
        <v>9</v>
      </c>
      <c r="FE18" s="25" t="s">
        <v>3844</v>
      </c>
      <c r="FF18" s="24">
        <v>1</v>
      </c>
      <c r="FG18" s="24">
        <v>2</v>
      </c>
      <c r="FH18" s="24">
        <v>4</v>
      </c>
      <c r="FI18" s="24">
        <v>0</v>
      </c>
      <c r="FJ18" s="24">
        <v>1</v>
      </c>
      <c r="FK18" s="24">
        <v>0</v>
      </c>
      <c r="FL18" s="25" t="s">
        <v>313</v>
      </c>
      <c r="FM18" s="25" t="s">
        <v>313</v>
      </c>
      <c r="FN18" s="24">
        <v>1</v>
      </c>
      <c r="FO18" s="24">
        <v>12.847</v>
      </c>
      <c r="FP18" s="24">
        <v>95.093999999999994</v>
      </c>
      <c r="FQ18" s="24">
        <v>97.995999999999995</v>
      </c>
      <c r="FR18" s="24">
        <v>8</v>
      </c>
      <c r="FS18" s="25" t="s">
        <v>331</v>
      </c>
      <c r="FT18" s="25" t="s">
        <v>331</v>
      </c>
      <c r="FU18" s="25"/>
      <c r="FV18" s="74">
        <v>0</v>
      </c>
      <c r="FW18" s="25" t="s">
        <v>3845</v>
      </c>
      <c r="FX18" s="25" t="s">
        <v>456</v>
      </c>
      <c r="FY18" s="24">
        <v>55.844000000000001</v>
      </c>
      <c r="FZ18" s="24">
        <v>79.58</v>
      </c>
      <c r="GA18" s="24">
        <v>81.150999999999996</v>
      </c>
      <c r="GB18" s="24">
        <v>6</v>
      </c>
      <c r="GC18" s="25" t="s">
        <v>584</v>
      </c>
      <c r="GD18" s="25" t="s">
        <v>584</v>
      </c>
      <c r="GE18" s="25"/>
      <c r="GF18" s="74">
        <v>0</v>
      </c>
      <c r="GG18" s="25" t="s">
        <v>3846</v>
      </c>
      <c r="GH18" s="25" t="s">
        <v>456</v>
      </c>
      <c r="GI18" s="24">
        <v>82.004999999999995</v>
      </c>
      <c r="GJ18" s="24">
        <v>84.438999999999993</v>
      </c>
      <c r="GK18" s="24">
        <v>139.11699999999999</v>
      </c>
      <c r="GL18" s="24">
        <v>2</v>
      </c>
      <c r="GM18" s="24">
        <v>3</v>
      </c>
      <c r="GN18" s="25" t="s">
        <v>3847</v>
      </c>
      <c r="GO18" s="24">
        <v>2.8879999999999999</v>
      </c>
      <c r="GP18" s="24">
        <v>29.841999999999999</v>
      </c>
      <c r="GQ18" s="24">
        <v>32.018999999999998</v>
      </c>
      <c r="GR18" s="24">
        <v>4</v>
      </c>
      <c r="GS18" s="24">
        <v>4</v>
      </c>
      <c r="GT18" s="24">
        <v>4</v>
      </c>
      <c r="GU18" s="24">
        <v>0</v>
      </c>
      <c r="GV18" s="24">
        <v>2</v>
      </c>
      <c r="GW18" s="25" t="s">
        <v>448</v>
      </c>
      <c r="GX18" s="24">
        <v>7.9089999999999998</v>
      </c>
      <c r="GY18" s="24">
        <v>46.469000000000001</v>
      </c>
      <c r="GZ18" s="24">
        <v>47.985999999999997</v>
      </c>
      <c r="HA18" s="24">
        <v>8</v>
      </c>
      <c r="HB18" s="24">
        <v>1</v>
      </c>
      <c r="HC18" s="24">
        <v>1</v>
      </c>
      <c r="HD18" s="24">
        <v>1</v>
      </c>
      <c r="HE18" s="24">
        <v>2</v>
      </c>
      <c r="HF18" s="24">
        <v>1</v>
      </c>
      <c r="HG18" s="24">
        <v>6</v>
      </c>
      <c r="HH18" s="24">
        <v>6</v>
      </c>
      <c r="HI18" s="25" t="s">
        <v>3684</v>
      </c>
      <c r="HJ18" s="25" t="s">
        <v>3685</v>
      </c>
      <c r="HK18" s="8"/>
      <c r="HL18" s="25" t="s">
        <v>3836</v>
      </c>
      <c r="HM18" s="23">
        <v>44274.363356481481</v>
      </c>
      <c r="HN18" s="23">
        <v>44274.420520833337</v>
      </c>
      <c r="HO18" s="24">
        <v>100</v>
      </c>
      <c r="HP18" s="24">
        <v>4938</v>
      </c>
      <c r="HQ18" s="24">
        <v>1</v>
      </c>
      <c r="HR18" s="23">
        <v>44274.420525324073</v>
      </c>
      <c r="HS18" s="25" t="s">
        <v>314</v>
      </c>
      <c r="HT18" s="25" t="s">
        <v>315</v>
      </c>
      <c r="HU18" s="25" t="s">
        <v>316</v>
      </c>
      <c r="HV18" s="25" t="s">
        <v>675</v>
      </c>
      <c r="HW18" s="24">
        <v>1</v>
      </c>
      <c r="HX18" s="24">
        <v>1</v>
      </c>
      <c r="HY18" s="24">
        <v>2</v>
      </c>
      <c r="HZ18" s="24">
        <v>1</v>
      </c>
      <c r="IA18" s="24">
        <v>1</v>
      </c>
      <c r="IB18" s="24">
        <v>2</v>
      </c>
      <c r="IC18" s="24">
        <v>5</v>
      </c>
      <c r="ID18" s="24">
        <v>3</v>
      </c>
      <c r="IE18" s="25" t="s">
        <v>3848</v>
      </c>
      <c r="IF18" s="24">
        <v>2</v>
      </c>
      <c r="IG18" s="24">
        <v>1</v>
      </c>
      <c r="IH18" s="25" t="s">
        <v>3849</v>
      </c>
      <c r="II18" s="25" t="s">
        <v>323</v>
      </c>
      <c r="IJ18" s="25"/>
      <c r="IK18" s="74">
        <v>0</v>
      </c>
      <c r="IL18" s="25" t="s">
        <v>3850</v>
      </c>
      <c r="IM18" s="74">
        <v>21</v>
      </c>
      <c r="IN18" s="25"/>
      <c r="IO18" s="74">
        <v>0</v>
      </c>
      <c r="IP18" s="25" t="s">
        <v>3851</v>
      </c>
      <c r="IQ18" s="25" t="s">
        <v>3852</v>
      </c>
      <c r="IR18" s="74">
        <v>23</v>
      </c>
      <c r="IS18" s="25"/>
      <c r="IT18" s="74">
        <v>0</v>
      </c>
      <c r="IU18" s="25" t="s">
        <v>3853</v>
      </c>
      <c r="IV18" s="74">
        <v>7</v>
      </c>
      <c r="IW18" s="25"/>
      <c r="IX18" s="74">
        <v>0</v>
      </c>
      <c r="IY18" s="25" t="s">
        <v>3854</v>
      </c>
      <c r="IZ18" s="25" t="s">
        <v>3855</v>
      </c>
      <c r="JA18" s="74">
        <v>28</v>
      </c>
      <c r="JB18" s="25"/>
      <c r="JC18" s="74">
        <v>0</v>
      </c>
      <c r="JD18" s="25" t="s">
        <v>3856</v>
      </c>
      <c r="JE18" s="74">
        <v>34</v>
      </c>
      <c r="JF18" s="25"/>
      <c r="JG18" s="74">
        <v>0</v>
      </c>
      <c r="JH18" s="25" t="s">
        <v>3857</v>
      </c>
      <c r="JI18" s="24">
        <v>3</v>
      </c>
      <c r="JJ18" s="24">
        <v>0</v>
      </c>
      <c r="JK18" s="24">
        <v>3</v>
      </c>
      <c r="JL18" s="24">
        <v>1</v>
      </c>
      <c r="JM18" s="25" t="s">
        <v>3858</v>
      </c>
      <c r="JN18" s="24">
        <v>1</v>
      </c>
      <c r="JO18" s="24">
        <v>1</v>
      </c>
      <c r="JP18" s="24">
        <v>1</v>
      </c>
      <c r="JQ18" s="24">
        <v>2</v>
      </c>
      <c r="JR18" s="24">
        <v>1</v>
      </c>
      <c r="JS18" s="25" t="s">
        <v>3859</v>
      </c>
      <c r="JT18" s="24">
        <v>3</v>
      </c>
      <c r="JU18" s="24">
        <v>1</v>
      </c>
      <c r="JV18" s="25" t="s">
        <v>3860</v>
      </c>
      <c r="JW18" s="24">
        <v>3</v>
      </c>
      <c r="JX18" s="24">
        <v>4</v>
      </c>
      <c r="JY18" s="24">
        <v>0</v>
      </c>
      <c r="JZ18" s="24">
        <v>1</v>
      </c>
      <c r="KA18" s="24">
        <v>0</v>
      </c>
      <c r="KB18" s="25" t="s">
        <v>313</v>
      </c>
      <c r="KC18" s="25" t="s">
        <v>313</v>
      </c>
      <c r="KD18" s="24">
        <v>1</v>
      </c>
      <c r="KE18" s="24">
        <v>2.9369999999999998</v>
      </c>
      <c r="KF18" s="24">
        <v>29.332000000000001</v>
      </c>
      <c r="KG18" s="24">
        <v>30.824999999999999</v>
      </c>
      <c r="KH18" s="24">
        <v>5</v>
      </c>
      <c r="KI18" s="24">
        <v>1</v>
      </c>
      <c r="KJ18" s="24">
        <v>1</v>
      </c>
      <c r="KK18" s="24">
        <v>1</v>
      </c>
      <c r="KL18" s="24">
        <v>2</v>
      </c>
      <c r="KM18" s="24">
        <v>1</v>
      </c>
      <c r="KN18" s="24">
        <v>10</v>
      </c>
      <c r="KO18" s="24">
        <v>1</v>
      </c>
      <c r="KP18" s="25" t="s">
        <v>808</v>
      </c>
      <c r="KQ18" s="25" t="s">
        <v>3861</v>
      </c>
      <c r="KR18" s="24">
        <v>0</v>
      </c>
      <c r="KS18" s="25" t="s">
        <v>312</v>
      </c>
      <c r="KT18" s="25" t="s">
        <v>313</v>
      </c>
      <c r="KU18" s="24">
        <v>5</v>
      </c>
      <c r="KV18" s="24">
        <v>5</v>
      </c>
      <c r="KW18" s="24">
        <v>5</v>
      </c>
      <c r="KX18" s="24">
        <v>5</v>
      </c>
      <c r="KY18" s="24">
        <v>5</v>
      </c>
      <c r="KZ18" s="24">
        <v>5</v>
      </c>
      <c r="LA18" s="24">
        <v>4</v>
      </c>
      <c r="LB18" s="24">
        <v>5</v>
      </c>
      <c r="LC18" s="24">
        <v>4</v>
      </c>
      <c r="LD18" s="24">
        <v>5</v>
      </c>
      <c r="LE18" s="24">
        <v>5</v>
      </c>
      <c r="LF18" s="24">
        <v>5</v>
      </c>
      <c r="LG18" s="24">
        <v>5</v>
      </c>
      <c r="LH18" s="24">
        <v>5</v>
      </c>
      <c r="LI18" s="24">
        <v>5</v>
      </c>
      <c r="LJ18" s="24">
        <v>4</v>
      </c>
      <c r="LK18" s="24">
        <v>4</v>
      </c>
      <c r="LL18" s="24">
        <v>5</v>
      </c>
      <c r="LM18" s="24">
        <v>5</v>
      </c>
      <c r="LN18" s="24">
        <v>5</v>
      </c>
      <c r="LO18" s="24">
        <v>5</v>
      </c>
      <c r="LP18" s="24">
        <v>5</v>
      </c>
      <c r="LQ18" s="24">
        <v>5</v>
      </c>
      <c r="LR18" s="24">
        <v>5</v>
      </c>
      <c r="LS18" s="24">
        <v>4</v>
      </c>
      <c r="LT18" s="24">
        <v>4</v>
      </c>
      <c r="LU18" s="24">
        <v>5</v>
      </c>
      <c r="LV18" s="25" t="s">
        <v>3862</v>
      </c>
      <c r="LW18" s="25" t="s">
        <v>753</v>
      </c>
      <c r="LX18" s="25" t="s">
        <v>3863</v>
      </c>
      <c r="LY18" s="25" t="s">
        <v>3864</v>
      </c>
      <c r="LZ18" s="24">
        <v>68</v>
      </c>
      <c r="MA18">
        <f t="shared" si="27"/>
        <v>10</v>
      </c>
      <c r="MB18">
        <f t="shared" si="28"/>
        <v>14</v>
      </c>
      <c r="MC18">
        <f t="shared" si="0"/>
        <v>6</v>
      </c>
      <c r="MD18">
        <f t="shared" si="1"/>
        <v>6</v>
      </c>
      <c r="ME18">
        <f t="shared" si="29"/>
        <v>58</v>
      </c>
      <c r="MF18">
        <f t="shared" si="30"/>
        <v>1.6666666666666667</v>
      </c>
      <c r="MG18">
        <f t="shared" si="31"/>
        <v>2.3333333333333335</v>
      </c>
      <c r="MH18">
        <f t="shared" si="32"/>
        <v>1.2</v>
      </c>
      <c r="MI18">
        <f t="shared" si="33"/>
        <v>1.2</v>
      </c>
      <c r="MJ18">
        <f t="shared" si="34"/>
        <v>4.833333333333333</v>
      </c>
      <c r="MK18">
        <f t="shared" si="35"/>
        <v>0</v>
      </c>
      <c r="ML18">
        <f t="shared" si="36"/>
        <v>3.6</v>
      </c>
      <c r="MM18">
        <f t="shared" si="37"/>
        <v>0</v>
      </c>
      <c r="MN18">
        <f t="shared" si="38"/>
        <v>4</v>
      </c>
      <c r="MO18">
        <f t="shared" si="39"/>
        <v>0</v>
      </c>
      <c r="MP18">
        <f t="shared" si="40"/>
        <v>3.6666666666666665</v>
      </c>
      <c r="MQ18">
        <f t="shared" si="41"/>
        <v>0.33333333333333331</v>
      </c>
      <c r="MR18">
        <f t="shared" si="42"/>
        <v>3</v>
      </c>
      <c r="MS18">
        <f t="shared" si="43"/>
        <v>97.142857142857139</v>
      </c>
      <c r="MT18">
        <f t="shared" si="44"/>
        <v>97.714285714285708</v>
      </c>
      <c r="MU18" s="77">
        <f t="shared" si="2"/>
        <v>1</v>
      </c>
      <c r="MV18">
        <f t="shared" si="3"/>
        <v>0</v>
      </c>
      <c r="MW18">
        <v>1</v>
      </c>
      <c r="MX18">
        <v>0</v>
      </c>
      <c r="MY18">
        <f t="shared" si="4"/>
        <v>0</v>
      </c>
      <c r="MZ18">
        <v>1</v>
      </c>
      <c r="NA18">
        <v>1</v>
      </c>
      <c r="NB18">
        <f t="shared" si="5"/>
        <v>0</v>
      </c>
      <c r="NC18">
        <f t="shared" si="6"/>
        <v>0.5</v>
      </c>
      <c r="ND18">
        <f t="shared" si="7"/>
        <v>0</v>
      </c>
      <c r="NE18">
        <f t="shared" si="8"/>
        <v>0.5</v>
      </c>
      <c r="NF18">
        <f t="shared" si="9"/>
        <v>0</v>
      </c>
      <c r="NG18">
        <f t="shared" si="10"/>
        <v>0</v>
      </c>
      <c r="NH18">
        <f t="shared" si="11"/>
        <v>0</v>
      </c>
      <c r="NI18">
        <f t="shared" si="12"/>
        <v>0</v>
      </c>
      <c r="NJ18">
        <f t="shared" si="13"/>
        <v>0</v>
      </c>
      <c r="NK18">
        <f t="shared" si="14"/>
        <v>0</v>
      </c>
      <c r="NL18">
        <f t="shared" si="15"/>
        <v>0</v>
      </c>
      <c r="NM18">
        <f t="shared" si="16"/>
        <v>0</v>
      </c>
      <c r="NN18" s="77">
        <f t="shared" si="17"/>
        <v>0.5</v>
      </c>
      <c r="NO18" s="77">
        <f t="shared" si="18"/>
        <v>0</v>
      </c>
      <c r="NP18" s="77">
        <f t="shared" si="19"/>
        <v>1</v>
      </c>
      <c r="NQ18" s="77">
        <f t="shared" si="20"/>
        <v>0</v>
      </c>
      <c r="NR18" s="77">
        <f t="shared" si="21"/>
        <v>0</v>
      </c>
      <c r="NS18" s="77">
        <f t="shared" si="22"/>
        <v>0</v>
      </c>
      <c r="NT18" s="77">
        <f t="shared" si="23"/>
        <v>1</v>
      </c>
      <c r="NU18" s="77">
        <f t="shared" si="24"/>
        <v>0</v>
      </c>
      <c r="NV18" s="77">
        <f t="shared" si="25"/>
        <v>1</v>
      </c>
      <c r="NW18" s="77" t="e">
        <f>IF(LEN(VLOOKUP(I:I,#REF!, 2, 0))=0, "", VLOOKUP(I:I,#REF!, 2, 0))</f>
        <v>#REF!</v>
      </c>
      <c r="NX18" s="77" t="e">
        <f>IF(LEN(VLOOKUP(I:I,#REF!, 3, 0))=0, "", VLOOKUP(I:I,#REF!, 3, 0))</f>
        <v>#REF!</v>
      </c>
      <c r="NY18" s="77">
        <f t="shared" si="45"/>
        <v>0.5</v>
      </c>
      <c r="NZ18" s="77">
        <f t="shared" si="46"/>
        <v>0.75</v>
      </c>
      <c r="OA18" s="77">
        <f t="shared" si="47"/>
        <v>0</v>
      </c>
      <c r="OB18" s="77">
        <f t="shared" si="48"/>
        <v>0.16666666666666666</v>
      </c>
      <c r="OC18">
        <f t="shared" si="49"/>
        <v>0</v>
      </c>
      <c r="OD18" s="77">
        <f t="shared" si="50"/>
        <v>0.25</v>
      </c>
      <c r="OE18">
        <f t="shared" si="51"/>
        <v>0.23333333333333334</v>
      </c>
      <c r="OF18">
        <f t="shared" si="52"/>
        <v>0.27272727272727271</v>
      </c>
      <c r="OG18" t="e">
        <f t="shared" si="53"/>
        <v>#REF!</v>
      </c>
      <c r="OH18">
        <f t="shared" si="26"/>
        <v>0.33333333333333331</v>
      </c>
      <c r="OI18">
        <f t="shared" si="54"/>
        <v>0</v>
      </c>
      <c r="OJ18" s="77">
        <f t="shared" si="55"/>
        <v>0.5</v>
      </c>
      <c r="OK18" t="e">
        <f>IF(LEN(VLOOKUP(I:I,#REF!, 2, 0))=0, "", VLOOKUP(I:I,#REF!, 2, 0))</f>
        <v>#REF!</v>
      </c>
      <c r="OL18" t="e">
        <f>IF(LEN(VLOOKUP(I:I,#REF!, 3, 0))=0, "", VLOOKUP(I:I,#REF!, 3, 0))</f>
        <v>#REF!</v>
      </c>
      <c r="OM18">
        <v>5</v>
      </c>
      <c r="ON18">
        <v>1</v>
      </c>
      <c r="OO18" s="109">
        <v>1</v>
      </c>
      <c r="OP18">
        <f t="shared" si="56"/>
        <v>11</v>
      </c>
      <c r="OQ18">
        <v>1</v>
      </c>
      <c r="OR18">
        <v>1</v>
      </c>
      <c r="OS18">
        <f t="shared" si="57"/>
        <v>7</v>
      </c>
    </row>
    <row r="19" spans="5:409" ht="18" customHeight="1">
      <c r="F19">
        <v>1</v>
      </c>
      <c r="G19">
        <v>1</v>
      </c>
      <c r="H19" s="110" t="s">
        <v>536</v>
      </c>
      <c r="I19" s="110" t="s">
        <v>536</v>
      </c>
      <c r="J19" s="5"/>
      <c r="K19" s="6">
        <v>44271.412106481483</v>
      </c>
      <c r="L19" s="6">
        <v>44271.465648148151</v>
      </c>
      <c r="M19" s="7">
        <v>100</v>
      </c>
      <c r="N19" s="7">
        <v>2</v>
      </c>
      <c r="O19" s="73">
        <v>1</v>
      </c>
      <c r="P19" s="4" t="s">
        <v>313</v>
      </c>
      <c r="Q19" s="7">
        <v>4626</v>
      </c>
      <c r="R19" s="7">
        <v>1</v>
      </c>
      <c r="S19" s="6">
        <v>44271.466280879627</v>
      </c>
      <c r="T19" s="4" t="s">
        <v>314</v>
      </c>
      <c r="U19" s="4" t="s">
        <v>407</v>
      </c>
      <c r="V19" s="4" t="s">
        <v>444</v>
      </c>
      <c r="W19" s="4" t="s">
        <v>537</v>
      </c>
      <c r="X19" s="7">
        <v>49.978999999999999</v>
      </c>
      <c r="Y19" s="7">
        <v>83.685000000000002</v>
      </c>
      <c r="Z19" s="7">
        <v>84.887</v>
      </c>
      <c r="AA19" s="7">
        <v>14</v>
      </c>
      <c r="AB19" s="7">
        <v>3</v>
      </c>
      <c r="AC19" s="7">
        <v>0</v>
      </c>
      <c r="AD19" s="7">
        <v>0</v>
      </c>
      <c r="AE19" s="7">
        <v>0</v>
      </c>
      <c r="AF19" s="7">
        <v>0</v>
      </c>
      <c r="AG19" s="7">
        <v>0</v>
      </c>
      <c r="AH19" s="7">
        <v>0</v>
      </c>
      <c r="AI19" s="7">
        <v>0</v>
      </c>
      <c r="AJ19" s="4" t="s">
        <v>538</v>
      </c>
      <c r="AK19" s="7">
        <v>2.9119999999999999</v>
      </c>
      <c r="AL19" s="7">
        <v>8.6479999999999997</v>
      </c>
      <c r="AM19" s="7">
        <v>9.3940000000000001</v>
      </c>
      <c r="AN19" s="7">
        <v>6</v>
      </c>
      <c r="AO19" s="7">
        <v>4</v>
      </c>
      <c r="AP19" s="7">
        <v>0</v>
      </c>
      <c r="AQ19" s="7">
        <v>1.4510000000000001</v>
      </c>
      <c r="AR19" s="7">
        <v>167.26900000000001</v>
      </c>
      <c r="AS19" s="7">
        <v>170.41</v>
      </c>
      <c r="AT19" s="7">
        <v>6</v>
      </c>
      <c r="AU19" s="7">
        <v>1.385</v>
      </c>
      <c r="AV19" s="7">
        <v>198.79900000000001</v>
      </c>
      <c r="AW19" s="7">
        <v>219.98500000000001</v>
      </c>
      <c r="AX19" s="7">
        <v>22</v>
      </c>
      <c r="AY19" s="4" t="s">
        <v>539</v>
      </c>
      <c r="AZ19" s="4" t="s">
        <v>320</v>
      </c>
      <c r="BA19" s="4"/>
      <c r="BB19" s="73">
        <v>-888</v>
      </c>
      <c r="BC19" s="4" t="s">
        <v>540</v>
      </c>
      <c r="BD19" s="7">
        <v>3.137</v>
      </c>
      <c r="BE19" s="7">
        <v>294.41699999999997</v>
      </c>
      <c r="BF19" s="7">
        <v>295.59500000000003</v>
      </c>
      <c r="BG19" s="7">
        <v>5</v>
      </c>
      <c r="BH19" s="7">
        <v>1.903</v>
      </c>
      <c r="BI19" s="7">
        <v>1.903</v>
      </c>
      <c r="BJ19" s="7">
        <v>10.141</v>
      </c>
      <c r="BK19" s="7">
        <v>1</v>
      </c>
      <c r="BL19" s="4" t="s">
        <v>377</v>
      </c>
      <c r="BM19" s="7">
        <v>1.097</v>
      </c>
      <c r="BN19" s="7">
        <v>68.320999999999998</v>
      </c>
      <c r="BO19" s="7">
        <v>69.55</v>
      </c>
      <c r="BP19" s="7">
        <v>4</v>
      </c>
      <c r="BQ19" s="7">
        <v>97</v>
      </c>
      <c r="BR19" s="7">
        <v>85</v>
      </c>
      <c r="BS19" s="7">
        <v>5.625</v>
      </c>
      <c r="BT19" s="7">
        <v>273.70800000000003</v>
      </c>
      <c r="BU19" s="7">
        <v>287.03500000000003</v>
      </c>
      <c r="BV19" s="7">
        <v>9</v>
      </c>
      <c r="BW19" s="4" t="s">
        <v>322</v>
      </c>
      <c r="BX19" s="4" t="s">
        <v>322</v>
      </c>
      <c r="BY19" s="4"/>
      <c r="BZ19" s="73">
        <v>0</v>
      </c>
      <c r="CA19" s="4" t="s">
        <v>541</v>
      </c>
      <c r="CB19" s="7">
        <v>3.6160000000000001</v>
      </c>
      <c r="CC19" s="7">
        <v>71.123000000000005</v>
      </c>
      <c r="CD19" s="7">
        <v>71.825999999999993</v>
      </c>
      <c r="CE19" s="7">
        <v>11</v>
      </c>
      <c r="CF19" s="7">
        <v>90</v>
      </c>
      <c r="CG19" s="7">
        <v>48</v>
      </c>
      <c r="CH19" s="7">
        <v>4.3419999999999996</v>
      </c>
      <c r="CI19" s="7">
        <v>92.552000000000007</v>
      </c>
      <c r="CJ19" s="7">
        <v>93.628</v>
      </c>
      <c r="CK19" s="7">
        <v>22</v>
      </c>
      <c r="CL19" s="97" t="s">
        <v>413</v>
      </c>
      <c r="CM19" s="94" t="s">
        <v>414</v>
      </c>
      <c r="CN19" s="7">
        <v>0.85799999999999998</v>
      </c>
      <c r="CO19" s="7">
        <v>148.13200000000001</v>
      </c>
      <c r="CP19" s="7">
        <v>148.83000000000001</v>
      </c>
      <c r="CQ19" s="7">
        <v>10</v>
      </c>
      <c r="CR19" s="7">
        <v>94</v>
      </c>
      <c r="CS19" s="7">
        <v>57</v>
      </c>
      <c r="CT19" s="7">
        <v>3</v>
      </c>
      <c r="CU19" s="7">
        <v>1</v>
      </c>
      <c r="CV19" s="4" t="s">
        <v>542</v>
      </c>
      <c r="CW19" s="7">
        <v>1.5229999999999999</v>
      </c>
      <c r="CX19" s="7">
        <v>427.90699999999998</v>
      </c>
      <c r="CY19" s="7">
        <v>465.334</v>
      </c>
      <c r="CZ19" s="7">
        <v>15</v>
      </c>
      <c r="DA19" s="7">
        <v>6.2469999999999999</v>
      </c>
      <c r="DB19" s="7">
        <v>7.8239999999999998</v>
      </c>
      <c r="DC19" s="7">
        <v>10.627000000000001</v>
      </c>
      <c r="DD19" s="7">
        <v>3</v>
      </c>
      <c r="DE19" s="4" t="s">
        <v>377</v>
      </c>
      <c r="DF19" s="7">
        <v>1.581</v>
      </c>
      <c r="DG19" s="7">
        <v>113.15600000000001</v>
      </c>
      <c r="DH19" s="7">
        <v>113.492</v>
      </c>
      <c r="DI19" s="7">
        <v>11</v>
      </c>
      <c r="DJ19" s="7">
        <v>92</v>
      </c>
      <c r="DK19" s="7">
        <v>77</v>
      </c>
      <c r="DL19" s="7">
        <v>14.494999999999999</v>
      </c>
      <c r="DM19" s="7">
        <v>496.90300000000002</v>
      </c>
      <c r="DN19" s="7">
        <v>502.68099999999998</v>
      </c>
      <c r="DO19" s="7">
        <v>35</v>
      </c>
      <c r="DP19" s="4" t="s">
        <v>543</v>
      </c>
      <c r="DQ19" s="4" t="s">
        <v>510</v>
      </c>
      <c r="DR19" s="4" t="s">
        <v>544</v>
      </c>
      <c r="DS19" s="73">
        <v>1</v>
      </c>
      <c r="DT19" s="4" t="s">
        <v>545</v>
      </c>
      <c r="DU19" s="7">
        <v>0.79700000000000004</v>
      </c>
      <c r="DV19" s="7">
        <v>224.92</v>
      </c>
      <c r="DW19" s="7">
        <v>290.52300000000002</v>
      </c>
      <c r="DX19" s="7">
        <v>10</v>
      </c>
      <c r="DY19" s="7">
        <v>86</v>
      </c>
      <c r="DZ19" s="7">
        <v>81</v>
      </c>
      <c r="EA19" s="7">
        <v>2.2970000000000002</v>
      </c>
      <c r="EB19" s="7">
        <v>41.637</v>
      </c>
      <c r="EC19" s="7">
        <v>42.585000000000001</v>
      </c>
      <c r="ED19" s="7">
        <v>19</v>
      </c>
      <c r="EE19" s="94" t="s">
        <v>417</v>
      </c>
      <c r="EF19" s="94" t="s">
        <v>364</v>
      </c>
      <c r="EG19" s="7">
        <v>0.73499999999999999</v>
      </c>
      <c r="EH19" s="7">
        <v>130.4</v>
      </c>
      <c r="EI19" s="7">
        <v>131.16200000000001</v>
      </c>
      <c r="EJ19" s="7">
        <v>4</v>
      </c>
      <c r="EK19" s="7">
        <v>88</v>
      </c>
      <c r="EL19" s="7">
        <v>82</v>
      </c>
      <c r="EM19" s="7">
        <v>3</v>
      </c>
      <c r="EN19" s="7">
        <v>1</v>
      </c>
      <c r="EO19" s="4" t="s">
        <v>546</v>
      </c>
      <c r="EP19" s="7">
        <v>9.7530000000000001</v>
      </c>
      <c r="EQ19" s="7">
        <v>35.323999999999998</v>
      </c>
      <c r="ER19" s="7">
        <v>36.600999999999999</v>
      </c>
      <c r="ES19" s="7">
        <v>9</v>
      </c>
      <c r="ET19" s="4" t="s">
        <v>547</v>
      </c>
      <c r="EU19" s="7">
        <v>0.70099999999999996</v>
      </c>
      <c r="EV19" s="7">
        <v>41.006999999999998</v>
      </c>
      <c r="EW19" s="7">
        <v>248.38300000000001</v>
      </c>
      <c r="EX19" s="7">
        <v>5</v>
      </c>
      <c r="EY19" s="7">
        <v>85</v>
      </c>
      <c r="EZ19" s="7">
        <v>80</v>
      </c>
      <c r="FA19" s="7">
        <v>4.3129999999999997</v>
      </c>
      <c r="FB19" s="7">
        <v>110.03400000000001</v>
      </c>
      <c r="FC19" s="7">
        <v>110.801</v>
      </c>
      <c r="FD19" s="7">
        <v>31</v>
      </c>
      <c r="FE19" s="4" t="s">
        <v>548</v>
      </c>
      <c r="FF19" s="7">
        <v>3</v>
      </c>
      <c r="FG19" s="7">
        <v>2</v>
      </c>
      <c r="FH19" s="7">
        <v>3</v>
      </c>
      <c r="FI19" s="7">
        <v>1</v>
      </c>
      <c r="FJ19" s="7">
        <v>1</v>
      </c>
      <c r="FK19" s="7">
        <v>0</v>
      </c>
      <c r="FL19" s="4" t="s">
        <v>336</v>
      </c>
      <c r="FM19" s="4" t="s">
        <v>337</v>
      </c>
      <c r="FN19" s="7">
        <v>1</v>
      </c>
      <c r="FO19" s="7">
        <v>1.8109999999999999</v>
      </c>
      <c r="FP19" s="7">
        <v>140.63499999999999</v>
      </c>
      <c r="FQ19" s="7">
        <v>141.68799999999999</v>
      </c>
      <c r="FR19" s="7">
        <v>41</v>
      </c>
      <c r="FS19" s="4" t="s">
        <v>411</v>
      </c>
      <c r="FT19" s="4" t="s">
        <v>411</v>
      </c>
      <c r="FU19" s="4"/>
      <c r="FV19" s="73">
        <v>0</v>
      </c>
      <c r="FW19" s="4" t="s">
        <v>549</v>
      </c>
      <c r="FX19" s="4" t="s">
        <v>312</v>
      </c>
      <c r="FY19" s="7">
        <v>0.39200000000000002</v>
      </c>
      <c r="FZ19" s="7">
        <v>124.07599999999999</v>
      </c>
      <c r="GA19" s="7">
        <v>126.337</v>
      </c>
      <c r="GB19" s="7">
        <v>13</v>
      </c>
      <c r="GC19" s="4" t="s">
        <v>550</v>
      </c>
      <c r="GD19" s="4" t="s">
        <v>360</v>
      </c>
      <c r="GE19" s="4"/>
      <c r="GF19" s="73">
        <v>0</v>
      </c>
      <c r="GG19" s="4" t="s">
        <v>551</v>
      </c>
      <c r="GH19" s="4" t="s">
        <v>360</v>
      </c>
      <c r="GI19" s="7">
        <v>8.1690000000000005</v>
      </c>
      <c r="GJ19" s="7">
        <v>125.447</v>
      </c>
      <c r="GK19" s="7">
        <v>181.44</v>
      </c>
      <c r="GL19" s="7">
        <v>14</v>
      </c>
      <c r="GM19" s="7">
        <v>1</v>
      </c>
      <c r="GN19" s="4" t="s">
        <v>552</v>
      </c>
      <c r="GO19" s="7">
        <v>4.2679999999999998</v>
      </c>
      <c r="GP19" s="7">
        <v>69.832999999999998</v>
      </c>
      <c r="GQ19" s="7">
        <v>86.817999999999998</v>
      </c>
      <c r="GR19" s="7">
        <v>6</v>
      </c>
      <c r="GS19" s="7">
        <v>4</v>
      </c>
      <c r="GT19" s="7">
        <v>3</v>
      </c>
      <c r="GU19" s="7">
        <v>1</v>
      </c>
      <c r="GV19" s="7">
        <v>2</v>
      </c>
      <c r="GW19" s="4" t="s">
        <v>336</v>
      </c>
      <c r="GX19" s="7">
        <v>9.6620000000000008</v>
      </c>
      <c r="GY19" s="7">
        <v>55.610999999999997</v>
      </c>
      <c r="GZ19" s="7">
        <v>57.113999999999997</v>
      </c>
      <c r="HA19" s="7">
        <v>17</v>
      </c>
      <c r="HB19" s="7">
        <v>2</v>
      </c>
      <c r="HC19" s="7">
        <v>1</v>
      </c>
      <c r="HD19" s="7">
        <v>3</v>
      </c>
      <c r="HE19" s="7">
        <v>1</v>
      </c>
      <c r="HF19" s="7">
        <v>1</v>
      </c>
      <c r="HG19" s="7">
        <v>3</v>
      </c>
      <c r="HH19" s="7">
        <v>4</v>
      </c>
      <c r="HI19" s="4" t="s">
        <v>346</v>
      </c>
      <c r="HJ19" s="4" t="s">
        <v>347</v>
      </c>
      <c r="HK19" s="8"/>
      <c r="HL19" s="4" t="s">
        <v>536</v>
      </c>
      <c r="HM19" s="6">
        <v>44274.363356481481</v>
      </c>
      <c r="HN19" s="6">
        <v>44274.471458333333</v>
      </c>
      <c r="HO19" s="7">
        <v>100</v>
      </c>
      <c r="HP19" s="7">
        <v>9340</v>
      </c>
      <c r="HQ19" s="7">
        <v>1</v>
      </c>
      <c r="HR19" s="6">
        <v>44274.471479745371</v>
      </c>
      <c r="HS19" s="4" t="s">
        <v>314</v>
      </c>
      <c r="HT19" s="4" t="s">
        <v>407</v>
      </c>
      <c r="HU19" s="4" t="s">
        <v>444</v>
      </c>
      <c r="HV19" s="4" t="s">
        <v>537</v>
      </c>
      <c r="HW19" s="7">
        <v>1</v>
      </c>
      <c r="HX19" s="7">
        <v>2</v>
      </c>
      <c r="HY19" s="7">
        <v>2</v>
      </c>
      <c r="HZ19" s="7">
        <v>2</v>
      </c>
      <c r="IA19" s="7">
        <v>1</v>
      </c>
      <c r="IB19" s="7">
        <v>1</v>
      </c>
      <c r="IC19" s="7">
        <v>2</v>
      </c>
      <c r="ID19" s="7">
        <v>2</v>
      </c>
      <c r="IE19" s="4" t="s">
        <v>553</v>
      </c>
      <c r="IF19" s="7">
        <v>3</v>
      </c>
      <c r="IG19" s="7">
        <v>0</v>
      </c>
      <c r="IH19" s="4" t="s">
        <v>554</v>
      </c>
      <c r="II19" s="4" t="s">
        <v>324</v>
      </c>
      <c r="IJ19" s="4" t="s">
        <v>555</v>
      </c>
      <c r="IK19" s="73">
        <v>0</v>
      </c>
      <c r="IL19" s="73">
        <v>55</v>
      </c>
      <c r="IM19" s="73">
        <v>55</v>
      </c>
      <c r="IN19" s="4"/>
      <c r="IO19" s="73">
        <v>0</v>
      </c>
      <c r="IP19" s="4" t="s">
        <v>557</v>
      </c>
      <c r="IQ19" s="73">
        <v>22</v>
      </c>
      <c r="IR19" s="73">
        <v>22</v>
      </c>
      <c r="IS19" s="4"/>
      <c r="IT19" s="73">
        <v>1</v>
      </c>
      <c r="IU19" s="73">
        <v>21</v>
      </c>
      <c r="IV19" s="73">
        <v>21</v>
      </c>
      <c r="IW19" s="4"/>
      <c r="IX19" s="73">
        <v>1</v>
      </c>
      <c r="IY19" s="4" t="s">
        <v>559</v>
      </c>
      <c r="IZ19" s="4" t="s">
        <v>560</v>
      </c>
      <c r="JA19" s="73">
        <v>0</v>
      </c>
      <c r="JB19" s="73">
        <v>0.7</v>
      </c>
      <c r="JC19" s="73">
        <v>0</v>
      </c>
      <c r="JD19" s="73">
        <v>60</v>
      </c>
      <c r="JE19" s="73">
        <v>60</v>
      </c>
      <c r="JF19" s="4"/>
      <c r="JG19" s="73">
        <v>1</v>
      </c>
      <c r="JH19" s="4" t="s">
        <v>562</v>
      </c>
      <c r="JI19" s="7">
        <v>2</v>
      </c>
      <c r="JJ19" s="7">
        <v>1</v>
      </c>
      <c r="JK19" s="7">
        <v>3</v>
      </c>
      <c r="JL19" s="7">
        <v>2</v>
      </c>
      <c r="JM19" s="4" t="s">
        <v>563</v>
      </c>
      <c r="JN19" s="7">
        <v>3</v>
      </c>
      <c r="JO19" s="7">
        <v>1</v>
      </c>
      <c r="JP19" s="7">
        <v>3</v>
      </c>
      <c r="JQ19" s="7">
        <v>2</v>
      </c>
      <c r="JR19" s="7">
        <v>1</v>
      </c>
      <c r="JS19" s="4" t="s">
        <v>564</v>
      </c>
      <c r="JT19" s="7">
        <v>1</v>
      </c>
      <c r="JU19" s="7">
        <v>2</v>
      </c>
      <c r="JV19" s="4" t="s">
        <v>565</v>
      </c>
      <c r="JW19" s="7">
        <v>1</v>
      </c>
      <c r="JX19" s="7">
        <v>3</v>
      </c>
      <c r="JY19" s="7">
        <v>1</v>
      </c>
      <c r="JZ19" s="7">
        <v>3</v>
      </c>
      <c r="KA19" s="7">
        <v>0</v>
      </c>
      <c r="KB19" s="4" t="s">
        <v>336</v>
      </c>
      <c r="KC19" s="4" t="s">
        <v>337</v>
      </c>
      <c r="KD19" s="7">
        <v>1</v>
      </c>
      <c r="KE19" s="7">
        <v>6.6959999999999997</v>
      </c>
      <c r="KF19" s="7">
        <v>34.984000000000002</v>
      </c>
      <c r="KG19" s="7">
        <v>36.026000000000003</v>
      </c>
      <c r="KH19" s="7">
        <v>8</v>
      </c>
      <c r="KI19" s="7">
        <v>1</v>
      </c>
      <c r="KJ19" s="7">
        <v>1</v>
      </c>
      <c r="KK19" s="7">
        <v>1</v>
      </c>
      <c r="KL19" s="7">
        <v>1</v>
      </c>
      <c r="KM19" s="7">
        <v>1</v>
      </c>
      <c r="KN19" s="7">
        <v>11</v>
      </c>
      <c r="KO19" s="7">
        <v>2</v>
      </c>
      <c r="KP19" s="4" t="s">
        <v>326</v>
      </c>
      <c r="KQ19" s="4" t="s">
        <v>313</v>
      </c>
      <c r="KR19" s="7">
        <v>0</v>
      </c>
      <c r="KS19" s="4" t="s">
        <v>312</v>
      </c>
      <c r="KT19" s="4" t="s">
        <v>313</v>
      </c>
      <c r="KU19" s="7">
        <v>5</v>
      </c>
      <c r="KV19" s="7">
        <v>4</v>
      </c>
      <c r="KW19" s="7">
        <v>4</v>
      </c>
      <c r="KX19" s="7">
        <v>4</v>
      </c>
      <c r="KY19" s="7">
        <v>4</v>
      </c>
      <c r="KZ19" s="7">
        <v>4</v>
      </c>
      <c r="LA19" s="7">
        <v>4</v>
      </c>
      <c r="LB19" s="7">
        <v>4</v>
      </c>
      <c r="LC19" s="7">
        <v>5</v>
      </c>
      <c r="LD19" s="7">
        <v>5</v>
      </c>
      <c r="LE19" s="7">
        <v>4</v>
      </c>
      <c r="LF19" s="7">
        <v>4</v>
      </c>
      <c r="LG19" s="7">
        <v>5</v>
      </c>
      <c r="LH19" s="7">
        <v>3</v>
      </c>
      <c r="LI19" s="7">
        <v>4</v>
      </c>
      <c r="LJ19" s="7">
        <v>3</v>
      </c>
      <c r="LK19" s="7">
        <v>4</v>
      </c>
      <c r="LL19" s="7">
        <v>4</v>
      </c>
      <c r="LM19" s="7">
        <v>4</v>
      </c>
      <c r="LN19" s="7">
        <v>4</v>
      </c>
      <c r="LO19" s="7">
        <v>4</v>
      </c>
      <c r="LP19" s="7">
        <v>4</v>
      </c>
      <c r="LQ19" s="7">
        <v>4</v>
      </c>
      <c r="LR19" s="7">
        <v>4</v>
      </c>
      <c r="LS19" s="7">
        <v>4</v>
      </c>
      <c r="LT19" s="7">
        <v>4</v>
      </c>
      <c r="LU19" s="7">
        <v>4</v>
      </c>
      <c r="LV19" s="4" t="s">
        <v>566</v>
      </c>
      <c r="LW19" s="4" t="s">
        <v>567</v>
      </c>
      <c r="LX19" s="4" t="s">
        <v>568</v>
      </c>
      <c r="LY19" s="4" t="s">
        <v>313</v>
      </c>
      <c r="LZ19" s="7">
        <v>59</v>
      </c>
      <c r="MA19">
        <f t="shared" si="27"/>
        <v>0</v>
      </c>
      <c r="MB19">
        <f t="shared" si="28"/>
        <v>10</v>
      </c>
      <c r="MC19">
        <f t="shared" si="0"/>
        <v>8</v>
      </c>
      <c r="MD19">
        <f t="shared" si="1"/>
        <v>5</v>
      </c>
      <c r="ME19">
        <f t="shared" si="29"/>
        <v>51</v>
      </c>
      <c r="MF19">
        <f t="shared" si="30"/>
        <v>0</v>
      </c>
      <c r="MG19">
        <f t="shared" si="31"/>
        <v>1.6666666666666667</v>
      </c>
      <c r="MH19">
        <f t="shared" si="32"/>
        <v>1.6</v>
      </c>
      <c r="MI19">
        <f t="shared" si="33"/>
        <v>1</v>
      </c>
      <c r="MJ19">
        <f t="shared" si="34"/>
        <v>4.25</v>
      </c>
      <c r="MK19">
        <f t="shared" si="35"/>
        <v>0.6</v>
      </c>
      <c r="ML19">
        <f t="shared" si="36"/>
        <v>3.2</v>
      </c>
      <c r="MM19">
        <f t="shared" si="37"/>
        <v>1</v>
      </c>
      <c r="MN19">
        <f t="shared" si="38"/>
        <v>3</v>
      </c>
      <c r="MO19">
        <f t="shared" si="39"/>
        <v>0.66666666666666663</v>
      </c>
      <c r="MP19">
        <f t="shared" si="40"/>
        <v>3.1666666666666665</v>
      </c>
      <c r="MQ19">
        <f t="shared" si="41"/>
        <v>0.66666666666666663</v>
      </c>
      <c r="MR19">
        <f t="shared" si="42"/>
        <v>2.6666666666666665</v>
      </c>
      <c r="MS19">
        <f t="shared" si="43"/>
        <v>90.285714285714292</v>
      </c>
      <c r="MT19">
        <f t="shared" si="44"/>
        <v>72.857142857142861</v>
      </c>
      <c r="MU19" s="77">
        <f t="shared" si="2"/>
        <v>0</v>
      </c>
      <c r="MV19">
        <f t="shared" si="3"/>
        <v>0</v>
      </c>
      <c r="MW19">
        <v>1</v>
      </c>
      <c r="MX19">
        <v>1</v>
      </c>
      <c r="MY19">
        <f t="shared" si="4"/>
        <v>1</v>
      </c>
      <c r="MZ19">
        <v>1</v>
      </c>
      <c r="NA19">
        <v>1</v>
      </c>
      <c r="NB19">
        <f t="shared" si="5"/>
        <v>0</v>
      </c>
      <c r="NC19">
        <f t="shared" si="6"/>
        <v>0</v>
      </c>
      <c r="ND19">
        <f t="shared" si="7"/>
        <v>0</v>
      </c>
      <c r="NE19">
        <f t="shared" si="8"/>
        <v>0</v>
      </c>
      <c r="NF19" s="77">
        <f t="shared" si="9"/>
        <v>1</v>
      </c>
      <c r="NG19">
        <f t="shared" si="10"/>
        <v>0</v>
      </c>
      <c r="NH19">
        <f t="shared" si="11"/>
        <v>0</v>
      </c>
      <c r="NI19">
        <f t="shared" si="12"/>
        <v>0</v>
      </c>
      <c r="NJ19">
        <f t="shared" si="13"/>
        <v>1</v>
      </c>
      <c r="NK19">
        <f t="shared" si="14"/>
        <v>1</v>
      </c>
      <c r="NL19">
        <f t="shared" si="15"/>
        <v>0</v>
      </c>
      <c r="NM19">
        <f t="shared" si="16"/>
        <v>1</v>
      </c>
      <c r="NN19" s="77">
        <f t="shared" si="17"/>
        <v>0.5</v>
      </c>
      <c r="NO19" s="77">
        <f t="shared" si="18"/>
        <v>1</v>
      </c>
      <c r="NP19" s="77">
        <f t="shared" si="19"/>
        <v>0</v>
      </c>
      <c r="NQ19" s="77">
        <f t="shared" si="20"/>
        <v>0</v>
      </c>
      <c r="NR19" s="77">
        <f t="shared" si="21"/>
        <v>0</v>
      </c>
      <c r="NS19" s="77">
        <f t="shared" si="22"/>
        <v>0</v>
      </c>
      <c r="NT19" s="77">
        <f t="shared" si="23"/>
        <v>1</v>
      </c>
      <c r="NU19" s="77">
        <f t="shared" si="24"/>
        <v>0</v>
      </c>
      <c r="NV19" s="77">
        <f t="shared" si="25"/>
        <v>0</v>
      </c>
      <c r="NW19" s="77" t="e">
        <f>IF(LEN(VLOOKUP(I:I,#REF!, 2, 0))=0, "", VLOOKUP(I:I,#REF!, 2, 0))</f>
        <v>#REF!</v>
      </c>
      <c r="NX19" s="77" t="e">
        <f>IF(LEN(VLOOKUP(I:I,#REF!, 3, 0))=0, "", VLOOKUP(I:I,#REF!, 3, 0))</f>
        <v>#REF!</v>
      </c>
      <c r="NY19" s="77">
        <f t="shared" si="45"/>
        <v>0.83333333333333337</v>
      </c>
      <c r="NZ19" s="77">
        <f t="shared" si="46"/>
        <v>1</v>
      </c>
      <c r="OA19" s="77">
        <f t="shared" si="47"/>
        <v>0.5</v>
      </c>
      <c r="OB19" s="77">
        <f t="shared" si="48"/>
        <v>0.16666666666666666</v>
      </c>
      <c r="OC19">
        <f t="shared" si="49"/>
        <v>0</v>
      </c>
      <c r="OD19" s="77">
        <f t="shared" si="50"/>
        <v>0.25</v>
      </c>
      <c r="OE19">
        <f t="shared" si="51"/>
        <v>0.36666666666666664</v>
      </c>
      <c r="OF19">
        <f t="shared" si="52"/>
        <v>0.36363636363636365</v>
      </c>
      <c r="OG19" t="e">
        <f t="shared" si="53"/>
        <v>#REF!</v>
      </c>
      <c r="OH19">
        <f t="shared" si="26"/>
        <v>0.5</v>
      </c>
      <c r="OI19">
        <f t="shared" si="54"/>
        <v>0.25</v>
      </c>
      <c r="OJ19" s="77">
        <f t="shared" si="55"/>
        <v>0.625</v>
      </c>
      <c r="OK19" t="e">
        <f>IF(LEN(VLOOKUP(I:I,#REF!, 2, 0))=0, "", VLOOKUP(I:I,#REF!, 2, 0))</f>
        <v>#REF!</v>
      </c>
      <c r="OL19" t="e">
        <f>IF(LEN(VLOOKUP(I:I,#REF!, 3, 0))=0, "", VLOOKUP(I:I,#REF!, 3, 0))</f>
        <v>#REF!</v>
      </c>
      <c r="OM19">
        <v>4</v>
      </c>
      <c r="ON19">
        <v>1</v>
      </c>
      <c r="OO19" s="1">
        <v>0</v>
      </c>
      <c r="OP19">
        <f t="shared" si="56"/>
        <v>8</v>
      </c>
      <c r="OQ19">
        <v>1</v>
      </c>
      <c r="OR19">
        <v>1</v>
      </c>
      <c r="OS19">
        <f t="shared" si="57"/>
        <v>0</v>
      </c>
    </row>
    <row r="20" spans="5:409" ht="18" customHeight="1">
      <c r="F20">
        <v>1</v>
      </c>
      <c r="G20">
        <v>1</v>
      </c>
      <c r="H20" s="112" t="s">
        <v>3865</v>
      </c>
      <c r="I20" s="112" t="s">
        <v>3865</v>
      </c>
      <c r="J20" s="22"/>
      <c r="K20" s="23">
        <v>44271.412118055552</v>
      </c>
      <c r="L20" s="23">
        <v>44271.467604166668</v>
      </c>
      <c r="M20" s="24">
        <v>100</v>
      </c>
      <c r="N20" s="24">
        <v>1</v>
      </c>
      <c r="O20" s="74">
        <v>1</v>
      </c>
      <c r="P20" s="25" t="s">
        <v>313</v>
      </c>
      <c r="Q20" s="24">
        <v>4793</v>
      </c>
      <c r="R20" s="24">
        <v>1</v>
      </c>
      <c r="S20" s="23">
        <v>44271.46790077546</v>
      </c>
      <c r="T20" s="25" t="s">
        <v>314</v>
      </c>
      <c r="U20" s="25" t="s">
        <v>407</v>
      </c>
      <c r="V20" s="25" t="s">
        <v>444</v>
      </c>
      <c r="W20" s="25" t="s">
        <v>317</v>
      </c>
      <c r="X20" s="24">
        <v>15.861000000000001</v>
      </c>
      <c r="Y20" s="24">
        <v>34.573</v>
      </c>
      <c r="Z20" s="24">
        <v>37.401000000000003</v>
      </c>
      <c r="AA20" s="24">
        <v>5</v>
      </c>
      <c r="AB20" s="24">
        <v>2</v>
      </c>
      <c r="AC20" s="24">
        <v>1</v>
      </c>
      <c r="AD20" s="24">
        <v>1</v>
      </c>
      <c r="AE20" s="24">
        <v>0</v>
      </c>
      <c r="AF20" s="24">
        <v>0</v>
      </c>
      <c r="AG20" s="24">
        <v>0</v>
      </c>
      <c r="AH20" s="24">
        <v>1</v>
      </c>
      <c r="AI20" s="24">
        <v>0</v>
      </c>
      <c r="AJ20" s="25" t="s">
        <v>3866</v>
      </c>
      <c r="AK20" s="24">
        <v>5.8730000000000002</v>
      </c>
      <c r="AL20" s="24">
        <v>10.935</v>
      </c>
      <c r="AM20" s="24">
        <v>12.343999999999999</v>
      </c>
      <c r="AN20" s="24">
        <v>3</v>
      </c>
      <c r="AO20" s="24">
        <v>2</v>
      </c>
      <c r="AP20" s="24">
        <v>1</v>
      </c>
      <c r="AQ20" s="24">
        <v>2.4980000000000002</v>
      </c>
      <c r="AR20" s="24">
        <v>153.053</v>
      </c>
      <c r="AS20" s="24">
        <v>162.047</v>
      </c>
      <c r="AT20" s="24">
        <v>2</v>
      </c>
      <c r="AU20" s="24">
        <v>60.39</v>
      </c>
      <c r="AV20" s="24">
        <v>372.86099999999999</v>
      </c>
      <c r="AW20" s="24">
        <v>403.9</v>
      </c>
      <c r="AX20" s="24">
        <v>4</v>
      </c>
      <c r="AY20" s="25" t="s">
        <v>479</v>
      </c>
      <c r="AZ20" s="25" t="s">
        <v>377</v>
      </c>
      <c r="BA20" s="25"/>
      <c r="BB20" s="74">
        <v>1</v>
      </c>
      <c r="BC20" s="25" t="s">
        <v>3867</v>
      </c>
      <c r="BD20" s="24">
        <v>279.928</v>
      </c>
      <c r="BE20" s="24">
        <v>279.928</v>
      </c>
      <c r="BF20" s="24">
        <v>282.45400000000001</v>
      </c>
      <c r="BG20" s="24">
        <v>1</v>
      </c>
      <c r="BH20" s="24">
        <v>2.4</v>
      </c>
      <c r="BI20" s="24">
        <v>2.4</v>
      </c>
      <c r="BJ20" s="24">
        <v>17.271999999999998</v>
      </c>
      <c r="BK20" s="24">
        <v>1</v>
      </c>
      <c r="BL20" s="25" t="s">
        <v>377</v>
      </c>
      <c r="BM20" s="24">
        <v>45.686</v>
      </c>
      <c r="BN20" s="24">
        <v>124.46</v>
      </c>
      <c r="BO20" s="24">
        <v>126.161</v>
      </c>
      <c r="BP20" s="24">
        <v>3</v>
      </c>
      <c r="BQ20" s="24">
        <v>100</v>
      </c>
      <c r="BR20" s="24">
        <v>90</v>
      </c>
      <c r="BS20" s="24">
        <v>5.0039999999999996</v>
      </c>
      <c r="BT20" s="24">
        <v>411.61</v>
      </c>
      <c r="BU20" s="24">
        <v>446.09699999999998</v>
      </c>
      <c r="BV20" s="24">
        <v>10</v>
      </c>
      <c r="BW20" s="25" t="s">
        <v>480</v>
      </c>
      <c r="BX20" s="25" t="s">
        <v>411</v>
      </c>
      <c r="BY20" s="25"/>
      <c r="BZ20" s="74">
        <v>0</v>
      </c>
      <c r="CA20" s="25" t="s">
        <v>3868</v>
      </c>
      <c r="CB20" s="24">
        <v>50.305999999999997</v>
      </c>
      <c r="CC20" s="24">
        <v>50.305999999999997</v>
      </c>
      <c r="CD20" s="24">
        <v>52.792000000000002</v>
      </c>
      <c r="CE20" s="24">
        <v>1</v>
      </c>
      <c r="CF20" s="24">
        <v>100</v>
      </c>
      <c r="CG20" s="24">
        <v>80</v>
      </c>
      <c r="CH20" s="24">
        <v>8.4540000000000006</v>
      </c>
      <c r="CI20" s="24">
        <v>73.659000000000006</v>
      </c>
      <c r="CJ20" s="24">
        <v>74.430000000000007</v>
      </c>
      <c r="CK20" s="24">
        <v>14</v>
      </c>
      <c r="CL20" s="99" t="s">
        <v>413</v>
      </c>
      <c r="CM20" s="96" t="s">
        <v>414</v>
      </c>
      <c r="CN20" s="24">
        <v>166.92</v>
      </c>
      <c r="CO20" s="24">
        <v>166.92</v>
      </c>
      <c r="CP20" s="24">
        <v>168.92</v>
      </c>
      <c r="CQ20" s="24">
        <v>1</v>
      </c>
      <c r="CR20" s="24">
        <v>100</v>
      </c>
      <c r="CS20" s="24">
        <v>50</v>
      </c>
      <c r="CT20" s="24">
        <v>4</v>
      </c>
      <c r="CU20" s="24">
        <v>3</v>
      </c>
      <c r="CV20" s="25" t="s">
        <v>482</v>
      </c>
      <c r="CW20" s="24">
        <v>228.59299999999999</v>
      </c>
      <c r="CX20" s="24">
        <v>230.16399999999999</v>
      </c>
      <c r="CY20" s="24">
        <v>231.64400000000001</v>
      </c>
      <c r="CZ20" s="24">
        <v>3</v>
      </c>
      <c r="DA20" s="24">
        <v>7.8650000000000002</v>
      </c>
      <c r="DB20" s="24">
        <v>7.8650000000000002</v>
      </c>
      <c r="DC20" s="24">
        <v>12.619</v>
      </c>
      <c r="DD20" s="24">
        <v>1</v>
      </c>
      <c r="DE20" s="25" t="s">
        <v>377</v>
      </c>
      <c r="DF20" s="24">
        <v>39.433</v>
      </c>
      <c r="DG20" s="24">
        <v>39.433</v>
      </c>
      <c r="DH20" s="24">
        <v>42.359000000000002</v>
      </c>
      <c r="DI20" s="24">
        <v>1</v>
      </c>
      <c r="DJ20" s="24">
        <v>100</v>
      </c>
      <c r="DK20" s="24">
        <v>60</v>
      </c>
      <c r="DL20" s="24">
        <v>9.202</v>
      </c>
      <c r="DM20" s="24">
        <v>88.760999999999996</v>
      </c>
      <c r="DN20" s="24">
        <v>197.101</v>
      </c>
      <c r="DO20" s="24">
        <v>7</v>
      </c>
      <c r="DP20" s="25" t="s">
        <v>1116</v>
      </c>
      <c r="DQ20" s="25" t="s">
        <v>510</v>
      </c>
      <c r="DR20" s="25" t="s">
        <v>956</v>
      </c>
      <c r="DS20" s="74">
        <v>1</v>
      </c>
      <c r="DT20" s="25" t="s">
        <v>3869</v>
      </c>
      <c r="DU20" s="24">
        <v>76.331999999999994</v>
      </c>
      <c r="DV20" s="24">
        <v>76.331999999999994</v>
      </c>
      <c r="DW20" s="24">
        <v>78.86</v>
      </c>
      <c r="DX20" s="24">
        <v>1</v>
      </c>
      <c r="DY20" s="24">
        <v>100</v>
      </c>
      <c r="DZ20" s="24">
        <v>60</v>
      </c>
      <c r="EA20" s="24">
        <v>3.5059999999999998</v>
      </c>
      <c r="EB20" s="24">
        <v>63.366999999999997</v>
      </c>
      <c r="EC20" s="24">
        <v>64.382999999999996</v>
      </c>
      <c r="ED20" s="24">
        <v>11</v>
      </c>
      <c r="EE20" s="96" t="s">
        <v>417</v>
      </c>
      <c r="EF20" s="96" t="s">
        <v>1269</v>
      </c>
      <c r="EG20" s="24">
        <v>166.92699999999999</v>
      </c>
      <c r="EH20" s="24">
        <v>166.92699999999999</v>
      </c>
      <c r="EI20" s="24">
        <v>169.28100000000001</v>
      </c>
      <c r="EJ20" s="24">
        <v>1</v>
      </c>
      <c r="EK20" s="24">
        <v>100</v>
      </c>
      <c r="EL20" s="24">
        <v>60</v>
      </c>
      <c r="EM20" s="24">
        <v>3</v>
      </c>
      <c r="EN20" s="24">
        <v>3</v>
      </c>
      <c r="EO20" s="25" t="s">
        <v>3870</v>
      </c>
      <c r="EP20" s="24">
        <v>2.7160000000000002</v>
      </c>
      <c r="EQ20" s="24">
        <v>30.024999999999999</v>
      </c>
      <c r="ER20" s="24">
        <v>33.273000000000003</v>
      </c>
      <c r="ES20" s="24">
        <v>4</v>
      </c>
      <c r="ET20" s="25" t="s">
        <v>456</v>
      </c>
      <c r="EU20" s="24">
        <v>306.57900000000001</v>
      </c>
      <c r="EV20" s="24">
        <v>306.57900000000001</v>
      </c>
      <c r="EW20" s="24">
        <v>308.16300000000001</v>
      </c>
      <c r="EX20" s="24">
        <v>1</v>
      </c>
      <c r="EY20" s="24">
        <v>100</v>
      </c>
      <c r="EZ20" s="24">
        <v>70</v>
      </c>
      <c r="FA20" s="24">
        <v>72.372</v>
      </c>
      <c r="FB20" s="24">
        <v>106.139</v>
      </c>
      <c r="FC20" s="24">
        <v>106.77800000000001</v>
      </c>
      <c r="FD20" s="24">
        <v>10</v>
      </c>
      <c r="FE20" s="25" t="s">
        <v>3871</v>
      </c>
      <c r="FF20" s="24">
        <v>2</v>
      </c>
      <c r="FG20" s="24">
        <v>2</v>
      </c>
      <c r="FH20" s="24">
        <v>3</v>
      </c>
      <c r="FI20" s="24">
        <v>3</v>
      </c>
      <c r="FJ20" s="24">
        <v>1</v>
      </c>
      <c r="FK20" s="24">
        <v>0</v>
      </c>
      <c r="FL20" s="25" t="s">
        <v>313</v>
      </c>
      <c r="FM20" s="25" t="s">
        <v>313</v>
      </c>
      <c r="FN20" s="24">
        <v>1</v>
      </c>
      <c r="FO20" s="24">
        <v>0.56100000000000005</v>
      </c>
      <c r="FP20" s="24">
        <v>181.59800000000001</v>
      </c>
      <c r="FQ20" s="24">
        <v>183.97</v>
      </c>
      <c r="FR20" s="24">
        <v>37</v>
      </c>
      <c r="FS20" s="25" t="s">
        <v>420</v>
      </c>
      <c r="FT20" s="25" t="s">
        <v>323</v>
      </c>
      <c r="FU20" s="25"/>
      <c r="FV20" s="74">
        <v>1</v>
      </c>
      <c r="FW20" s="25" t="s">
        <v>3872</v>
      </c>
      <c r="FX20" s="25" t="s">
        <v>370</v>
      </c>
      <c r="FY20" s="24">
        <v>6.9489999999999998</v>
      </c>
      <c r="FZ20" s="24">
        <v>415.54599999999999</v>
      </c>
      <c r="GA20" s="24">
        <v>420.37400000000002</v>
      </c>
      <c r="GB20" s="24">
        <v>20</v>
      </c>
      <c r="GC20" s="25" t="s">
        <v>3873</v>
      </c>
      <c r="GD20" s="25" t="s">
        <v>881</v>
      </c>
      <c r="GE20" s="25" t="s">
        <v>1635</v>
      </c>
      <c r="GF20" s="74">
        <v>0</v>
      </c>
      <c r="GG20" s="25" t="s">
        <v>3874</v>
      </c>
      <c r="GH20" s="25" t="s">
        <v>360</v>
      </c>
      <c r="GI20" s="24">
        <v>60.524000000000001</v>
      </c>
      <c r="GJ20" s="24">
        <v>141.35900000000001</v>
      </c>
      <c r="GK20" s="24">
        <v>142.75399999999999</v>
      </c>
      <c r="GL20" s="24">
        <v>6</v>
      </c>
      <c r="GM20" s="24">
        <v>3</v>
      </c>
      <c r="GN20" s="25" t="s">
        <v>3875</v>
      </c>
      <c r="GO20" s="24">
        <v>21.861000000000001</v>
      </c>
      <c r="GP20" s="24">
        <v>25.725000000000001</v>
      </c>
      <c r="GQ20" s="24">
        <v>27.940999999999999</v>
      </c>
      <c r="GR20" s="24">
        <v>2</v>
      </c>
      <c r="GS20" s="24">
        <v>2</v>
      </c>
      <c r="GT20" s="24">
        <v>3</v>
      </c>
      <c r="GU20" s="24">
        <v>3</v>
      </c>
      <c r="GV20" s="24">
        <v>4</v>
      </c>
      <c r="GW20" s="25" t="s">
        <v>336</v>
      </c>
      <c r="GX20" s="24">
        <v>1.393</v>
      </c>
      <c r="GY20" s="24">
        <v>44.271000000000001</v>
      </c>
      <c r="GZ20" s="24">
        <v>45.345999999999997</v>
      </c>
      <c r="HA20" s="24">
        <v>9</v>
      </c>
      <c r="HB20" s="24">
        <v>1</v>
      </c>
      <c r="HC20" s="24">
        <v>1</v>
      </c>
      <c r="HD20" s="24">
        <v>6</v>
      </c>
      <c r="HE20" s="24">
        <v>1</v>
      </c>
      <c r="HF20" s="24">
        <v>1</v>
      </c>
      <c r="HG20" s="24">
        <v>6</v>
      </c>
      <c r="HH20" s="24">
        <v>6</v>
      </c>
      <c r="HI20" s="25" t="s">
        <v>3684</v>
      </c>
      <c r="HJ20" s="25" t="s">
        <v>3685</v>
      </c>
      <c r="HK20" s="8"/>
      <c r="HL20" s="25" t="s">
        <v>3865</v>
      </c>
      <c r="HM20" s="23">
        <v>44274.363854166666</v>
      </c>
      <c r="HN20" s="23">
        <v>44274.423645833333</v>
      </c>
      <c r="HO20" s="24">
        <v>100</v>
      </c>
      <c r="HP20" s="24">
        <v>5166</v>
      </c>
      <c r="HQ20" s="24">
        <v>1</v>
      </c>
      <c r="HR20" s="23">
        <v>44274.423658854168</v>
      </c>
      <c r="HS20" s="25" t="s">
        <v>314</v>
      </c>
      <c r="HT20" s="25" t="s">
        <v>407</v>
      </c>
      <c r="HU20" s="25" t="s">
        <v>444</v>
      </c>
      <c r="HV20" s="25" t="s">
        <v>317</v>
      </c>
      <c r="HW20" s="24">
        <v>1</v>
      </c>
      <c r="HX20" s="24">
        <v>2</v>
      </c>
      <c r="HY20" s="24">
        <v>2</v>
      </c>
      <c r="HZ20" s="24">
        <v>1</v>
      </c>
      <c r="IA20" s="24">
        <v>1</v>
      </c>
      <c r="IB20" s="24">
        <v>2</v>
      </c>
      <c r="IC20" s="24">
        <v>1</v>
      </c>
      <c r="ID20" s="24">
        <v>1</v>
      </c>
      <c r="IE20" s="25" t="s">
        <v>3876</v>
      </c>
      <c r="IF20" s="24">
        <v>2</v>
      </c>
      <c r="IG20" s="24">
        <v>3</v>
      </c>
      <c r="IH20" s="25" t="s">
        <v>1172</v>
      </c>
      <c r="II20" s="25" t="s">
        <v>391</v>
      </c>
      <c r="IJ20" s="25"/>
      <c r="IK20" s="74">
        <v>1</v>
      </c>
      <c r="IL20" s="74">
        <v>33</v>
      </c>
      <c r="IM20" s="74">
        <v>33</v>
      </c>
      <c r="IN20" s="25"/>
      <c r="IO20" s="74">
        <v>1</v>
      </c>
      <c r="IP20" s="25" t="s">
        <v>3877</v>
      </c>
      <c r="IQ20" s="74">
        <v>24</v>
      </c>
      <c r="IR20" s="74">
        <v>24</v>
      </c>
      <c r="IS20" s="25"/>
      <c r="IT20" s="74">
        <v>0</v>
      </c>
      <c r="IU20" s="74">
        <v>18</v>
      </c>
      <c r="IV20" s="74">
        <v>18</v>
      </c>
      <c r="IW20" s="25"/>
      <c r="IX20" s="74">
        <v>0</v>
      </c>
      <c r="IY20" s="25" t="s">
        <v>3878</v>
      </c>
      <c r="IZ20" s="74">
        <v>40</v>
      </c>
      <c r="JA20" s="74">
        <v>40</v>
      </c>
      <c r="JB20" s="25"/>
      <c r="JC20" s="74">
        <v>1</v>
      </c>
      <c r="JD20" s="74">
        <v>50.4</v>
      </c>
      <c r="JE20" s="74">
        <v>50</v>
      </c>
      <c r="JF20" s="74">
        <v>0.4</v>
      </c>
      <c r="JG20" s="74">
        <v>0</v>
      </c>
      <c r="JH20" s="25" t="s">
        <v>3879</v>
      </c>
      <c r="JI20" s="24">
        <v>3</v>
      </c>
      <c r="JJ20" s="24">
        <v>3</v>
      </c>
      <c r="JK20" s="24">
        <v>2</v>
      </c>
      <c r="JL20" s="24">
        <v>2</v>
      </c>
      <c r="JM20" s="25" t="s">
        <v>3880</v>
      </c>
      <c r="JN20" s="24">
        <v>1</v>
      </c>
      <c r="JO20" s="24">
        <v>1</v>
      </c>
      <c r="JP20" s="24">
        <v>1</v>
      </c>
      <c r="JQ20" s="24">
        <v>3</v>
      </c>
      <c r="JR20" s="24">
        <v>1</v>
      </c>
      <c r="JS20" s="25" t="s">
        <v>3881</v>
      </c>
      <c r="JT20" s="24">
        <v>2</v>
      </c>
      <c r="JU20" s="24">
        <v>1</v>
      </c>
      <c r="JV20" s="25" t="s">
        <v>3882</v>
      </c>
      <c r="JW20" s="24">
        <v>1</v>
      </c>
      <c r="JX20" s="24">
        <v>3</v>
      </c>
      <c r="JY20" s="24">
        <v>3</v>
      </c>
      <c r="JZ20" s="24">
        <v>1</v>
      </c>
      <c r="KA20" s="24">
        <v>0</v>
      </c>
      <c r="KB20" s="25" t="s">
        <v>313</v>
      </c>
      <c r="KC20" s="25" t="s">
        <v>313</v>
      </c>
      <c r="KD20" s="24">
        <v>1</v>
      </c>
      <c r="KE20" s="24">
        <v>1.252</v>
      </c>
      <c r="KF20" s="24">
        <v>19.111999999999998</v>
      </c>
      <c r="KG20" s="24">
        <v>20.667999999999999</v>
      </c>
      <c r="KH20" s="24">
        <v>7</v>
      </c>
      <c r="KI20" s="24">
        <v>1</v>
      </c>
      <c r="KJ20" s="24">
        <v>1</v>
      </c>
      <c r="KK20" s="24">
        <v>1</v>
      </c>
      <c r="KL20" s="24">
        <v>1</v>
      </c>
      <c r="KM20" s="24">
        <v>1</v>
      </c>
      <c r="KN20" s="24">
        <v>11</v>
      </c>
      <c r="KO20" s="24">
        <v>2</v>
      </c>
      <c r="KP20" s="25" t="s">
        <v>419</v>
      </c>
      <c r="KQ20" s="25" t="s">
        <v>313</v>
      </c>
      <c r="KR20" s="24">
        <v>1</v>
      </c>
      <c r="KS20" s="25" t="s">
        <v>312</v>
      </c>
      <c r="KT20" s="25" t="s">
        <v>313</v>
      </c>
      <c r="KU20" s="24">
        <v>5</v>
      </c>
      <c r="KV20" s="24">
        <v>4</v>
      </c>
      <c r="KW20" s="24">
        <v>4</v>
      </c>
      <c r="KX20" s="24">
        <v>4</v>
      </c>
      <c r="KY20" s="24">
        <v>5</v>
      </c>
      <c r="KZ20" s="24">
        <v>5</v>
      </c>
      <c r="LA20" s="24">
        <v>5</v>
      </c>
      <c r="LB20" s="24">
        <v>5</v>
      </c>
      <c r="LC20" s="24">
        <v>4</v>
      </c>
      <c r="LD20" s="24">
        <v>4</v>
      </c>
      <c r="LE20" s="24">
        <v>3</v>
      </c>
      <c r="LF20" s="24">
        <v>4</v>
      </c>
      <c r="LG20" s="24">
        <v>4</v>
      </c>
      <c r="LH20" s="24">
        <v>2</v>
      </c>
      <c r="LI20" s="24">
        <v>5</v>
      </c>
      <c r="LJ20" s="24">
        <v>5</v>
      </c>
      <c r="LK20" s="24">
        <v>4</v>
      </c>
      <c r="LL20" s="24">
        <v>5</v>
      </c>
      <c r="LM20" s="24">
        <v>4</v>
      </c>
      <c r="LN20" s="24">
        <v>4</v>
      </c>
      <c r="LO20" s="24">
        <v>5</v>
      </c>
      <c r="LP20" s="24">
        <v>5</v>
      </c>
      <c r="LQ20" s="24">
        <v>3</v>
      </c>
      <c r="LR20" s="24">
        <v>5</v>
      </c>
      <c r="LS20" s="24">
        <v>4</v>
      </c>
      <c r="LT20" s="24">
        <v>4</v>
      </c>
      <c r="LU20" s="24">
        <v>4</v>
      </c>
      <c r="LV20" s="25" t="s">
        <v>3883</v>
      </c>
      <c r="LW20" s="25" t="s">
        <v>3884</v>
      </c>
      <c r="LX20" s="25" t="s">
        <v>3885</v>
      </c>
      <c r="LY20" s="25" t="s">
        <v>3886</v>
      </c>
      <c r="LZ20" s="24">
        <v>58</v>
      </c>
      <c r="MA20">
        <f t="shared" si="27"/>
        <v>2</v>
      </c>
      <c r="MB20">
        <f t="shared" si="28"/>
        <v>8</v>
      </c>
      <c r="MC20">
        <f t="shared" si="0"/>
        <v>10</v>
      </c>
      <c r="MD20">
        <f t="shared" si="1"/>
        <v>5</v>
      </c>
      <c r="ME20">
        <f t="shared" si="29"/>
        <v>52</v>
      </c>
      <c r="MF20">
        <f t="shared" si="30"/>
        <v>0.33333333333333331</v>
      </c>
      <c r="MG20">
        <f t="shared" si="31"/>
        <v>1.3333333333333333</v>
      </c>
      <c r="MH20">
        <f t="shared" si="32"/>
        <v>2</v>
      </c>
      <c r="MI20">
        <f t="shared" si="33"/>
        <v>1</v>
      </c>
      <c r="MJ20">
        <f t="shared" si="34"/>
        <v>4.333333333333333</v>
      </c>
      <c r="MK20">
        <f t="shared" si="35"/>
        <v>2.2000000000000002</v>
      </c>
      <c r="ML20">
        <f t="shared" si="36"/>
        <v>2.8</v>
      </c>
      <c r="MM20">
        <f t="shared" si="37"/>
        <v>3</v>
      </c>
      <c r="MN20">
        <f t="shared" si="38"/>
        <v>3</v>
      </c>
      <c r="MO20">
        <f t="shared" si="39"/>
        <v>2.3333333333333335</v>
      </c>
      <c r="MP20">
        <f t="shared" si="40"/>
        <v>2.8333333333333335</v>
      </c>
      <c r="MQ20">
        <f t="shared" si="41"/>
        <v>3</v>
      </c>
      <c r="MR20">
        <f t="shared" si="42"/>
        <v>2.6666666666666665</v>
      </c>
      <c r="MS20">
        <f t="shared" si="43"/>
        <v>100</v>
      </c>
      <c r="MT20">
        <f t="shared" si="44"/>
        <v>67.142857142857139</v>
      </c>
      <c r="MU20" s="77">
        <f t="shared" si="2"/>
        <v>1</v>
      </c>
      <c r="MV20">
        <f t="shared" si="3"/>
        <v>0</v>
      </c>
      <c r="MW20">
        <v>1</v>
      </c>
      <c r="MX20">
        <v>1</v>
      </c>
      <c r="MY20">
        <f t="shared" si="4"/>
        <v>1</v>
      </c>
      <c r="MZ20">
        <v>1</v>
      </c>
      <c r="NA20">
        <v>0</v>
      </c>
      <c r="NB20">
        <f t="shared" si="5"/>
        <v>1</v>
      </c>
      <c r="NC20">
        <f t="shared" si="6"/>
        <v>0</v>
      </c>
      <c r="ND20">
        <f t="shared" si="7"/>
        <v>0</v>
      </c>
      <c r="NE20">
        <f t="shared" si="8"/>
        <v>0</v>
      </c>
      <c r="NF20">
        <f t="shared" si="9"/>
        <v>0</v>
      </c>
      <c r="NG20">
        <f t="shared" si="10"/>
        <v>0</v>
      </c>
      <c r="NH20">
        <f t="shared" si="11"/>
        <v>1</v>
      </c>
      <c r="NI20">
        <f t="shared" si="12"/>
        <v>1</v>
      </c>
      <c r="NJ20">
        <f t="shared" si="13"/>
        <v>0</v>
      </c>
      <c r="NK20">
        <f t="shared" si="14"/>
        <v>0</v>
      </c>
      <c r="NL20">
        <f t="shared" si="15"/>
        <v>1</v>
      </c>
      <c r="NM20">
        <f t="shared" si="16"/>
        <v>0</v>
      </c>
      <c r="NN20" s="77">
        <f t="shared" si="17"/>
        <v>1</v>
      </c>
      <c r="NO20" s="77">
        <f t="shared" si="18"/>
        <v>1</v>
      </c>
      <c r="NP20" s="77">
        <f t="shared" si="19"/>
        <v>1</v>
      </c>
      <c r="NQ20" s="77">
        <f t="shared" si="20"/>
        <v>0</v>
      </c>
      <c r="NR20" s="77">
        <f t="shared" si="21"/>
        <v>0</v>
      </c>
      <c r="NS20" s="77">
        <f t="shared" si="22"/>
        <v>1</v>
      </c>
      <c r="NT20" s="77">
        <f t="shared" si="23"/>
        <v>1</v>
      </c>
      <c r="NU20" s="77">
        <f t="shared" si="24"/>
        <v>1</v>
      </c>
      <c r="NV20" s="77">
        <f t="shared" si="25"/>
        <v>1</v>
      </c>
      <c r="NW20" s="77" t="e">
        <f>IF(LEN(VLOOKUP(I:I,#REF!, 2, 0))=0, "", VLOOKUP(I:I,#REF!, 2, 0))</f>
        <v>#REF!</v>
      </c>
      <c r="NX20" s="77" t="e">
        <f>IF(LEN(VLOOKUP(I:I,#REF!, 3, 0))=0, "", VLOOKUP(I:I,#REF!, 3, 0))</f>
        <v>#REF!</v>
      </c>
      <c r="NY20" s="77">
        <f t="shared" si="45"/>
        <v>0.66666666666666663</v>
      </c>
      <c r="NZ20" s="77">
        <f t="shared" si="46"/>
        <v>0.75</v>
      </c>
      <c r="OA20" s="77">
        <f t="shared" si="47"/>
        <v>0.5</v>
      </c>
      <c r="OB20" s="77">
        <f t="shared" si="48"/>
        <v>0.16666666666666666</v>
      </c>
      <c r="OC20">
        <f t="shared" si="49"/>
        <v>0.5</v>
      </c>
      <c r="OD20" s="77">
        <f t="shared" si="50"/>
        <v>0</v>
      </c>
      <c r="OE20">
        <f t="shared" si="51"/>
        <v>0.66666666666666663</v>
      </c>
      <c r="OF20">
        <f t="shared" si="52"/>
        <v>0.54545454545454541</v>
      </c>
      <c r="OG20" t="e">
        <f t="shared" si="53"/>
        <v>#REF!</v>
      </c>
      <c r="OH20">
        <f t="shared" si="26"/>
        <v>0.41666666666666669</v>
      </c>
      <c r="OI20">
        <f t="shared" si="54"/>
        <v>0.5</v>
      </c>
      <c r="OJ20" s="77">
        <f t="shared" si="55"/>
        <v>0.375</v>
      </c>
      <c r="OK20" t="e">
        <f>IF(LEN(VLOOKUP(I:I,#REF!, 2, 0))=0, "", VLOOKUP(I:I,#REF!, 2, 0))</f>
        <v>#REF!</v>
      </c>
      <c r="OL20" t="e">
        <f>IF(LEN(VLOOKUP(I:I,#REF!, 3, 0))=0, "", VLOOKUP(I:I,#REF!, 3, 0))</f>
        <v>#REF!</v>
      </c>
      <c r="OM20">
        <v>5</v>
      </c>
      <c r="ON20">
        <v>1</v>
      </c>
      <c r="OO20" s="109">
        <v>1</v>
      </c>
      <c r="OP20">
        <f t="shared" si="56"/>
        <v>7</v>
      </c>
      <c r="OQ20">
        <v>1</v>
      </c>
      <c r="OR20">
        <v>1</v>
      </c>
      <c r="OS20">
        <f t="shared" si="57"/>
        <v>1</v>
      </c>
    </row>
    <row r="21" spans="5:409" ht="18" customHeight="1">
      <c r="F21">
        <v>1</v>
      </c>
      <c r="G21">
        <v>1</v>
      </c>
      <c r="H21" s="110" t="s">
        <v>569</v>
      </c>
      <c r="I21" s="110" t="s">
        <v>569</v>
      </c>
      <c r="J21" s="5"/>
      <c r="K21" s="6">
        <v>44271.412106481483</v>
      </c>
      <c r="L21" s="6">
        <v>44271.453425925924</v>
      </c>
      <c r="M21" s="7">
        <v>100</v>
      </c>
      <c r="N21" s="7">
        <v>2</v>
      </c>
      <c r="O21" s="73">
        <v>1</v>
      </c>
      <c r="P21" s="4" t="s">
        <v>313</v>
      </c>
      <c r="Q21" s="7">
        <v>3570</v>
      </c>
      <c r="R21" s="7">
        <v>1</v>
      </c>
      <c r="S21" s="6">
        <v>44271.454350046297</v>
      </c>
      <c r="T21" s="4" t="s">
        <v>314</v>
      </c>
      <c r="U21" s="4" t="s">
        <v>407</v>
      </c>
      <c r="V21" s="4" t="s">
        <v>444</v>
      </c>
      <c r="W21" s="4" t="s">
        <v>317</v>
      </c>
      <c r="X21" s="7">
        <v>14.5</v>
      </c>
      <c r="Y21" s="7">
        <v>25.271999999999998</v>
      </c>
      <c r="Z21" s="7">
        <v>26.9</v>
      </c>
      <c r="AA21" s="7">
        <v>4</v>
      </c>
      <c r="AB21" s="7">
        <v>4</v>
      </c>
      <c r="AC21" s="7">
        <v>0</v>
      </c>
      <c r="AD21" s="7">
        <v>2</v>
      </c>
      <c r="AE21" s="7">
        <v>0</v>
      </c>
      <c r="AF21" s="7">
        <v>0</v>
      </c>
      <c r="AG21" s="7">
        <v>0</v>
      </c>
      <c r="AH21" s="7">
        <v>3</v>
      </c>
      <c r="AI21" s="7">
        <v>0</v>
      </c>
      <c r="AJ21" s="4" t="s">
        <v>570</v>
      </c>
      <c r="AK21" s="7">
        <v>7.3490000000000002</v>
      </c>
      <c r="AL21" s="7">
        <v>10.313000000000001</v>
      </c>
      <c r="AM21" s="7">
        <v>12.7</v>
      </c>
      <c r="AN21" s="7">
        <v>4</v>
      </c>
      <c r="AO21" s="7">
        <v>4</v>
      </c>
      <c r="AP21" s="7">
        <v>0</v>
      </c>
      <c r="AQ21" s="7">
        <v>3.2749999999999999</v>
      </c>
      <c r="AR21" s="7">
        <v>294.49299999999999</v>
      </c>
      <c r="AS21" s="7">
        <v>295.339</v>
      </c>
      <c r="AT21" s="7">
        <v>12</v>
      </c>
      <c r="AU21" s="7">
        <v>4.2510000000000003</v>
      </c>
      <c r="AV21" s="7">
        <v>139.90600000000001</v>
      </c>
      <c r="AW21" s="7">
        <v>155.06100000000001</v>
      </c>
      <c r="AX21" s="7">
        <v>17</v>
      </c>
      <c r="AY21" s="4" t="s">
        <v>377</v>
      </c>
      <c r="AZ21" s="4" t="s">
        <v>377</v>
      </c>
      <c r="BA21" s="4"/>
      <c r="BB21" s="73">
        <v>1</v>
      </c>
      <c r="BC21" s="4" t="s">
        <v>571</v>
      </c>
      <c r="BD21" s="7">
        <v>2.4940000000000002</v>
      </c>
      <c r="BE21" s="7">
        <v>282.43400000000003</v>
      </c>
      <c r="BF21" s="7">
        <v>286.96699999999998</v>
      </c>
      <c r="BG21" s="7">
        <v>4</v>
      </c>
      <c r="BH21" s="7">
        <v>0.84</v>
      </c>
      <c r="BI21" s="7">
        <v>3.286</v>
      </c>
      <c r="BJ21" s="7">
        <v>12.481</v>
      </c>
      <c r="BK21" s="7">
        <v>2</v>
      </c>
      <c r="BL21" s="4" t="s">
        <v>377</v>
      </c>
      <c r="BM21" s="7">
        <v>4.718</v>
      </c>
      <c r="BN21" s="7">
        <v>4.718</v>
      </c>
      <c r="BO21" s="7">
        <v>48.72</v>
      </c>
      <c r="BP21" s="7">
        <v>1</v>
      </c>
      <c r="BQ21" s="7">
        <v>100</v>
      </c>
      <c r="BR21" s="7">
        <v>97</v>
      </c>
      <c r="BS21" s="7">
        <v>2.5110000000000001</v>
      </c>
      <c r="BT21" s="7">
        <v>251.839</v>
      </c>
      <c r="BU21" s="7">
        <v>266.94200000000001</v>
      </c>
      <c r="BV21" s="7">
        <v>9</v>
      </c>
      <c r="BW21" s="4" t="s">
        <v>572</v>
      </c>
      <c r="BX21" s="4" t="s">
        <v>572</v>
      </c>
      <c r="BY21" s="4"/>
      <c r="BZ21" s="73">
        <v>0</v>
      </c>
      <c r="CA21" s="4" t="s">
        <v>573</v>
      </c>
      <c r="CB21" s="7">
        <v>84.751999999999995</v>
      </c>
      <c r="CC21" s="7">
        <v>84.751999999999995</v>
      </c>
      <c r="CD21" s="7">
        <v>85.989000000000004</v>
      </c>
      <c r="CE21" s="7">
        <v>1</v>
      </c>
      <c r="CF21" s="7">
        <v>98</v>
      </c>
      <c r="CG21" s="7">
        <v>91</v>
      </c>
      <c r="CH21" s="7">
        <v>8.1869999999999994</v>
      </c>
      <c r="CI21" s="7">
        <v>60.326999999999998</v>
      </c>
      <c r="CJ21" s="7">
        <v>66.629000000000005</v>
      </c>
      <c r="CK21" s="7">
        <v>11</v>
      </c>
      <c r="CL21" s="97" t="s">
        <v>574</v>
      </c>
      <c r="CM21" s="94" t="s">
        <v>575</v>
      </c>
      <c r="CN21" s="7">
        <v>0.70299999999999996</v>
      </c>
      <c r="CO21" s="7">
        <v>161.881</v>
      </c>
      <c r="CP21" s="7">
        <v>162.85300000000001</v>
      </c>
      <c r="CQ21" s="7">
        <v>6</v>
      </c>
      <c r="CR21" s="7">
        <v>100</v>
      </c>
      <c r="CS21" s="7">
        <v>98</v>
      </c>
      <c r="CT21" s="7">
        <v>4</v>
      </c>
      <c r="CU21" s="7">
        <v>0</v>
      </c>
      <c r="CV21" s="4" t="s">
        <v>576</v>
      </c>
      <c r="CW21" s="7">
        <v>7.6989999999999998</v>
      </c>
      <c r="CX21" s="7">
        <v>225.113</v>
      </c>
      <c r="CY21" s="7">
        <v>226.393</v>
      </c>
      <c r="CZ21" s="7">
        <v>2</v>
      </c>
      <c r="DA21" s="7">
        <v>1.022</v>
      </c>
      <c r="DB21" s="7">
        <v>2.6520000000000001</v>
      </c>
      <c r="DC21" s="7">
        <v>7.6360000000000001</v>
      </c>
      <c r="DD21" s="7">
        <v>3</v>
      </c>
      <c r="DE21" s="4" t="s">
        <v>377</v>
      </c>
      <c r="DF21" s="7">
        <v>36.72</v>
      </c>
      <c r="DG21" s="7">
        <v>37.972000000000001</v>
      </c>
      <c r="DH21" s="7">
        <v>39.103999999999999</v>
      </c>
      <c r="DI21" s="7">
        <v>2</v>
      </c>
      <c r="DJ21" s="7">
        <v>100</v>
      </c>
      <c r="DK21" s="7">
        <v>100</v>
      </c>
      <c r="DL21" s="7">
        <v>2.4380000000000002</v>
      </c>
      <c r="DM21" s="7">
        <v>284.94299999999998</v>
      </c>
      <c r="DN21" s="7">
        <v>285.60599999999999</v>
      </c>
      <c r="DO21" s="7">
        <v>19</v>
      </c>
      <c r="DP21" s="4" t="s">
        <v>572</v>
      </c>
      <c r="DQ21" s="4" t="s">
        <v>572</v>
      </c>
      <c r="DR21" s="4"/>
      <c r="DS21" s="73">
        <v>0</v>
      </c>
      <c r="DT21" s="4" t="s">
        <v>577</v>
      </c>
      <c r="DU21" s="7">
        <v>71.793999999999997</v>
      </c>
      <c r="DV21" s="7">
        <v>74.070999999999998</v>
      </c>
      <c r="DW21" s="7">
        <v>74.5</v>
      </c>
      <c r="DX21" s="7">
        <v>3</v>
      </c>
      <c r="DY21" s="7">
        <v>100</v>
      </c>
      <c r="DZ21" s="7">
        <v>81</v>
      </c>
      <c r="EA21" s="7">
        <v>20.462</v>
      </c>
      <c r="EB21" s="7">
        <v>53.369</v>
      </c>
      <c r="EC21" s="7">
        <v>55.31</v>
      </c>
      <c r="ED21" s="7">
        <v>11</v>
      </c>
      <c r="EE21" s="94" t="s">
        <v>417</v>
      </c>
      <c r="EF21" s="94" t="s">
        <v>364</v>
      </c>
      <c r="EG21" s="7">
        <v>0.50600000000000001</v>
      </c>
      <c r="EH21" s="7">
        <v>164.58799999999999</v>
      </c>
      <c r="EI21" s="7">
        <v>165.72800000000001</v>
      </c>
      <c r="EJ21" s="7">
        <v>3</v>
      </c>
      <c r="EK21" s="7">
        <v>100</v>
      </c>
      <c r="EL21" s="7">
        <v>99</v>
      </c>
      <c r="EM21" s="7">
        <v>4</v>
      </c>
      <c r="EN21" s="7">
        <v>0</v>
      </c>
      <c r="EO21" s="4" t="s">
        <v>333</v>
      </c>
      <c r="EP21" s="7">
        <v>6.2279999999999998</v>
      </c>
      <c r="EQ21" s="7">
        <v>41.326000000000001</v>
      </c>
      <c r="ER21" s="7">
        <v>42.578000000000003</v>
      </c>
      <c r="ES21" s="7">
        <v>13</v>
      </c>
      <c r="ET21" s="4" t="s">
        <v>578</v>
      </c>
      <c r="EU21" s="7">
        <v>3.5609999999999999</v>
      </c>
      <c r="EV21" s="7">
        <v>242.40199999999999</v>
      </c>
      <c r="EW21" s="7">
        <v>243.51</v>
      </c>
      <c r="EX21" s="7">
        <v>3</v>
      </c>
      <c r="EY21" s="7">
        <v>100</v>
      </c>
      <c r="EZ21" s="7">
        <v>85</v>
      </c>
      <c r="FA21" s="7">
        <v>3.9119999999999999</v>
      </c>
      <c r="FB21" s="7">
        <v>56.021999999999998</v>
      </c>
      <c r="FC21" s="7">
        <v>57.232999999999997</v>
      </c>
      <c r="FD21" s="7">
        <v>19</v>
      </c>
      <c r="FE21" s="4" t="s">
        <v>579</v>
      </c>
      <c r="FF21" s="7">
        <v>3</v>
      </c>
      <c r="FG21" s="7">
        <v>4</v>
      </c>
      <c r="FH21" s="7">
        <v>4</v>
      </c>
      <c r="FI21" s="7">
        <v>0</v>
      </c>
      <c r="FJ21" s="7">
        <v>2</v>
      </c>
      <c r="FK21" s="7">
        <v>0</v>
      </c>
      <c r="FL21" s="4" t="s">
        <v>313</v>
      </c>
      <c r="FM21" s="4" t="s">
        <v>313</v>
      </c>
      <c r="FN21" s="7">
        <v>1</v>
      </c>
      <c r="FO21" s="7">
        <v>1.1000000000000001</v>
      </c>
      <c r="FP21" s="7">
        <v>125.206</v>
      </c>
      <c r="FQ21" s="7">
        <v>126.306</v>
      </c>
      <c r="FR21" s="7">
        <v>8</v>
      </c>
      <c r="FS21" s="4" t="s">
        <v>323</v>
      </c>
      <c r="FT21" s="4" t="s">
        <v>323</v>
      </c>
      <c r="FU21" s="4"/>
      <c r="FV21" s="73">
        <v>1</v>
      </c>
      <c r="FW21" s="4" t="s">
        <v>580</v>
      </c>
      <c r="FX21" s="4" t="s">
        <v>312</v>
      </c>
      <c r="FY21" s="7">
        <v>0.9</v>
      </c>
      <c r="FZ21" s="7">
        <v>145.285</v>
      </c>
      <c r="GA21" s="7">
        <v>146.655</v>
      </c>
      <c r="GB21" s="7">
        <v>20</v>
      </c>
      <c r="GC21" s="4" t="s">
        <v>368</v>
      </c>
      <c r="GD21" s="4" t="s">
        <v>368</v>
      </c>
      <c r="GE21" s="4"/>
      <c r="GF21" s="73">
        <v>1</v>
      </c>
      <c r="GG21" s="4" t="s">
        <v>581</v>
      </c>
      <c r="GH21" s="4" t="s">
        <v>360</v>
      </c>
      <c r="GI21" s="7">
        <v>0.85799999999999998</v>
      </c>
      <c r="GJ21" s="7">
        <v>53.094000000000001</v>
      </c>
      <c r="GK21" s="7">
        <v>54.581000000000003</v>
      </c>
      <c r="GL21" s="7">
        <v>8</v>
      </c>
      <c r="GM21" s="7">
        <v>1</v>
      </c>
      <c r="GN21" s="4" t="s">
        <v>582</v>
      </c>
      <c r="GO21" s="7">
        <v>2.2229999999999999</v>
      </c>
      <c r="GP21" s="7">
        <v>10.182</v>
      </c>
      <c r="GQ21" s="7">
        <v>10.64</v>
      </c>
      <c r="GR21" s="7">
        <v>3</v>
      </c>
      <c r="GS21" s="7">
        <v>2</v>
      </c>
      <c r="GT21" s="7">
        <v>4</v>
      </c>
      <c r="GU21" s="7">
        <v>0</v>
      </c>
      <c r="GV21" s="7">
        <v>3</v>
      </c>
      <c r="GW21" s="4" t="s">
        <v>448</v>
      </c>
      <c r="GX21" s="7">
        <v>2.7</v>
      </c>
      <c r="GY21" s="7">
        <v>46.774000000000001</v>
      </c>
      <c r="GZ21" s="7">
        <v>48.091999999999999</v>
      </c>
      <c r="HA21" s="7">
        <v>11</v>
      </c>
      <c r="HB21" s="7">
        <v>1</v>
      </c>
      <c r="HC21" s="7">
        <v>2</v>
      </c>
      <c r="HD21" s="7">
        <v>1</v>
      </c>
      <c r="HE21" s="7">
        <v>1</v>
      </c>
      <c r="HF21" s="7">
        <v>1</v>
      </c>
      <c r="HG21" s="7">
        <v>6</v>
      </c>
      <c r="HH21" s="7">
        <v>6</v>
      </c>
      <c r="HI21" s="4" t="s">
        <v>346</v>
      </c>
      <c r="HJ21" s="4" t="s">
        <v>347</v>
      </c>
      <c r="HK21" s="8"/>
      <c r="HL21" s="4" t="s">
        <v>569</v>
      </c>
      <c r="HM21" s="6">
        <v>44274.363368055558</v>
      </c>
      <c r="HN21" s="6">
        <v>44274.416446759256</v>
      </c>
      <c r="HO21" s="7">
        <v>100</v>
      </c>
      <c r="HP21" s="7">
        <v>4585</v>
      </c>
      <c r="HQ21" s="7">
        <v>1</v>
      </c>
      <c r="HR21" s="6">
        <v>44274.416458703701</v>
      </c>
      <c r="HS21" s="4" t="s">
        <v>314</v>
      </c>
      <c r="HT21" s="4" t="s">
        <v>315</v>
      </c>
      <c r="HU21" s="4" t="s">
        <v>316</v>
      </c>
      <c r="HV21" s="4" t="s">
        <v>317</v>
      </c>
      <c r="HW21" s="7">
        <v>1</v>
      </c>
      <c r="HX21" s="7">
        <v>2</v>
      </c>
      <c r="HY21" s="7">
        <v>1</v>
      </c>
      <c r="HZ21" s="7">
        <v>1</v>
      </c>
      <c r="IA21" s="7">
        <v>1</v>
      </c>
      <c r="IB21" s="7">
        <v>1</v>
      </c>
      <c r="IC21" s="7">
        <v>1</v>
      </c>
      <c r="ID21" s="7">
        <v>1</v>
      </c>
      <c r="IE21" s="4" t="s">
        <v>333</v>
      </c>
      <c r="IF21" s="7">
        <v>4</v>
      </c>
      <c r="IG21" s="7">
        <v>0</v>
      </c>
      <c r="IH21" s="4" t="s">
        <v>391</v>
      </c>
      <c r="II21" s="4" t="s">
        <v>391</v>
      </c>
      <c r="IJ21" s="4"/>
      <c r="IK21" s="73">
        <v>1</v>
      </c>
      <c r="IL21" s="73">
        <v>33</v>
      </c>
      <c r="IM21" s="73">
        <v>33</v>
      </c>
      <c r="IN21" s="4"/>
      <c r="IO21" s="73">
        <v>1</v>
      </c>
      <c r="IP21" s="4" t="s">
        <v>583</v>
      </c>
      <c r="IQ21" s="73">
        <v>23</v>
      </c>
      <c r="IR21" s="73">
        <v>23</v>
      </c>
      <c r="IS21" s="4"/>
      <c r="IT21" s="73">
        <v>0</v>
      </c>
      <c r="IU21" s="73">
        <v>19</v>
      </c>
      <c r="IV21" s="73">
        <v>19</v>
      </c>
      <c r="IW21" s="4"/>
      <c r="IX21" s="73">
        <v>0</v>
      </c>
      <c r="IY21" s="4" t="s">
        <v>586</v>
      </c>
      <c r="IZ21" s="73">
        <v>40</v>
      </c>
      <c r="JA21" s="73">
        <v>40</v>
      </c>
      <c r="JB21" s="4"/>
      <c r="JC21" s="73">
        <v>1</v>
      </c>
      <c r="JD21" s="73">
        <v>50</v>
      </c>
      <c r="JE21" s="73">
        <v>50</v>
      </c>
      <c r="JF21" s="4"/>
      <c r="JG21" s="73">
        <v>0</v>
      </c>
      <c r="JH21" s="4" t="s">
        <v>588</v>
      </c>
      <c r="JI21" s="7">
        <v>4</v>
      </c>
      <c r="JJ21" s="7">
        <v>0</v>
      </c>
      <c r="JK21" s="7">
        <v>2</v>
      </c>
      <c r="JL21" s="7">
        <v>1</v>
      </c>
      <c r="JM21" s="4" t="s">
        <v>589</v>
      </c>
      <c r="JN21" s="7">
        <v>1</v>
      </c>
      <c r="JO21" s="7">
        <v>2</v>
      </c>
      <c r="JP21" s="7">
        <v>1</v>
      </c>
      <c r="JQ21" s="7">
        <v>2</v>
      </c>
      <c r="JR21" s="7">
        <v>1</v>
      </c>
      <c r="JS21" s="4" t="s">
        <v>590</v>
      </c>
      <c r="JT21" s="7">
        <v>2</v>
      </c>
      <c r="JU21" s="7">
        <v>1</v>
      </c>
      <c r="JV21" s="4" t="s">
        <v>591</v>
      </c>
      <c r="JW21" s="7">
        <v>1</v>
      </c>
      <c r="JX21" s="7">
        <v>4</v>
      </c>
      <c r="JY21" s="7">
        <v>0</v>
      </c>
      <c r="JZ21" s="7">
        <v>2</v>
      </c>
      <c r="KA21" s="7">
        <v>0</v>
      </c>
      <c r="KB21" s="4" t="s">
        <v>313</v>
      </c>
      <c r="KC21" s="4" t="s">
        <v>313</v>
      </c>
      <c r="KD21" s="7">
        <v>1</v>
      </c>
      <c r="KE21" s="7">
        <v>4.875</v>
      </c>
      <c r="KF21" s="7">
        <v>34.753999999999998</v>
      </c>
      <c r="KG21" s="7">
        <v>35.283999999999999</v>
      </c>
      <c r="KH21" s="7">
        <v>8</v>
      </c>
      <c r="KI21" s="7">
        <v>1</v>
      </c>
      <c r="KJ21" s="7">
        <v>1</v>
      </c>
      <c r="KK21" s="7">
        <v>1</v>
      </c>
      <c r="KL21" s="7">
        <v>1</v>
      </c>
      <c r="KM21" s="7">
        <v>6</v>
      </c>
      <c r="KN21" s="7">
        <v>11</v>
      </c>
      <c r="KO21" s="7">
        <v>1</v>
      </c>
      <c r="KP21" s="4" t="s">
        <v>322</v>
      </c>
      <c r="KQ21" s="4" t="s">
        <v>313</v>
      </c>
      <c r="KR21" s="7">
        <v>0</v>
      </c>
      <c r="KS21" s="4" t="s">
        <v>312</v>
      </c>
      <c r="KT21" s="4" t="s">
        <v>313</v>
      </c>
      <c r="KU21" s="7">
        <v>5</v>
      </c>
      <c r="KV21" s="7">
        <v>5</v>
      </c>
      <c r="KW21" s="7">
        <v>5</v>
      </c>
      <c r="KX21" s="7">
        <v>5</v>
      </c>
      <c r="KY21" s="7">
        <v>5</v>
      </c>
      <c r="KZ21" s="7">
        <v>5</v>
      </c>
      <c r="LA21" s="7">
        <v>5</v>
      </c>
      <c r="LB21" s="7">
        <v>5</v>
      </c>
      <c r="LC21" s="7">
        <v>5</v>
      </c>
      <c r="LD21" s="7">
        <v>5</v>
      </c>
      <c r="LE21" s="7">
        <v>5</v>
      </c>
      <c r="LF21" s="7">
        <v>5</v>
      </c>
      <c r="LG21" s="7">
        <v>5</v>
      </c>
      <c r="LH21" s="7">
        <v>5</v>
      </c>
      <c r="LI21" s="7">
        <v>5</v>
      </c>
      <c r="LJ21" s="7">
        <v>5</v>
      </c>
      <c r="LK21" s="7">
        <v>5</v>
      </c>
      <c r="LL21" s="7">
        <v>1</v>
      </c>
      <c r="LM21" s="7">
        <v>5</v>
      </c>
      <c r="LN21" s="7">
        <v>5</v>
      </c>
      <c r="LO21" s="7">
        <v>5</v>
      </c>
      <c r="LP21" s="7">
        <v>5</v>
      </c>
      <c r="LQ21" s="7">
        <v>5</v>
      </c>
      <c r="LR21" s="7">
        <v>5</v>
      </c>
      <c r="LS21" s="7">
        <v>5</v>
      </c>
      <c r="LT21" s="7">
        <v>5</v>
      </c>
      <c r="LU21" s="7">
        <v>5</v>
      </c>
      <c r="LV21" s="4" t="s">
        <v>592</v>
      </c>
      <c r="LW21" s="4" t="s">
        <v>593</v>
      </c>
      <c r="LX21" s="4" t="s">
        <v>594</v>
      </c>
      <c r="LY21" s="4" t="s">
        <v>313</v>
      </c>
      <c r="LZ21" s="7">
        <v>70</v>
      </c>
      <c r="MA21">
        <f t="shared" si="27"/>
        <v>5</v>
      </c>
      <c r="MB21">
        <f t="shared" si="28"/>
        <v>6</v>
      </c>
      <c r="MC21">
        <f t="shared" si="0"/>
        <v>6</v>
      </c>
      <c r="MD21">
        <f t="shared" si="1"/>
        <v>10</v>
      </c>
      <c r="ME21">
        <f t="shared" si="29"/>
        <v>60</v>
      </c>
      <c r="MF21">
        <f t="shared" si="30"/>
        <v>0.83333333333333337</v>
      </c>
      <c r="MG21">
        <f t="shared" si="31"/>
        <v>1</v>
      </c>
      <c r="MH21">
        <f t="shared" si="32"/>
        <v>1.2</v>
      </c>
      <c r="MI21">
        <f t="shared" si="33"/>
        <v>2</v>
      </c>
      <c r="MJ21">
        <f t="shared" si="34"/>
        <v>5</v>
      </c>
      <c r="MK21">
        <f t="shared" si="35"/>
        <v>0</v>
      </c>
      <c r="ML21">
        <f t="shared" si="36"/>
        <v>4</v>
      </c>
      <c r="MM21">
        <f t="shared" si="37"/>
        <v>0</v>
      </c>
      <c r="MN21">
        <f t="shared" si="38"/>
        <v>4</v>
      </c>
      <c r="MO21">
        <f t="shared" si="39"/>
        <v>0</v>
      </c>
      <c r="MP21">
        <f t="shared" si="40"/>
        <v>4</v>
      </c>
      <c r="MQ21">
        <f t="shared" si="41"/>
        <v>0</v>
      </c>
      <c r="MR21">
        <f t="shared" si="42"/>
        <v>4</v>
      </c>
      <c r="MS21">
        <f t="shared" si="43"/>
        <v>99.714285714285708</v>
      </c>
      <c r="MT21">
        <f t="shared" si="44"/>
        <v>93</v>
      </c>
      <c r="MU21" s="77">
        <f t="shared" si="2"/>
        <v>1</v>
      </c>
      <c r="MV21">
        <f t="shared" si="3"/>
        <v>0</v>
      </c>
      <c r="MW21">
        <v>1</v>
      </c>
      <c r="MX21">
        <v>1</v>
      </c>
      <c r="MY21">
        <f t="shared" si="4"/>
        <v>0</v>
      </c>
      <c r="MZ21">
        <v>1</v>
      </c>
      <c r="NA21">
        <v>1</v>
      </c>
      <c r="NB21">
        <f t="shared" si="5"/>
        <v>1</v>
      </c>
      <c r="NC21">
        <f t="shared" si="6"/>
        <v>0</v>
      </c>
      <c r="ND21">
        <f t="shared" si="7"/>
        <v>1</v>
      </c>
      <c r="NE21">
        <f t="shared" si="8"/>
        <v>0</v>
      </c>
      <c r="NF21" s="77">
        <f t="shared" si="9"/>
        <v>1</v>
      </c>
      <c r="NG21">
        <f t="shared" si="10"/>
        <v>0</v>
      </c>
      <c r="NH21">
        <f t="shared" si="11"/>
        <v>1</v>
      </c>
      <c r="NI21">
        <f t="shared" si="12"/>
        <v>1</v>
      </c>
      <c r="NJ21">
        <f t="shared" si="13"/>
        <v>0</v>
      </c>
      <c r="NK21">
        <f t="shared" si="14"/>
        <v>0</v>
      </c>
      <c r="NL21">
        <f t="shared" si="15"/>
        <v>1</v>
      </c>
      <c r="NM21">
        <f t="shared" si="16"/>
        <v>0</v>
      </c>
      <c r="NN21" s="77">
        <f t="shared" si="17"/>
        <v>1</v>
      </c>
      <c r="NO21" s="77">
        <f t="shared" si="18"/>
        <v>0</v>
      </c>
      <c r="NP21" s="77">
        <f t="shared" si="19"/>
        <v>1</v>
      </c>
      <c r="NQ21" s="77">
        <f t="shared" si="20"/>
        <v>1</v>
      </c>
      <c r="NR21" s="77">
        <f t="shared" si="21"/>
        <v>0</v>
      </c>
      <c r="NS21" s="77">
        <f t="shared" si="22"/>
        <v>0</v>
      </c>
      <c r="NT21" s="77">
        <f t="shared" si="23"/>
        <v>1</v>
      </c>
      <c r="NU21" s="77">
        <f t="shared" si="24"/>
        <v>1</v>
      </c>
      <c r="NV21" s="77">
        <f t="shared" si="25"/>
        <v>1</v>
      </c>
      <c r="NW21" s="77" t="e">
        <f>IF(LEN(VLOOKUP(I:I,#REF!, 2, 0))=0, "", VLOOKUP(I:I,#REF!, 2, 0))</f>
        <v>#REF!</v>
      </c>
      <c r="NX21" s="77" t="e">
        <f>IF(LEN(VLOOKUP(I:I,#REF!, 3, 0))=0, "", VLOOKUP(I:I,#REF!, 3, 0))</f>
        <v>#REF!</v>
      </c>
      <c r="NY21" s="77">
        <f t="shared" si="45"/>
        <v>0.66666666666666663</v>
      </c>
      <c r="NZ21" s="77">
        <f t="shared" si="46"/>
        <v>1</v>
      </c>
      <c r="OA21" s="77">
        <f t="shared" si="47"/>
        <v>0</v>
      </c>
      <c r="OB21" s="77">
        <f t="shared" si="48"/>
        <v>0.5</v>
      </c>
      <c r="OC21">
        <f t="shared" si="49"/>
        <v>1</v>
      </c>
      <c r="OD21" s="77">
        <f t="shared" si="50"/>
        <v>0.25</v>
      </c>
      <c r="OE21">
        <f t="shared" si="51"/>
        <v>0.6</v>
      </c>
      <c r="OF21">
        <f t="shared" si="52"/>
        <v>0.63636363636363635</v>
      </c>
      <c r="OG21" t="e">
        <f t="shared" si="53"/>
        <v>#REF!</v>
      </c>
      <c r="OH21">
        <f t="shared" si="26"/>
        <v>0.58333333333333337</v>
      </c>
      <c r="OI21">
        <f t="shared" si="54"/>
        <v>0.5</v>
      </c>
      <c r="OJ21" s="77">
        <f t="shared" si="55"/>
        <v>0.625</v>
      </c>
      <c r="OK21" t="e">
        <f>IF(LEN(VLOOKUP(I:I,#REF!, 2, 0))=0, "", VLOOKUP(I:I,#REF!, 2, 0))</f>
        <v>#REF!</v>
      </c>
      <c r="OL21" t="e">
        <f>IF(LEN(VLOOKUP(I:I,#REF!, 3, 0))=0, "", VLOOKUP(I:I,#REF!, 3, 0))</f>
        <v>#REF!</v>
      </c>
      <c r="OM21" t="s">
        <v>353</v>
      </c>
      <c r="ON21" t="s">
        <v>353</v>
      </c>
      <c r="OO21" s="1">
        <v>1</v>
      </c>
      <c r="OP21">
        <f t="shared" si="56"/>
        <v>5</v>
      </c>
      <c r="OQ21">
        <v>1</v>
      </c>
      <c r="OR21">
        <v>1</v>
      </c>
      <c r="OS21">
        <f t="shared" si="57"/>
        <v>2</v>
      </c>
    </row>
    <row r="22" spans="5:409" ht="18" customHeight="1">
      <c r="E22">
        <v>1</v>
      </c>
      <c r="F22">
        <v>1</v>
      </c>
      <c r="G22" t="s">
        <v>353</v>
      </c>
      <c r="H22" s="110" t="s">
        <v>595</v>
      </c>
      <c r="I22" s="110" t="s">
        <v>595</v>
      </c>
      <c r="J22" s="5"/>
      <c r="K22" s="6">
        <v>44271.412094907406</v>
      </c>
      <c r="L22" s="6">
        <v>44271.487615740742</v>
      </c>
      <c r="M22" s="7">
        <v>100</v>
      </c>
      <c r="N22" s="7">
        <v>2</v>
      </c>
      <c r="O22" s="73">
        <v>1</v>
      </c>
      <c r="P22" s="4" t="s">
        <v>313</v>
      </c>
      <c r="Q22" s="7">
        <v>6525</v>
      </c>
      <c r="R22" s="7">
        <v>1</v>
      </c>
      <c r="S22" s="6">
        <v>44271.488388124999</v>
      </c>
      <c r="T22" s="4" t="s">
        <v>314</v>
      </c>
      <c r="U22" s="4" t="s">
        <v>596</v>
      </c>
      <c r="V22" s="4" t="s">
        <v>597</v>
      </c>
      <c r="W22" s="4" t="s">
        <v>598</v>
      </c>
      <c r="X22" s="7">
        <v>45.994999999999997</v>
      </c>
      <c r="Y22" s="7">
        <v>88.584999999999994</v>
      </c>
      <c r="Z22" s="7">
        <v>90.741</v>
      </c>
      <c r="AA22" s="7">
        <v>2</v>
      </c>
      <c r="AB22" s="7">
        <v>2</v>
      </c>
      <c r="AC22" s="7">
        <v>0</v>
      </c>
      <c r="AD22" s="7">
        <v>0</v>
      </c>
      <c r="AE22" s="7">
        <v>2</v>
      </c>
      <c r="AF22" s="7">
        <v>2</v>
      </c>
      <c r="AG22" s="7">
        <v>2</v>
      </c>
      <c r="AH22" s="7">
        <v>2</v>
      </c>
      <c r="AI22" s="7">
        <v>2</v>
      </c>
      <c r="AJ22" s="4" t="s">
        <v>599</v>
      </c>
      <c r="AK22" s="7">
        <v>8.9250000000000007</v>
      </c>
      <c r="AL22" s="7">
        <v>41.116999999999997</v>
      </c>
      <c r="AM22" s="7">
        <v>42.768999999999998</v>
      </c>
      <c r="AN22" s="7">
        <v>3</v>
      </c>
      <c r="AO22" s="7">
        <v>3</v>
      </c>
      <c r="AP22" s="7">
        <v>1</v>
      </c>
      <c r="AQ22" s="7">
        <v>0</v>
      </c>
      <c r="AR22" s="7">
        <v>0</v>
      </c>
      <c r="AS22" s="7">
        <v>174.08699999999999</v>
      </c>
      <c r="AT22" s="7">
        <v>0</v>
      </c>
      <c r="AU22" s="7">
        <v>483.26799999999997</v>
      </c>
      <c r="AV22" s="7">
        <v>700.36900000000003</v>
      </c>
      <c r="AW22" s="7">
        <v>728.71100000000001</v>
      </c>
      <c r="AX22" s="7">
        <v>9</v>
      </c>
      <c r="AY22" s="4" t="s">
        <v>600</v>
      </c>
      <c r="AZ22" s="4" t="s">
        <v>377</v>
      </c>
      <c r="BA22" s="4"/>
      <c r="BB22" s="73">
        <v>1</v>
      </c>
      <c r="BC22" s="4" t="s">
        <v>601</v>
      </c>
      <c r="BD22" s="7">
        <v>0</v>
      </c>
      <c r="BE22" s="7">
        <v>0</v>
      </c>
      <c r="BF22" s="7">
        <v>644.54999999999995</v>
      </c>
      <c r="BG22" s="7">
        <v>0</v>
      </c>
      <c r="BH22" s="7">
        <v>6.5350000000000001</v>
      </c>
      <c r="BI22" s="7">
        <v>18.503</v>
      </c>
      <c r="BJ22" s="7">
        <v>40.32</v>
      </c>
      <c r="BK22" s="7">
        <v>2</v>
      </c>
      <c r="BL22" s="4" t="s">
        <v>479</v>
      </c>
      <c r="BM22" s="7">
        <v>0</v>
      </c>
      <c r="BN22" s="7">
        <v>0</v>
      </c>
      <c r="BO22" s="7">
        <v>55.311</v>
      </c>
      <c r="BP22" s="7">
        <v>0</v>
      </c>
      <c r="BQ22" s="7">
        <v>41</v>
      </c>
      <c r="BR22" s="7">
        <v>30</v>
      </c>
      <c r="BS22" s="7">
        <v>217.68600000000001</v>
      </c>
      <c r="BT22" s="7">
        <v>681.31899999999996</v>
      </c>
      <c r="BU22" s="7">
        <v>770.83199999999999</v>
      </c>
      <c r="BV22" s="7">
        <v>4</v>
      </c>
      <c r="BW22" s="4" t="s">
        <v>411</v>
      </c>
      <c r="BX22" s="4" t="s">
        <v>411</v>
      </c>
      <c r="BY22" s="4"/>
      <c r="BZ22" s="73">
        <v>0</v>
      </c>
      <c r="CA22" s="4" t="s">
        <v>602</v>
      </c>
      <c r="CB22" s="7">
        <v>0</v>
      </c>
      <c r="CC22" s="7">
        <v>0</v>
      </c>
      <c r="CD22" s="7">
        <v>59.271000000000001</v>
      </c>
      <c r="CE22" s="7">
        <v>0</v>
      </c>
      <c r="CF22" s="7">
        <v>70</v>
      </c>
      <c r="CG22" s="7">
        <v>4</v>
      </c>
      <c r="CH22" s="7">
        <v>122.17</v>
      </c>
      <c r="CI22" s="7">
        <v>166.023</v>
      </c>
      <c r="CJ22" s="7">
        <v>172.63800000000001</v>
      </c>
      <c r="CK22" s="7">
        <v>2</v>
      </c>
      <c r="CL22" s="97" t="s">
        <v>413</v>
      </c>
      <c r="CM22" s="94" t="s">
        <v>414</v>
      </c>
      <c r="CN22" s="7">
        <v>171.30099999999999</v>
      </c>
      <c r="CO22" s="7">
        <v>171.30099999999999</v>
      </c>
      <c r="CP22" s="7">
        <v>171.834</v>
      </c>
      <c r="CQ22" s="7">
        <v>1</v>
      </c>
      <c r="CR22" s="7">
        <v>29</v>
      </c>
      <c r="CS22" s="7">
        <v>20</v>
      </c>
      <c r="CT22" s="7">
        <v>2</v>
      </c>
      <c r="CU22" s="7">
        <v>1</v>
      </c>
      <c r="CV22" s="4" t="s">
        <v>603</v>
      </c>
      <c r="CW22" s="7">
        <v>3.5960000000000001</v>
      </c>
      <c r="CX22" s="7">
        <v>237.28800000000001</v>
      </c>
      <c r="CY22" s="7">
        <v>239.24199999999999</v>
      </c>
      <c r="CZ22" s="7">
        <v>2</v>
      </c>
      <c r="DA22" s="7">
        <v>23.8</v>
      </c>
      <c r="DB22" s="7">
        <v>23.8</v>
      </c>
      <c r="DC22" s="7">
        <v>37.021999999999998</v>
      </c>
      <c r="DD22" s="7">
        <v>1</v>
      </c>
      <c r="DE22" s="4" t="s">
        <v>604</v>
      </c>
      <c r="DF22" s="7">
        <v>0</v>
      </c>
      <c r="DG22" s="7">
        <v>0</v>
      </c>
      <c r="DH22" s="7">
        <v>89.569000000000003</v>
      </c>
      <c r="DI22" s="7">
        <v>0</v>
      </c>
      <c r="DJ22" s="7">
        <v>20</v>
      </c>
      <c r="DK22" s="7">
        <v>10</v>
      </c>
      <c r="DL22" s="7">
        <v>115.46599999999999</v>
      </c>
      <c r="DM22" s="7">
        <v>150.04300000000001</v>
      </c>
      <c r="DN22" s="7">
        <v>170.029</v>
      </c>
      <c r="DO22" s="7">
        <v>2</v>
      </c>
      <c r="DP22" s="4" t="s">
        <v>351</v>
      </c>
      <c r="DQ22" s="4" t="s">
        <v>351</v>
      </c>
      <c r="DR22" s="4"/>
      <c r="DS22" s="73">
        <v>0</v>
      </c>
      <c r="DT22" s="4" t="s">
        <v>602</v>
      </c>
      <c r="DU22" s="7">
        <v>0</v>
      </c>
      <c r="DV22" s="7">
        <v>0</v>
      </c>
      <c r="DW22" s="7">
        <v>100.27500000000001</v>
      </c>
      <c r="DX22" s="7">
        <v>0</v>
      </c>
      <c r="DY22" s="7">
        <v>50</v>
      </c>
      <c r="DZ22" s="7">
        <v>30</v>
      </c>
      <c r="EA22" s="7">
        <v>43.084000000000003</v>
      </c>
      <c r="EB22" s="7">
        <v>55.646000000000001</v>
      </c>
      <c r="EC22" s="7">
        <v>88.254000000000005</v>
      </c>
      <c r="ED22" s="7">
        <v>2</v>
      </c>
      <c r="EE22" s="94" t="s">
        <v>417</v>
      </c>
      <c r="EF22" s="94" t="s">
        <v>364</v>
      </c>
      <c r="EG22" s="7">
        <v>0</v>
      </c>
      <c r="EH22" s="7">
        <v>0</v>
      </c>
      <c r="EI22" s="7">
        <v>365.67399999999998</v>
      </c>
      <c r="EJ22" s="7">
        <v>0</v>
      </c>
      <c r="EK22" s="7">
        <v>20</v>
      </c>
      <c r="EL22" s="4"/>
      <c r="EM22" s="7">
        <v>0</v>
      </c>
      <c r="EN22" s="7">
        <v>1</v>
      </c>
      <c r="EO22" s="4" t="s">
        <v>605</v>
      </c>
      <c r="EP22" s="7">
        <v>25.274999999999999</v>
      </c>
      <c r="EQ22" s="7">
        <v>48.484000000000002</v>
      </c>
      <c r="ER22" s="7">
        <v>58.914999999999999</v>
      </c>
      <c r="ES22" s="7">
        <v>4</v>
      </c>
      <c r="ET22" s="4" t="s">
        <v>606</v>
      </c>
      <c r="EU22" s="7">
        <v>0</v>
      </c>
      <c r="EV22" s="7">
        <v>0</v>
      </c>
      <c r="EW22" s="7">
        <v>293.786</v>
      </c>
      <c r="EX22" s="7">
        <v>0</v>
      </c>
      <c r="EY22" s="7">
        <v>40</v>
      </c>
      <c r="EZ22" s="7">
        <v>31</v>
      </c>
      <c r="FA22" s="7">
        <v>32.929000000000002</v>
      </c>
      <c r="FB22" s="7">
        <v>119.441</v>
      </c>
      <c r="FC22" s="7">
        <v>119.446</v>
      </c>
      <c r="FD22" s="7">
        <v>6</v>
      </c>
      <c r="FE22" s="4" t="s">
        <v>313</v>
      </c>
      <c r="FF22" s="7">
        <v>2</v>
      </c>
      <c r="FG22" s="7">
        <v>2</v>
      </c>
      <c r="FH22" s="7">
        <v>0</v>
      </c>
      <c r="FI22" s="7">
        <v>1</v>
      </c>
      <c r="FJ22" s="7">
        <v>1</v>
      </c>
      <c r="FK22" s="7">
        <v>1</v>
      </c>
      <c r="FL22" s="4" t="s">
        <v>312</v>
      </c>
      <c r="FM22" s="4" t="s">
        <v>313</v>
      </c>
      <c r="FN22" s="7">
        <v>1</v>
      </c>
      <c r="FO22" s="7">
        <v>252.297</v>
      </c>
      <c r="FP22" s="7">
        <v>339.84699999999998</v>
      </c>
      <c r="FQ22" s="7">
        <v>342.17</v>
      </c>
      <c r="FR22" s="7">
        <v>4</v>
      </c>
      <c r="FS22" s="4" t="s">
        <v>607</v>
      </c>
      <c r="FT22" s="4" t="s">
        <v>312</v>
      </c>
      <c r="FU22" s="4" t="s">
        <v>608</v>
      </c>
      <c r="FV22" s="73">
        <v>0</v>
      </c>
      <c r="FW22" s="4" t="s">
        <v>609</v>
      </c>
      <c r="FX22" s="4" t="s">
        <v>610</v>
      </c>
      <c r="FY22" s="7">
        <v>56.545999999999999</v>
      </c>
      <c r="FZ22" s="7">
        <v>224.49299999999999</v>
      </c>
      <c r="GA22" s="7">
        <v>225.71600000000001</v>
      </c>
      <c r="GB22" s="7">
        <v>3</v>
      </c>
      <c r="GC22" s="10" t="s">
        <v>611</v>
      </c>
      <c r="GD22" s="10" t="s">
        <v>312</v>
      </c>
      <c r="GE22" s="10" t="s">
        <v>612</v>
      </c>
      <c r="GF22" s="73">
        <v>0</v>
      </c>
      <c r="GG22" s="4" t="s">
        <v>613</v>
      </c>
      <c r="GH22" s="4" t="s">
        <v>336</v>
      </c>
      <c r="GI22" s="7">
        <v>22.42</v>
      </c>
      <c r="GJ22" s="7">
        <v>29.378</v>
      </c>
      <c r="GK22" s="7">
        <v>54.351999999999997</v>
      </c>
      <c r="GL22" s="7">
        <v>2</v>
      </c>
      <c r="GM22" s="7">
        <v>2</v>
      </c>
      <c r="GN22" s="4" t="s">
        <v>614</v>
      </c>
      <c r="GO22" s="7">
        <v>51.548000000000002</v>
      </c>
      <c r="GP22" s="7">
        <v>51.548000000000002</v>
      </c>
      <c r="GQ22" s="7">
        <v>53.304000000000002</v>
      </c>
      <c r="GR22" s="7">
        <v>1</v>
      </c>
      <c r="GS22" s="7">
        <v>1</v>
      </c>
      <c r="GT22" s="7">
        <v>0</v>
      </c>
      <c r="GU22" s="7">
        <v>1</v>
      </c>
      <c r="GV22" s="7">
        <v>3</v>
      </c>
      <c r="GW22" s="4" t="s">
        <v>448</v>
      </c>
      <c r="GX22" s="7">
        <v>16.738</v>
      </c>
      <c r="GY22" s="7">
        <v>120.539</v>
      </c>
      <c r="GZ22" s="7">
        <v>123.474</v>
      </c>
      <c r="HA22" s="7">
        <v>7</v>
      </c>
      <c r="HB22" s="7">
        <v>3</v>
      </c>
      <c r="HC22" s="7">
        <v>3</v>
      </c>
      <c r="HD22" s="7">
        <v>1</v>
      </c>
      <c r="HE22" s="7">
        <v>3</v>
      </c>
      <c r="HF22" s="7">
        <v>4</v>
      </c>
      <c r="HG22" s="7">
        <v>3</v>
      </c>
      <c r="HH22" s="7">
        <v>3</v>
      </c>
      <c r="HI22" s="4" t="s">
        <v>346</v>
      </c>
      <c r="HJ22" s="4" t="s">
        <v>347</v>
      </c>
      <c r="HK22" s="8"/>
      <c r="HL22" s="4" t="s">
        <v>595</v>
      </c>
      <c r="HM22" s="9"/>
      <c r="HN22" s="9"/>
      <c r="HO22" s="9"/>
      <c r="HP22" s="9"/>
      <c r="HQ22" s="9"/>
      <c r="HR22" s="9"/>
      <c r="HS22" s="9"/>
      <c r="HT22" s="9"/>
      <c r="HU22" s="9"/>
      <c r="HV22" s="9"/>
      <c r="HW22" s="9"/>
      <c r="HX22" s="9"/>
      <c r="HY22" s="9"/>
      <c r="HZ22" s="9"/>
      <c r="IA22" s="9"/>
      <c r="IB22" s="9"/>
      <c r="IC22" s="9"/>
      <c r="ID22" s="9"/>
      <c r="IE22" s="9"/>
      <c r="IF22" s="9"/>
      <c r="IG22" s="9"/>
      <c r="IH22" s="9"/>
      <c r="II22" s="9" t="s">
        <v>320</v>
      </c>
      <c r="IJ22" s="9"/>
      <c r="IK22" s="7">
        <v>-999</v>
      </c>
      <c r="IL22" s="9"/>
      <c r="IM22" s="9" t="s">
        <v>320</v>
      </c>
      <c r="IN22" s="9"/>
      <c r="IO22" s="73">
        <v>-999</v>
      </c>
      <c r="IP22" s="9"/>
      <c r="IQ22" s="9"/>
      <c r="IR22" s="9" t="s">
        <v>320</v>
      </c>
      <c r="IS22" s="9"/>
      <c r="IT22" s="7">
        <v>-999</v>
      </c>
      <c r="IU22" s="9"/>
      <c r="IV22" s="9" t="s">
        <v>320</v>
      </c>
      <c r="IW22" s="9"/>
      <c r="IX22" s="7">
        <v>-999</v>
      </c>
      <c r="IY22" s="9"/>
      <c r="IZ22" s="9"/>
      <c r="JA22" s="9" t="s">
        <v>320</v>
      </c>
      <c r="JB22" s="9"/>
      <c r="JC22" s="7">
        <v>-999</v>
      </c>
      <c r="JD22" s="9"/>
      <c r="JE22" s="9" t="s">
        <v>320</v>
      </c>
      <c r="JF22" s="9"/>
      <c r="JG22" s="7">
        <v>-999</v>
      </c>
      <c r="JH22" s="9"/>
      <c r="JI22" s="9"/>
      <c r="JJ22" s="9"/>
      <c r="JK22" s="9"/>
      <c r="JL22" s="9"/>
      <c r="JM22" s="9"/>
      <c r="JN22" s="9"/>
      <c r="JO22" s="9"/>
      <c r="JP22" s="9"/>
      <c r="JQ22" s="9"/>
      <c r="JR22" s="9"/>
      <c r="JS22" s="9"/>
      <c r="JT22" s="9"/>
      <c r="JU22" s="9"/>
      <c r="JV22" s="9"/>
      <c r="JW22" s="9"/>
      <c r="JX22" s="9"/>
      <c r="JY22" s="9"/>
      <c r="JZ22" s="9"/>
      <c r="KA22" s="9"/>
      <c r="KB22" s="9"/>
      <c r="KC22" s="9"/>
      <c r="KD22" s="9"/>
      <c r="KE22" s="9"/>
      <c r="KF22" s="9"/>
      <c r="KG22" s="9"/>
      <c r="KH22" s="9"/>
      <c r="KI22" s="9"/>
      <c r="KJ22" s="9"/>
      <c r="KK22" s="9"/>
      <c r="KL22" s="9"/>
      <c r="KM22" s="9"/>
      <c r="KN22" s="9"/>
      <c r="KO22" s="9"/>
      <c r="KP22" s="9"/>
      <c r="KQ22" s="9"/>
      <c r="KR22" s="9"/>
      <c r="KS22" s="9"/>
      <c r="KT22" s="9"/>
      <c r="KU22" s="9"/>
      <c r="KV22" s="9"/>
      <c r="KW22" s="9"/>
      <c r="KX22" s="9"/>
      <c r="KY22" s="9"/>
      <c r="KZ22" s="9"/>
      <c r="LA22" s="9"/>
      <c r="LB22" s="9"/>
      <c r="LC22" s="9"/>
      <c r="LD22" s="9"/>
      <c r="LE22" s="9"/>
      <c r="LF22" s="9"/>
      <c r="LG22" s="9"/>
      <c r="LH22" s="9"/>
      <c r="LI22" s="9"/>
      <c r="LJ22" s="9"/>
      <c r="LK22" s="9"/>
      <c r="LL22" s="9"/>
      <c r="LM22" s="9"/>
      <c r="LN22" s="9"/>
      <c r="LO22" s="9"/>
      <c r="LP22" s="9"/>
      <c r="LQ22" s="9"/>
      <c r="LR22" s="9"/>
      <c r="LS22" s="9"/>
      <c r="LT22" s="9"/>
      <c r="LU22" s="9"/>
      <c r="LV22" s="9"/>
      <c r="LW22" s="9"/>
      <c r="LX22" s="9"/>
      <c r="LY22" s="9"/>
      <c r="LZ22" s="9"/>
      <c r="MA22">
        <f t="shared" si="27"/>
        <v>10</v>
      </c>
      <c r="MB22" t="str">
        <f t="shared" si="28"/>
        <v/>
      </c>
      <c r="MC22">
        <f t="shared" si="0"/>
        <v>14</v>
      </c>
      <c r="MD22" t="str">
        <f t="shared" si="1"/>
        <v/>
      </c>
      <c r="ME22" t="str">
        <f t="shared" si="29"/>
        <v/>
      </c>
      <c r="MF22">
        <f t="shared" si="30"/>
        <v>1.6666666666666667</v>
      </c>
      <c r="MG22" t="str">
        <f t="shared" si="31"/>
        <v/>
      </c>
      <c r="MH22">
        <f t="shared" si="32"/>
        <v>2.8</v>
      </c>
      <c r="MI22" t="str">
        <f t="shared" si="33"/>
        <v/>
      </c>
      <c r="MJ22" t="str">
        <f t="shared" si="34"/>
        <v/>
      </c>
      <c r="MK22">
        <f t="shared" si="35"/>
        <v>0.8</v>
      </c>
      <c r="ML22">
        <f t="shared" si="36"/>
        <v>1.4</v>
      </c>
      <c r="MM22">
        <f t="shared" si="37"/>
        <v>1</v>
      </c>
      <c r="MN22">
        <f t="shared" si="38"/>
        <v>0</v>
      </c>
      <c r="MO22">
        <f t="shared" si="39"/>
        <v>0.83333333333333337</v>
      </c>
      <c r="MP22">
        <f t="shared" si="40"/>
        <v>1.1666666666666667</v>
      </c>
      <c r="MQ22" t="str">
        <f t="shared" si="41"/>
        <v/>
      </c>
      <c r="MR22" t="str">
        <f t="shared" si="42"/>
        <v/>
      </c>
      <c r="MS22">
        <f t="shared" si="43"/>
        <v>38.571428571428569</v>
      </c>
      <c r="MT22">
        <f t="shared" si="44"/>
        <v>20.833333333333332</v>
      </c>
      <c r="MU22" s="77">
        <f t="shared" si="2"/>
        <v>1</v>
      </c>
      <c r="MV22">
        <f t="shared" si="3"/>
        <v>0</v>
      </c>
      <c r="MW22">
        <v>1</v>
      </c>
      <c r="MX22">
        <v>1</v>
      </c>
      <c r="MY22">
        <f t="shared" si="4"/>
        <v>0</v>
      </c>
      <c r="MZ22">
        <v>1</v>
      </c>
      <c r="NA22">
        <v>1</v>
      </c>
      <c r="NB22">
        <f t="shared" si="5"/>
        <v>0</v>
      </c>
      <c r="NC22">
        <f t="shared" si="6"/>
        <v>0</v>
      </c>
      <c r="ND22">
        <f t="shared" si="7"/>
        <v>0</v>
      </c>
      <c r="NE22">
        <f t="shared" si="8"/>
        <v>0</v>
      </c>
      <c r="NF22" s="77">
        <f t="shared" si="9"/>
        <v>0</v>
      </c>
      <c r="NG22">
        <f t="shared" si="10"/>
        <v>1</v>
      </c>
      <c r="NH22" t="str">
        <f t="shared" si="11"/>
        <v/>
      </c>
      <c r="NI22" t="str">
        <f t="shared" si="12"/>
        <v/>
      </c>
      <c r="NJ22" t="str">
        <f t="shared" si="13"/>
        <v/>
      </c>
      <c r="NK22" t="str">
        <f t="shared" si="14"/>
        <v/>
      </c>
      <c r="NL22" t="str">
        <f t="shared" si="15"/>
        <v/>
      </c>
      <c r="NM22" t="str">
        <f t="shared" si="16"/>
        <v/>
      </c>
      <c r="NN22" s="77" t="str">
        <f t="shared" si="17"/>
        <v/>
      </c>
      <c r="NO22" s="77" t="str">
        <f t="shared" si="18"/>
        <v/>
      </c>
      <c r="NP22" s="77" t="str">
        <f t="shared" si="19"/>
        <v/>
      </c>
      <c r="NQ22" s="77" t="str">
        <f t="shared" si="20"/>
        <v/>
      </c>
      <c r="NR22" s="77" t="str">
        <f t="shared" si="21"/>
        <v/>
      </c>
      <c r="NS22" s="77" t="str">
        <f t="shared" si="22"/>
        <v/>
      </c>
      <c r="NT22" s="77" t="str">
        <f t="shared" si="23"/>
        <v/>
      </c>
      <c r="NU22" s="77" t="str">
        <f t="shared" si="24"/>
        <v/>
      </c>
      <c r="NV22" s="77" t="str">
        <f t="shared" si="25"/>
        <v/>
      </c>
      <c r="NW22" s="77" t="e">
        <f>IF(LEN(VLOOKUP(I:I,#REF!, 2, 0))=0, "", VLOOKUP(I:I,#REF!, 2, 0))</f>
        <v>#REF!</v>
      </c>
      <c r="NX22" s="77" t="e">
        <f>IF(LEN(VLOOKUP(I:I,#REF!, 3, 0))=0, "", VLOOKUP(I:I,#REF!, 3, 0))</f>
        <v>#REF!</v>
      </c>
      <c r="NY22" s="77">
        <f t="shared" si="45"/>
        <v>0.66666666666666663</v>
      </c>
      <c r="NZ22" s="77">
        <f t="shared" si="46"/>
        <v>1</v>
      </c>
      <c r="OA22" s="77">
        <f t="shared" si="47"/>
        <v>0</v>
      </c>
      <c r="OB22" s="77">
        <f t="shared" si="48"/>
        <v>0.16666666666666666</v>
      </c>
      <c r="OC22">
        <f t="shared" si="49"/>
        <v>0</v>
      </c>
      <c r="OD22" s="77">
        <f t="shared" si="50"/>
        <v>0.25</v>
      </c>
      <c r="OE22" t="str">
        <f t="shared" si="51"/>
        <v/>
      </c>
      <c r="OF22" t="str">
        <f t="shared" si="52"/>
        <v/>
      </c>
      <c r="OG22" t="str">
        <f t="shared" si="53"/>
        <v/>
      </c>
      <c r="OH22">
        <f t="shared" si="26"/>
        <v>0.41666666666666669</v>
      </c>
      <c r="OI22">
        <f t="shared" si="54"/>
        <v>0</v>
      </c>
      <c r="OJ22" s="77">
        <f t="shared" si="55"/>
        <v>0.625</v>
      </c>
      <c r="OK22" t="e">
        <f>IF(LEN(VLOOKUP(I:I,#REF!, 2, 0))=0, "", VLOOKUP(I:I,#REF!, 2, 0))</f>
        <v>#REF!</v>
      </c>
      <c r="OL22" t="e">
        <f>IF(LEN(VLOOKUP(I:I,#REF!, 3, 0))=0, "", VLOOKUP(I:I,#REF!, 3, 0))</f>
        <v>#REF!</v>
      </c>
      <c r="OM22" t="s">
        <v>353</v>
      </c>
      <c r="ON22" t="s">
        <v>353</v>
      </c>
      <c r="OO22" s="161">
        <v>1</v>
      </c>
      <c r="OP22" t="str">
        <f t="shared" si="56"/>
        <v/>
      </c>
      <c r="OQ22">
        <v>1</v>
      </c>
      <c r="OR22">
        <v>1</v>
      </c>
      <c r="OS22">
        <f t="shared" si="57"/>
        <v>8</v>
      </c>
    </row>
    <row r="23" spans="5:409" ht="18" customHeight="1">
      <c r="F23">
        <v>1</v>
      </c>
      <c r="G23">
        <v>1</v>
      </c>
      <c r="H23" s="110" t="s">
        <v>615</v>
      </c>
      <c r="I23" s="110" t="s">
        <v>615</v>
      </c>
      <c r="J23" s="5"/>
      <c r="K23" s="6">
        <v>44271.413483796299</v>
      </c>
      <c r="L23" s="6">
        <v>44271.531574074077</v>
      </c>
      <c r="M23" s="7">
        <v>100</v>
      </c>
      <c r="N23" s="7">
        <v>2</v>
      </c>
      <c r="O23" s="73">
        <v>1</v>
      </c>
      <c r="P23" s="4" t="s">
        <v>313</v>
      </c>
      <c r="Q23" s="7">
        <v>10202</v>
      </c>
      <c r="R23" s="7">
        <v>1</v>
      </c>
      <c r="S23" s="6">
        <v>44271.531720370367</v>
      </c>
      <c r="T23" s="4" t="s">
        <v>314</v>
      </c>
      <c r="U23" s="4" t="s">
        <v>315</v>
      </c>
      <c r="V23" s="4" t="s">
        <v>316</v>
      </c>
      <c r="W23" s="4" t="s">
        <v>317</v>
      </c>
      <c r="X23" s="7">
        <v>13.8</v>
      </c>
      <c r="Y23" s="7">
        <v>25.298999999999999</v>
      </c>
      <c r="Z23" s="7">
        <v>27.34</v>
      </c>
      <c r="AA23" s="7">
        <v>2</v>
      </c>
      <c r="AB23" s="7">
        <v>2</v>
      </c>
      <c r="AC23" s="7">
        <v>2</v>
      </c>
      <c r="AD23" s="7">
        <v>2</v>
      </c>
      <c r="AE23" s="7">
        <v>2</v>
      </c>
      <c r="AF23" s="7">
        <v>2</v>
      </c>
      <c r="AG23" s="7">
        <v>2</v>
      </c>
      <c r="AH23" s="7">
        <v>1</v>
      </c>
      <c r="AI23" s="7">
        <v>1</v>
      </c>
      <c r="AJ23" s="4" t="s">
        <v>616</v>
      </c>
      <c r="AK23" s="7">
        <v>4.1680000000000001</v>
      </c>
      <c r="AL23" s="7">
        <v>8.2579999999999991</v>
      </c>
      <c r="AM23" s="7">
        <v>9.7550000000000008</v>
      </c>
      <c r="AN23" s="7">
        <v>3</v>
      </c>
      <c r="AO23" s="7">
        <v>2</v>
      </c>
      <c r="AP23" s="7">
        <v>2</v>
      </c>
      <c r="AQ23" s="7">
        <v>0</v>
      </c>
      <c r="AR23" s="7">
        <v>0</v>
      </c>
      <c r="AS23" s="7">
        <v>473.28100000000001</v>
      </c>
      <c r="AT23" s="7">
        <v>0</v>
      </c>
      <c r="AU23" s="7">
        <v>124.58499999999999</v>
      </c>
      <c r="AV23" s="7">
        <v>183.02500000000001</v>
      </c>
      <c r="AW23" s="7">
        <v>189.11799999999999</v>
      </c>
      <c r="AX23" s="7">
        <v>7</v>
      </c>
      <c r="AY23" s="4" t="s">
        <v>617</v>
      </c>
      <c r="AZ23" s="4" t="s">
        <v>377</v>
      </c>
      <c r="BA23" s="4"/>
      <c r="BB23" s="73">
        <v>1</v>
      </c>
      <c r="BC23" s="4" t="s">
        <v>618</v>
      </c>
      <c r="BD23" s="7">
        <v>479.49200000000002</v>
      </c>
      <c r="BE23" s="7">
        <v>648.60500000000002</v>
      </c>
      <c r="BF23" s="7">
        <v>837.24300000000005</v>
      </c>
      <c r="BG23" s="7">
        <v>14</v>
      </c>
      <c r="BH23" s="7">
        <v>1.665</v>
      </c>
      <c r="BI23" s="7">
        <v>1.665</v>
      </c>
      <c r="BJ23" s="7">
        <v>4.2949999999999999</v>
      </c>
      <c r="BK23" s="7">
        <v>1</v>
      </c>
      <c r="BL23" s="4" t="s">
        <v>377</v>
      </c>
      <c r="BM23" s="7">
        <v>0</v>
      </c>
      <c r="BN23" s="7">
        <v>0</v>
      </c>
      <c r="BO23" s="7">
        <v>63.7</v>
      </c>
      <c r="BP23" s="7">
        <v>0</v>
      </c>
      <c r="BQ23" s="7">
        <v>70</v>
      </c>
      <c r="BR23" s="7">
        <v>68</v>
      </c>
      <c r="BS23" s="7">
        <v>3.6360000000000001</v>
      </c>
      <c r="BT23" s="7">
        <v>267.19499999999999</v>
      </c>
      <c r="BU23" s="7">
        <v>267.75799999999998</v>
      </c>
      <c r="BV23" s="7">
        <v>4</v>
      </c>
      <c r="BW23" s="4" t="s">
        <v>411</v>
      </c>
      <c r="BX23" s="4" t="s">
        <v>411</v>
      </c>
      <c r="BY23" s="4"/>
      <c r="BZ23" s="73">
        <v>0</v>
      </c>
      <c r="CA23" s="4" t="s">
        <v>619</v>
      </c>
      <c r="CB23" s="7">
        <v>0</v>
      </c>
      <c r="CC23" s="7">
        <v>0</v>
      </c>
      <c r="CD23" s="7">
        <v>50.884999999999998</v>
      </c>
      <c r="CE23" s="7">
        <v>0</v>
      </c>
      <c r="CF23" s="7">
        <v>69</v>
      </c>
      <c r="CG23" s="7">
        <v>65</v>
      </c>
      <c r="CH23" s="7">
        <v>19.600000000000001</v>
      </c>
      <c r="CI23" s="7">
        <v>119.93899999999999</v>
      </c>
      <c r="CJ23" s="7">
        <v>120.428</v>
      </c>
      <c r="CK23" s="7">
        <v>7</v>
      </c>
      <c r="CL23" s="97" t="s">
        <v>413</v>
      </c>
      <c r="CM23" s="94" t="s">
        <v>414</v>
      </c>
      <c r="CN23" s="7">
        <v>0</v>
      </c>
      <c r="CO23" s="7">
        <v>0</v>
      </c>
      <c r="CP23" s="7">
        <v>158.078</v>
      </c>
      <c r="CQ23" s="7">
        <v>0</v>
      </c>
      <c r="CR23" s="7">
        <v>91</v>
      </c>
      <c r="CS23" s="7">
        <v>100</v>
      </c>
      <c r="CT23" s="7">
        <v>2</v>
      </c>
      <c r="CU23" s="7">
        <v>1</v>
      </c>
      <c r="CV23" s="4" t="s">
        <v>620</v>
      </c>
      <c r="CW23" s="7">
        <v>0</v>
      </c>
      <c r="CX23" s="7">
        <v>0</v>
      </c>
      <c r="CY23" s="7">
        <v>194.92500000000001</v>
      </c>
      <c r="CZ23" s="7">
        <v>0</v>
      </c>
      <c r="DA23" s="7">
        <v>6.66</v>
      </c>
      <c r="DB23" s="7">
        <v>6.66</v>
      </c>
      <c r="DC23" s="7">
        <v>9.2279999999999998</v>
      </c>
      <c r="DD23" s="7">
        <v>1</v>
      </c>
      <c r="DE23" s="4" t="s">
        <v>377</v>
      </c>
      <c r="DF23" s="7">
        <v>0</v>
      </c>
      <c r="DG23" s="7">
        <v>0</v>
      </c>
      <c r="DH23" s="7">
        <v>123.56</v>
      </c>
      <c r="DI23" s="7">
        <v>0</v>
      </c>
      <c r="DJ23" s="7">
        <v>100</v>
      </c>
      <c r="DK23" s="7">
        <v>100</v>
      </c>
      <c r="DL23" s="7">
        <v>8.4939999999999998</v>
      </c>
      <c r="DM23" s="7">
        <v>221.91300000000001</v>
      </c>
      <c r="DN23" s="7">
        <v>240.38300000000001</v>
      </c>
      <c r="DO23" s="7">
        <v>14</v>
      </c>
      <c r="DP23" s="4" t="s">
        <v>411</v>
      </c>
      <c r="DQ23" s="4" t="s">
        <v>411</v>
      </c>
      <c r="DR23" s="4"/>
      <c r="DS23" s="73">
        <v>0</v>
      </c>
      <c r="DT23" s="4" t="s">
        <v>621</v>
      </c>
      <c r="DU23" s="7">
        <v>0</v>
      </c>
      <c r="DV23" s="7">
        <v>0</v>
      </c>
      <c r="DW23" s="7">
        <v>439.74400000000003</v>
      </c>
      <c r="DX23" s="7">
        <v>0</v>
      </c>
      <c r="DY23" s="7">
        <v>82</v>
      </c>
      <c r="DZ23" s="7">
        <v>75</v>
      </c>
      <c r="EA23" s="7">
        <v>5.1779999999999999</v>
      </c>
      <c r="EB23" s="7">
        <v>39.438000000000002</v>
      </c>
      <c r="EC23" s="7">
        <v>58.255000000000003</v>
      </c>
      <c r="ED23" s="7">
        <v>4</v>
      </c>
      <c r="EE23" s="94" t="s">
        <v>417</v>
      </c>
      <c r="EF23" s="94" t="s">
        <v>364</v>
      </c>
      <c r="EG23" s="7">
        <v>0</v>
      </c>
      <c r="EH23" s="7">
        <v>0</v>
      </c>
      <c r="EI23" s="7">
        <v>639.57100000000003</v>
      </c>
      <c r="EJ23" s="7">
        <v>0</v>
      </c>
      <c r="EK23" s="7">
        <v>100</v>
      </c>
      <c r="EL23" s="7">
        <v>42</v>
      </c>
      <c r="EM23" s="7">
        <v>2</v>
      </c>
      <c r="EN23" s="7">
        <v>1</v>
      </c>
      <c r="EO23" s="4" t="s">
        <v>622</v>
      </c>
      <c r="EP23" s="7">
        <v>5.8559999999999999</v>
      </c>
      <c r="EQ23" s="7">
        <v>20.622</v>
      </c>
      <c r="ER23" s="7">
        <v>22.376999999999999</v>
      </c>
      <c r="ES23" s="7">
        <v>6</v>
      </c>
      <c r="ET23" s="4" t="s">
        <v>623</v>
      </c>
      <c r="EU23" s="7">
        <v>9.17</v>
      </c>
      <c r="EV23" s="7">
        <v>9.8019999999999996</v>
      </c>
      <c r="EW23" s="7">
        <v>298.56200000000001</v>
      </c>
      <c r="EX23" s="7">
        <v>2</v>
      </c>
      <c r="EY23" s="7">
        <v>81</v>
      </c>
      <c r="EZ23" s="7">
        <v>97</v>
      </c>
      <c r="FA23" s="7">
        <v>90.186000000000007</v>
      </c>
      <c r="FB23" s="7">
        <v>116.474</v>
      </c>
      <c r="FC23" s="7">
        <v>116.489</v>
      </c>
      <c r="FD23" s="7">
        <v>9</v>
      </c>
      <c r="FE23" s="4" t="s">
        <v>313</v>
      </c>
      <c r="FF23" s="7">
        <v>1</v>
      </c>
      <c r="FG23" s="7">
        <v>2</v>
      </c>
      <c r="FH23" s="7">
        <v>3</v>
      </c>
      <c r="FI23" s="7">
        <v>1</v>
      </c>
      <c r="FJ23" s="7">
        <v>1</v>
      </c>
      <c r="FK23" s="7">
        <v>0</v>
      </c>
      <c r="FL23" s="4" t="s">
        <v>313</v>
      </c>
      <c r="FM23" s="4" t="s">
        <v>313</v>
      </c>
      <c r="FN23" s="7">
        <v>1</v>
      </c>
      <c r="FO23" s="7">
        <v>3.2690000000000001</v>
      </c>
      <c r="FP23" s="7">
        <v>875.49300000000005</v>
      </c>
      <c r="FQ23" s="7">
        <v>978.41600000000005</v>
      </c>
      <c r="FR23" s="7">
        <v>16</v>
      </c>
      <c r="FS23" s="4" t="s">
        <v>420</v>
      </c>
      <c r="FT23" s="4" t="s">
        <v>323</v>
      </c>
      <c r="FU23" s="4"/>
      <c r="FV23" s="73">
        <v>1</v>
      </c>
      <c r="FW23" s="4" t="s">
        <v>624</v>
      </c>
      <c r="FX23" s="4" t="s">
        <v>336</v>
      </c>
      <c r="FY23" s="7">
        <v>83.948999999999998</v>
      </c>
      <c r="FZ23" s="7">
        <v>1258.2080000000001</v>
      </c>
      <c r="GA23" s="7">
        <v>1261.02</v>
      </c>
      <c r="GB23" s="7">
        <v>11</v>
      </c>
      <c r="GC23" s="4" t="s">
        <v>437</v>
      </c>
      <c r="GD23" s="4" t="s">
        <v>438</v>
      </c>
      <c r="GE23" s="4"/>
      <c r="GF23" s="73">
        <v>0</v>
      </c>
      <c r="GG23" s="4" t="s">
        <v>625</v>
      </c>
      <c r="GH23" s="4" t="s">
        <v>336</v>
      </c>
      <c r="GI23" s="7">
        <v>331.40800000000002</v>
      </c>
      <c r="GJ23" s="7">
        <v>847.59199999999998</v>
      </c>
      <c r="GK23" s="7">
        <v>862.38300000000004</v>
      </c>
      <c r="GL23" s="7">
        <v>4</v>
      </c>
      <c r="GM23" s="7">
        <v>1</v>
      </c>
      <c r="GN23" s="4" t="s">
        <v>626</v>
      </c>
      <c r="GO23" s="7">
        <v>269.83699999999999</v>
      </c>
      <c r="GP23" s="7">
        <v>269.83699999999999</v>
      </c>
      <c r="GQ23" s="7">
        <v>271.81599999999997</v>
      </c>
      <c r="GR23" s="7">
        <v>1</v>
      </c>
      <c r="GS23" s="7">
        <v>1</v>
      </c>
      <c r="GT23" s="7">
        <v>2</v>
      </c>
      <c r="GU23" s="7">
        <v>0</v>
      </c>
      <c r="GV23" s="7">
        <v>3</v>
      </c>
      <c r="GW23" s="4" t="s">
        <v>627</v>
      </c>
      <c r="GX23" s="7">
        <v>2.8490000000000002</v>
      </c>
      <c r="GY23" s="7">
        <v>399.41800000000001</v>
      </c>
      <c r="GZ23" s="7">
        <v>400.40100000000001</v>
      </c>
      <c r="HA23" s="7">
        <v>11</v>
      </c>
      <c r="HB23" s="7">
        <v>2</v>
      </c>
      <c r="HC23" s="7">
        <v>3</v>
      </c>
      <c r="HD23" s="7">
        <v>2</v>
      </c>
      <c r="HE23" s="7">
        <v>2</v>
      </c>
      <c r="HF23" s="7">
        <v>2</v>
      </c>
      <c r="HG23" s="7">
        <v>5</v>
      </c>
      <c r="HH23" s="7">
        <v>5</v>
      </c>
      <c r="HI23" s="4" t="s">
        <v>346</v>
      </c>
      <c r="HJ23" s="4" t="s">
        <v>347</v>
      </c>
      <c r="HK23" s="8"/>
      <c r="HL23" s="4" t="s">
        <v>615</v>
      </c>
      <c r="HM23" s="6">
        <v>44274.363692129627</v>
      </c>
      <c r="HN23" s="6">
        <v>44274.486747685187</v>
      </c>
      <c r="HO23" s="7">
        <v>100</v>
      </c>
      <c r="HP23" s="7">
        <v>10632</v>
      </c>
      <c r="HQ23" s="7">
        <v>1</v>
      </c>
      <c r="HR23" s="6">
        <v>44274.486761157408</v>
      </c>
      <c r="HS23" s="4" t="s">
        <v>314</v>
      </c>
      <c r="HT23" s="4" t="s">
        <v>315</v>
      </c>
      <c r="HU23" s="4" t="s">
        <v>316</v>
      </c>
      <c r="HV23" s="4" t="s">
        <v>317</v>
      </c>
      <c r="HW23" s="7">
        <v>1</v>
      </c>
      <c r="HX23" s="7">
        <v>2</v>
      </c>
      <c r="HY23" s="7">
        <v>2</v>
      </c>
      <c r="HZ23" s="7">
        <v>1</v>
      </c>
      <c r="IA23" s="7">
        <v>1</v>
      </c>
      <c r="IB23" s="7">
        <v>2</v>
      </c>
      <c r="IC23" s="7">
        <v>3</v>
      </c>
      <c r="ID23" s="7">
        <v>3</v>
      </c>
      <c r="IE23" s="4" t="s">
        <v>628</v>
      </c>
      <c r="IF23" s="7">
        <v>3</v>
      </c>
      <c r="IG23" s="7">
        <v>1</v>
      </c>
      <c r="IH23" s="4" t="s">
        <v>427</v>
      </c>
      <c r="II23" s="4" t="s">
        <v>391</v>
      </c>
      <c r="IJ23" s="4"/>
      <c r="IK23" s="73">
        <v>1</v>
      </c>
      <c r="IL23" s="4" t="s">
        <v>629</v>
      </c>
      <c r="IM23" s="73">
        <v>165</v>
      </c>
      <c r="IN23" s="4"/>
      <c r="IO23" s="73">
        <v>0</v>
      </c>
      <c r="IP23" s="4" t="s">
        <v>630</v>
      </c>
      <c r="IQ23" s="4" t="s">
        <v>631</v>
      </c>
      <c r="IR23" s="73">
        <v>132</v>
      </c>
      <c r="IS23" s="4"/>
      <c r="IT23" s="73">
        <v>0</v>
      </c>
      <c r="IU23" s="4" t="s">
        <v>632</v>
      </c>
      <c r="IV23" s="73">
        <v>13</v>
      </c>
      <c r="IW23" s="4"/>
      <c r="IX23" s="73">
        <v>0</v>
      </c>
      <c r="IY23" s="4" t="s">
        <v>634</v>
      </c>
      <c r="IZ23" s="4" t="s">
        <v>435</v>
      </c>
      <c r="JA23" s="73">
        <v>40</v>
      </c>
      <c r="JB23" s="4"/>
      <c r="JC23" s="73">
        <v>1</v>
      </c>
      <c r="JD23" s="4" t="s">
        <v>635</v>
      </c>
      <c r="JE23" s="73">
        <v>60</v>
      </c>
      <c r="JF23" s="4"/>
      <c r="JG23" s="73">
        <v>1</v>
      </c>
      <c r="JH23" s="4" t="s">
        <v>636</v>
      </c>
      <c r="JI23" s="7">
        <v>2</v>
      </c>
      <c r="JJ23" s="7">
        <v>2</v>
      </c>
      <c r="JK23" s="7">
        <v>4</v>
      </c>
      <c r="JL23" s="7">
        <v>4</v>
      </c>
      <c r="JM23" s="4" t="s">
        <v>637</v>
      </c>
      <c r="JN23" s="7">
        <v>1</v>
      </c>
      <c r="JO23" s="7">
        <v>2</v>
      </c>
      <c r="JP23" s="7">
        <v>2</v>
      </c>
      <c r="JQ23" s="7">
        <v>1</v>
      </c>
      <c r="JR23" s="7">
        <v>1</v>
      </c>
      <c r="JS23" s="4" t="s">
        <v>638</v>
      </c>
      <c r="JT23" s="7">
        <v>1</v>
      </c>
      <c r="JU23" s="7">
        <v>1</v>
      </c>
      <c r="JV23" s="4" t="s">
        <v>639</v>
      </c>
      <c r="JW23" s="7">
        <v>1</v>
      </c>
      <c r="JX23" s="7">
        <v>2</v>
      </c>
      <c r="JY23" s="7">
        <v>1</v>
      </c>
      <c r="JZ23" s="7">
        <v>1</v>
      </c>
      <c r="KA23" s="7">
        <v>1</v>
      </c>
      <c r="KB23" s="4" t="s">
        <v>312</v>
      </c>
      <c r="KC23" s="4" t="s">
        <v>313</v>
      </c>
      <c r="KD23" s="7">
        <v>1</v>
      </c>
      <c r="KE23" s="7">
        <v>1.7110000000000001</v>
      </c>
      <c r="KF23" s="7">
        <v>120.556</v>
      </c>
      <c r="KG23" s="7">
        <v>123.242</v>
      </c>
      <c r="KH23" s="7">
        <v>10</v>
      </c>
      <c r="KI23" s="7">
        <v>3</v>
      </c>
      <c r="KJ23" s="7">
        <v>2</v>
      </c>
      <c r="KK23" s="7">
        <v>2</v>
      </c>
      <c r="KL23" s="7">
        <v>4</v>
      </c>
      <c r="KM23" s="7">
        <v>2</v>
      </c>
      <c r="KN23" s="7">
        <v>10</v>
      </c>
      <c r="KO23" s="7">
        <v>2</v>
      </c>
      <c r="KP23" s="4" t="s">
        <v>640</v>
      </c>
      <c r="KQ23" s="4" t="s">
        <v>313</v>
      </c>
      <c r="KR23" s="7">
        <v>1</v>
      </c>
      <c r="KS23" s="4" t="s">
        <v>312</v>
      </c>
      <c r="KT23" s="4" t="s">
        <v>313</v>
      </c>
      <c r="KU23" s="7">
        <v>4</v>
      </c>
      <c r="KV23" s="7">
        <v>5</v>
      </c>
      <c r="KW23" s="7">
        <v>4</v>
      </c>
      <c r="KX23" s="7">
        <v>4</v>
      </c>
      <c r="KY23" s="7">
        <v>4</v>
      </c>
      <c r="KZ23" s="7">
        <v>4</v>
      </c>
      <c r="LA23" s="7">
        <v>4</v>
      </c>
      <c r="LB23" s="7">
        <v>4</v>
      </c>
      <c r="LC23" s="7">
        <v>5</v>
      </c>
      <c r="LD23" s="7">
        <v>5</v>
      </c>
      <c r="LE23" s="7">
        <v>4</v>
      </c>
      <c r="LF23" s="7">
        <v>5</v>
      </c>
      <c r="LG23" s="7">
        <v>4</v>
      </c>
      <c r="LH23" s="7">
        <v>5</v>
      </c>
      <c r="LI23" s="7">
        <v>5</v>
      </c>
      <c r="LJ23" s="7">
        <v>4</v>
      </c>
      <c r="LK23" s="7">
        <v>5</v>
      </c>
      <c r="LL23" s="7">
        <v>4</v>
      </c>
      <c r="LM23" s="7">
        <v>5</v>
      </c>
      <c r="LN23" s="7">
        <v>5</v>
      </c>
      <c r="LO23" s="7">
        <v>4</v>
      </c>
      <c r="LP23" s="7">
        <v>5</v>
      </c>
      <c r="LQ23" s="7">
        <v>5</v>
      </c>
      <c r="LR23" s="7">
        <v>5</v>
      </c>
      <c r="LS23" s="7">
        <v>5</v>
      </c>
      <c r="LT23" s="7">
        <v>2</v>
      </c>
      <c r="LU23" s="7">
        <v>5</v>
      </c>
      <c r="LV23" s="4" t="s">
        <v>641</v>
      </c>
      <c r="LW23" s="4" t="s">
        <v>642</v>
      </c>
      <c r="LX23" s="4" t="s">
        <v>643</v>
      </c>
      <c r="LY23" s="4" t="s">
        <v>313</v>
      </c>
      <c r="LZ23" s="7">
        <v>61</v>
      </c>
      <c r="MA23">
        <f t="shared" si="27"/>
        <v>10</v>
      </c>
      <c r="MB23">
        <f t="shared" si="28"/>
        <v>12</v>
      </c>
      <c r="MC23">
        <f t="shared" si="0"/>
        <v>11</v>
      </c>
      <c r="MD23">
        <f t="shared" si="1"/>
        <v>13</v>
      </c>
      <c r="ME23">
        <f t="shared" si="29"/>
        <v>52</v>
      </c>
      <c r="MF23">
        <f t="shared" si="30"/>
        <v>1.6666666666666667</v>
      </c>
      <c r="MG23">
        <f t="shared" si="31"/>
        <v>2</v>
      </c>
      <c r="MH23">
        <f t="shared" si="32"/>
        <v>2.2000000000000002</v>
      </c>
      <c r="MI23">
        <f t="shared" si="33"/>
        <v>2.6</v>
      </c>
      <c r="MJ23">
        <f t="shared" si="34"/>
        <v>4.333333333333333</v>
      </c>
      <c r="MK23">
        <f t="shared" si="35"/>
        <v>1.4</v>
      </c>
      <c r="ML23">
        <f t="shared" si="36"/>
        <v>2.2000000000000002</v>
      </c>
      <c r="MM23">
        <f t="shared" si="37"/>
        <v>0</v>
      </c>
      <c r="MN23">
        <f t="shared" si="38"/>
        <v>2</v>
      </c>
      <c r="MO23">
        <f t="shared" si="39"/>
        <v>1.1666666666666667</v>
      </c>
      <c r="MP23">
        <f t="shared" si="40"/>
        <v>2.1666666666666665</v>
      </c>
      <c r="MQ23">
        <f t="shared" si="41"/>
        <v>1.3333333333333333</v>
      </c>
      <c r="MR23">
        <f t="shared" si="42"/>
        <v>2.3333333333333335</v>
      </c>
      <c r="MS23">
        <f t="shared" si="43"/>
        <v>84.714285714285708</v>
      </c>
      <c r="MT23">
        <f t="shared" si="44"/>
        <v>78.142857142857139</v>
      </c>
      <c r="MU23" s="77">
        <f t="shared" si="2"/>
        <v>1</v>
      </c>
      <c r="MV23">
        <f t="shared" si="3"/>
        <v>0</v>
      </c>
      <c r="MW23">
        <v>1</v>
      </c>
      <c r="MX23">
        <v>1</v>
      </c>
      <c r="MY23">
        <f t="shared" si="4"/>
        <v>0</v>
      </c>
      <c r="MZ23">
        <v>1</v>
      </c>
      <c r="NA23">
        <v>1</v>
      </c>
      <c r="NB23">
        <f t="shared" si="5"/>
        <v>1</v>
      </c>
      <c r="NC23">
        <f t="shared" si="6"/>
        <v>0</v>
      </c>
      <c r="ND23">
        <f t="shared" si="7"/>
        <v>0</v>
      </c>
      <c r="NE23">
        <f t="shared" si="8"/>
        <v>0</v>
      </c>
      <c r="NF23" s="77">
        <f t="shared" si="9"/>
        <v>1</v>
      </c>
      <c r="NG23">
        <f t="shared" si="10"/>
        <v>1</v>
      </c>
      <c r="NH23">
        <f t="shared" si="11"/>
        <v>1</v>
      </c>
      <c r="NI23">
        <f t="shared" si="12"/>
        <v>0</v>
      </c>
      <c r="NJ23">
        <f t="shared" si="13"/>
        <v>0</v>
      </c>
      <c r="NK23">
        <f t="shared" si="14"/>
        <v>0</v>
      </c>
      <c r="NL23">
        <f t="shared" si="15"/>
        <v>1</v>
      </c>
      <c r="NM23">
        <f t="shared" si="16"/>
        <v>1</v>
      </c>
      <c r="NN23" s="77">
        <f t="shared" si="17"/>
        <v>0</v>
      </c>
      <c r="NO23" s="77">
        <f t="shared" si="18"/>
        <v>0</v>
      </c>
      <c r="NP23" s="77">
        <f t="shared" si="19"/>
        <v>1</v>
      </c>
      <c r="NQ23" s="77">
        <f t="shared" si="20"/>
        <v>1</v>
      </c>
      <c r="NR23" s="77">
        <f t="shared" si="21"/>
        <v>1</v>
      </c>
      <c r="NS23" s="77">
        <f t="shared" si="22"/>
        <v>0</v>
      </c>
      <c r="NT23" s="77">
        <f t="shared" si="23"/>
        <v>1</v>
      </c>
      <c r="NU23" s="77">
        <f t="shared" si="24"/>
        <v>0</v>
      </c>
      <c r="NV23" s="77">
        <f t="shared" si="25"/>
        <v>1</v>
      </c>
      <c r="NW23" s="77" t="e">
        <f>IF(LEN(VLOOKUP(I:I,#REF!, 2, 0))=0, "", VLOOKUP(I:I,#REF!, 2, 0))</f>
        <v>#REF!</v>
      </c>
      <c r="NX23" s="77" t="e">
        <f>IF(LEN(VLOOKUP(I:I,#REF!, 3, 0))=0, "", VLOOKUP(I:I,#REF!, 3, 0))</f>
        <v>#REF!</v>
      </c>
      <c r="NY23" s="77">
        <f t="shared" si="45"/>
        <v>0.66666666666666663</v>
      </c>
      <c r="NZ23" s="77">
        <f t="shared" si="46"/>
        <v>1</v>
      </c>
      <c r="OA23" s="77">
        <f t="shared" si="47"/>
        <v>0</v>
      </c>
      <c r="OB23" s="77">
        <f t="shared" si="48"/>
        <v>0.5</v>
      </c>
      <c r="OC23">
        <f t="shared" si="49"/>
        <v>0.5</v>
      </c>
      <c r="OD23" s="77">
        <f t="shared" si="50"/>
        <v>0.5</v>
      </c>
      <c r="OE23">
        <f t="shared" si="51"/>
        <v>0.53333333333333333</v>
      </c>
      <c r="OF23">
        <f t="shared" si="52"/>
        <v>0.72727272727272729</v>
      </c>
      <c r="OG23" t="e">
        <f t="shared" si="53"/>
        <v>#REF!</v>
      </c>
      <c r="OH23">
        <f t="shared" si="26"/>
        <v>0.58333333333333337</v>
      </c>
      <c r="OI23">
        <f t="shared" si="54"/>
        <v>0.25</v>
      </c>
      <c r="OJ23" s="77">
        <f t="shared" si="55"/>
        <v>0.75</v>
      </c>
      <c r="OK23" t="e">
        <f>IF(LEN(VLOOKUP(I:I,#REF!, 2, 0))=0, "", VLOOKUP(I:I,#REF!, 2, 0))</f>
        <v>#REF!</v>
      </c>
      <c r="OL23" t="e">
        <f>IF(LEN(VLOOKUP(I:I,#REF!, 3, 0))=0, "", VLOOKUP(I:I,#REF!, 3, 0))</f>
        <v>#REF!</v>
      </c>
      <c r="OM23">
        <v>5</v>
      </c>
      <c r="ON23">
        <v>1</v>
      </c>
      <c r="OO23" s="1">
        <v>1</v>
      </c>
      <c r="OP23">
        <f t="shared" si="56"/>
        <v>9</v>
      </c>
      <c r="OQ23">
        <v>1</v>
      </c>
      <c r="OR23">
        <v>1</v>
      </c>
      <c r="OS23">
        <f t="shared" si="57"/>
        <v>9</v>
      </c>
    </row>
    <row r="24" spans="5:409" ht="18" customHeight="1">
      <c r="F24" t="s">
        <v>353</v>
      </c>
      <c r="G24" t="s">
        <v>353</v>
      </c>
      <c r="H24" s="110" t="s">
        <v>644</v>
      </c>
      <c r="I24" s="110" t="s">
        <v>644</v>
      </c>
      <c r="J24" s="5"/>
      <c r="K24" s="6">
        <v>44271.412118055552</v>
      </c>
      <c r="L24" s="6">
        <v>44273.5078125</v>
      </c>
      <c r="M24" s="7">
        <v>100</v>
      </c>
      <c r="N24" s="7">
        <v>2</v>
      </c>
      <c r="O24" s="73">
        <v>1</v>
      </c>
      <c r="P24" s="4" t="s">
        <v>313</v>
      </c>
      <c r="Q24" s="7">
        <v>181068</v>
      </c>
      <c r="R24" s="7">
        <v>1</v>
      </c>
      <c r="S24" s="6">
        <v>44273.507835821758</v>
      </c>
      <c r="T24" s="4" t="s">
        <v>314</v>
      </c>
      <c r="U24" s="4" t="s">
        <v>407</v>
      </c>
      <c r="V24" s="4" t="s">
        <v>444</v>
      </c>
      <c r="W24" s="4" t="s">
        <v>645</v>
      </c>
      <c r="X24" s="7">
        <v>34.640999999999998</v>
      </c>
      <c r="Y24" s="7">
        <v>477.47199999999998</v>
      </c>
      <c r="Z24" s="7">
        <v>567.78300000000002</v>
      </c>
      <c r="AA24" s="7">
        <v>4</v>
      </c>
      <c r="AB24" s="7">
        <v>2</v>
      </c>
      <c r="AC24" s="7">
        <v>2</v>
      </c>
      <c r="AD24" s="7">
        <v>2</v>
      </c>
      <c r="AE24" s="7">
        <v>0</v>
      </c>
      <c r="AF24" s="7">
        <v>2</v>
      </c>
      <c r="AG24" s="7">
        <v>2</v>
      </c>
      <c r="AH24" s="7">
        <v>0</v>
      </c>
      <c r="AI24" s="7">
        <v>2</v>
      </c>
      <c r="AJ24" s="4" t="s">
        <v>646</v>
      </c>
      <c r="AK24" s="7">
        <v>6.0780000000000003</v>
      </c>
      <c r="AL24" s="7">
        <v>9.1020000000000003</v>
      </c>
      <c r="AM24" s="7">
        <v>14.273</v>
      </c>
      <c r="AN24" s="7">
        <v>2</v>
      </c>
      <c r="AO24" s="7">
        <v>3</v>
      </c>
      <c r="AP24" s="7">
        <v>2</v>
      </c>
      <c r="AQ24" s="7">
        <v>242.93100000000001</v>
      </c>
      <c r="AR24" s="7">
        <v>329.86099999999999</v>
      </c>
      <c r="AS24" s="7">
        <v>330.63900000000001</v>
      </c>
      <c r="AT24" s="7">
        <v>5</v>
      </c>
      <c r="AU24" s="7">
        <v>169.566</v>
      </c>
      <c r="AV24" s="7">
        <v>330.32299999999998</v>
      </c>
      <c r="AW24" s="7">
        <v>335.62200000000001</v>
      </c>
      <c r="AX24" s="7">
        <v>9</v>
      </c>
      <c r="AY24" s="4" t="s">
        <v>647</v>
      </c>
      <c r="AZ24" s="4" t="s">
        <v>377</v>
      </c>
      <c r="BA24" s="4"/>
      <c r="BB24" s="73">
        <v>1</v>
      </c>
      <c r="BC24" s="4" t="s">
        <v>648</v>
      </c>
      <c r="BD24" s="7">
        <v>281.72399999999999</v>
      </c>
      <c r="BE24" s="7">
        <v>282.68700000000001</v>
      </c>
      <c r="BF24" s="7">
        <v>555.67399999999998</v>
      </c>
      <c r="BG24" s="7">
        <v>2</v>
      </c>
      <c r="BH24" s="7">
        <v>4.3899999999999997</v>
      </c>
      <c r="BI24" s="7">
        <v>27.035</v>
      </c>
      <c r="BJ24" s="7">
        <v>28.89</v>
      </c>
      <c r="BK24" s="7">
        <v>3</v>
      </c>
      <c r="BL24" s="4" t="s">
        <v>377</v>
      </c>
      <c r="BM24" s="7">
        <v>49.366999999999997</v>
      </c>
      <c r="BN24" s="7">
        <v>2979.33</v>
      </c>
      <c r="BO24" s="7">
        <v>3155.6770000000001</v>
      </c>
      <c r="BP24" s="7">
        <v>9</v>
      </c>
      <c r="BQ24" s="7">
        <v>100</v>
      </c>
      <c r="BR24" s="7">
        <v>100</v>
      </c>
      <c r="BS24" s="7">
        <v>658.98</v>
      </c>
      <c r="BT24" s="7">
        <v>1532.992</v>
      </c>
      <c r="BU24" s="7">
        <v>1533.5050000000001</v>
      </c>
      <c r="BV24" s="7">
        <v>9</v>
      </c>
      <c r="BW24" s="4" t="s">
        <v>649</v>
      </c>
      <c r="BX24" s="4"/>
      <c r="BY24" s="4"/>
      <c r="BZ24" s="73">
        <v>0</v>
      </c>
      <c r="CA24" s="4" t="s">
        <v>650</v>
      </c>
      <c r="CB24" s="7">
        <v>55.372999999999998</v>
      </c>
      <c r="CC24" s="7">
        <v>73.753</v>
      </c>
      <c r="CD24" s="7">
        <v>89.171999999999997</v>
      </c>
      <c r="CE24" s="7">
        <v>4</v>
      </c>
      <c r="CF24" s="7">
        <v>100</v>
      </c>
      <c r="CG24" s="7">
        <v>100</v>
      </c>
      <c r="CH24" s="7">
        <v>187.881</v>
      </c>
      <c r="CI24" s="7">
        <v>941.68</v>
      </c>
      <c r="CJ24" s="7">
        <v>945.04100000000005</v>
      </c>
      <c r="CK24" s="7">
        <v>16</v>
      </c>
      <c r="CL24" s="97" t="s">
        <v>413</v>
      </c>
      <c r="CM24" s="94" t="s">
        <v>651</v>
      </c>
      <c r="CN24" s="7">
        <v>66.572999999999993</v>
      </c>
      <c r="CO24" s="7">
        <v>79.41</v>
      </c>
      <c r="CP24" s="7">
        <v>121.63500000000001</v>
      </c>
      <c r="CQ24" s="7">
        <v>6</v>
      </c>
      <c r="CR24" s="7">
        <v>100</v>
      </c>
      <c r="CS24" s="7">
        <v>100</v>
      </c>
      <c r="CT24" s="7">
        <v>2</v>
      </c>
      <c r="CU24" s="7">
        <v>2</v>
      </c>
      <c r="CV24" s="4" t="s">
        <v>652</v>
      </c>
      <c r="CW24" s="7">
        <v>161.22300000000001</v>
      </c>
      <c r="CX24" s="7">
        <v>162.75</v>
      </c>
      <c r="CY24" s="7">
        <v>400.91399999999999</v>
      </c>
      <c r="CZ24" s="7">
        <v>7</v>
      </c>
      <c r="DA24" s="7">
        <v>30.614999999999998</v>
      </c>
      <c r="DB24" s="7">
        <v>31.818999999999999</v>
      </c>
      <c r="DC24" s="7">
        <v>40.354999999999997</v>
      </c>
      <c r="DD24" s="7">
        <v>2</v>
      </c>
      <c r="DE24" s="4" t="s">
        <v>653</v>
      </c>
      <c r="DF24" s="7">
        <v>0</v>
      </c>
      <c r="DG24" s="7">
        <v>0</v>
      </c>
      <c r="DH24" s="7">
        <v>37.716999999999999</v>
      </c>
      <c r="DI24" s="7">
        <v>0</v>
      </c>
      <c r="DJ24" s="7">
        <v>100</v>
      </c>
      <c r="DK24" s="7">
        <v>100</v>
      </c>
      <c r="DL24" s="7">
        <v>2.29</v>
      </c>
      <c r="DM24" s="7">
        <v>24.85</v>
      </c>
      <c r="DN24" s="7">
        <v>32.880000000000003</v>
      </c>
      <c r="DO24" s="7">
        <v>3</v>
      </c>
      <c r="DP24" s="4" t="s">
        <v>640</v>
      </c>
      <c r="DQ24" s="4" t="s">
        <v>640</v>
      </c>
      <c r="DR24" s="4"/>
      <c r="DS24" s="73">
        <v>0</v>
      </c>
      <c r="DT24" s="4" t="s">
        <v>654</v>
      </c>
      <c r="DU24" s="7">
        <v>62.143999999999998</v>
      </c>
      <c r="DV24" s="7">
        <v>62.143999999999998</v>
      </c>
      <c r="DW24" s="7">
        <v>62.866</v>
      </c>
      <c r="DX24" s="7">
        <v>1</v>
      </c>
      <c r="DY24" s="7">
        <v>100</v>
      </c>
      <c r="DZ24" s="7">
        <v>100</v>
      </c>
      <c r="EA24" s="7">
        <v>7.27</v>
      </c>
      <c r="EB24" s="7">
        <v>14.217000000000001</v>
      </c>
      <c r="EC24" s="7">
        <v>22.536000000000001</v>
      </c>
      <c r="ED24" s="7">
        <v>2</v>
      </c>
      <c r="EE24" s="94" t="s">
        <v>655</v>
      </c>
      <c r="EF24" s="94" t="s">
        <v>656</v>
      </c>
      <c r="EG24" s="7">
        <v>0</v>
      </c>
      <c r="EH24" s="7">
        <v>0</v>
      </c>
      <c r="EI24" s="7">
        <v>122.268</v>
      </c>
      <c r="EJ24" s="7">
        <v>0</v>
      </c>
      <c r="EK24" s="7">
        <v>100</v>
      </c>
      <c r="EL24" s="7">
        <v>99</v>
      </c>
      <c r="EM24" s="7">
        <v>1</v>
      </c>
      <c r="EN24" s="7">
        <v>3</v>
      </c>
      <c r="EO24" s="4" t="s">
        <v>418</v>
      </c>
      <c r="EP24" s="7">
        <v>9.8339999999999996</v>
      </c>
      <c r="EQ24" s="7">
        <v>29.725999999999999</v>
      </c>
      <c r="ER24" s="7">
        <v>30.920999999999999</v>
      </c>
      <c r="ES24" s="7">
        <v>11</v>
      </c>
      <c r="ET24" s="4" t="s">
        <v>460</v>
      </c>
      <c r="EU24" s="7">
        <v>162.01900000000001</v>
      </c>
      <c r="EV24" s="7">
        <v>177.477</v>
      </c>
      <c r="EW24" s="7">
        <v>242.24100000000001</v>
      </c>
      <c r="EX24" s="7">
        <v>5</v>
      </c>
      <c r="EY24" s="7">
        <v>100</v>
      </c>
      <c r="EZ24" s="7">
        <v>100</v>
      </c>
      <c r="FA24" s="7">
        <v>6.7910000000000004</v>
      </c>
      <c r="FB24" s="7">
        <v>88.897000000000006</v>
      </c>
      <c r="FC24" s="7">
        <v>89.519000000000005</v>
      </c>
      <c r="FD24" s="7">
        <v>11</v>
      </c>
      <c r="FE24" s="4" t="s">
        <v>657</v>
      </c>
      <c r="FF24" s="7">
        <v>1</v>
      </c>
      <c r="FG24" s="7">
        <v>2</v>
      </c>
      <c r="FH24" s="7">
        <v>1</v>
      </c>
      <c r="FI24" s="7">
        <v>2</v>
      </c>
      <c r="FJ24" s="7">
        <v>3</v>
      </c>
      <c r="FK24" s="7">
        <v>0</v>
      </c>
      <c r="FL24" s="4" t="s">
        <v>312</v>
      </c>
      <c r="FM24" s="4" t="s">
        <v>313</v>
      </c>
      <c r="FN24" s="7">
        <v>3</v>
      </c>
      <c r="FO24" s="7">
        <v>12.853</v>
      </c>
      <c r="FP24" s="7">
        <v>65.893000000000001</v>
      </c>
      <c r="FQ24" s="7">
        <v>68.971000000000004</v>
      </c>
      <c r="FR24" s="7">
        <v>5</v>
      </c>
      <c r="FS24" s="4" t="s">
        <v>420</v>
      </c>
      <c r="FT24" s="4" t="s">
        <v>323</v>
      </c>
      <c r="FU24" s="4"/>
      <c r="FV24" s="73">
        <v>1</v>
      </c>
      <c r="FW24" s="4" t="s">
        <v>658</v>
      </c>
      <c r="FX24" s="4" t="s">
        <v>312</v>
      </c>
      <c r="FY24" s="7">
        <v>59.375</v>
      </c>
      <c r="FZ24" s="7">
        <v>73.834999999999994</v>
      </c>
      <c r="GA24" s="7">
        <v>75.831000000000003</v>
      </c>
      <c r="GB24" s="7">
        <v>3</v>
      </c>
      <c r="GC24" s="4" t="s">
        <v>659</v>
      </c>
      <c r="GD24" s="4" t="s">
        <v>584</v>
      </c>
      <c r="GE24" s="4"/>
      <c r="GF24" s="73">
        <v>0</v>
      </c>
      <c r="GG24" s="4" t="s">
        <v>658</v>
      </c>
      <c r="GH24" s="4" t="s">
        <v>312</v>
      </c>
      <c r="GI24" s="7">
        <v>197.751</v>
      </c>
      <c r="GJ24" s="7">
        <v>224.30799999999999</v>
      </c>
      <c r="GK24" s="7">
        <v>245.21700000000001</v>
      </c>
      <c r="GL24" s="7">
        <v>8</v>
      </c>
      <c r="GM24" s="7">
        <v>2</v>
      </c>
      <c r="GN24" s="4" t="s">
        <v>660</v>
      </c>
      <c r="GO24" s="7">
        <v>29.457000000000001</v>
      </c>
      <c r="GP24" s="7">
        <v>29.457000000000001</v>
      </c>
      <c r="GQ24" s="7">
        <v>30.757999999999999</v>
      </c>
      <c r="GR24" s="7">
        <v>1</v>
      </c>
      <c r="GS24" s="7">
        <v>2</v>
      </c>
      <c r="GT24" s="7">
        <v>2</v>
      </c>
      <c r="GU24" s="7">
        <v>2</v>
      </c>
      <c r="GV24" s="7">
        <v>3</v>
      </c>
      <c r="GW24" s="4" t="s">
        <v>336</v>
      </c>
      <c r="GX24" s="7">
        <v>3.9910000000000001</v>
      </c>
      <c r="GY24" s="7">
        <v>41.213999999999999</v>
      </c>
      <c r="GZ24" s="7">
        <v>44.015000000000001</v>
      </c>
      <c r="HA24" s="7">
        <v>8</v>
      </c>
      <c r="HB24" s="7">
        <v>2</v>
      </c>
      <c r="HC24" s="7">
        <v>2</v>
      </c>
      <c r="HD24" s="7">
        <v>3</v>
      </c>
      <c r="HE24" s="7">
        <v>1</v>
      </c>
      <c r="HF24" s="7">
        <v>3</v>
      </c>
      <c r="HG24" s="7">
        <v>3</v>
      </c>
      <c r="HH24" s="7">
        <v>3</v>
      </c>
      <c r="HI24" s="4" t="s">
        <v>346</v>
      </c>
      <c r="HJ24" s="4" t="s">
        <v>347</v>
      </c>
      <c r="HK24" s="8"/>
      <c r="HL24" s="4" t="s">
        <v>644</v>
      </c>
      <c r="HM24" s="6">
        <v>44274.364027777781</v>
      </c>
      <c r="HN24" s="6">
        <v>44274.440370370372</v>
      </c>
      <c r="HO24" s="7">
        <v>100</v>
      </c>
      <c r="HP24" s="7">
        <v>6596</v>
      </c>
      <c r="HQ24" s="7">
        <v>1</v>
      </c>
      <c r="HR24" s="6">
        <v>44274.440395775462</v>
      </c>
      <c r="HS24" s="4" t="s">
        <v>314</v>
      </c>
      <c r="HT24" s="4" t="s">
        <v>407</v>
      </c>
      <c r="HU24" s="4" t="s">
        <v>444</v>
      </c>
      <c r="HV24" s="4" t="s">
        <v>645</v>
      </c>
      <c r="HW24" s="7">
        <v>0</v>
      </c>
      <c r="HX24" s="7">
        <v>0</v>
      </c>
      <c r="HY24" s="7">
        <v>2</v>
      </c>
      <c r="HZ24" s="7">
        <v>1</v>
      </c>
      <c r="IA24" s="7">
        <v>2</v>
      </c>
      <c r="IB24" s="7">
        <v>1</v>
      </c>
      <c r="IC24" s="7">
        <v>1</v>
      </c>
      <c r="ID24" s="7">
        <v>1</v>
      </c>
      <c r="IE24" s="4" t="s">
        <v>661</v>
      </c>
      <c r="IF24" s="7">
        <v>2</v>
      </c>
      <c r="IG24" s="7">
        <v>2</v>
      </c>
      <c r="IH24" s="4" t="s">
        <v>427</v>
      </c>
      <c r="II24" s="4" t="s">
        <v>391</v>
      </c>
      <c r="IJ24" s="4"/>
      <c r="IK24" s="73">
        <v>1</v>
      </c>
      <c r="IL24" s="4" t="s">
        <v>428</v>
      </c>
      <c r="IM24" s="73">
        <v>33</v>
      </c>
      <c r="IN24" s="4"/>
      <c r="IO24" s="73">
        <v>1</v>
      </c>
      <c r="IP24" s="4" t="s">
        <v>662</v>
      </c>
      <c r="IQ24" s="4" t="s">
        <v>663</v>
      </c>
      <c r="IR24" s="73">
        <v>15</v>
      </c>
      <c r="IS24" s="4"/>
      <c r="IT24" s="73">
        <v>0</v>
      </c>
      <c r="IU24" s="73">
        <v>19</v>
      </c>
      <c r="IV24" s="73">
        <v>19</v>
      </c>
      <c r="IW24" s="4"/>
      <c r="IX24" s="73">
        <v>0</v>
      </c>
      <c r="IY24" s="4" t="s">
        <v>664</v>
      </c>
      <c r="IZ24" s="4" t="s">
        <v>435</v>
      </c>
      <c r="JA24" s="73">
        <v>40</v>
      </c>
      <c r="JB24" s="4"/>
      <c r="JC24" s="73">
        <v>1</v>
      </c>
      <c r="JD24" s="4" t="s">
        <v>665</v>
      </c>
      <c r="JE24" s="73">
        <v>50</v>
      </c>
      <c r="JF24" s="4"/>
      <c r="JG24" s="73">
        <v>0</v>
      </c>
      <c r="JH24" s="4" t="s">
        <v>666</v>
      </c>
      <c r="JI24" s="7">
        <v>2</v>
      </c>
      <c r="JJ24" s="7">
        <v>2</v>
      </c>
      <c r="JK24" s="7">
        <v>3</v>
      </c>
      <c r="JL24" s="7">
        <v>4</v>
      </c>
      <c r="JM24" s="4" t="s">
        <v>667</v>
      </c>
      <c r="JN24" s="7">
        <v>1</v>
      </c>
      <c r="JO24" s="7">
        <v>2</v>
      </c>
      <c r="JP24" s="7">
        <v>2</v>
      </c>
      <c r="JQ24" s="7">
        <v>3</v>
      </c>
      <c r="JR24" s="7">
        <v>2</v>
      </c>
      <c r="JS24" s="4" t="s">
        <v>668</v>
      </c>
      <c r="JT24" s="7">
        <v>2</v>
      </c>
      <c r="JU24" s="7">
        <v>1</v>
      </c>
      <c r="JV24" s="4" t="s">
        <v>669</v>
      </c>
      <c r="JW24" s="7">
        <v>4</v>
      </c>
      <c r="JX24" s="7">
        <v>2</v>
      </c>
      <c r="JY24" s="7">
        <v>2</v>
      </c>
      <c r="JZ24" s="7">
        <v>1</v>
      </c>
      <c r="KA24" s="7">
        <v>0</v>
      </c>
      <c r="KB24" s="4" t="s">
        <v>336</v>
      </c>
      <c r="KC24" s="4" t="s">
        <v>313</v>
      </c>
      <c r="KD24" s="7">
        <v>2</v>
      </c>
      <c r="KE24" s="7">
        <v>3.1720000000000002</v>
      </c>
      <c r="KF24" s="7">
        <v>27.952000000000002</v>
      </c>
      <c r="KG24" s="7">
        <v>29.652999999999999</v>
      </c>
      <c r="KH24" s="7">
        <v>5</v>
      </c>
      <c r="KI24" s="7">
        <v>2</v>
      </c>
      <c r="KJ24" s="7">
        <v>3</v>
      </c>
      <c r="KK24" s="7">
        <v>1</v>
      </c>
      <c r="KL24" s="7">
        <v>1</v>
      </c>
      <c r="KM24" s="7">
        <v>3</v>
      </c>
      <c r="KN24" s="7">
        <v>10</v>
      </c>
      <c r="KO24" s="7">
        <v>1</v>
      </c>
      <c r="KP24" s="4" t="s">
        <v>670</v>
      </c>
      <c r="KQ24" s="4" t="s">
        <v>313</v>
      </c>
      <c r="KR24" s="7">
        <v>1</v>
      </c>
      <c r="KS24" s="4" t="s">
        <v>312</v>
      </c>
      <c r="KT24" s="4" t="s">
        <v>313</v>
      </c>
      <c r="KU24" s="7">
        <v>4</v>
      </c>
      <c r="KV24" s="7">
        <v>4</v>
      </c>
      <c r="KW24" s="7">
        <v>3</v>
      </c>
      <c r="KX24" s="7">
        <v>3</v>
      </c>
      <c r="KY24" s="7">
        <v>4</v>
      </c>
      <c r="KZ24" s="7">
        <v>4</v>
      </c>
      <c r="LA24" s="7">
        <v>4</v>
      </c>
      <c r="LB24" s="7">
        <v>4</v>
      </c>
      <c r="LC24" s="7">
        <v>4</v>
      </c>
      <c r="LD24" s="7">
        <v>4</v>
      </c>
      <c r="LE24" s="7">
        <v>4</v>
      </c>
      <c r="LF24" s="7">
        <v>3</v>
      </c>
      <c r="LG24" s="7">
        <v>4</v>
      </c>
      <c r="LH24" s="7">
        <v>4</v>
      </c>
      <c r="LI24" s="7">
        <v>4</v>
      </c>
      <c r="LJ24" s="7">
        <v>4</v>
      </c>
      <c r="LK24" s="7">
        <v>4</v>
      </c>
      <c r="LL24" s="7">
        <v>4</v>
      </c>
      <c r="LM24" s="7">
        <v>4</v>
      </c>
      <c r="LN24" s="7">
        <v>4</v>
      </c>
      <c r="LO24" s="7">
        <v>4</v>
      </c>
      <c r="LP24" s="7">
        <v>4</v>
      </c>
      <c r="LQ24" s="7">
        <v>4</v>
      </c>
      <c r="LR24" s="7">
        <v>4</v>
      </c>
      <c r="LS24" s="7">
        <v>3</v>
      </c>
      <c r="LT24" s="7">
        <v>3</v>
      </c>
      <c r="LU24" s="7">
        <v>4</v>
      </c>
      <c r="LV24" s="4" t="s">
        <v>671</v>
      </c>
      <c r="LW24" s="4" t="s">
        <v>672</v>
      </c>
      <c r="LX24" s="4" t="s">
        <v>673</v>
      </c>
      <c r="LY24" s="4"/>
      <c r="LZ24" s="7">
        <v>53</v>
      </c>
      <c r="MA24">
        <f t="shared" si="27"/>
        <v>8</v>
      </c>
      <c r="MB24">
        <f t="shared" si="28"/>
        <v>8</v>
      </c>
      <c r="MC24">
        <f t="shared" si="0"/>
        <v>11</v>
      </c>
      <c r="MD24">
        <f t="shared" si="1"/>
        <v>10</v>
      </c>
      <c r="ME24">
        <f t="shared" si="29"/>
        <v>45</v>
      </c>
      <c r="MF24">
        <f t="shared" si="30"/>
        <v>1.3333333333333333</v>
      </c>
      <c r="MG24">
        <f t="shared" si="31"/>
        <v>1.3333333333333333</v>
      </c>
      <c r="MH24">
        <f t="shared" si="32"/>
        <v>2.2000000000000002</v>
      </c>
      <c r="MI24">
        <f t="shared" si="33"/>
        <v>2</v>
      </c>
      <c r="MJ24">
        <f t="shared" si="34"/>
        <v>3.75</v>
      </c>
      <c r="MK24">
        <f t="shared" si="35"/>
        <v>2.2000000000000002</v>
      </c>
      <c r="ML24">
        <f t="shared" si="36"/>
        <v>1.8</v>
      </c>
      <c r="MM24">
        <f t="shared" si="37"/>
        <v>2</v>
      </c>
      <c r="MN24">
        <f t="shared" si="38"/>
        <v>2</v>
      </c>
      <c r="MO24">
        <f t="shared" si="39"/>
        <v>2.1666666666666665</v>
      </c>
      <c r="MP24">
        <f t="shared" si="40"/>
        <v>1.8333333333333333</v>
      </c>
      <c r="MQ24">
        <f t="shared" si="41"/>
        <v>2</v>
      </c>
      <c r="MR24">
        <f t="shared" si="42"/>
        <v>2</v>
      </c>
      <c r="MS24">
        <f t="shared" si="43"/>
        <v>100</v>
      </c>
      <c r="MT24">
        <f t="shared" si="44"/>
        <v>99.857142857142861</v>
      </c>
      <c r="MU24" s="77">
        <f t="shared" si="2"/>
        <v>1</v>
      </c>
      <c r="MV24">
        <f t="shared" si="3"/>
        <v>0</v>
      </c>
      <c r="MW24">
        <v>1</v>
      </c>
      <c r="MX24">
        <v>0</v>
      </c>
      <c r="MY24">
        <f t="shared" si="4"/>
        <v>0</v>
      </c>
      <c r="MZ24">
        <v>0</v>
      </c>
      <c r="NA24">
        <v>0</v>
      </c>
      <c r="NB24">
        <f t="shared" si="5"/>
        <v>1</v>
      </c>
      <c r="NC24">
        <f t="shared" si="6"/>
        <v>0</v>
      </c>
      <c r="ND24">
        <f t="shared" si="7"/>
        <v>0</v>
      </c>
      <c r="NE24">
        <f t="shared" si="8"/>
        <v>0</v>
      </c>
      <c r="NF24" s="77">
        <f t="shared" si="9"/>
        <v>0</v>
      </c>
      <c r="NG24">
        <f t="shared" si="10"/>
        <v>0</v>
      </c>
      <c r="NH24">
        <f t="shared" si="11"/>
        <v>1</v>
      </c>
      <c r="NI24">
        <f t="shared" si="12"/>
        <v>1</v>
      </c>
      <c r="NJ24">
        <f t="shared" si="13"/>
        <v>0</v>
      </c>
      <c r="NK24">
        <f t="shared" si="14"/>
        <v>0</v>
      </c>
      <c r="NL24">
        <f t="shared" si="15"/>
        <v>1</v>
      </c>
      <c r="NM24">
        <f t="shared" si="16"/>
        <v>0</v>
      </c>
      <c r="NN24" s="77">
        <f t="shared" si="17"/>
        <v>0.5</v>
      </c>
      <c r="NO24" s="77">
        <f t="shared" si="18"/>
        <v>0</v>
      </c>
      <c r="NP24" s="77">
        <f t="shared" si="19"/>
        <v>1</v>
      </c>
      <c r="NQ24" s="77">
        <f t="shared" si="20"/>
        <v>1</v>
      </c>
      <c r="NR24" s="77">
        <f t="shared" si="21"/>
        <v>1</v>
      </c>
      <c r="NS24" s="77">
        <f t="shared" si="22"/>
        <v>1</v>
      </c>
      <c r="NT24" s="77">
        <f t="shared" si="23"/>
        <v>0</v>
      </c>
      <c r="NU24" s="77">
        <f t="shared" si="24"/>
        <v>1</v>
      </c>
      <c r="NV24" s="77">
        <f t="shared" si="25"/>
        <v>1</v>
      </c>
      <c r="NW24" s="77" t="e">
        <f>IF(LEN(VLOOKUP(I:I,#REF!, 2, 0))=0, "", VLOOKUP(I:I,#REF!, 2, 0))</f>
        <v>#REF!</v>
      </c>
      <c r="NX24" s="77" t="e">
        <f>IF(LEN(VLOOKUP(I:I,#REF!, 3, 0))=0, "", VLOOKUP(I:I,#REF!, 3, 0))</f>
        <v>#REF!</v>
      </c>
      <c r="NY24" s="77">
        <f t="shared" si="45"/>
        <v>0.16666666666666666</v>
      </c>
      <c r="NZ24" s="77">
        <f t="shared" si="46"/>
        <v>0.25</v>
      </c>
      <c r="OA24" s="77">
        <f t="shared" si="47"/>
        <v>0</v>
      </c>
      <c r="OB24" s="77">
        <f t="shared" si="48"/>
        <v>0.16666666666666666</v>
      </c>
      <c r="OC24">
        <f t="shared" si="49"/>
        <v>0.5</v>
      </c>
      <c r="OD24" s="77">
        <f t="shared" si="50"/>
        <v>0</v>
      </c>
      <c r="OE24">
        <f t="shared" si="51"/>
        <v>0.6333333333333333</v>
      </c>
      <c r="OF24">
        <f t="shared" si="52"/>
        <v>0.63636363636363635</v>
      </c>
      <c r="OG24" t="e">
        <f t="shared" si="53"/>
        <v>#REF!</v>
      </c>
      <c r="OH24">
        <f t="shared" si="26"/>
        <v>0.16666666666666666</v>
      </c>
      <c r="OI24">
        <f t="shared" si="54"/>
        <v>0.25</v>
      </c>
      <c r="OJ24" s="77">
        <f t="shared" si="55"/>
        <v>0.125</v>
      </c>
      <c r="OK24" t="e">
        <f>IF(LEN(VLOOKUP(I:I,#REF!, 2, 0))=0, "", VLOOKUP(I:I,#REF!, 2, 0))</f>
        <v>#REF!</v>
      </c>
      <c r="OL24" t="e">
        <f>IF(LEN(VLOOKUP(I:I,#REF!, 3, 0))=0, "", VLOOKUP(I:I,#REF!, 3, 0))</f>
        <v>#REF!</v>
      </c>
      <c r="OM24">
        <v>5</v>
      </c>
      <c r="ON24">
        <v>1</v>
      </c>
      <c r="OO24" s="109">
        <v>1</v>
      </c>
      <c r="OP24">
        <f t="shared" si="56"/>
        <v>7</v>
      </c>
      <c r="OQ24">
        <v>1</v>
      </c>
      <c r="OR24">
        <v>1</v>
      </c>
      <c r="OS24">
        <f t="shared" si="57"/>
        <v>8</v>
      </c>
    </row>
    <row r="25" spans="5:409" ht="18" customHeight="1">
      <c r="F25">
        <v>1</v>
      </c>
      <c r="G25">
        <v>1</v>
      </c>
      <c r="H25" s="112" t="s">
        <v>3887</v>
      </c>
      <c r="I25" s="112" t="s">
        <v>3887</v>
      </c>
      <c r="J25" s="22"/>
      <c r="K25" s="23">
        <v>44271.412164351852</v>
      </c>
      <c r="L25" s="23">
        <v>44271.462384259263</v>
      </c>
      <c r="M25" s="24">
        <v>100</v>
      </c>
      <c r="N25" s="24">
        <v>1</v>
      </c>
      <c r="O25" s="74">
        <v>1</v>
      </c>
      <c r="P25" s="25" t="s">
        <v>313</v>
      </c>
      <c r="Q25" s="24">
        <v>4338</v>
      </c>
      <c r="R25" s="24">
        <v>1</v>
      </c>
      <c r="S25" s="23">
        <v>44271.463149224539</v>
      </c>
      <c r="T25" s="25" t="s">
        <v>314</v>
      </c>
      <c r="U25" s="25" t="s">
        <v>779</v>
      </c>
      <c r="V25" s="25" t="s">
        <v>1158</v>
      </c>
      <c r="W25" s="25" t="s">
        <v>979</v>
      </c>
      <c r="X25" s="24">
        <v>59.892000000000003</v>
      </c>
      <c r="Y25" s="24">
        <v>102.002</v>
      </c>
      <c r="Z25" s="24">
        <v>107.651</v>
      </c>
      <c r="AA25" s="24">
        <v>2</v>
      </c>
      <c r="AB25" s="24">
        <v>4</v>
      </c>
      <c r="AC25" s="24">
        <v>2</v>
      </c>
      <c r="AD25" s="24">
        <v>0</v>
      </c>
      <c r="AE25" s="24">
        <v>0</v>
      </c>
      <c r="AF25" s="24">
        <v>3</v>
      </c>
      <c r="AG25" s="24">
        <v>0</v>
      </c>
      <c r="AH25" s="24">
        <v>0</v>
      </c>
      <c r="AI25" s="24">
        <v>3</v>
      </c>
      <c r="AJ25" s="25" t="s">
        <v>3888</v>
      </c>
      <c r="AK25" s="24">
        <v>7.1849999999999996</v>
      </c>
      <c r="AL25" s="24">
        <v>9.5869999999999997</v>
      </c>
      <c r="AM25" s="24">
        <v>12.093999999999999</v>
      </c>
      <c r="AN25" s="24">
        <v>2</v>
      </c>
      <c r="AO25" s="24">
        <v>4</v>
      </c>
      <c r="AP25" s="24">
        <v>0</v>
      </c>
      <c r="AQ25" s="24">
        <v>0</v>
      </c>
      <c r="AR25" s="24">
        <v>0</v>
      </c>
      <c r="AS25" s="24">
        <v>162.82300000000001</v>
      </c>
      <c r="AT25" s="24">
        <v>0</v>
      </c>
      <c r="AU25" s="24">
        <v>194.76</v>
      </c>
      <c r="AV25" s="24">
        <v>309.76499999999999</v>
      </c>
      <c r="AW25" s="24">
        <v>311.91699999999997</v>
      </c>
      <c r="AX25" s="24">
        <v>6</v>
      </c>
      <c r="AY25" s="25" t="s">
        <v>356</v>
      </c>
      <c r="AZ25" s="28" t="s">
        <v>320</v>
      </c>
      <c r="BA25" s="26"/>
      <c r="BB25" s="74">
        <v>-888</v>
      </c>
      <c r="BC25" s="25" t="s">
        <v>356</v>
      </c>
      <c r="BD25" s="24">
        <v>101.379</v>
      </c>
      <c r="BE25" s="24">
        <v>101.379</v>
      </c>
      <c r="BF25" s="24">
        <v>350.553</v>
      </c>
      <c r="BG25" s="24">
        <v>1</v>
      </c>
      <c r="BH25" s="24">
        <v>34.572000000000003</v>
      </c>
      <c r="BI25" s="24">
        <v>34.572000000000003</v>
      </c>
      <c r="BJ25" s="24">
        <v>43.503999999999998</v>
      </c>
      <c r="BK25" s="24">
        <v>1</v>
      </c>
      <c r="BL25" s="25" t="s">
        <v>3889</v>
      </c>
      <c r="BM25" s="24">
        <v>196.70099999999999</v>
      </c>
      <c r="BN25" s="24">
        <v>196.70099999999999</v>
      </c>
      <c r="BO25" s="24">
        <v>199.55099999999999</v>
      </c>
      <c r="BP25" s="24">
        <v>1</v>
      </c>
      <c r="BQ25" s="24">
        <v>64</v>
      </c>
      <c r="BR25" s="24">
        <v>82</v>
      </c>
      <c r="BS25" s="24">
        <v>47.332000000000001</v>
      </c>
      <c r="BT25" s="24">
        <v>171.56700000000001</v>
      </c>
      <c r="BU25" s="24">
        <v>172.239</v>
      </c>
      <c r="BV25" s="24">
        <v>7</v>
      </c>
      <c r="BW25" s="25" t="s">
        <v>510</v>
      </c>
      <c r="BX25" s="25" t="s">
        <v>510</v>
      </c>
      <c r="BY25" s="25"/>
      <c r="BZ25" s="74">
        <v>2</v>
      </c>
      <c r="CA25" s="25" t="s">
        <v>3890</v>
      </c>
      <c r="CB25" s="24">
        <v>0</v>
      </c>
      <c r="CC25" s="24">
        <v>0</v>
      </c>
      <c r="CD25" s="24">
        <v>67.468999999999994</v>
      </c>
      <c r="CE25" s="24">
        <v>0</v>
      </c>
      <c r="CF25" s="24">
        <v>100</v>
      </c>
      <c r="CG25" s="24">
        <v>4</v>
      </c>
      <c r="CH25" s="24">
        <v>36.679000000000002</v>
      </c>
      <c r="CI25" s="24">
        <v>77.569000000000003</v>
      </c>
      <c r="CJ25" s="24">
        <v>93.305000000000007</v>
      </c>
      <c r="CK25" s="24">
        <v>2</v>
      </c>
      <c r="CL25" s="99" t="s">
        <v>3891</v>
      </c>
      <c r="CM25" s="96" t="s">
        <v>414</v>
      </c>
      <c r="CN25" s="24">
        <v>0</v>
      </c>
      <c r="CO25" s="24">
        <v>0</v>
      </c>
      <c r="CP25" s="24">
        <v>182.86699999999999</v>
      </c>
      <c r="CQ25" s="24">
        <v>0</v>
      </c>
      <c r="CR25" s="24">
        <v>99</v>
      </c>
      <c r="CS25" s="24">
        <v>50</v>
      </c>
      <c r="CT25" s="24">
        <v>1</v>
      </c>
      <c r="CU25" s="24">
        <v>3</v>
      </c>
      <c r="CV25" s="25" t="s">
        <v>3892</v>
      </c>
      <c r="CW25" s="24">
        <v>93.516999999999996</v>
      </c>
      <c r="CX25" s="24">
        <v>143.70500000000001</v>
      </c>
      <c r="CY25" s="24">
        <v>244.74</v>
      </c>
      <c r="CZ25" s="24">
        <v>19</v>
      </c>
      <c r="DA25" s="24">
        <v>60.723999999999997</v>
      </c>
      <c r="DB25" s="24">
        <v>60.723999999999997</v>
      </c>
      <c r="DC25" s="24">
        <v>63.756</v>
      </c>
      <c r="DD25" s="24">
        <v>1</v>
      </c>
      <c r="DE25" s="25" t="s">
        <v>329</v>
      </c>
      <c r="DF25" s="24">
        <v>0</v>
      </c>
      <c r="DG25" s="24">
        <v>0</v>
      </c>
      <c r="DH25" s="24">
        <v>74.605999999999995</v>
      </c>
      <c r="DI25" s="24">
        <v>0</v>
      </c>
      <c r="DJ25" s="24">
        <v>100</v>
      </c>
      <c r="DK25" s="24">
        <v>94</v>
      </c>
      <c r="DL25" s="24">
        <v>4.0039999999999996</v>
      </c>
      <c r="DM25" s="24">
        <v>10.77</v>
      </c>
      <c r="DN25" s="24">
        <v>42.328000000000003</v>
      </c>
      <c r="DO25" s="24">
        <v>2</v>
      </c>
      <c r="DP25" s="25" t="s">
        <v>356</v>
      </c>
      <c r="DQ25" s="25" t="s">
        <v>320</v>
      </c>
      <c r="DR25" s="25"/>
      <c r="DS25" s="74">
        <v>-888</v>
      </c>
      <c r="DT25" s="25" t="s">
        <v>356</v>
      </c>
      <c r="DU25" s="24">
        <v>3.2109999999999999</v>
      </c>
      <c r="DV25" s="24">
        <v>3.2109999999999999</v>
      </c>
      <c r="DW25" s="24">
        <v>69.813000000000002</v>
      </c>
      <c r="DX25" s="24">
        <v>1</v>
      </c>
      <c r="DY25" s="24">
        <v>96</v>
      </c>
      <c r="DZ25" s="24">
        <v>90</v>
      </c>
      <c r="EA25" s="24">
        <v>148.95400000000001</v>
      </c>
      <c r="EB25" s="24">
        <v>181.55199999999999</v>
      </c>
      <c r="EC25" s="24">
        <v>207.93799999999999</v>
      </c>
      <c r="ED25" s="24">
        <v>3</v>
      </c>
      <c r="EE25" s="96" t="s">
        <v>377</v>
      </c>
      <c r="EF25" s="96" t="s">
        <v>326</v>
      </c>
      <c r="EG25" s="24">
        <v>70.168000000000006</v>
      </c>
      <c r="EH25" s="24">
        <v>71.349000000000004</v>
      </c>
      <c r="EI25" s="24">
        <v>216.654</v>
      </c>
      <c r="EJ25" s="24">
        <v>4</v>
      </c>
      <c r="EK25" s="24">
        <v>100</v>
      </c>
      <c r="EL25" s="24">
        <v>90</v>
      </c>
      <c r="EM25" s="24">
        <v>0</v>
      </c>
      <c r="EN25" s="24">
        <v>4</v>
      </c>
      <c r="EO25" s="25" t="s">
        <v>3893</v>
      </c>
      <c r="EP25" s="24">
        <v>10.308999999999999</v>
      </c>
      <c r="EQ25" s="24">
        <v>10.308999999999999</v>
      </c>
      <c r="ER25" s="24">
        <v>12.177</v>
      </c>
      <c r="ES25" s="24">
        <v>1</v>
      </c>
      <c r="ET25" s="25" t="s">
        <v>326</v>
      </c>
      <c r="EU25" s="24">
        <v>0</v>
      </c>
      <c r="EV25" s="24">
        <v>0</v>
      </c>
      <c r="EW25" s="24">
        <v>268.346</v>
      </c>
      <c r="EX25" s="24">
        <v>0</v>
      </c>
      <c r="EY25" s="24">
        <v>100</v>
      </c>
      <c r="EZ25" s="24">
        <v>98</v>
      </c>
      <c r="FA25" s="24">
        <v>8.0879999999999992</v>
      </c>
      <c r="FB25" s="24">
        <v>39.728000000000002</v>
      </c>
      <c r="FC25" s="24">
        <v>39.737000000000002</v>
      </c>
      <c r="FD25" s="24">
        <v>6</v>
      </c>
      <c r="FE25" s="25" t="s">
        <v>2603</v>
      </c>
      <c r="FF25" s="25" t="s">
        <v>313</v>
      </c>
      <c r="FG25" s="24">
        <v>4</v>
      </c>
      <c r="FH25" s="24">
        <v>1</v>
      </c>
      <c r="FI25" s="24">
        <v>4</v>
      </c>
      <c r="FJ25" s="24">
        <v>1</v>
      </c>
      <c r="FK25" s="24">
        <v>0</v>
      </c>
      <c r="FL25" s="25" t="s">
        <v>313</v>
      </c>
      <c r="FM25" s="25" t="s">
        <v>313</v>
      </c>
      <c r="FN25" s="24">
        <v>3</v>
      </c>
      <c r="FO25" s="24">
        <v>23.356999999999999</v>
      </c>
      <c r="FP25" s="24">
        <v>26.991</v>
      </c>
      <c r="FQ25" s="24">
        <v>32.161999999999999</v>
      </c>
      <c r="FR25" s="24">
        <v>3</v>
      </c>
      <c r="FS25" s="25" t="s">
        <v>2975</v>
      </c>
      <c r="FT25" s="25" t="s">
        <v>320</v>
      </c>
      <c r="FU25" s="25"/>
      <c r="FV25" s="74">
        <v>-888</v>
      </c>
      <c r="FW25" s="25" t="s">
        <v>356</v>
      </c>
      <c r="FX25" s="25" t="s">
        <v>360</v>
      </c>
      <c r="FY25" s="24">
        <v>5.9820000000000002</v>
      </c>
      <c r="FZ25" s="24">
        <v>21.681999999999999</v>
      </c>
      <c r="GA25" s="24">
        <v>23.212</v>
      </c>
      <c r="GB25" s="24">
        <v>7</v>
      </c>
      <c r="GC25" s="25" t="s">
        <v>2975</v>
      </c>
      <c r="GD25" s="25" t="s">
        <v>320</v>
      </c>
      <c r="GE25" s="25"/>
      <c r="GF25" s="74">
        <v>-888</v>
      </c>
      <c r="GG25" s="25" t="s">
        <v>2975</v>
      </c>
      <c r="GH25" s="25" t="s">
        <v>312</v>
      </c>
      <c r="GI25" s="24">
        <v>2.1240000000000001</v>
      </c>
      <c r="GJ25" s="24">
        <v>3.194</v>
      </c>
      <c r="GK25" s="24">
        <v>7.3369999999999997</v>
      </c>
      <c r="GL25" s="24">
        <v>2</v>
      </c>
      <c r="GM25" s="24">
        <v>2</v>
      </c>
      <c r="GN25" s="25" t="s">
        <v>2975</v>
      </c>
      <c r="GO25" s="24">
        <v>0.86</v>
      </c>
      <c r="GP25" s="24">
        <v>0.86</v>
      </c>
      <c r="GQ25" s="24">
        <v>2.157</v>
      </c>
      <c r="GR25" s="24">
        <v>1</v>
      </c>
      <c r="GS25" s="24">
        <v>1</v>
      </c>
      <c r="GT25" s="24">
        <v>0</v>
      </c>
      <c r="GU25" s="24">
        <v>4</v>
      </c>
      <c r="GV25" s="24">
        <v>1</v>
      </c>
      <c r="GW25" s="25" t="s">
        <v>312</v>
      </c>
      <c r="GX25" s="24">
        <v>8.59</v>
      </c>
      <c r="GY25" s="24">
        <v>29.4</v>
      </c>
      <c r="GZ25" s="24">
        <v>31.125</v>
      </c>
      <c r="HA25" s="24">
        <v>7</v>
      </c>
      <c r="HB25" s="24">
        <v>4</v>
      </c>
      <c r="HC25" s="24">
        <v>6</v>
      </c>
      <c r="HD25" s="24">
        <v>5</v>
      </c>
      <c r="HE25" s="24">
        <v>4</v>
      </c>
      <c r="HF25" s="24">
        <v>5</v>
      </c>
      <c r="HG25" s="24">
        <v>5</v>
      </c>
      <c r="HH25" s="24">
        <v>4</v>
      </c>
      <c r="HI25" s="25" t="s">
        <v>3684</v>
      </c>
      <c r="HJ25" s="25" t="s">
        <v>3685</v>
      </c>
      <c r="HK25" s="8"/>
      <c r="HL25" s="25" t="s">
        <v>3887</v>
      </c>
      <c r="HM25" s="23">
        <v>44274.418645833335</v>
      </c>
      <c r="HN25" s="23">
        <v>44274.432314814818</v>
      </c>
      <c r="HO25" s="24">
        <v>100</v>
      </c>
      <c r="HP25" s="24">
        <v>1180</v>
      </c>
      <c r="HQ25" s="24">
        <v>1</v>
      </c>
      <c r="HR25" s="23">
        <v>44274.432320243053</v>
      </c>
      <c r="HS25" s="25" t="s">
        <v>314</v>
      </c>
      <c r="HT25" s="25" t="s">
        <v>826</v>
      </c>
      <c r="HU25" s="25" t="s">
        <v>811</v>
      </c>
      <c r="HV25" s="25" t="s">
        <v>812</v>
      </c>
      <c r="HW25" s="24">
        <v>1</v>
      </c>
      <c r="HX25" s="24">
        <v>2</v>
      </c>
      <c r="HY25" s="24">
        <v>1</v>
      </c>
      <c r="HZ25" s="24">
        <v>1</v>
      </c>
      <c r="IA25" s="24">
        <v>1</v>
      </c>
      <c r="IB25" s="24">
        <v>1</v>
      </c>
      <c r="IC25" s="24">
        <v>1</v>
      </c>
      <c r="ID25" s="24">
        <v>1</v>
      </c>
      <c r="IE25" s="25" t="s">
        <v>3894</v>
      </c>
      <c r="IF25" s="24">
        <v>0</v>
      </c>
      <c r="IG25" s="24">
        <v>0</v>
      </c>
      <c r="IH25" s="25" t="s">
        <v>881</v>
      </c>
      <c r="II25" s="25" t="s">
        <v>881</v>
      </c>
      <c r="IJ25" s="25"/>
      <c r="IK25" s="74">
        <v>0</v>
      </c>
      <c r="IL25" s="25" t="s">
        <v>356</v>
      </c>
      <c r="IM25" s="25" t="s">
        <v>320</v>
      </c>
      <c r="IN25" s="25"/>
      <c r="IO25" s="74">
        <v>-888</v>
      </c>
      <c r="IP25" s="25" t="s">
        <v>2975</v>
      </c>
      <c r="IQ25" s="74">
        <v>5.5</v>
      </c>
      <c r="IR25" s="74">
        <v>5</v>
      </c>
      <c r="IS25" s="74">
        <v>0.5</v>
      </c>
      <c r="IT25" s="74">
        <v>0</v>
      </c>
      <c r="IU25" s="74">
        <v>5</v>
      </c>
      <c r="IV25" s="74">
        <v>5</v>
      </c>
      <c r="IW25" s="25"/>
      <c r="IX25" s="74">
        <v>0</v>
      </c>
      <c r="IY25" s="25" t="s">
        <v>2975</v>
      </c>
      <c r="IZ25" s="74">
        <v>28</v>
      </c>
      <c r="JA25" s="74">
        <v>28</v>
      </c>
      <c r="JB25" s="25"/>
      <c r="JC25" s="74">
        <v>0</v>
      </c>
      <c r="JD25" s="25" t="s">
        <v>356</v>
      </c>
      <c r="JE25" s="25" t="s">
        <v>320</v>
      </c>
      <c r="JF25" s="25"/>
      <c r="JG25" s="74">
        <v>-888</v>
      </c>
      <c r="JH25" s="25" t="s">
        <v>356</v>
      </c>
      <c r="JI25" s="24">
        <v>0</v>
      </c>
      <c r="JJ25" s="24">
        <v>0</v>
      </c>
      <c r="JK25" s="24">
        <v>1</v>
      </c>
      <c r="JL25" s="24">
        <v>4</v>
      </c>
      <c r="JM25" s="25" t="s">
        <v>3895</v>
      </c>
      <c r="JN25" s="24">
        <v>3</v>
      </c>
      <c r="JO25" s="24">
        <v>2</v>
      </c>
      <c r="JP25" s="24">
        <v>3</v>
      </c>
      <c r="JQ25" s="24">
        <v>3</v>
      </c>
      <c r="JR25" s="24">
        <v>1</v>
      </c>
      <c r="JS25" s="25" t="s">
        <v>3896</v>
      </c>
      <c r="JT25" s="24">
        <v>2</v>
      </c>
      <c r="JU25" s="24">
        <v>1</v>
      </c>
      <c r="JV25" s="25" t="s">
        <v>356</v>
      </c>
      <c r="JW25" s="24">
        <v>1</v>
      </c>
      <c r="JX25" s="24">
        <v>0</v>
      </c>
      <c r="JY25" s="24">
        <v>0</v>
      </c>
      <c r="JZ25" s="24">
        <v>1</v>
      </c>
      <c r="KA25" s="24">
        <v>0</v>
      </c>
      <c r="KB25" s="25" t="s">
        <v>313</v>
      </c>
      <c r="KC25" s="25" t="s">
        <v>313</v>
      </c>
      <c r="KD25" s="24">
        <v>2</v>
      </c>
      <c r="KE25" s="24">
        <v>4.1909999999999998</v>
      </c>
      <c r="KF25" s="24">
        <v>11.239000000000001</v>
      </c>
      <c r="KG25" s="24">
        <v>12.41</v>
      </c>
      <c r="KH25" s="24">
        <v>6</v>
      </c>
      <c r="KI25" s="24">
        <v>3</v>
      </c>
      <c r="KJ25" s="24">
        <v>2</v>
      </c>
      <c r="KK25" s="24">
        <v>3</v>
      </c>
      <c r="KL25" s="24">
        <v>2</v>
      </c>
      <c r="KM25" s="24">
        <v>3</v>
      </c>
      <c r="KN25" s="24">
        <v>11</v>
      </c>
      <c r="KO25" s="24">
        <v>1</v>
      </c>
      <c r="KP25" s="25" t="s">
        <v>424</v>
      </c>
      <c r="KQ25" s="25" t="s">
        <v>3897</v>
      </c>
      <c r="KR25" s="24">
        <v>0</v>
      </c>
      <c r="KS25" s="25" t="s">
        <v>1959</v>
      </c>
      <c r="KT25" s="25" t="s">
        <v>2923</v>
      </c>
      <c r="KU25" s="24">
        <v>5</v>
      </c>
      <c r="KV25" s="24">
        <v>4</v>
      </c>
      <c r="KW25" s="24">
        <v>5</v>
      </c>
      <c r="KX25" s="24">
        <v>4</v>
      </c>
      <c r="KY25" s="24">
        <v>4</v>
      </c>
      <c r="KZ25" s="24">
        <v>5</v>
      </c>
      <c r="LA25" s="24">
        <v>5</v>
      </c>
      <c r="LB25" s="24">
        <v>5</v>
      </c>
      <c r="LC25" s="24">
        <v>5</v>
      </c>
      <c r="LD25" s="24">
        <v>5</v>
      </c>
      <c r="LE25" s="24">
        <v>4</v>
      </c>
      <c r="LF25" s="24">
        <v>4</v>
      </c>
      <c r="LG25" s="24">
        <v>4</v>
      </c>
      <c r="LH25" s="24">
        <v>4</v>
      </c>
      <c r="LI25" s="24">
        <v>3</v>
      </c>
      <c r="LJ25" s="24">
        <v>4</v>
      </c>
      <c r="LK25" s="24">
        <v>5</v>
      </c>
      <c r="LL25" s="24">
        <v>4</v>
      </c>
      <c r="LM25" s="24">
        <v>5</v>
      </c>
      <c r="LN25" s="24">
        <v>5</v>
      </c>
      <c r="LO25" s="24">
        <v>4</v>
      </c>
      <c r="LP25" s="24">
        <v>4</v>
      </c>
      <c r="LQ25" s="24">
        <v>4</v>
      </c>
      <c r="LR25" s="24">
        <v>4</v>
      </c>
      <c r="LS25" s="24">
        <v>5</v>
      </c>
      <c r="LT25" s="24">
        <v>4</v>
      </c>
      <c r="LU25" s="24">
        <v>5</v>
      </c>
      <c r="LV25" s="25" t="s">
        <v>3898</v>
      </c>
      <c r="LW25" s="25" t="s">
        <v>3899</v>
      </c>
      <c r="LX25" s="25" t="s">
        <v>834</v>
      </c>
      <c r="LY25" s="25" t="s">
        <v>389</v>
      </c>
      <c r="LZ25" s="24">
        <v>63</v>
      </c>
      <c r="MA25">
        <f t="shared" si="27"/>
        <v>6</v>
      </c>
      <c r="MB25">
        <f t="shared" si="28"/>
        <v>6</v>
      </c>
      <c r="MC25">
        <f t="shared" si="0"/>
        <v>24</v>
      </c>
      <c r="MD25">
        <f t="shared" si="1"/>
        <v>13</v>
      </c>
      <c r="ME25">
        <f t="shared" si="29"/>
        <v>55</v>
      </c>
      <c r="MF25">
        <f t="shared" si="30"/>
        <v>1</v>
      </c>
      <c r="MG25">
        <f t="shared" si="31"/>
        <v>1</v>
      </c>
      <c r="MH25">
        <f t="shared" si="32"/>
        <v>4.8</v>
      </c>
      <c r="MI25">
        <f t="shared" si="33"/>
        <v>2.6</v>
      </c>
      <c r="MJ25">
        <f t="shared" si="34"/>
        <v>4.583333333333333</v>
      </c>
      <c r="MK25">
        <f t="shared" si="35"/>
        <v>2.6</v>
      </c>
      <c r="ML25">
        <f t="shared" si="36"/>
        <v>2</v>
      </c>
      <c r="MM25">
        <f t="shared" si="37"/>
        <v>4</v>
      </c>
      <c r="MN25">
        <f t="shared" si="38"/>
        <v>0</v>
      </c>
      <c r="MO25">
        <f t="shared" si="39"/>
        <v>2.8333333333333335</v>
      </c>
      <c r="MP25">
        <f t="shared" si="40"/>
        <v>1.6666666666666667</v>
      </c>
      <c r="MQ25">
        <f t="shared" si="41"/>
        <v>0</v>
      </c>
      <c r="MR25">
        <f t="shared" si="42"/>
        <v>0</v>
      </c>
      <c r="MS25">
        <f t="shared" si="43"/>
        <v>94.142857142857139</v>
      </c>
      <c r="MT25">
        <f t="shared" si="44"/>
        <v>72.571428571428569</v>
      </c>
      <c r="MU25" s="77">
        <f t="shared" si="2"/>
        <v>0</v>
      </c>
      <c r="MV25">
        <f t="shared" si="3"/>
        <v>1</v>
      </c>
      <c r="MW25">
        <v>1</v>
      </c>
      <c r="MX25">
        <v>1</v>
      </c>
      <c r="MY25">
        <f t="shared" si="4"/>
        <v>0</v>
      </c>
      <c r="MZ25">
        <v>0</v>
      </c>
      <c r="NA25">
        <v>0</v>
      </c>
      <c r="NB25">
        <f t="shared" si="5"/>
        <v>0</v>
      </c>
      <c r="NC25">
        <f t="shared" si="6"/>
        <v>0</v>
      </c>
      <c r="ND25">
        <f t="shared" si="7"/>
        <v>0</v>
      </c>
      <c r="NE25">
        <f t="shared" si="8"/>
        <v>0</v>
      </c>
      <c r="NF25">
        <f t="shared" si="9"/>
        <v>0</v>
      </c>
      <c r="NG25">
        <f t="shared" si="10"/>
        <v>1</v>
      </c>
      <c r="NH25">
        <f t="shared" si="11"/>
        <v>0</v>
      </c>
      <c r="NI25">
        <f t="shared" si="12"/>
        <v>0</v>
      </c>
      <c r="NJ25">
        <f t="shared" si="13"/>
        <v>0</v>
      </c>
      <c r="NK25">
        <f t="shared" si="14"/>
        <v>0</v>
      </c>
      <c r="NL25">
        <f t="shared" si="15"/>
        <v>0</v>
      </c>
      <c r="NM25">
        <f t="shared" si="16"/>
        <v>0</v>
      </c>
      <c r="NN25" s="77">
        <f t="shared" si="17"/>
        <v>0</v>
      </c>
      <c r="NO25" s="77">
        <f t="shared" si="18"/>
        <v>0</v>
      </c>
      <c r="NP25" s="77">
        <f t="shared" si="19"/>
        <v>0</v>
      </c>
      <c r="NQ25" s="77">
        <f t="shared" si="20"/>
        <v>1</v>
      </c>
      <c r="NR25" s="77">
        <f t="shared" si="21"/>
        <v>0</v>
      </c>
      <c r="NS25" s="77">
        <f t="shared" si="22"/>
        <v>1</v>
      </c>
      <c r="NT25" s="77">
        <f t="shared" si="23"/>
        <v>1</v>
      </c>
      <c r="NU25" s="77">
        <f t="shared" si="24"/>
        <v>1</v>
      </c>
      <c r="NV25" s="77">
        <f t="shared" si="25"/>
        <v>1</v>
      </c>
      <c r="NW25" s="77" t="e">
        <f>IF(LEN(VLOOKUP(I:I,#REF!, 2, 0))=0, "", VLOOKUP(I:I,#REF!, 2, 0))</f>
        <v>#REF!</v>
      </c>
      <c r="NX25" s="77" t="e">
        <f>IF(LEN(VLOOKUP(I:I,#REF!, 3, 0))=0, "", VLOOKUP(I:I,#REF!, 3, 0))</f>
        <v>#REF!</v>
      </c>
      <c r="NY25" s="77">
        <f t="shared" si="45"/>
        <v>0.5</v>
      </c>
      <c r="NZ25" s="77">
        <f t="shared" si="46"/>
        <v>0.5</v>
      </c>
      <c r="OA25" s="77">
        <f t="shared" si="47"/>
        <v>0.5</v>
      </c>
      <c r="OB25" s="77">
        <f t="shared" si="48"/>
        <v>0.16666666666666666</v>
      </c>
      <c r="OC25">
        <f t="shared" si="49"/>
        <v>0</v>
      </c>
      <c r="OD25" s="77">
        <f t="shared" si="50"/>
        <v>0.25</v>
      </c>
      <c r="OE25">
        <f t="shared" si="51"/>
        <v>0.33333333333333331</v>
      </c>
      <c r="OF25">
        <f t="shared" si="52"/>
        <v>0.27272727272727271</v>
      </c>
      <c r="OG25" t="e">
        <f t="shared" si="53"/>
        <v>#REF!</v>
      </c>
      <c r="OH25">
        <f t="shared" si="26"/>
        <v>0.33333333333333331</v>
      </c>
      <c r="OI25">
        <f t="shared" si="54"/>
        <v>0.25</v>
      </c>
      <c r="OJ25" s="77">
        <f t="shared" si="55"/>
        <v>0.375</v>
      </c>
      <c r="OK25" t="e">
        <f>IF(LEN(VLOOKUP(I:I,#REF!, 2, 0))=0, "", VLOOKUP(I:I,#REF!, 2, 0))</f>
        <v>#REF!</v>
      </c>
      <c r="OL25" t="e">
        <f>IF(LEN(VLOOKUP(I:I,#REF!, 3, 0))=0, "", VLOOKUP(I:I,#REF!, 3, 0))</f>
        <v>#REF!</v>
      </c>
      <c r="OM25">
        <v>5</v>
      </c>
      <c r="ON25">
        <v>1</v>
      </c>
      <c r="OO25" s="1">
        <v>0</v>
      </c>
      <c r="OP25">
        <f t="shared" si="56"/>
        <v>5</v>
      </c>
      <c r="OQ25">
        <v>1</v>
      </c>
      <c r="OR25">
        <v>1</v>
      </c>
      <c r="OS25">
        <f t="shared" si="57"/>
        <v>6</v>
      </c>
    </row>
    <row r="26" spans="5:409" ht="18" customHeight="1">
      <c r="F26" t="s">
        <v>353</v>
      </c>
      <c r="G26" t="s">
        <v>353</v>
      </c>
      <c r="H26" s="110" t="s">
        <v>674</v>
      </c>
      <c r="I26" s="110" t="s">
        <v>674</v>
      </c>
      <c r="J26" s="5"/>
      <c r="K26" s="6">
        <v>44271.412094907406</v>
      </c>
      <c r="L26" s="6">
        <v>44271.495069444441</v>
      </c>
      <c r="M26" s="7">
        <v>100</v>
      </c>
      <c r="N26" s="7">
        <v>2</v>
      </c>
      <c r="O26" s="73">
        <v>1</v>
      </c>
      <c r="P26" s="4" t="s">
        <v>313</v>
      </c>
      <c r="Q26" s="7">
        <v>7169</v>
      </c>
      <c r="R26" s="7">
        <v>1</v>
      </c>
      <c r="S26" s="6">
        <v>44271.495259560186</v>
      </c>
      <c r="T26" s="4" t="s">
        <v>314</v>
      </c>
      <c r="U26" s="4" t="s">
        <v>407</v>
      </c>
      <c r="V26" s="4" t="s">
        <v>444</v>
      </c>
      <c r="W26" s="4" t="s">
        <v>675</v>
      </c>
      <c r="X26" s="7">
        <v>94.344999999999999</v>
      </c>
      <c r="Y26" s="7">
        <v>113.46599999999999</v>
      </c>
      <c r="Z26" s="7">
        <v>117.1</v>
      </c>
      <c r="AA26" s="7">
        <v>5</v>
      </c>
      <c r="AB26" s="7">
        <v>4</v>
      </c>
      <c r="AC26" s="7">
        <v>0</v>
      </c>
      <c r="AD26" s="7">
        <v>0</v>
      </c>
      <c r="AE26" s="7">
        <v>1</v>
      </c>
      <c r="AF26" s="7">
        <v>2</v>
      </c>
      <c r="AG26" s="7">
        <v>2</v>
      </c>
      <c r="AH26" s="7">
        <v>2</v>
      </c>
      <c r="AI26" s="7">
        <v>1</v>
      </c>
      <c r="AJ26" s="4" t="s">
        <v>676</v>
      </c>
      <c r="AK26" s="7">
        <v>8.3689999999999998</v>
      </c>
      <c r="AL26" s="7">
        <v>10.15</v>
      </c>
      <c r="AM26" s="7">
        <v>12.201000000000001</v>
      </c>
      <c r="AN26" s="7">
        <v>2</v>
      </c>
      <c r="AO26" s="7">
        <v>3</v>
      </c>
      <c r="AP26" s="7">
        <v>0</v>
      </c>
      <c r="AQ26" s="7">
        <v>0</v>
      </c>
      <c r="AR26" s="7">
        <v>0</v>
      </c>
      <c r="AS26" s="7">
        <v>169.631</v>
      </c>
      <c r="AT26" s="7">
        <v>0</v>
      </c>
      <c r="AU26" s="7">
        <v>124.282</v>
      </c>
      <c r="AV26" s="7">
        <v>155.02000000000001</v>
      </c>
      <c r="AW26" s="7">
        <v>285.92599999999999</v>
      </c>
      <c r="AX26" s="7">
        <v>5</v>
      </c>
      <c r="AY26" s="4" t="s">
        <v>380</v>
      </c>
      <c r="AZ26" s="4" t="s">
        <v>380</v>
      </c>
      <c r="BA26" s="4"/>
      <c r="BB26" s="73">
        <v>0</v>
      </c>
      <c r="BC26" s="4" t="s">
        <v>677</v>
      </c>
      <c r="BD26" s="7">
        <v>310.00200000000001</v>
      </c>
      <c r="BE26" s="7">
        <v>310.00200000000001</v>
      </c>
      <c r="BF26" s="7">
        <v>559.21</v>
      </c>
      <c r="BG26" s="7">
        <v>1</v>
      </c>
      <c r="BH26" s="7">
        <v>3.5190000000000001</v>
      </c>
      <c r="BI26" s="7">
        <v>13.342000000000001</v>
      </c>
      <c r="BJ26" s="7">
        <v>14.638</v>
      </c>
      <c r="BK26" s="7">
        <v>2</v>
      </c>
      <c r="BL26" s="4" t="s">
        <v>377</v>
      </c>
      <c r="BM26" s="7">
        <v>103.01600000000001</v>
      </c>
      <c r="BN26" s="7">
        <v>107.789</v>
      </c>
      <c r="BO26" s="7">
        <v>153.71600000000001</v>
      </c>
      <c r="BP26" s="7">
        <v>4</v>
      </c>
      <c r="BQ26" s="7">
        <v>100</v>
      </c>
      <c r="BR26" s="7">
        <v>90</v>
      </c>
      <c r="BS26" s="7">
        <v>17.899999999999999</v>
      </c>
      <c r="BT26" s="7">
        <v>1317.0909999999999</v>
      </c>
      <c r="BU26" s="7">
        <v>1318.577</v>
      </c>
      <c r="BV26" s="7">
        <v>20</v>
      </c>
      <c r="BW26" s="4" t="s">
        <v>326</v>
      </c>
      <c r="BX26" s="4" t="s">
        <v>326</v>
      </c>
      <c r="BY26" s="4"/>
      <c r="BZ26" s="73">
        <v>0</v>
      </c>
      <c r="CA26" s="4" t="s">
        <v>678</v>
      </c>
      <c r="CB26" s="7">
        <v>0</v>
      </c>
      <c r="CC26" s="7">
        <v>0</v>
      </c>
      <c r="CD26" s="7">
        <v>54.802999999999997</v>
      </c>
      <c r="CE26" s="7">
        <v>0</v>
      </c>
      <c r="CF26" s="7">
        <v>81</v>
      </c>
      <c r="CG26" s="7">
        <v>61</v>
      </c>
      <c r="CH26" s="7">
        <v>486.50099999999998</v>
      </c>
      <c r="CI26" s="7">
        <v>494.78</v>
      </c>
      <c r="CJ26" s="7">
        <v>504.88400000000001</v>
      </c>
      <c r="CK26" s="7">
        <v>3</v>
      </c>
      <c r="CL26" s="97" t="s">
        <v>679</v>
      </c>
      <c r="CM26" s="94" t="s">
        <v>680</v>
      </c>
      <c r="CN26" s="7">
        <v>0</v>
      </c>
      <c r="CO26" s="7">
        <v>0</v>
      </c>
      <c r="CP26" s="7">
        <v>225.203</v>
      </c>
      <c r="CQ26" s="7">
        <v>0</v>
      </c>
      <c r="CR26" s="7">
        <v>100</v>
      </c>
      <c r="CS26" s="7">
        <v>68</v>
      </c>
      <c r="CT26" s="7">
        <v>4</v>
      </c>
      <c r="CU26" s="7">
        <v>1</v>
      </c>
      <c r="CV26" s="4" t="s">
        <v>681</v>
      </c>
      <c r="CW26" s="7">
        <v>0</v>
      </c>
      <c r="CX26" s="7">
        <v>0</v>
      </c>
      <c r="CY26" s="7">
        <v>724.70899999999995</v>
      </c>
      <c r="CZ26" s="7">
        <v>0</v>
      </c>
      <c r="DA26" s="7">
        <v>93.477000000000004</v>
      </c>
      <c r="DB26" s="7">
        <v>97.402000000000001</v>
      </c>
      <c r="DC26" s="7">
        <v>101.291</v>
      </c>
      <c r="DD26" s="7">
        <v>2</v>
      </c>
      <c r="DE26" s="4" t="s">
        <v>377</v>
      </c>
      <c r="DF26" s="7">
        <v>0</v>
      </c>
      <c r="DG26" s="7">
        <v>0</v>
      </c>
      <c r="DH26" s="7">
        <v>42.485999999999997</v>
      </c>
      <c r="DI26" s="7">
        <v>0</v>
      </c>
      <c r="DJ26" s="7">
        <v>100</v>
      </c>
      <c r="DK26" s="7">
        <v>97</v>
      </c>
      <c r="DL26" s="7">
        <v>141.88399999999999</v>
      </c>
      <c r="DM26" s="7">
        <v>659.12699999999995</v>
      </c>
      <c r="DN26" s="7">
        <v>666.80100000000004</v>
      </c>
      <c r="DO26" s="7">
        <v>12</v>
      </c>
      <c r="DP26" s="4" t="s">
        <v>331</v>
      </c>
      <c r="DQ26" s="4" t="s">
        <v>331</v>
      </c>
      <c r="DR26" s="4"/>
      <c r="DS26" s="73">
        <v>0</v>
      </c>
      <c r="DT26" s="4" t="s">
        <v>682</v>
      </c>
      <c r="DU26" s="7">
        <v>0</v>
      </c>
      <c r="DV26" s="7">
        <v>0</v>
      </c>
      <c r="DW26" s="7">
        <v>136.64500000000001</v>
      </c>
      <c r="DX26" s="7">
        <v>0</v>
      </c>
      <c r="DY26" s="7">
        <v>100</v>
      </c>
      <c r="DZ26" s="7">
        <v>100</v>
      </c>
      <c r="EA26" s="7">
        <v>52.726999999999997</v>
      </c>
      <c r="EB26" s="7">
        <v>76.501000000000005</v>
      </c>
      <c r="EC26" s="7">
        <v>83.698999999999998</v>
      </c>
      <c r="ED26" s="7">
        <v>5</v>
      </c>
      <c r="EE26" s="94" t="s">
        <v>683</v>
      </c>
      <c r="EF26" s="94" t="s">
        <v>684</v>
      </c>
      <c r="EG26" s="7">
        <v>0</v>
      </c>
      <c r="EH26" s="7">
        <v>0</v>
      </c>
      <c r="EI26" s="7">
        <v>181.09299999999999</v>
      </c>
      <c r="EJ26" s="7">
        <v>0</v>
      </c>
      <c r="EK26" s="7">
        <v>100</v>
      </c>
      <c r="EL26" s="7">
        <v>99</v>
      </c>
      <c r="EM26" s="7">
        <v>2</v>
      </c>
      <c r="EN26" s="7">
        <v>1</v>
      </c>
      <c r="EO26" s="4" t="s">
        <v>418</v>
      </c>
      <c r="EP26" s="7">
        <v>8.9510000000000005</v>
      </c>
      <c r="EQ26" s="7">
        <v>20.576000000000001</v>
      </c>
      <c r="ER26" s="7">
        <v>22.768999999999998</v>
      </c>
      <c r="ES26" s="7">
        <v>4</v>
      </c>
      <c r="ET26" s="4" t="s">
        <v>606</v>
      </c>
      <c r="EU26" s="7">
        <v>0</v>
      </c>
      <c r="EV26" s="7">
        <v>0</v>
      </c>
      <c r="EW26" s="7">
        <v>248.59</v>
      </c>
      <c r="EX26" s="7">
        <v>0</v>
      </c>
      <c r="EY26" s="7">
        <v>100</v>
      </c>
      <c r="EZ26" s="7">
        <v>100</v>
      </c>
      <c r="FA26" s="7">
        <v>7.5019999999999998</v>
      </c>
      <c r="FB26" s="7">
        <v>93.144999999999996</v>
      </c>
      <c r="FC26" s="7">
        <v>95.271000000000001</v>
      </c>
      <c r="FD26" s="7">
        <v>16</v>
      </c>
      <c r="FE26" s="4" t="s">
        <v>685</v>
      </c>
      <c r="FF26" s="7">
        <v>1</v>
      </c>
      <c r="FG26" s="7">
        <v>2</v>
      </c>
      <c r="FH26" s="7">
        <v>3</v>
      </c>
      <c r="FI26" s="7">
        <v>1</v>
      </c>
      <c r="FJ26" s="7">
        <v>1</v>
      </c>
      <c r="FK26" s="7">
        <v>0</v>
      </c>
      <c r="FL26" s="4" t="s">
        <v>336</v>
      </c>
      <c r="FM26" s="4" t="s">
        <v>686</v>
      </c>
      <c r="FN26" s="7">
        <v>1</v>
      </c>
      <c r="FO26" s="7">
        <v>166.62299999999999</v>
      </c>
      <c r="FP26" s="7">
        <v>245.90199999999999</v>
      </c>
      <c r="FQ26" s="7">
        <v>247.905</v>
      </c>
      <c r="FR26" s="7">
        <v>3</v>
      </c>
      <c r="FS26" s="4" t="s">
        <v>420</v>
      </c>
      <c r="FT26" s="4" t="s">
        <v>323</v>
      </c>
      <c r="FU26" s="4"/>
      <c r="FV26" s="73">
        <v>1</v>
      </c>
      <c r="FW26" s="4" t="s">
        <v>687</v>
      </c>
      <c r="FX26" s="4" t="s">
        <v>370</v>
      </c>
      <c r="FY26" s="7">
        <v>8.2739999999999991</v>
      </c>
      <c r="FZ26" s="7">
        <v>65.3</v>
      </c>
      <c r="GA26" s="7">
        <v>67.751999999999995</v>
      </c>
      <c r="GB26" s="7">
        <v>7</v>
      </c>
      <c r="GC26" s="4" t="s">
        <v>688</v>
      </c>
      <c r="GD26" s="4" t="s">
        <v>312</v>
      </c>
      <c r="GE26" s="4"/>
      <c r="GF26" s="73">
        <v>0</v>
      </c>
      <c r="GG26" s="4" t="s">
        <v>689</v>
      </c>
      <c r="GH26" s="4" t="s">
        <v>336</v>
      </c>
      <c r="GI26" s="7">
        <v>7.7779999999999996</v>
      </c>
      <c r="GJ26" s="7">
        <v>151</v>
      </c>
      <c r="GK26" s="7">
        <v>201.834</v>
      </c>
      <c r="GL26" s="7">
        <v>2</v>
      </c>
      <c r="GM26" s="7">
        <v>2</v>
      </c>
      <c r="GN26" s="4" t="s">
        <v>690</v>
      </c>
      <c r="GO26" s="7">
        <v>17.907</v>
      </c>
      <c r="GP26" s="7">
        <v>17.907</v>
      </c>
      <c r="GQ26" s="7">
        <v>20.27</v>
      </c>
      <c r="GR26" s="7">
        <v>1</v>
      </c>
      <c r="GS26" s="7">
        <v>1</v>
      </c>
      <c r="GT26" s="7">
        <v>3</v>
      </c>
      <c r="GU26" s="7">
        <v>1</v>
      </c>
      <c r="GV26" s="7">
        <v>3</v>
      </c>
      <c r="GW26" s="4" t="s">
        <v>336</v>
      </c>
      <c r="GX26" s="7">
        <v>9.1720000000000006</v>
      </c>
      <c r="GY26" s="7">
        <v>208.81</v>
      </c>
      <c r="GZ26" s="7">
        <v>209.98099999999999</v>
      </c>
      <c r="HA26" s="7">
        <v>9</v>
      </c>
      <c r="HB26" s="7">
        <v>2</v>
      </c>
      <c r="HC26" s="7">
        <v>3</v>
      </c>
      <c r="HD26" s="7">
        <v>5</v>
      </c>
      <c r="HE26" s="7">
        <v>2</v>
      </c>
      <c r="HF26" s="7">
        <v>2</v>
      </c>
      <c r="HG26" s="7">
        <v>4</v>
      </c>
      <c r="HH26" s="7">
        <v>5</v>
      </c>
      <c r="HI26" s="4" t="s">
        <v>346</v>
      </c>
      <c r="HJ26" s="4" t="s">
        <v>347</v>
      </c>
      <c r="HK26" s="8"/>
      <c r="HL26" s="4" t="s">
        <v>674</v>
      </c>
      <c r="HM26" s="6">
        <v>44274.363379629627</v>
      </c>
      <c r="HN26" s="6">
        <v>44274.459027777775</v>
      </c>
      <c r="HO26" s="7">
        <v>100</v>
      </c>
      <c r="HP26" s="7">
        <v>8264</v>
      </c>
      <c r="HQ26" s="7">
        <v>1</v>
      </c>
      <c r="HR26" s="6">
        <v>44274.459040833332</v>
      </c>
      <c r="HS26" s="4" t="s">
        <v>314</v>
      </c>
      <c r="HT26" s="4" t="s">
        <v>407</v>
      </c>
      <c r="HU26" s="4" t="s">
        <v>444</v>
      </c>
      <c r="HV26" s="4" t="s">
        <v>675</v>
      </c>
      <c r="HW26" s="7">
        <v>1</v>
      </c>
      <c r="HX26" s="7">
        <v>0</v>
      </c>
      <c r="HY26" s="7">
        <v>1</v>
      </c>
      <c r="HZ26" s="7">
        <v>1</v>
      </c>
      <c r="IA26" s="7">
        <v>2</v>
      </c>
      <c r="IB26" s="7">
        <v>1</v>
      </c>
      <c r="IC26" s="7">
        <v>3</v>
      </c>
      <c r="ID26" s="7">
        <v>2</v>
      </c>
      <c r="IE26" s="4" t="s">
        <v>691</v>
      </c>
      <c r="IF26" s="7">
        <v>4</v>
      </c>
      <c r="IG26" s="7">
        <v>0</v>
      </c>
      <c r="IH26" s="4" t="s">
        <v>692</v>
      </c>
      <c r="II26" s="4" t="s">
        <v>391</v>
      </c>
      <c r="IJ26" s="4"/>
      <c r="IK26" s="73">
        <v>1</v>
      </c>
      <c r="IL26" s="4" t="s">
        <v>693</v>
      </c>
      <c r="IM26" s="73">
        <v>21</v>
      </c>
      <c r="IN26" s="4"/>
      <c r="IO26" s="73">
        <v>0</v>
      </c>
      <c r="IP26" s="4" t="s">
        <v>694</v>
      </c>
      <c r="IQ26" s="73">
        <v>17</v>
      </c>
      <c r="IR26" s="73">
        <v>17</v>
      </c>
      <c r="IS26" s="4"/>
      <c r="IT26" s="73">
        <v>0</v>
      </c>
      <c r="IU26" s="4" t="s">
        <v>696</v>
      </c>
      <c r="IV26" s="73">
        <v>13</v>
      </c>
      <c r="IW26" s="4"/>
      <c r="IX26" s="73">
        <v>0</v>
      </c>
      <c r="IY26" s="4" t="s">
        <v>697</v>
      </c>
      <c r="IZ26" s="73">
        <v>23</v>
      </c>
      <c r="JA26" s="73">
        <v>23</v>
      </c>
      <c r="JB26" s="4"/>
      <c r="JC26" s="73">
        <v>0</v>
      </c>
      <c r="JD26" s="73">
        <v>20</v>
      </c>
      <c r="JE26" s="73">
        <v>20</v>
      </c>
      <c r="JF26" s="4"/>
      <c r="JG26" s="73">
        <v>0</v>
      </c>
      <c r="JH26" s="4" t="s">
        <v>698</v>
      </c>
      <c r="JI26" s="7">
        <v>4</v>
      </c>
      <c r="JJ26" s="7">
        <v>1</v>
      </c>
      <c r="JK26" s="7">
        <v>2</v>
      </c>
      <c r="JL26" s="7">
        <v>1</v>
      </c>
      <c r="JM26" s="4" t="s">
        <v>699</v>
      </c>
      <c r="JN26" s="7">
        <v>3</v>
      </c>
      <c r="JO26" s="7">
        <v>1</v>
      </c>
      <c r="JP26" s="7">
        <v>2</v>
      </c>
      <c r="JQ26" s="7">
        <v>1</v>
      </c>
      <c r="JR26" s="7">
        <v>3</v>
      </c>
      <c r="JS26" s="4" t="s">
        <v>700</v>
      </c>
      <c r="JT26" s="7">
        <v>1</v>
      </c>
      <c r="JU26" s="7">
        <v>2</v>
      </c>
      <c r="JV26" s="4" t="s">
        <v>701</v>
      </c>
      <c r="JW26" s="7">
        <v>3</v>
      </c>
      <c r="JX26" s="7">
        <v>3</v>
      </c>
      <c r="JY26" s="7">
        <v>1</v>
      </c>
      <c r="JZ26" s="7">
        <v>1</v>
      </c>
      <c r="KA26" s="7">
        <v>0</v>
      </c>
      <c r="KB26" s="4" t="s">
        <v>336</v>
      </c>
      <c r="KC26" s="4" t="s">
        <v>313</v>
      </c>
      <c r="KD26" s="7">
        <v>2</v>
      </c>
      <c r="KE26" s="7">
        <v>52.671999999999997</v>
      </c>
      <c r="KF26" s="7">
        <v>173.18600000000001</v>
      </c>
      <c r="KG26" s="7">
        <v>174.36</v>
      </c>
      <c r="KH26" s="7">
        <v>11</v>
      </c>
      <c r="KI26" s="7">
        <v>3</v>
      </c>
      <c r="KJ26" s="7">
        <v>4</v>
      </c>
      <c r="KK26" s="7">
        <v>6</v>
      </c>
      <c r="KL26" s="7">
        <v>1</v>
      </c>
      <c r="KM26" s="7">
        <v>1</v>
      </c>
      <c r="KN26" s="7">
        <v>10</v>
      </c>
      <c r="KO26" s="7">
        <v>2</v>
      </c>
      <c r="KP26" s="4" t="s">
        <v>702</v>
      </c>
      <c r="KQ26" s="4" t="s">
        <v>313</v>
      </c>
      <c r="KR26" s="7">
        <v>1</v>
      </c>
      <c r="KS26" s="4" t="s">
        <v>312</v>
      </c>
      <c r="KT26" s="4" t="s">
        <v>313</v>
      </c>
      <c r="KU26" s="7">
        <v>4</v>
      </c>
      <c r="KV26" s="7">
        <v>5</v>
      </c>
      <c r="KW26" s="7">
        <v>4</v>
      </c>
      <c r="KX26" s="7">
        <v>5</v>
      </c>
      <c r="KY26" s="7">
        <v>4</v>
      </c>
      <c r="KZ26" s="7">
        <v>4</v>
      </c>
      <c r="LA26" s="7">
        <v>4</v>
      </c>
      <c r="LB26" s="7">
        <v>5</v>
      </c>
      <c r="LC26" s="7">
        <v>5</v>
      </c>
      <c r="LD26" s="7">
        <v>4</v>
      </c>
      <c r="LE26" s="7">
        <v>4</v>
      </c>
      <c r="LF26" s="7">
        <v>4</v>
      </c>
      <c r="LG26" s="7">
        <v>5</v>
      </c>
      <c r="LH26" s="7">
        <v>5</v>
      </c>
      <c r="LI26" s="7">
        <v>4</v>
      </c>
      <c r="LJ26" s="7">
        <v>4</v>
      </c>
      <c r="LK26" s="7">
        <v>5</v>
      </c>
      <c r="LL26" s="7">
        <v>4</v>
      </c>
      <c r="LM26" s="7">
        <v>4</v>
      </c>
      <c r="LN26" s="7">
        <v>4</v>
      </c>
      <c r="LO26" s="7">
        <v>5</v>
      </c>
      <c r="LP26" s="7">
        <v>4</v>
      </c>
      <c r="LQ26" s="7">
        <v>5</v>
      </c>
      <c r="LR26" s="7">
        <v>4</v>
      </c>
      <c r="LS26" s="7">
        <v>5</v>
      </c>
      <c r="LT26" s="7">
        <v>4</v>
      </c>
      <c r="LU26" s="7">
        <v>5</v>
      </c>
      <c r="LV26" s="4" t="s">
        <v>703</v>
      </c>
      <c r="LW26" s="4" t="s">
        <v>704</v>
      </c>
      <c r="LX26" s="4" t="s">
        <v>705</v>
      </c>
      <c r="LY26" s="4"/>
      <c r="LZ26" s="7">
        <v>62</v>
      </c>
      <c r="MA26">
        <f t="shared" si="27"/>
        <v>8</v>
      </c>
      <c r="MB26">
        <f t="shared" si="28"/>
        <v>10</v>
      </c>
      <c r="MC26">
        <f t="shared" si="0"/>
        <v>14</v>
      </c>
      <c r="MD26">
        <f t="shared" si="1"/>
        <v>15</v>
      </c>
      <c r="ME26">
        <f t="shared" si="29"/>
        <v>52</v>
      </c>
      <c r="MF26">
        <f t="shared" si="30"/>
        <v>1.3333333333333333</v>
      </c>
      <c r="MG26">
        <f t="shared" si="31"/>
        <v>1.6666666666666667</v>
      </c>
      <c r="MH26">
        <f t="shared" si="32"/>
        <v>2.8</v>
      </c>
      <c r="MI26">
        <f t="shared" si="33"/>
        <v>3</v>
      </c>
      <c r="MJ26">
        <f t="shared" si="34"/>
        <v>4.333333333333333</v>
      </c>
      <c r="MK26">
        <f t="shared" si="35"/>
        <v>0.6</v>
      </c>
      <c r="ML26">
        <f t="shared" si="36"/>
        <v>3.2</v>
      </c>
      <c r="MM26">
        <f t="shared" si="37"/>
        <v>1</v>
      </c>
      <c r="MN26">
        <f t="shared" si="38"/>
        <v>3</v>
      </c>
      <c r="MO26">
        <f t="shared" si="39"/>
        <v>0.66666666666666663</v>
      </c>
      <c r="MP26">
        <f t="shared" si="40"/>
        <v>3.1666666666666665</v>
      </c>
      <c r="MQ26">
        <f t="shared" si="41"/>
        <v>0.66666666666666663</v>
      </c>
      <c r="MR26">
        <f t="shared" si="42"/>
        <v>3.6666666666666665</v>
      </c>
      <c r="MS26">
        <f t="shared" si="43"/>
        <v>97.285714285714292</v>
      </c>
      <c r="MT26">
        <f t="shared" si="44"/>
        <v>87.857142857142861</v>
      </c>
      <c r="MU26" s="77">
        <f t="shared" si="2"/>
        <v>0</v>
      </c>
      <c r="MV26">
        <f t="shared" si="3"/>
        <v>0</v>
      </c>
      <c r="MW26">
        <v>0</v>
      </c>
      <c r="MX26">
        <v>0</v>
      </c>
      <c r="MY26">
        <f t="shared" si="4"/>
        <v>0</v>
      </c>
      <c r="MZ26">
        <v>0</v>
      </c>
      <c r="NA26">
        <v>0</v>
      </c>
      <c r="NB26">
        <f t="shared" si="5"/>
        <v>1</v>
      </c>
      <c r="NC26">
        <f t="shared" si="6"/>
        <v>0</v>
      </c>
      <c r="ND26">
        <f t="shared" si="7"/>
        <v>0</v>
      </c>
      <c r="NE26">
        <f t="shared" si="8"/>
        <v>0</v>
      </c>
      <c r="NF26" s="77">
        <f t="shared" si="9"/>
        <v>0</v>
      </c>
      <c r="NG26">
        <f t="shared" si="10"/>
        <v>1</v>
      </c>
      <c r="NH26">
        <f t="shared" si="11"/>
        <v>1</v>
      </c>
      <c r="NI26">
        <f t="shared" si="12"/>
        <v>0</v>
      </c>
      <c r="NJ26">
        <f t="shared" si="13"/>
        <v>0</v>
      </c>
      <c r="NK26">
        <f t="shared" si="14"/>
        <v>0</v>
      </c>
      <c r="NL26">
        <f t="shared" si="15"/>
        <v>0</v>
      </c>
      <c r="NM26">
        <f t="shared" si="16"/>
        <v>0</v>
      </c>
      <c r="NN26" s="77">
        <f t="shared" si="17"/>
        <v>1</v>
      </c>
      <c r="NO26" s="77">
        <f t="shared" si="18"/>
        <v>0</v>
      </c>
      <c r="NP26" s="77">
        <f t="shared" si="19"/>
        <v>0</v>
      </c>
      <c r="NQ26" s="77">
        <f t="shared" si="20"/>
        <v>0</v>
      </c>
      <c r="NR26" s="77">
        <f t="shared" si="21"/>
        <v>1</v>
      </c>
      <c r="NS26" s="77">
        <f t="shared" si="22"/>
        <v>0</v>
      </c>
      <c r="NT26" s="77">
        <f t="shared" si="23"/>
        <v>0</v>
      </c>
      <c r="NU26" s="77">
        <f t="shared" si="24"/>
        <v>0</v>
      </c>
      <c r="NV26" s="77">
        <f t="shared" si="25"/>
        <v>0</v>
      </c>
      <c r="NW26" s="77" t="e">
        <f>IF(LEN(VLOOKUP(I:I,#REF!, 2, 0))=0, "", VLOOKUP(I:I,#REF!, 2, 0))</f>
        <v>#REF!</v>
      </c>
      <c r="NX26" s="77" t="e">
        <f>IF(LEN(VLOOKUP(I:I,#REF!, 3, 0))=0, "", VLOOKUP(I:I,#REF!, 3, 0))</f>
        <v>#REF!</v>
      </c>
      <c r="NY26" s="77">
        <f t="shared" si="45"/>
        <v>0</v>
      </c>
      <c r="NZ26" s="77">
        <f t="shared" si="46"/>
        <v>0</v>
      </c>
      <c r="OA26" s="77">
        <f t="shared" si="47"/>
        <v>0</v>
      </c>
      <c r="OB26" s="77">
        <f t="shared" si="48"/>
        <v>0.33333333333333331</v>
      </c>
      <c r="OC26">
        <f t="shared" si="49"/>
        <v>0.5</v>
      </c>
      <c r="OD26" s="77">
        <f t="shared" si="50"/>
        <v>0.25</v>
      </c>
      <c r="OE26">
        <f t="shared" si="51"/>
        <v>0.2</v>
      </c>
      <c r="OF26">
        <f t="shared" si="52"/>
        <v>0.18181818181818182</v>
      </c>
      <c r="OG26" t="e">
        <f t="shared" si="53"/>
        <v>#REF!</v>
      </c>
      <c r="OH26">
        <f t="shared" si="26"/>
        <v>0.16666666666666666</v>
      </c>
      <c r="OI26">
        <f t="shared" si="54"/>
        <v>0.25</v>
      </c>
      <c r="OJ26" s="77">
        <f t="shared" si="55"/>
        <v>0.125</v>
      </c>
      <c r="OK26" t="e">
        <f>IF(LEN(VLOOKUP(I:I,#REF!, 2, 0))=0, "", VLOOKUP(I:I,#REF!, 2, 0))</f>
        <v>#REF!</v>
      </c>
      <c r="OL26" t="e">
        <f>IF(LEN(VLOOKUP(I:I,#REF!, 3, 0))=0, "", VLOOKUP(I:I,#REF!, 3, 0))</f>
        <v>#REF!</v>
      </c>
      <c r="OM26">
        <v>5</v>
      </c>
      <c r="ON26">
        <v>1</v>
      </c>
      <c r="OO26" s="109">
        <v>0</v>
      </c>
      <c r="OP26">
        <f t="shared" si="56"/>
        <v>8</v>
      </c>
      <c r="OQ26">
        <v>1</v>
      </c>
      <c r="OR26">
        <v>1</v>
      </c>
      <c r="OS26">
        <f t="shared" si="57"/>
        <v>6</v>
      </c>
    </row>
    <row r="27" spans="5:409" ht="18" customHeight="1">
      <c r="F27">
        <v>1</v>
      </c>
      <c r="G27">
        <v>1</v>
      </c>
      <c r="H27" s="112" t="s">
        <v>3900</v>
      </c>
      <c r="I27" s="112" t="s">
        <v>3900</v>
      </c>
      <c r="J27" s="22"/>
      <c r="K27" s="23">
        <v>44271.412685185183</v>
      </c>
      <c r="L27" s="23">
        <v>44271.480046296296</v>
      </c>
      <c r="M27" s="24">
        <v>100</v>
      </c>
      <c r="N27" s="24">
        <v>1</v>
      </c>
      <c r="O27" s="74">
        <v>1</v>
      </c>
      <c r="P27" s="25" t="s">
        <v>313</v>
      </c>
      <c r="Q27" s="24">
        <v>5819</v>
      </c>
      <c r="R27" s="24">
        <v>1</v>
      </c>
      <c r="S27" s="23">
        <v>44271.602290659721</v>
      </c>
      <c r="T27" s="25" t="s">
        <v>314</v>
      </c>
      <c r="U27" s="25" t="s">
        <v>407</v>
      </c>
      <c r="V27" s="25" t="s">
        <v>444</v>
      </c>
      <c r="W27" s="25" t="s">
        <v>317</v>
      </c>
      <c r="X27" s="24">
        <v>17.533999999999999</v>
      </c>
      <c r="Y27" s="24">
        <v>25.93</v>
      </c>
      <c r="Z27" s="24">
        <v>27.5</v>
      </c>
      <c r="AA27" s="24">
        <v>4</v>
      </c>
      <c r="AB27" s="24">
        <v>4</v>
      </c>
      <c r="AC27" s="24">
        <v>0</v>
      </c>
      <c r="AD27" s="24">
        <v>0</v>
      </c>
      <c r="AE27" s="24">
        <v>3</v>
      </c>
      <c r="AF27" s="24">
        <v>2</v>
      </c>
      <c r="AG27" s="24">
        <v>0</v>
      </c>
      <c r="AH27" s="24">
        <v>3</v>
      </c>
      <c r="AI27" s="24">
        <v>2</v>
      </c>
      <c r="AJ27" s="25" t="s">
        <v>3901</v>
      </c>
      <c r="AK27" s="24">
        <v>3.028</v>
      </c>
      <c r="AL27" s="24">
        <v>5.5289999999999999</v>
      </c>
      <c r="AM27" s="24">
        <v>7.8479999999999999</v>
      </c>
      <c r="AN27" s="24">
        <v>2</v>
      </c>
      <c r="AO27" s="24">
        <v>4</v>
      </c>
      <c r="AP27" s="24">
        <v>0</v>
      </c>
      <c r="AQ27" s="24">
        <v>0.63200000000000001</v>
      </c>
      <c r="AR27" s="24">
        <v>152.98400000000001</v>
      </c>
      <c r="AS27" s="24">
        <v>153.66800000000001</v>
      </c>
      <c r="AT27" s="24">
        <v>4</v>
      </c>
      <c r="AU27" s="24">
        <v>72.197000000000003</v>
      </c>
      <c r="AV27" s="24">
        <v>1730.729</v>
      </c>
      <c r="AW27" s="24">
        <v>1735.9870000000001</v>
      </c>
      <c r="AX27" s="24">
        <v>12</v>
      </c>
      <c r="AY27" s="25" t="s">
        <v>377</v>
      </c>
      <c r="AZ27" s="25" t="s">
        <v>377</v>
      </c>
      <c r="BA27" s="25"/>
      <c r="BB27" s="74">
        <v>1</v>
      </c>
      <c r="BC27" s="25" t="s">
        <v>3902</v>
      </c>
      <c r="BD27" s="24">
        <v>277.42</v>
      </c>
      <c r="BE27" s="24">
        <v>277.42</v>
      </c>
      <c r="BF27" s="24">
        <v>277.97199999999998</v>
      </c>
      <c r="BG27" s="24">
        <v>1</v>
      </c>
      <c r="BH27" s="24">
        <v>16.611000000000001</v>
      </c>
      <c r="BI27" s="24">
        <v>16.611000000000001</v>
      </c>
      <c r="BJ27" s="24">
        <v>19.681000000000001</v>
      </c>
      <c r="BK27" s="24">
        <v>1</v>
      </c>
      <c r="BL27" s="25" t="s">
        <v>377</v>
      </c>
      <c r="BM27" s="24">
        <v>43.438000000000002</v>
      </c>
      <c r="BN27" s="24">
        <v>43.438000000000002</v>
      </c>
      <c r="BO27" s="24">
        <v>86.444000000000003</v>
      </c>
      <c r="BP27" s="24">
        <v>1</v>
      </c>
      <c r="BQ27" s="24">
        <v>100</v>
      </c>
      <c r="BR27" s="24">
        <v>100</v>
      </c>
      <c r="BS27" s="24">
        <v>63.718000000000004</v>
      </c>
      <c r="BT27" s="24">
        <v>891.63199999999995</v>
      </c>
      <c r="BU27" s="24">
        <v>892.31</v>
      </c>
      <c r="BV27" s="24">
        <v>16</v>
      </c>
      <c r="BW27" s="25" t="s">
        <v>558</v>
      </c>
      <c r="BX27" s="25" t="s">
        <v>558</v>
      </c>
      <c r="BY27" s="25"/>
      <c r="BZ27" s="74">
        <v>0</v>
      </c>
      <c r="CA27" s="25" t="s">
        <v>3903</v>
      </c>
      <c r="CB27" s="24">
        <v>89.51</v>
      </c>
      <c r="CC27" s="24">
        <v>89.51</v>
      </c>
      <c r="CD27" s="24">
        <v>90.025999999999996</v>
      </c>
      <c r="CE27" s="24">
        <v>1</v>
      </c>
      <c r="CF27" s="24">
        <v>100</v>
      </c>
      <c r="CG27" s="24">
        <v>50</v>
      </c>
      <c r="CH27" s="24">
        <v>5.4219999999999997</v>
      </c>
      <c r="CI27" s="24">
        <v>50.790999999999997</v>
      </c>
      <c r="CJ27" s="24">
        <v>64.221999999999994</v>
      </c>
      <c r="CK27" s="24">
        <v>8</v>
      </c>
      <c r="CL27" s="99" t="s">
        <v>3904</v>
      </c>
      <c r="CM27" s="96" t="s">
        <v>3905</v>
      </c>
      <c r="CN27" s="24">
        <v>0.96699999999999997</v>
      </c>
      <c r="CO27" s="24">
        <v>167.739</v>
      </c>
      <c r="CP27" s="24">
        <v>187.98400000000001</v>
      </c>
      <c r="CQ27" s="24">
        <v>4</v>
      </c>
      <c r="CR27" s="24">
        <v>100</v>
      </c>
      <c r="CS27" s="24">
        <v>100</v>
      </c>
      <c r="CT27" s="24">
        <v>3</v>
      </c>
      <c r="CU27" s="24">
        <v>0</v>
      </c>
      <c r="CV27" s="25" t="s">
        <v>415</v>
      </c>
      <c r="CW27" s="24">
        <v>1.097</v>
      </c>
      <c r="CX27" s="24">
        <v>3.2040000000000002</v>
      </c>
      <c r="CY27" s="24">
        <v>231.279</v>
      </c>
      <c r="CZ27" s="24">
        <v>3</v>
      </c>
      <c r="DA27" s="24">
        <v>2.0459999999999998</v>
      </c>
      <c r="DB27" s="24">
        <v>2.0459999999999998</v>
      </c>
      <c r="DC27" s="24">
        <v>4.4980000000000002</v>
      </c>
      <c r="DD27" s="24">
        <v>1</v>
      </c>
      <c r="DE27" s="25" t="s">
        <v>377</v>
      </c>
      <c r="DF27" s="24">
        <v>1.046</v>
      </c>
      <c r="DG27" s="24">
        <v>1.046</v>
      </c>
      <c r="DH27" s="24">
        <v>36.860999999999997</v>
      </c>
      <c r="DI27" s="24">
        <v>1</v>
      </c>
      <c r="DJ27" s="24">
        <v>100</v>
      </c>
      <c r="DK27" s="24">
        <v>100</v>
      </c>
      <c r="DL27" s="24">
        <v>21.314</v>
      </c>
      <c r="DM27" s="24">
        <v>302.45</v>
      </c>
      <c r="DN27" s="24">
        <v>303.16699999999997</v>
      </c>
      <c r="DO27" s="24">
        <v>8</v>
      </c>
      <c r="DP27" s="25" t="s">
        <v>558</v>
      </c>
      <c r="DQ27" s="25" t="s">
        <v>558</v>
      </c>
      <c r="DR27" s="25"/>
      <c r="DS27" s="74">
        <v>0</v>
      </c>
      <c r="DT27" s="25" t="s">
        <v>3906</v>
      </c>
      <c r="DU27" s="24">
        <v>71.77</v>
      </c>
      <c r="DV27" s="24">
        <v>71.77</v>
      </c>
      <c r="DW27" s="24">
        <v>72.248000000000005</v>
      </c>
      <c r="DX27" s="24">
        <v>1</v>
      </c>
      <c r="DY27" s="24">
        <v>100</v>
      </c>
      <c r="DZ27" s="24">
        <v>100</v>
      </c>
      <c r="EA27" s="24">
        <v>4.2279999999999998</v>
      </c>
      <c r="EB27" s="24">
        <v>25.484000000000002</v>
      </c>
      <c r="EC27" s="24">
        <v>30.518000000000001</v>
      </c>
      <c r="ED27" s="24">
        <v>7</v>
      </c>
      <c r="EE27" s="96" t="s">
        <v>3907</v>
      </c>
      <c r="EF27" s="96" t="s">
        <v>2341</v>
      </c>
      <c r="EG27" s="24">
        <v>1.0209999999999999</v>
      </c>
      <c r="EH27" s="24">
        <v>170.10900000000001</v>
      </c>
      <c r="EI27" s="24">
        <v>170.869</v>
      </c>
      <c r="EJ27" s="24">
        <v>2</v>
      </c>
      <c r="EK27" s="24">
        <v>100</v>
      </c>
      <c r="EL27" s="24">
        <v>100</v>
      </c>
      <c r="EM27" s="24">
        <v>3</v>
      </c>
      <c r="EN27" s="24">
        <v>0</v>
      </c>
      <c r="EO27" s="25" t="s">
        <v>3908</v>
      </c>
      <c r="EP27" s="24">
        <v>25.797999999999998</v>
      </c>
      <c r="EQ27" s="24">
        <v>27.452000000000002</v>
      </c>
      <c r="ER27" s="24">
        <v>28.062999999999999</v>
      </c>
      <c r="ES27" s="24">
        <v>3</v>
      </c>
      <c r="ET27" s="25" t="s">
        <v>456</v>
      </c>
      <c r="EU27" s="24">
        <v>1.3839999999999999</v>
      </c>
      <c r="EV27" s="24">
        <v>284.18200000000002</v>
      </c>
      <c r="EW27" s="24">
        <v>285</v>
      </c>
      <c r="EX27" s="24">
        <v>3</v>
      </c>
      <c r="EY27" s="24">
        <v>100</v>
      </c>
      <c r="EZ27" s="24">
        <v>100</v>
      </c>
      <c r="FA27" s="24">
        <v>7.1630000000000003</v>
      </c>
      <c r="FB27" s="24">
        <v>51.253</v>
      </c>
      <c r="FC27" s="24">
        <v>51.9</v>
      </c>
      <c r="FD27" s="24">
        <v>13</v>
      </c>
      <c r="FE27" s="25" t="s">
        <v>3909</v>
      </c>
      <c r="FF27" s="24">
        <v>1</v>
      </c>
      <c r="FG27" s="24">
        <v>4</v>
      </c>
      <c r="FH27" s="24">
        <v>1</v>
      </c>
      <c r="FI27" s="24">
        <v>0</v>
      </c>
      <c r="FJ27" s="24">
        <v>2</v>
      </c>
      <c r="FK27" s="24">
        <v>0</v>
      </c>
      <c r="FL27" s="25" t="s">
        <v>313</v>
      </c>
      <c r="FM27" s="25" t="s">
        <v>313</v>
      </c>
      <c r="FN27" s="24">
        <v>1</v>
      </c>
      <c r="FO27" s="24">
        <v>1.6459999999999999</v>
      </c>
      <c r="FP27" s="24">
        <v>117.011</v>
      </c>
      <c r="FQ27" s="24">
        <v>117.93899999999999</v>
      </c>
      <c r="FR27" s="24">
        <v>13</v>
      </c>
      <c r="FS27" s="25" t="s">
        <v>331</v>
      </c>
      <c r="FT27" s="25" t="s">
        <v>331</v>
      </c>
      <c r="FU27" s="25"/>
      <c r="FV27" s="74">
        <v>0</v>
      </c>
      <c r="FW27" s="25" t="s">
        <v>3910</v>
      </c>
      <c r="FX27" s="25" t="s">
        <v>370</v>
      </c>
      <c r="FY27" s="24">
        <v>24.728000000000002</v>
      </c>
      <c r="FZ27" s="24">
        <v>164.55699999999999</v>
      </c>
      <c r="GA27" s="24">
        <v>165.24100000000001</v>
      </c>
      <c r="GB27" s="24">
        <v>8</v>
      </c>
      <c r="GC27" s="25" t="s">
        <v>3911</v>
      </c>
      <c r="GD27" s="25" t="s">
        <v>368</v>
      </c>
      <c r="GE27" s="25"/>
      <c r="GF27" s="74">
        <v>1</v>
      </c>
      <c r="GG27" s="25" t="s">
        <v>3912</v>
      </c>
      <c r="GH27" s="25" t="s">
        <v>370</v>
      </c>
      <c r="GI27" s="24">
        <v>5.0049999999999999</v>
      </c>
      <c r="GJ27" s="24">
        <v>24.113</v>
      </c>
      <c r="GK27" s="24">
        <v>25.542000000000002</v>
      </c>
      <c r="GL27" s="24">
        <v>5</v>
      </c>
      <c r="GM27" s="24">
        <v>4</v>
      </c>
      <c r="GN27" s="25" t="s">
        <v>3913</v>
      </c>
      <c r="GO27" s="24">
        <v>1.367</v>
      </c>
      <c r="GP27" s="24">
        <v>1.367</v>
      </c>
      <c r="GQ27" s="24">
        <v>2.786</v>
      </c>
      <c r="GR27" s="24">
        <v>1</v>
      </c>
      <c r="GS27" s="24">
        <v>3</v>
      </c>
      <c r="GT27" s="24">
        <v>1</v>
      </c>
      <c r="GU27" s="24">
        <v>0</v>
      </c>
      <c r="GV27" s="24">
        <v>4</v>
      </c>
      <c r="GW27" s="25" t="s">
        <v>448</v>
      </c>
      <c r="GX27" s="24">
        <v>1.3580000000000001</v>
      </c>
      <c r="GY27" s="24">
        <v>6.8280000000000003</v>
      </c>
      <c r="GZ27" s="24">
        <v>7.3289999999999997</v>
      </c>
      <c r="HA27" s="24">
        <v>12</v>
      </c>
      <c r="HB27" s="24">
        <v>6</v>
      </c>
      <c r="HC27" s="24">
        <v>3</v>
      </c>
      <c r="HD27" s="24">
        <v>6</v>
      </c>
      <c r="HE27" s="24">
        <v>4</v>
      </c>
      <c r="HF27" s="24">
        <v>4</v>
      </c>
      <c r="HG27" s="24">
        <v>4</v>
      </c>
      <c r="HH27" s="24">
        <v>4</v>
      </c>
      <c r="HI27" s="25" t="s">
        <v>3684</v>
      </c>
      <c r="HJ27" s="25" t="s">
        <v>3685</v>
      </c>
      <c r="HK27" s="8"/>
      <c r="HL27" s="25" t="s">
        <v>3900</v>
      </c>
      <c r="HM27" s="23">
        <v>44274.363402777781</v>
      </c>
      <c r="HN27" s="23">
        <v>44274.435798611114</v>
      </c>
      <c r="HO27" s="24">
        <v>100</v>
      </c>
      <c r="HP27" s="24">
        <v>6255</v>
      </c>
      <c r="HQ27" s="24">
        <v>1</v>
      </c>
      <c r="HR27" s="23">
        <v>44274.435810763891</v>
      </c>
      <c r="HS27" s="25" t="s">
        <v>314</v>
      </c>
      <c r="HT27" s="25" t="s">
        <v>407</v>
      </c>
      <c r="HU27" s="25" t="s">
        <v>444</v>
      </c>
      <c r="HV27" s="25" t="s">
        <v>317</v>
      </c>
      <c r="HW27" s="24">
        <v>0</v>
      </c>
      <c r="HX27" s="24">
        <v>2</v>
      </c>
      <c r="HY27" s="24">
        <v>1</v>
      </c>
      <c r="HZ27" s="24">
        <v>1</v>
      </c>
      <c r="IA27" s="24">
        <v>1</v>
      </c>
      <c r="IB27" s="24">
        <v>2</v>
      </c>
      <c r="IC27" s="24">
        <v>3</v>
      </c>
      <c r="ID27" s="24">
        <v>1</v>
      </c>
      <c r="IE27" s="25" t="s">
        <v>3914</v>
      </c>
      <c r="IF27" s="24">
        <v>4</v>
      </c>
      <c r="IG27" s="24">
        <v>0</v>
      </c>
      <c r="IH27" s="25" t="s">
        <v>3915</v>
      </c>
      <c r="II27" s="25" t="s">
        <v>323</v>
      </c>
      <c r="IJ27" s="25"/>
      <c r="IK27" s="74">
        <v>0</v>
      </c>
      <c r="IL27" s="25" t="s">
        <v>3916</v>
      </c>
      <c r="IM27" s="74">
        <v>0</v>
      </c>
      <c r="IN27" s="74">
        <v>0.2</v>
      </c>
      <c r="IO27" s="74">
        <v>0</v>
      </c>
      <c r="IP27" s="25" t="s">
        <v>3917</v>
      </c>
      <c r="IQ27" s="74">
        <v>29</v>
      </c>
      <c r="IR27" s="74">
        <v>29</v>
      </c>
      <c r="IS27" s="25"/>
      <c r="IT27" s="74">
        <v>0</v>
      </c>
      <c r="IU27" s="74">
        <v>19</v>
      </c>
      <c r="IV27" s="74">
        <v>19</v>
      </c>
      <c r="IW27" s="25"/>
      <c r="IX27" s="74">
        <v>0</v>
      </c>
      <c r="IY27" s="25" t="s">
        <v>3918</v>
      </c>
      <c r="IZ27" s="74">
        <v>39</v>
      </c>
      <c r="JA27" s="74">
        <v>39</v>
      </c>
      <c r="JB27" s="25"/>
      <c r="JC27" s="74">
        <v>0</v>
      </c>
      <c r="JD27" s="74">
        <v>38</v>
      </c>
      <c r="JE27" s="74">
        <v>38</v>
      </c>
      <c r="JF27" s="25"/>
      <c r="JG27" s="74">
        <v>0</v>
      </c>
      <c r="JH27" s="25" t="s">
        <v>3919</v>
      </c>
      <c r="JI27" s="24">
        <v>2</v>
      </c>
      <c r="JJ27" s="24">
        <v>0</v>
      </c>
      <c r="JK27" s="24">
        <v>2</v>
      </c>
      <c r="JL27" s="24">
        <v>3</v>
      </c>
      <c r="JM27" s="25" t="s">
        <v>3920</v>
      </c>
      <c r="JN27" s="24">
        <v>1</v>
      </c>
      <c r="JO27" s="24">
        <v>2</v>
      </c>
      <c r="JP27" s="24">
        <v>2</v>
      </c>
      <c r="JQ27" s="24">
        <v>3</v>
      </c>
      <c r="JR27" s="24">
        <v>3</v>
      </c>
      <c r="JS27" s="25" t="s">
        <v>3921</v>
      </c>
      <c r="JT27" s="24">
        <v>1</v>
      </c>
      <c r="JU27" s="24">
        <v>2</v>
      </c>
      <c r="JV27" s="25" t="s">
        <v>3922</v>
      </c>
      <c r="JW27" s="24">
        <v>4</v>
      </c>
      <c r="JX27" s="24">
        <v>1</v>
      </c>
      <c r="JY27" s="24">
        <v>0</v>
      </c>
      <c r="JZ27" s="24">
        <v>1</v>
      </c>
      <c r="KA27" s="24">
        <v>0</v>
      </c>
      <c r="KB27" s="25" t="s">
        <v>313</v>
      </c>
      <c r="KC27" s="25" t="s">
        <v>313</v>
      </c>
      <c r="KD27" s="24">
        <v>0</v>
      </c>
      <c r="KE27" s="24">
        <v>2.2599999999999998</v>
      </c>
      <c r="KF27" s="24">
        <v>10.220000000000001</v>
      </c>
      <c r="KG27" s="24">
        <v>10.846</v>
      </c>
      <c r="KH27" s="24">
        <v>8</v>
      </c>
      <c r="KI27" s="24">
        <v>4</v>
      </c>
      <c r="KJ27" s="24">
        <v>1</v>
      </c>
      <c r="KK27" s="24">
        <v>2</v>
      </c>
      <c r="KL27" s="24">
        <v>2</v>
      </c>
      <c r="KM27" s="24">
        <v>3</v>
      </c>
      <c r="KN27" s="24">
        <v>11</v>
      </c>
      <c r="KO27" s="24">
        <v>2</v>
      </c>
      <c r="KP27" s="25" t="s">
        <v>3923</v>
      </c>
      <c r="KQ27" s="25" t="s">
        <v>313</v>
      </c>
      <c r="KR27" s="24">
        <v>0</v>
      </c>
      <c r="KS27" s="25" t="s">
        <v>312</v>
      </c>
      <c r="KT27" s="25" t="s">
        <v>313</v>
      </c>
      <c r="KU27" s="24">
        <v>5</v>
      </c>
      <c r="KV27" s="24">
        <v>5</v>
      </c>
      <c r="KW27" s="24">
        <v>5</v>
      </c>
      <c r="KX27" s="24">
        <v>5</v>
      </c>
      <c r="KY27" s="24">
        <v>5</v>
      </c>
      <c r="KZ27" s="24">
        <v>5</v>
      </c>
      <c r="LA27" s="24">
        <v>5</v>
      </c>
      <c r="LB27" s="24">
        <v>5</v>
      </c>
      <c r="LC27" s="24">
        <v>5</v>
      </c>
      <c r="LD27" s="24">
        <v>5</v>
      </c>
      <c r="LE27" s="24">
        <v>5</v>
      </c>
      <c r="LF27" s="24">
        <v>5</v>
      </c>
      <c r="LG27" s="24">
        <v>5</v>
      </c>
      <c r="LH27" s="24">
        <v>5</v>
      </c>
      <c r="LI27" s="24">
        <v>5</v>
      </c>
      <c r="LJ27" s="24">
        <v>5</v>
      </c>
      <c r="LK27" s="24">
        <v>5</v>
      </c>
      <c r="LL27" s="24">
        <v>5</v>
      </c>
      <c r="LM27" s="24">
        <v>5</v>
      </c>
      <c r="LN27" s="24">
        <v>5</v>
      </c>
      <c r="LO27" s="24">
        <v>5</v>
      </c>
      <c r="LP27" s="24">
        <v>5</v>
      </c>
      <c r="LQ27" s="24">
        <v>5</v>
      </c>
      <c r="LR27" s="24">
        <v>5</v>
      </c>
      <c r="LS27" s="24">
        <v>5</v>
      </c>
      <c r="LT27" s="24">
        <v>5</v>
      </c>
      <c r="LU27" s="24">
        <v>5</v>
      </c>
      <c r="LV27" s="25" t="s">
        <v>3924</v>
      </c>
      <c r="LW27" s="25" t="s">
        <v>3925</v>
      </c>
      <c r="LX27" s="25" t="s">
        <v>3926</v>
      </c>
      <c r="LY27" s="25" t="s">
        <v>313</v>
      </c>
      <c r="LZ27" s="24">
        <v>70</v>
      </c>
      <c r="MA27">
        <f t="shared" si="27"/>
        <v>10</v>
      </c>
      <c r="MB27">
        <f t="shared" si="28"/>
        <v>9</v>
      </c>
      <c r="MC27">
        <f t="shared" si="0"/>
        <v>23</v>
      </c>
      <c r="MD27">
        <f t="shared" si="1"/>
        <v>12</v>
      </c>
      <c r="ME27">
        <f t="shared" si="29"/>
        <v>60</v>
      </c>
      <c r="MF27">
        <f t="shared" si="30"/>
        <v>1.6666666666666667</v>
      </c>
      <c r="MG27">
        <f t="shared" si="31"/>
        <v>1.5</v>
      </c>
      <c r="MH27">
        <f t="shared" si="32"/>
        <v>4.5999999999999996</v>
      </c>
      <c r="MI27">
        <f t="shared" si="33"/>
        <v>2.4</v>
      </c>
      <c r="MJ27">
        <f t="shared" si="34"/>
        <v>5</v>
      </c>
      <c r="MK27">
        <f t="shared" si="35"/>
        <v>0</v>
      </c>
      <c r="ML27">
        <f t="shared" si="36"/>
        <v>3</v>
      </c>
      <c r="MM27">
        <f t="shared" si="37"/>
        <v>0</v>
      </c>
      <c r="MN27">
        <f t="shared" si="38"/>
        <v>1</v>
      </c>
      <c r="MO27">
        <f t="shared" si="39"/>
        <v>0</v>
      </c>
      <c r="MP27">
        <f t="shared" si="40"/>
        <v>2.6666666666666665</v>
      </c>
      <c r="MQ27">
        <f t="shared" si="41"/>
        <v>0</v>
      </c>
      <c r="MR27">
        <f t="shared" si="42"/>
        <v>2.3333333333333335</v>
      </c>
      <c r="MS27">
        <f t="shared" si="43"/>
        <v>100</v>
      </c>
      <c r="MT27">
        <f t="shared" si="44"/>
        <v>92.857142857142861</v>
      </c>
      <c r="MU27" s="77">
        <f t="shared" si="2"/>
        <v>1</v>
      </c>
      <c r="MV27">
        <f t="shared" si="3"/>
        <v>0</v>
      </c>
      <c r="MW27">
        <v>0</v>
      </c>
      <c r="MX27">
        <v>0</v>
      </c>
      <c r="MY27">
        <f t="shared" si="4"/>
        <v>0</v>
      </c>
      <c r="MZ27">
        <v>0</v>
      </c>
      <c r="NA27">
        <v>0</v>
      </c>
      <c r="NB27">
        <f t="shared" si="5"/>
        <v>0</v>
      </c>
      <c r="NC27">
        <f t="shared" si="6"/>
        <v>0</v>
      </c>
      <c r="ND27">
        <f t="shared" si="7"/>
        <v>1</v>
      </c>
      <c r="NE27">
        <f t="shared" si="8"/>
        <v>0</v>
      </c>
      <c r="NF27">
        <f t="shared" si="9"/>
        <v>0</v>
      </c>
      <c r="NG27">
        <f t="shared" si="10"/>
        <v>0</v>
      </c>
      <c r="NH27">
        <f t="shared" si="11"/>
        <v>0</v>
      </c>
      <c r="NI27">
        <f t="shared" si="12"/>
        <v>0</v>
      </c>
      <c r="NJ27">
        <f t="shared" si="13"/>
        <v>0</v>
      </c>
      <c r="NK27">
        <f t="shared" si="14"/>
        <v>0</v>
      </c>
      <c r="NL27">
        <f t="shared" si="15"/>
        <v>0</v>
      </c>
      <c r="NM27">
        <f t="shared" si="16"/>
        <v>0</v>
      </c>
      <c r="NN27" s="77">
        <f t="shared" si="17"/>
        <v>1</v>
      </c>
      <c r="NO27" s="77">
        <f t="shared" si="18"/>
        <v>0</v>
      </c>
      <c r="NP27" s="77">
        <f t="shared" si="19"/>
        <v>1</v>
      </c>
      <c r="NQ27" s="77">
        <f t="shared" si="20"/>
        <v>1</v>
      </c>
      <c r="NR27" s="77">
        <f t="shared" si="21"/>
        <v>1</v>
      </c>
      <c r="NS27" s="77">
        <f t="shared" si="22"/>
        <v>1</v>
      </c>
      <c r="NT27" s="77">
        <f t="shared" si="23"/>
        <v>0</v>
      </c>
      <c r="NU27" s="77">
        <f t="shared" si="24"/>
        <v>0</v>
      </c>
      <c r="NV27" s="77">
        <f t="shared" si="25"/>
        <v>0</v>
      </c>
      <c r="NW27" s="77" t="e">
        <f>IF(LEN(VLOOKUP(I:I,#REF!, 2, 0))=0, "", VLOOKUP(I:I,#REF!, 2, 0))</f>
        <v>#REF!</v>
      </c>
      <c r="NX27" s="77" t="e">
        <f>IF(LEN(VLOOKUP(I:I,#REF!, 3, 0))=0, "", VLOOKUP(I:I,#REF!, 3, 0))</f>
        <v>#REF!</v>
      </c>
      <c r="NY27" s="77">
        <f t="shared" si="45"/>
        <v>0</v>
      </c>
      <c r="NZ27" s="77">
        <f t="shared" si="46"/>
        <v>0</v>
      </c>
      <c r="OA27" s="77">
        <f t="shared" si="47"/>
        <v>0</v>
      </c>
      <c r="OB27" s="77">
        <f t="shared" si="48"/>
        <v>0.16666666666666666</v>
      </c>
      <c r="OC27">
        <f t="shared" si="49"/>
        <v>0.5</v>
      </c>
      <c r="OD27" s="77">
        <f t="shared" si="50"/>
        <v>0</v>
      </c>
      <c r="OE27">
        <f t="shared" si="51"/>
        <v>0.33333333333333331</v>
      </c>
      <c r="OF27">
        <f t="shared" si="52"/>
        <v>0.27272727272727271</v>
      </c>
      <c r="OG27" t="e">
        <f t="shared" si="53"/>
        <v>#REF!</v>
      </c>
      <c r="OH27">
        <f t="shared" si="26"/>
        <v>8.3333333333333329E-2</v>
      </c>
      <c r="OI27">
        <f t="shared" si="54"/>
        <v>0.25</v>
      </c>
      <c r="OJ27" s="77">
        <f t="shared" si="55"/>
        <v>0</v>
      </c>
      <c r="OK27" t="e">
        <f>IF(LEN(VLOOKUP(I:I,#REF!, 2, 0))=0, "", VLOOKUP(I:I,#REF!, 2, 0))</f>
        <v>#REF!</v>
      </c>
      <c r="OL27" t="e">
        <f>IF(LEN(VLOOKUP(I:I,#REF!, 3, 0))=0, "", VLOOKUP(I:I,#REF!, 3, 0))</f>
        <v>#REF!</v>
      </c>
      <c r="OM27">
        <v>5</v>
      </c>
      <c r="ON27">
        <v>1</v>
      </c>
      <c r="OO27" s="109">
        <v>1</v>
      </c>
      <c r="OP27">
        <f t="shared" si="56"/>
        <v>8</v>
      </c>
      <c r="OQ27">
        <v>1</v>
      </c>
      <c r="OR27">
        <v>1</v>
      </c>
      <c r="OS27">
        <f t="shared" si="57"/>
        <v>7</v>
      </c>
    </row>
    <row r="28" spans="5:409" ht="18" customHeight="1">
      <c r="F28" t="s">
        <v>353</v>
      </c>
      <c r="G28">
        <v>1</v>
      </c>
      <c r="H28" s="112" t="s">
        <v>3927</v>
      </c>
      <c r="I28" s="112" t="s">
        <v>3927</v>
      </c>
      <c r="J28" s="22"/>
      <c r="K28" s="23">
        <v>44271.412141203706</v>
      </c>
      <c r="L28" s="23">
        <v>44271.485578703701</v>
      </c>
      <c r="M28" s="24">
        <v>100</v>
      </c>
      <c r="N28" s="24">
        <v>1</v>
      </c>
      <c r="O28" s="74">
        <v>1</v>
      </c>
      <c r="P28" s="25" t="s">
        <v>313</v>
      </c>
      <c r="Q28" s="24">
        <v>6345</v>
      </c>
      <c r="R28" s="24">
        <v>1</v>
      </c>
      <c r="S28" s="23">
        <v>44271.609554918985</v>
      </c>
      <c r="T28" s="25" t="s">
        <v>314</v>
      </c>
      <c r="U28" s="25" t="s">
        <v>779</v>
      </c>
      <c r="V28" s="25" t="s">
        <v>780</v>
      </c>
      <c r="W28" s="25" t="s">
        <v>317</v>
      </c>
      <c r="X28" s="24">
        <v>24.559000000000001</v>
      </c>
      <c r="Y28" s="24">
        <v>71.388999999999996</v>
      </c>
      <c r="Z28" s="24">
        <v>81.795000000000002</v>
      </c>
      <c r="AA28" s="24">
        <v>4</v>
      </c>
      <c r="AB28" s="24">
        <v>4</v>
      </c>
      <c r="AC28" s="24">
        <v>1</v>
      </c>
      <c r="AD28" s="24">
        <v>1</v>
      </c>
      <c r="AE28" s="24">
        <v>0</v>
      </c>
      <c r="AF28" s="24">
        <v>1</v>
      </c>
      <c r="AG28" s="24">
        <v>1</v>
      </c>
      <c r="AH28" s="24">
        <v>2</v>
      </c>
      <c r="AI28" s="24">
        <v>1</v>
      </c>
      <c r="AJ28" s="25" t="s">
        <v>3928</v>
      </c>
      <c r="AK28" s="24">
        <v>4.3090000000000002</v>
      </c>
      <c r="AL28" s="24">
        <v>7.9740000000000002</v>
      </c>
      <c r="AM28" s="24">
        <v>9.3260000000000005</v>
      </c>
      <c r="AN28" s="24">
        <v>2</v>
      </c>
      <c r="AO28" s="24">
        <v>4</v>
      </c>
      <c r="AP28" s="24">
        <v>1</v>
      </c>
      <c r="AQ28" s="24">
        <v>0</v>
      </c>
      <c r="AR28" s="24">
        <v>0</v>
      </c>
      <c r="AS28" s="24">
        <v>176.26</v>
      </c>
      <c r="AT28" s="24">
        <v>0</v>
      </c>
      <c r="AU28" s="24">
        <v>184.22399999999999</v>
      </c>
      <c r="AV28" s="24">
        <v>786.548</v>
      </c>
      <c r="AW28" s="24">
        <v>1268.9849999999999</v>
      </c>
      <c r="AX28" s="24">
        <v>12</v>
      </c>
      <c r="AY28" s="25" t="s">
        <v>479</v>
      </c>
      <c r="AZ28" s="25" t="s">
        <v>377</v>
      </c>
      <c r="BA28" s="25"/>
      <c r="BB28" s="74">
        <v>1</v>
      </c>
      <c r="BC28" s="25" t="s">
        <v>600</v>
      </c>
      <c r="BD28" s="24">
        <v>0</v>
      </c>
      <c r="BE28" s="24">
        <v>0</v>
      </c>
      <c r="BF28" s="24">
        <v>278.74700000000001</v>
      </c>
      <c r="BG28" s="24">
        <v>0</v>
      </c>
      <c r="BH28" s="24">
        <v>8.8079999999999998</v>
      </c>
      <c r="BI28" s="24">
        <v>9.5549999999999997</v>
      </c>
      <c r="BJ28" s="24">
        <v>24.754999999999999</v>
      </c>
      <c r="BK28" s="24">
        <v>2</v>
      </c>
      <c r="BL28" s="25" t="s">
        <v>479</v>
      </c>
      <c r="BM28" s="24">
        <v>0</v>
      </c>
      <c r="BN28" s="24">
        <v>0</v>
      </c>
      <c r="BO28" s="24">
        <v>315.221</v>
      </c>
      <c r="BP28" s="24">
        <v>0</v>
      </c>
      <c r="BQ28" s="24">
        <v>81</v>
      </c>
      <c r="BR28" s="24">
        <v>100</v>
      </c>
      <c r="BS28" s="24">
        <v>318.036</v>
      </c>
      <c r="BT28" s="24">
        <v>540.47900000000004</v>
      </c>
      <c r="BU28" s="24">
        <v>587.70600000000002</v>
      </c>
      <c r="BV28" s="24">
        <v>13</v>
      </c>
      <c r="BW28" s="25" t="s">
        <v>480</v>
      </c>
      <c r="BX28" s="25" t="s">
        <v>7373</v>
      </c>
      <c r="BY28" s="25"/>
      <c r="BZ28" s="74">
        <v>0</v>
      </c>
      <c r="CA28" s="25" t="s">
        <v>602</v>
      </c>
      <c r="CB28" s="24">
        <v>12.775</v>
      </c>
      <c r="CC28" s="24">
        <v>15.638</v>
      </c>
      <c r="CD28" s="24">
        <v>66.858000000000004</v>
      </c>
      <c r="CE28" s="24">
        <v>2</v>
      </c>
      <c r="CF28" s="24">
        <v>81</v>
      </c>
      <c r="CG28" s="24">
        <v>100</v>
      </c>
      <c r="CH28" s="24">
        <v>57.368000000000002</v>
      </c>
      <c r="CI28" s="24">
        <v>79.712999999999994</v>
      </c>
      <c r="CJ28" s="24">
        <v>87.668999999999997</v>
      </c>
      <c r="CK28" s="24">
        <v>2</v>
      </c>
      <c r="CL28" s="99" t="s">
        <v>413</v>
      </c>
      <c r="CM28" s="96" t="s">
        <v>414</v>
      </c>
      <c r="CN28" s="24">
        <v>0</v>
      </c>
      <c r="CO28" s="24">
        <v>0</v>
      </c>
      <c r="CP28" s="24">
        <v>168.464</v>
      </c>
      <c r="CQ28" s="24">
        <v>0</v>
      </c>
      <c r="CR28" s="24">
        <v>81</v>
      </c>
      <c r="CS28" s="24">
        <v>100</v>
      </c>
      <c r="CT28" s="24">
        <v>3</v>
      </c>
      <c r="CU28" s="24">
        <v>1</v>
      </c>
      <c r="CV28" s="25" t="s">
        <v>2671</v>
      </c>
      <c r="CW28" s="24">
        <v>14.922000000000001</v>
      </c>
      <c r="CX28" s="24">
        <v>14.922000000000001</v>
      </c>
      <c r="CY28" s="24">
        <v>430.10199999999998</v>
      </c>
      <c r="CZ28" s="24">
        <v>1</v>
      </c>
      <c r="DA28" s="24">
        <v>5.7969999999999997</v>
      </c>
      <c r="DB28" s="24">
        <v>8.2789999999999999</v>
      </c>
      <c r="DC28" s="24">
        <v>12.394</v>
      </c>
      <c r="DD28" s="24">
        <v>4</v>
      </c>
      <c r="DE28" s="25" t="s">
        <v>377</v>
      </c>
      <c r="DF28" s="24">
        <v>0</v>
      </c>
      <c r="DG28" s="24">
        <v>0</v>
      </c>
      <c r="DH28" s="24">
        <v>41.912999999999997</v>
      </c>
      <c r="DI28" s="24">
        <v>0</v>
      </c>
      <c r="DJ28" s="24">
        <v>83</v>
      </c>
      <c r="DK28" s="24">
        <v>100</v>
      </c>
      <c r="DL28" s="24">
        <v>163.97399999999999</v>
      </c>
      <c r="DM28" s="24">
        <v>638.79499999999996</v>
      </c>
      <c r="DN28" s="24">
        <v>679.64200000000005</v>
      </c>
      <c r="DO28" s="24">
        <v>9</v>
      </c>
      <c r="DP28" s="25" t="s">
        <v>3929</v>
      </c>
      <c r="DQ28" s="25" t="s">
        <v>3930</v>
      </c>
      <c r="DR28" s="25" t="s">
        <v>312</v>
      </c>
      <c r="DS28" s="74">
        <v>0</v>
      </c>
      <c r="DT28" s="25" t="s">
        <v>3931</v>
      </c>
      <c r="DU28" s="24">
        <v>58.273000000000003</v>
      </c>
      <c r="DV28" s="24">
        <v>58.273000000000003</v>
      </c>
      <c r="DW28" s="24">
        <v>111.706</v>
      </c>
      <c r="DX28" s="24">
        <v>1</v>
      </c>
      <c r="DY28" s="24">
        <v>90</v>
      </c>
      <c r="DZ28" s="24">
        <v>100</v>
      </c>
      <c r="EA28" s="24">
        <v>26.64</v>
      </c>
      <c r="EB28" s="24">
        <v>38.456000000000003</v>
      </c>
      <c r="EC28" s="24">
        <v>66.974999999999994</v>
      </c>
      <c r="ED28" s="24">
        <v>2</v>
      </c>
      <c r="EE28" s="96" t="s">
        <v>3932</v>
      </c>
      <c r="EF28" s="96" t="s">
        <v>3933</v>
      </c>
      <c r="EG28" s="24">
        <v>0</v>
      </c>
      <c r="EH28" s="24">
        <v>0</v>
      </c>
      <c r="EI28" s="24">
        <v>124.354</v>
      </c>
      <c r="EJ28" s="24">
        <v>0</v>
      </c>
      <c r="EK28" s="24">
        <v>99</v>
      </c>
      <c r="EL28" s="24">
        <v>100</v>
      </c>
      <c r="EM28" s="24">
        <v>4</v>
      </c>
      <c r="EN28" s="24">
        <v>1</v>
      </c>
      <c r="EO28" s="25" t="s">
        <v>333</v>
      </c>
      <c r="EP28" s="24">
        <v>15.212999999999999</v>
      </c>
      <c r="EQ28" s="24">
        <v>57.908000000000001</v>
      </c>
      <c r="ER28" s="24">
        <v>59.332999999999998</v>
      </c>
      <c r="ES28" s="24">
        <v>8</v>
      </c>
      <c r="ET28" s="25" t="s">
        <v>825</v>
      </c>
      <c r="EU28" s="24">
        <v>0</v>
      </c>
      <c r="EV28" s="24">
        <v>0</v>
      </c>
      <c r="EW28" s="24">
        <v>326.387</v>
      </c>
      <c r="EX28" s="24">
        <v>0</v>
      </c>
      <c r="EY28" s="24">
        <v>95</v>
      </c>
      <c r="EZ28" s="24">
        <v>100</v>
      </c>
      <c r="FA28" s="24">
        <v>1.704</v>
      </c>
      <c r="FB28" s="24">
        <v>31.030999999999999</v>
      </c>
      <c r="FC28" s="24">
        <v>53.503</v>
      </c>
      <c r="FD28" s="24">
        <v>7</v>
      </c>
      <c r="FE28" s="25" t="s">
        <v>3934</v>
      </c>
      <c r="FF28" s="24">
        <v>1</v>
      </c>
      <c r="FG28" s="24">
        <v>2</v>
      </c>
      <c r="FH28" s="24">
        <v>4</v>
      </c>
      <c r="FI28" s="24">
        <v>1</v>
      </c>
      <c r="FJ28" s="24">
        <v>1</v>
      </c>
      <c r="FK28" s="24">
        <v>0</v>
      </c>
      <c r="FL28" s="25" t="s">
        <v>336</v>
      </c>
      <c r="FM28" s="25" t="s">
        <v>886</v>
      </c>
      <c r="FN28" s="24">
        <v>3</v>
      </c>
      <c r="FO28" s="24">
        <v>3.5710000000000002</v>
      </c>
      <c r="FP28" s="24">
        <v>61.764000000000003</v>
      </c>
      <c r="FQ28" s="24">
        <v>63.488</v>
      </c>
      <c r="FR28" s="24">
        <v>6</v>
      </c>
      <c r="FS28" s="25" t="s">
        <v>420</v>
      </c>
      <c r="FT28" s="25" t="s">
        <v>323</v>
      </c>
      <c r="FU28" s="25"/>
      <c r="FV28" s="74">
        <v>1</v>
      </c>
      <c r="FW28" s="25" t="s">
        <v>1340</v>
      </c>
      <c r="FX28" s="25" t="s">
        <v>370</v>
      </c>
      <c r="FY28" s="24">
        <v>4.2779999999999996</v>
      </c>
      <c r="FZ28" s="24">
        <v>147.44200000000001</v>
      </c>
      <c r="GA28" s="24">
        <v>148.95099999999999</v>
      </c>
      <c r="GB28" s="24">
        <v>4</v>
      </c>
      <c r="GC28" s="25" t="s">
        <v>398</v>
      </c>
      <c r="GD28" s="25" t="s">
        <v>398</v>
      </c>
      <c r="GE28" s="25"/>
      <c r="GF28" s="74">
        <v>0</v>
      </c>
      <c r="GG28" s="25" t="s">
        <v>3935</v>
      </c>
      <c r="GH28" s="25" t="s">
        <v>370</v>
      </c>
      <c r="GI28" s="24">
        <v>67.948999999999998</v>
      </c>
      <c r="GJ28" s="24">
        <v>100.55200000000001</v>
      </c>
      <c r="GK28" s="24">
        <v>122.316</v>
      </c>
      <c r="GL28" s="24">
        <v>6</v>
      </c>
      <c r="GM28" s="24">
        <v>2</v>
      </c>
      <c r="GN28" s="25" t="s">
        <v>3936</v>
      </c>
      <c r="GO28" s="24">
        <v>19.670000000000002</v>
      </c>
      <c r="GP28" s="24">
        <v>23.527000000000001</v>
      </c>
      <c r="GQ28" s="24">
        <v>24.728999999999999</v>
      </c>
      <c r="GR28" s="24">
        <v>2</v>
      </c>
      <c r="GS28" s="24">
        <v>2</v>
      </c>
      <c r="GT28" s="24">
        <v>3</v>
      </c>
      <c r="GU28" s="24">
        <v>1</v>
      </c>
      <c r="GV28" s="24">
        <v>2</v>
      </c>
      <c r="GW28" s="25" t="s">
        <v>312</v>
      </c>
      <c r="GX28" s="24">
        <v>8.5630000000000006</v>
      </c>
      <c r="GY28" s="24">
        <v>65.453000000000003</v>
      </c>
      <c r="GZ28" s="24">
        <v>68.373000000000005</v>
      </c>
      <c r="HA28" s="24">
        <v>10</v>
      </c>
      <c r="HB28" s="24">
        <v>2</v>
      </c>
      <c r="HC28" s="24">
        <v>1</v>
      </c>
      <c r="HD28" s="24">
        <v>1</v>
      </c>
      <c r="HE28" s="24">
        <v>1</v>
      </c>
      <c r="HF28" s="24">
        <v>1</v>
      </c>
      <c r="HG28" s="24">
        <v>1</v>
      </c>
      <c r="HH28" s="24">
        <v>1</v>
      </c>
      <c r="HI28" s="25" t="s">
        <v>3684</v>
      </c>
      <c r="HJ28" s="25" t="s">
        <v>3685</v>
      </c>
      <c r="HK28" s="8"/>
      <c r="HL28" s="25" t="s">
        <v>3927</v>
      </c>
      <c r="HM28" s="23">
        <v>44274.363668981481</v>
      </c>
      <c r="HN28" s="23">
        <v>44274.470983796295</v>
      </c>
      <c r="HO28" s="24">
        <v>100</v>
      </c>
      <c r="HP28" s="24">
        <v>9271</v>
      </c>
      <c r="HQ28" s="24">
        <v>1</v>
      </c>
      <c r="HR28" s="23">
        <v>44274.470988576388</v>
      </c>
      <c r="HS28" s="25" t="s">
        <v>314</v>
      </c>
      <c r="HT28" s="25" t="s">
        <v>779</v>
      </c>
      <c r="HU28" s="25" t="s">
        <v>780</v>
      </c>
      <c r="HV28" s="25" t="s">
        <v>317</v>
      </c>
      <c r="HW28" s="24">
        <v>0</v>
      </c>
      <c r="HX28" s="24">
        <v>2</v>
      </c>
      <c r="HY28" s="24">
        <v>1</v>
      </c>
      <c r="HZ28" s="24">
        <v>1</v>
      </c>
      <c r="IA28" s="24">
        <v>1</v>
      </c>
      <c r="IB28" s="24">
        <v>1</v>
      </c>
      <c r="IC28" s="24">
        <v>2</v>
      </c>
      <c r="ID28" s="24">
        <v>2</v>
      </c>
      <c r="IE28" s="25" t="s">
        <v>1112</v>
      </c>
      <c r="IF28" s="24">
        <v>4</v>
      </c>
      <c r="IG28" s="24">
        <v>0</v>
      </c>
      <c r="IH28" s="25" t="s">
        <v>427</v>
      </c>
      <c r="II28" s="25" t="s">
        <v>391</v>
      </c>
      <c r="IJ28" s="25"/>
      <c r="IK28" s="74">
        <v>1</v>
      </c>
      <c r="IL28" s="25" t="s">
        <v>428</v>
      </c>
      <c r="IM28" s="74">
        <v>33</v>
      </c>
      <c r="IN28" s="25"/>
      <c r="IO28" s="74">
        <v>1</v>
      </c>
      <c r="IP28" s="25" t="s">
        <v>3937</v>
      </c>
      <c r="IQ28" s="25" t="s">
        <v>726</v>
      </c>
      <c r="IR28" s="74">
        <v>48</v>
      </c>
      <c r="IS28" s="25"/>
      <c r="IT28" s="74">
        <v>0</v>
      </c>
      <c r="IU28" s="74">
        <v>19</v>
      </c>
      <c r="IV28" s="74">
        <v>19</v>
      </c>
      <c r="IW28" s="25"/>
      <c r="IX28" s="74">
        <v>0</v>
      </c>
      <c r="IY28" s="25" t="s">
        <v>3938</v>
      </c>
      <c r="IZ28" s="25" t="s">
        <v>435</v>
      </c>
      <c r="JA28" s="74">
        <v>40</v>
      </c>
      <c r="JB28" s="25"/>
      <c r="JC28" s="74">
        <v>1</v>
      </c>
      <c r="JD28" s="74">
        <v>60</v>
      </c>
      <c r="JE28" s="74">
        <v>60</v>
      </c>
      <c r="JF28" s="25"/>
      <c r="JG28" s="74">
        <v>1</v>
      </c>
      <c r="JH28" s="25" t="s">
        <v>3939</v>
      </c>
      <c r="JI28" s="24">
        <v>3</v>
      </c>
      <c r="JJ28" s="24">
        <v>1</v>
      </c>
      <c r="JK28" s="24">
        <v>2</v>
      </c>
      <c r="JL28" s="24">
        <v>1</v>
      </c>
      <c r="JM28" s="25" t="s">
        <v>3940</v>
      </c>
      <c r="JN28" s="24">
        <v>1</v>
      </c>
      <c r="JO28" s="24">
        <v>1</v>
      </c>
      <c r="JP28" s="24">
        <v>2</v>
      </c>
      <c r="JQ28" s="24">
        <v>2</v>
      </c>
      <c r="JR28" s="24">
        <v>1</v>
      </c>
      <c r="JS28" s="25" t="s">
        <v>3941</v>
      </c>
      <c r="JT28" s="24">
        <v>2</v>
      </c>
      <c r="JU28" s="24">
        <v>1</v>
      </c>
      <c r="JV28" s="25" t="s">
        <v>3942</v>
      </c>
      <c r="JW28" s="24">
        <v>2</v>
      </c>
      <c r="JX28" s="24">
        <v>3</v>
      </c>
      <c r="JY28" s="24">
        <v>1</v>
      </c>
      <c r="JZ28" s="24">
        <v>1</v>
      </c>
      <c r="KA28" s="24">
        <v>0</v>
      </c>
      <c r="KB28" s="25" t="s">
        <v>336</v>
      </c>
      <c r="KC28" s="25" t="s">
        <v>886</v>
      </c>
      <c r="KD28" s="24">
        <v>1</v>
      </c>
      <c r="KE28" s="24">
        <v>5.1849999999999996</v>
      </c>
      <c r="KF28" s="24">
        <v>33.415999999999997</v>
      </c>
      <c r="KG28" s="24">
        <v>34.640999999999998</v>
      </c>
      <c r="KH28" s="24">
        <v>6</v>
      </c>
      <c r="KI28" s="24">
        <v>2</v>
      </c>
      <c r="KJ28" s="24">
        <v>1</v>
      </c>
      <c r="KK28" s="24">
        <v>1</v>
      </c>
      <c r="KL28" s="24">
        <v>1</v>
      </c>
      <c r="KM28" s="24">
        <v>1</v>
      </c>
      <c r="KN28" s="24">
        <v>10</v>
      </c>
      <c r="KO28" s="24">
        <v>1</v>
      </c>
      <c r="KP28" s="25" t="s">
        <v>702</v>
      </c>
      <c r="KQ28" s="25" t="s">
        <v>313</v>
      </c>
      <c r="KR28" s="24">
        <v>1</v>
      </c>
      <c r="KS28" s="25" t="s">
        <v>312</v>
      </c>
      <c r="KT28" s="25" t="s">
        <v>313</v>
      </c>
      <c r="KU28" s="24">
        <v>5</v>
      </c>
      <c r="KV28" s="24">
        <v>5</v>
      </c>
      <c r="KW28" s="24">
        <v>4</v>
      </c>
      <c r="KX28" s="24">
        <v>4</v>
      </c>
      <c r="KY28" s="24">
        <v>5</v>
      </c>
      <c r="KZ28" s="24">
        <v>4</v>
      </c>
      <c r="LA28" s="24">
        <v>4</v>
      </c>
      <c r="LB28" s="24">
        <v>4</v>
      </c>
      <c r="LC28" s="24">
        <v>4</v>
      </c>
      <c r="LD28" s="24">
        <v>5</v>
      </c>
      <c r="LE28" s="24">
        <v>5</v>
      </c>
      <c r="LF28" s="24">
        <v>5</v>
      </c>
      <c r="LG28" s="24">
        <v>5</v>
      </c>
      <c r="LH28" s="24">
        <v>3</v>
      </c>
      <c r="LI28" s="24">
        <v>5</v>
      </c>
      <c r="LJ28" s="24">
        <v>5</v>
      </c>
      <c r="LK28" s="24">
        <v>3</v>
      </c>
      <c r="LL28" s="24">
        <v>5</v>
      </c>
      <c r="LM28" s="24">
        <v>4</v>
      </c>
      <c r="LN28" s="24">
        <v>4</v>
      </c>
      <c r="LO28" s="24">
        <v>4</v>
      </c>
      <c r="LP28" s="24">
        <v>4</v>
      </c>
      <c r="LQ28" s="24">
        <v>4</v>
      </c>
      <c r="LR28" s="24">
        <v>4</v>
      </c>
      <c r="LS28" s="24">
        <v>4</v>
      </c>
      <c r="LT28" s="24">
        <v>3</v>
      </c>
      <c r="LU28" s="24">
        <v>4</v>
      </c>
      <c r="LV28" s="25" t="s">
        <v>3943</v>
      </c>
      <c r="LW28" s="25" t="s">
        <v>753</v>
      </c>
      <c r="LX28" s="25" t="s">
        <v>313</v>
      </c>
      <c r="LY28" s="25" t="s">
        <v>313</v>
      </c>
      <c r="LZ28" s="24">
        <v>62</v>
      </c>
      <c r="MA28">
        <f t="shared" si="27"/>
        <v>6</v>
      </c>
      <c r="MB28">
        <f t="shared" si="28"/>
        <v>8</v>
      </c>
      <c r="MC28">
        <f t="shared" si="0"/>
        <v>6</v>
      </c>
      <c r="MD28">
        <f t="shared" si="1"/>
        <v>6</v>
      </c>
      <c r="ME28">
        <f t="shared" si="29"/>
        <v>54</v>
      </c>
      <c r="MF28">
        <f t="shared" si="30"/>
        <v>1</v>
      </c>
      <c r="MG28">
        <f t="shared" si="31"/>
        <v>1.3333333333333333</v>
      </c>
      <c r="MH28">
        <f t="shared" si="32"/>
        <v>1.2</v>
      </c>
      <c r="MI28">
        <f t="shared" si="33"/>
        <v>1.2</v>
      </c>
      <c r="MJ28">
        <f t="shared" si="34"/>
        <v>4.5</v>
      </c>
      <c r="MK28">
        <f t="shared" si="35"/>
        <v>1</v>
      </c>
      <c r="ML28">
        <f t="shared" si="36"/>
        <v>3.8</v>
      </c>
      <c r="MM28">
        <f t="shared" si="37"/>
        <v>1</v>
      </c>
      <c r="MN28">
        <f t="shared" si="38"/>
        <v>3</v>
      </c>
      <c r="MO28">
        <f t="shared" si="39"/>
        <v>1</v>
      </c>
      <c r="MP28">
        <f t="shared" si="40"/>
        <v>3.6666666666666665</v>
      </c>
      <c r="MQ28">
        <f t="shared" si="41"/>
        <v>0.66666666666666663</v>
      </c>
      <c r="MR28">
        <f t="shared" si="42"/>
        <v>3.3333333333333335</v>
      </c>
      <c r="MS28">
        <f t="shared" si="43"/>
        <v>87.142857142857139</v>
      </c>
      <c r="MT28">
        <f t="shared" si="44"/>
        <v>100</v>
      </c>
      <c r="MU28" s="77">
        <f t="shared" si="2"/>
        <v>1</v>
      </c>
      <c r="MV28">
        <f t="shared" si="3"/>
        <v>0</v>
      </c>
      <c r="MW28">
        <v>1</v>
      </c>
      <c r="MX28">
        <v>1</v>
      </c>
      <c r="MY28">
        <f t="shared" si="4"/>
        <v>0</v>
      </c>
      <c r="MZ28">
        <v>1</v>
      </c>
      <c r="NA28">
        <v>0</v>
      </c>
      <c r="NB28">
        <f t="shared" si="5"/>
        <v>1</v>
      </c>
      <c r="NC28">
        <f t="shared" si="6"/>
        <v>0</v>
      </c>
      <c r="ND28">
        <f t="shared" si="7"/>
        <v>0</v>
      </c>
      <c r="NE28">
        <f t="shared" si="8"/>
        <v>0</v>
      </c>
      <c r="NF28">
        <f t="shared" si="9"/>
        <v>0</v>
      </c>
      <c r="NG28">
        <f t="shared" si="10"/>
        <v>0</v>
      </c>
      <c r="NH28">
        <f t="shared" si="11"/>
        <v>1</v>
      </c>
      <c r="NI28">
        <f t="shared" si="12"/>
        <v>1</v>
      </c>
      <c r="NJ28">
        <f t="shared" si="13"/>
        <v>0</v>
      </c>
      <c r="NK28">
        <f t="shared" si="14"/>
        <v>0</v>
      </c>
      <c r="NL28">
        <f t="shared" si="15"/>
        <v>1</v>
      </c>
      <c r="NM28">
        <f t="shared" si="16"/>
        <v>1</v>
      </c>
      <c r="NN28" s="77">
        <f t="shared" si="17"/>
        <v>1</v>
      </c>
      <c r="NO28" s="77">
        <f t="shared" si="18"/>
        <v>0</v>
      </c>
      <c r="NP28" s="77">
        <f t="shared" si="19"/>
        <v>1</v>
      </c>
      <c r="NQ28" s="77">
        <f t="shared" si="20"/>
        <v>0</v>
      </c>
      <c r="NR28" s="77">
        <f t="shared" si="21"/>
        <v>1</v>
      </c>
      <c r="NS28" s="77">
        <f t="shared" si="22"/>
        <v>0</v>
      </c>
      <c r="NT28" s="77">
        <f t="shared" si="23"/>
        <v>1</v>
      </c>
      <c r="NU28" s="77">
        <f t="shared" si="24"/>
        <v>1</v>
      </c>
      <c r="NV28" s="77">
        <f t="shared" si="25"/>
        <v>1</v>
      </c>
      <c r="NW28" s="77" t="e">
        <f>IF(LEN(VLOOKUP(I:I,#REF!, 2, 0))=0, "", VLOOKUP(I:I,#REF!, 2, 0))</f>
        <v>#REF!</v>
      </c>
      <c r="NX28" s="77" t="e">
        <f>IF(LEN(VLOOKUP(I:I,#REF!, 3, 0))=0, "", VLOOKUP(I:I,#REF!, 3, 0))</f>
        <v>#REF!</v>
      </c>
      <c r="NY28" s="77">
        <f t="shared" si="45"/>
        <v>0.5</v>
      </c>
      <c r="NZ28" s="77">
        <f t="shared" si="46"/>
        <v>0.75</v>
      </c>
      <c r="OA28" s="77">
        <f t="shared" si="47"/>
        <v>0</v>
      </c>
      <c r="OB28" s="77">
        <f t="shared" si="48"/>
        <v>0.16666666666666666</v>
      </c>
      <c r="OC28">
        <f t="shared" si="49"/>
        <v>0.5</v>
      </c>
      <c r="OD28" s="77">
        <f t="shared" si="50"/>
        <v>0</v>
      </c>
      <c r="OE28">
        <f t="shared" si="51"/>
        <v>0.66666666666666663</v>
      </c>
      <c r="OF28">
        <f t="shared" si="52"/>
        <v>0.72727272727272729</v>
      </c>
      <c r="OG28" t="e">
        <f t="shared" si="53"/>
        <v>#REF!</v>
      </c>
      <c r="OH28">
        <f t="shared" si="26"/>
        <v>0.33333333333333331</v>
      </c>
      <c r="OI28">
        <f t="shared" si="54"/>
        <v>0.25</v>
      </c>
      <c r="OJ28" s="77">
        <f t="shared" si="55"/>
        <v>0.375</v>
      </c>
      <c r="OK28" t="e">
        <f>IF(LEN(VLOOKUP(I:I,#REF!, 2, 0))=0, "", VLOOKUP(I:I,#REF!, 2, 0))</f>
        <v>#REF!</v>
      </c>
      <c r="OL28" t="e">
        <f>IF(LEN(VLOOKUP(I:I,#REF!, 3, 0))=0, "", VLOOKUP(I:I,#REF!, 3, 0))</f>
        <v>#REF!</v>
      </c>
      <c r="OM28">
        <v>5</v>
      </c>
      <c r="ON28">
        <v>1</v>
      </c>
      <c r="OO28" s="109">
        <v>1</v>
      </c>
      <c r="OP28">
        <f t="shared" si="56"/>
        <v>6</v>
      </c>
      <c r="OQ28">
        <v>1</v>
      </c>
      <c r="OR28">
        <v>1</v>
      </c>
      <c r="OS28">
        <f t="shared" si="57"/>
        <v>4</v>
      </c>
    </row>
    <row r="29" spans="5:409" ht="18" customHeight="1">
      <c r="F29">
        <v>1</v>
      </c>
      <c r="G29">
        <v>1</v>
      </c>
      <c r="H29" s="110" t="s">
        <v>706</v>
      </c>
      <c r="I29" s="110" t="s">
        <v>706</v>
      </c>
      <c r="J29" s="5"/>
      <c r="K29" s="6">
        <v>44271.412476851852</v>
      </c>
      <c r="L29" s="6">
        <v>44271.460185185184</v>
      </c>
      <c r="M29" s="7">
        <v>100</v>
      </c>
      <c r="N29" s="7">
        <v>2</v>
      </c>
      <c r="O29" s="73">
        <v>1</v>
      </c>
      <c r="P29" s="4" t="s">
        <v>313</v>
      </c>
      <c r="Q29" s="7">
        <v>4122</v>
      </c>
      <c r="R29" s="7">
        <v>1</v>
      </c>
      <c r="S29" s="6">
        <v>44271.528261111111</v>
      </c>
      <c r="T29" s="4" t="s">
        <v>314</v>
      </c>
      <c r="U29" s="4" t="s">
        <v>707</v>
      </c>
      <c r="V29" s="4" t="s">
        <v>708</v>
      </c>
      <c r="W29" s="4" t="s">
        <v>317</v>
      </c>
      <c r="X29" s="7">
        <v>25.274000000000001</v>
      </c>
      <c r="Y29" s="7">
        <v>60.116</v>
      </c>
      <c r="Z29" s="7">
        <v>61.601999999999997</v>
      </c>
      <c r="AA29" s="7">
        <v>4</v>
      </c>
      <c r="AB29" s="7">
        <v>4</v>
      </c>
      <c r="AC29" s="7">
        <v>0</v>
      </c>
      <c r="AD29" s="7">
        <v>1</v>
      </c>
      <c r="AE29" s="7">
        <v>0</v>
      </c>
      <c r="AF29" s="7">
        <v>0</v>
      </c>
      <c r="AG29" s="7">
        <v>1</v>
      </c>
      <c r="AH29" s="7">
        <v>1</v>
      </c>
      <c r="AI29" s="7">
        <v>0</v>
      </c>
      <c r="AJ29" s="4" t="s">
        <v>709</v>
      </c>
      <c r="AK29" s="7">
        <v>2.92</v>
      </c>
      <c r="AL29" s="7">
        <v>10.68</v>
      </c>
      <c r="AM29" s="7">
        <v>11.765000000000001</v>
      </c>
      <c r="AN29" s="7">
        <v>6</v>
      </c>
      <c r="AO29" s="7">
        <v>3</v>
      </c>
      <c r="AP29" s="7">
        <v>0</v>
      </c>
      <c r="AQ29" s="7">
        <v>14.023</v>
      </c>
      <c r="AR29" s="7">
        <v>155.607</v>
      </c>
      <c r="AS29" s="7">
        <v>156.482</v>
      </c>
      <c r="AT29" s="7">
        <v>3</v>
      </c>
      <c r="AU29" s="7">
        <v>78.599000000000004</v>
      </c>
      <c r="AV29" s="7">
        <v>278.78800000000001</v>
      </c>
      <c r="AW29" s="7">
        <v>281.11599999999999</v>
      </c>
      <c r="AX29" s="7">
        <v>14</v>
      </c>
      <c r="AY29" s="4" t="s">
        <v>710</v>
      </c>
      <c r="AZ29" s="4" t="s">
        <v>377</v>
      </c>
      <c r="BA29" s="4"/>
      <c r="BB29" s="73">
        <v>1</v>
      </c>
      <c r="BC29" s="4" t="s">
        <v>711</v>
      </c>
      <c r="BD29" s="7">
        <v>78.962000000000003</v>
      </c>
      <c r="BE29" s="7">
        <v>320.89299999999997</v>
      </c>
      <c r="BF29" s="7">
        <v>384.041</v>
      </c>
      <c r="BG29" s="7">
        <v>7</v>
      </c>
      <c r="BH29" s="7">
        <v>5.4</v>
      </c>
      <c r="BI29" s="7">
        <v>5.4</v>
      </c>
      <c r="BJ29" s="7">
        <v>8.2569999999999997</v>
      </c>
      <c r="BK29" s="7">
        <v>1</v>
      </c>
      <c r="BL29" s="4" t="s">
        <v>377</v>
      </c>
      <c r="BM29" s="7">
        <v>44.956000000000003</v>
      </c>
      <c r="BN29" s="7">
        <v>44.956000000000003</v>
      </c>
      <c r="BO29" s="7">
        <v>45.987000000000002</v>
      </c>
      <c r="BP29" s="7">
        <v>1</v>
      </c>
      <c r="BQ29" s="7">
        <v>100</v>
      </c>
      <c r="BR29" s="7">
        <v>100</v>
      </c>
      <c r="BS29" s="7">
        <v>23.14</v>
      </c>
      <c r="BT29" s="7">
        <v>156.178</v>
      </c>
      <c r="BU29" s="7">
        <v>185.72399999999999</v>
      </c>
      <c r="BV29" s="7">
        <v>3</v>
      </c>
      <c r="BW29" s="4" t="s">
        <v>378</v>
      </c>
      <c r="BX29" s="4" t="s">
        <v>378</v>
      </c>
      <c r="BY29" s="4"/>
      <c r="BZ29" s="73">
        <v>0</v>
      </c>
      <c r="CA29" s="4" t="s">
        <v>712</v>
      </c>
      <c r="CB29" s="7">
        <v>60.511000000000003</v>
      </c>
      <c r="CC29" s="7">
        <v>60.511000000000003</v>
      </c>
      <c r="CD29" s="7">
        <v>61.496000000000002</v>
      </c>
      <c r="CE29" s="7">
        <v>1</v>
      </c>
      <c r="CF29" s="7">
        <v>100</v>
      </c>
      <c r="CG29" s="7">
        <v>80</v>
      </c>
      <c r="CH29" s="7">
        <v>36.674999999999997</v>
      </c>
      <c r="CI29" s="7">
        <v>96.114000000000004</v>
      </c>
      <c r="CJ29" s="7">
        <v>96.64</v>
      </c>
      <c r="CK29" s="7">
        <v>18</v>
      </c>
      <c r="CL29" s="97" t="s">
        <v>413</v>
      </c>
      <c r="CM29" s="94" t="s">
        <v>377</v>
      </c>
      <c r="CN29" s="7">
        <v>74.715000000000003</v>
      </c>
      <c r="CO29" s="7">
        <v>88.48</v>
      </c>
      <c r="CP29" s="7">
        <v>171.96299999999999</v>
      </c>
      <c r="CQ29" s="7">
        <v>2</v>
      </c>
      <c r="CR29" s="7">
        <v>100</v>
      </c>
      <c r="CS29" s="7">
        <v>55</v>
      </c>
      <c r="CT29" s="7">
        <v>3</v>
      </c>
      <c r="CU29" s="7">
        <v>1</v>
      </c>
      <c r="CV29" s="4" t="s">
        <v>620</v>
      </c>
      <c r="CW29" s="7">
        <v>52.39</v>
      </c>
      <c r="CX29" s="7">
        <v>489.7</v>
      </c>
      <c r="CY29" s="7">
        <v>522.5</v>
      </c>
      <c r="CZ29" s="7">
        <v>5</v>
      </c>
      <c r="DA29" s="7">
        <v>8.0280000000000005</v>
      </c>
      <c r="DB29" s="7">
        <v>18.882000000000001</v>
      </c>
      <c r="DC29" s="7">
        <v>21.943999999999999</v>
      </c>
      <c r="DD29" s="7">
        <v>3</v>
      </c>
      <c r="DE29" s="4" t="s">
        <v>377</v>
      </c>
      <c r="DF29" s="7">
        <v>15.827</v>
      </c>
      <c r="DG29" s="7">
        <v>36.860999999999997</v>
      </c>
      <c r="DH29" s="7">
        <v>38.276000000000003</v>
      </c>
      <c r="DI29" s="7">
        <v>2</v>
      </c>
      <c r="DJ29" s="7">
        <v>100</v>
      </c>
      <c r="DK29" s="7">
        <v>70</v>
      </c>
      <c r="DL29" s="7">
        <v>28.920999999999999</v>
      </c>
      <c r="DM29" s="7">
        <v>123</v>
      </c>
      <c r="DN29" s="7">
        <v>124.15600000000001</v>
      </c>
      <c r="DO29" s="7">
        <v>4</v>
      </c>
      <c r="DP29" s="4" t="s">
        <v>411</v>
      </c>
      <c r="DQ29" s="4" t="s">
        <v>411</v>
      </c>
      <c r="DR29" s="4"/>
      <c r="DS29" s="73">
        <v>0</v>
      </c>
      <c r="DT29" s="4" t="s">
        <v>713</v>
      </c>
      <c r="DU29" s="7">
        <v>38.968000000000004</v>
      </c>
      <c r="DV29" s="7">
        <v>38.968000000000004</v>
      </c>
      <c r="DW29" s="7">
        <v>56.71</v>
      </c>
      <c r="DX29" s="7">
        <v>1</v>
      </c>
      <c r="DY29" s="7">
        <v>100</v>
      </c>
      <c r="DZ29" s="7">
        <v>95</v>
      </c>
      <c r="EA29" s="7">
        <v>15.375999999999999</v>
      </c>
      <c r="EB29" s="7">
        <v>37.136000000000003</v>
      </c>
      <c r="EC29" s="7">
        <v>42.637999999999998</v>
      </c>
      <c r="ED29" s="7">
        <v>8</v>
      </c>
      <c r="EE29" s="94" t="s">
        <v>417</v>
      </c>
      <c r="EF29" s="94" t="s">
        <v>364</v>
      </c>
      <c r="EG29" s="7">
        <v>44.073999999999998</v>
      </c>
      <c r="EH29" s="7">
        <v>44.073999999999998</v>
      </c>
      <c r="EI29" s="7">
        <v>121.824</v>
      </c>
      <c r="EJ29" s="7">
        <v>1</v>
      </c>
      <c r="EK29" s="7">
        <v>100</v>
      </c>
      <c r="EL29" s="7">
        <v>97</v>
      </c>
      <c r="EM29" s="7">
        <v>4</v>
      </c>
      <c r="EN29" s="7">
        <v>0</v>
      </c>
      <c r="EO29" s="4" t="s">
        <v>714</v>
      </c>
      <c r="EP29" s="7">
        <v>16.844000000000001</v>
      </c>
      <c r="EQ29" s="7">
        <v>49.402000000000001</v>
      </c>
      <c r="ER29" s="7">
        <v>55.238</v>
      </c>
      <c r="ES29" s="7">
        <v>9</v>
      </c>
      <c r="ET29" s="4" t="s">
        <v>715</v>
      </c>
      <c r="EU29" s="7">
        <v>8.3000000000000007</v>
      </c>
      <c r="EV29" s="7">
        <v>161.946</v>
      </c>
      <c r="EW29" s="7">
        <v>241.19300000000001</v>
      </c>
      <c r="EX29" s="7">
        <v>8</v>
      </c>
      <c r="EY29" s="7">
        <v>100</v>
      </c>
      <c r="EZ29" s="7">
        <v>99</v>
      </c>
      <c r="FA29" s="7">
        <v>6.8710000000000004</v>
      </c>
      <c r="FB29" s="7">
        <v>65.331999999999994</v>
      </c>
      <c r="FC29" s="7">
        <v>66.894999999999996</v>
      </c>
      <c r="FD29" s="7">
        <v>17</v>
      </c>
      <c r="FE29" s="4" t="s">
        <v>716</v>
      </c>
      <c r="FF29" s="7">
        <v>3</v>
      </c>
      <c r="FG29" s="7">
        <v>3</v>
      </c>
      <c r="FH29" s="7">
        <v>2</v>
      </c>
      <c r="FI29" s="7">
        <v>0</v>
      </c>
      <c r="FJ29" s="7">
        <v>1</v>
      </c>
      <c r="FK29" s="7">
        <v>0</v>
      </c>
      <c r="FL29" s="4" t="s">
        <v>313</v>
      </c>
      <c r="FM29" s="4" t="s">
        <v>313</v>
      </c>
      <c r="FN29" s="7">
        <v>3</v>
      </c>
      <c r="FO29" s="7">
        <v>37.253999999999998</v>
      </c>
      <c r="FP29" s="7">
        <v>126.994</v>
      </c>
      <c r="FQ29" s="7">
        <v>129.559</v>
      </c>
      <c r="FR29" s="7">
        <v>10</v>
      </c>
      <c r="FS29" s="4" t="s">
        <v>323</v>
      </c>
      <c r="FT29" s="4" t="s">
        <v>323</v>
      </c>
      <c r="FU29" s="4"/>
      <c r="FV29" s="73">
        <v>1</v>
      </c>
      <c r="FW29" s="4" t="s">
        <v>717</v>
      </c>
      <c r="FX29" s="4" t="s">
        <v>343</v>
      </c>
      <c r="FY29" s="7">
        <v>28.88</v>
      </c>
      <c r="FZ29" s="7">
        <v>166.785</v>
      </c>
      <c r="GA29" s="7">
        <v>168.101</v>
      </c>
      <c r="GB29" s="7">
        <v>9</v>
      </c>
      <c r="GC29" s="4" t="s">
        <v>327</v>
      </c>
      <c r="GD29" s="4" t="s">
        <v>327</v>
      </c>
      <c r="GE29" s="4"/>
      <c r="GF29" s="73">
        <v>0</v>
      </c>
      <c r="GG29" s="4" t="s">
        <v>718</v>
      </c>
      <c r="GH29" s="4" t="s">
        <v>343</v>
      </c>
      <c r="GI29" s="7">
        <v>58.353999999999999</v>
      </c>
      <c r="GJ29" s="7">
        <v>59.77</v>
      </c>
      <c r="GK29" s="7">
        <v>99.9</v>
      </c>
      <c r="GL29" s="7">
        <v>2</v>
      </c>
      <c r="GM29" s="7">
        <v>1</v>
      </c>
      <c r="GN29" s="4" t="s">
        <v>719</v>
      </c>
      <c r="GO29" s="7">
        <v>4.0369999999999999</v>
      </c>
      <c r="GP29" s="7">
        <v>68.141000000000005</v>
      </c>
      <c r="GQ29" s="7">
        <v>69.204999999999998</v>
      </c>
      <c r="GR29" s="7">
        <v>8</v>
      </c>
      <c r="GS29" s="7">
        <v>4</v>
      </c>
      <c r="GT29" s="7">
        <v>3</v>
      </c>
      <c r="GU29" s="7">
        <v>0</v>
      </c>
      <c r="GV29" s="7">
        <v>3</v>
      </c>
      <c r="GW29" s="4" t="s">
        <v>345</v>
      </c>
      <c r="GX29" s="7">
        <v>10.763</v>
      </c>
      <c r="GY29" s="7">
        <v>52.649000000000001</v>
      </c>
      <c r="GZ29" s="7">
        <v>53.631999999999998</v>
      </c>
      <c r="HA29" s="7">
        <v>12</v>
      </c>
      <c r="HB29" s="7">
        <v>2</v>
      </c>
      <c r="HC29" s="7">
        <v>1</v>
      </c>
      <c r="HD29" s="7">
        <v>1</v>
      </c>
      <c r="HE29" s="7">
        <v>1</v>
      </c>
      <c r="HF29" s="7">
        <v>1</v>
      </c>
      <c r="HG29" s="7">
        <v>5</v>
      </c>
      <c r="HH29" s="7">
        <v>6</v>
      </c>
      <c r="HI29" s="4" t="s">
        <v>346</v>
      </c>
      <c r="HJ29" s="4" t="s">
        <v>347</v>
      </c>
      <c r="HK29" s="8"/>
      <c r="HL29" s="4" t="s">
        <v>706</v>
      </c>
      <c r="HM29" s="6">
        <v>44274.363425925927</v>
      </c>
      <c r="HN29" s="6">
        <v>44274.419965277775</v>
      </c>
      <c r="HO29" s="7">
        <v>100</v>
      </c>
      <c r="HP29" s="7">
        <v>4885</v>
      </c>
      <c r="HQ29" s="7">
        <v>1</v>
      </c>
      <c r="HR29" s="6">
        <v>44274.419984583335</v>
      </c>
      <c r="HS29" s="4" t="s">
        <v>314</v>
      </c>
      <c r="HT29" s="4" t="s">
        <v>315</v>
      </c>
      <c r="HU29" s="4" t="s">
        <v>425</v>
      </c>
      <c r="HV29" s="4" t="s">
        <v>317</v>
      </c>
      <c r="HW29" s="7">
        <v>1</v>
      </c>
      <c r="HX29" s="7">
        <v>2</v>
      </c>
      <c r="HY29" s="7">
        <v>1</v>
      </c>
      <c r="HZ29" s="7">
        <v>1</v>
      </c>
      <c r="IA29" s="7">
        <v>1</v>
      </c>
      <c r="IB29" s="7">
        <v>1</v>
      </c>
      <c r="IC29" s="7">
        <v>2</v>
      </c>
      <c r="ID29" s="7">
        <v>1</v>
      </c>
      <c r="IE29" s="4" t="s">
        <v>720</v>
      </c>
      <c r="IF29" s="7">
        <v>4</v>
      </c>
      <c r="IG29" s="7">
        <v>0</v>
      </c>
      <c r="IH29" s="4" t="s">
        <v>391</v>
      </c>
      <c r="II29" s="4" t="s">
        <v>391</v>
      </c>
      <c r="IJ29" s="4"/>
      <c r="IK29" s="73">
        <v>1</v>
      </c>
      <c r="IL29" s="4" t="s">
        <v>721</v>
      </c>
      <c r="IM29" s="73">
        <v>33</v>
      </c>
      <c r="IN29" s="4"/>
      <c r="IO29" s="73">
        <v>1</v>
      </c>
      <c r="IP29" s="4" t="s">
        <v>722</v>
      </c>
      <c r="IQ29" s="4" t="s">
        <v>723</v>
      </c>
      <c r="IR29" s="73">
        <v>24</v>
      </c>
      <c r="IS29" s="4"/>
      <c r="IT29" s="73">
        <v>0</v>
      </c>
      <c r="IU29" s="4" t="s">
        <v>724</v>
      </c>
      <c r="IV29" s="73">
        <v>18</v>
      </c>
      <c r="IW29" s="4"/>
      <c r="IX29" s="73">
        <v>0</v>
      </c>
      <c r="IY29" s="4" t="s">
        <v>725</v>
      </c>
      <c r="IZ29" s="4" t="s">
        <v>435</v>
      </c>
      <c r="JA29" s="73">
        <v>40</v>
      </c>
      <c r="JB29" s="4"/>
      <c r="JC29" s="73">
        <v>1</v>
      </c>
      <c r="JD29" s="4" t="s">
        <v>726</v>
      </c>
      <c r="JE29" s="73">
        <v>48</v>
      </c>
      <c r="JF29" s="4"/>
      <c r="JG29" s="73">
        <v>0</v>
      </c>
      <c r="JH29" s="4" t="s">
        <v>727</v>
      </c>
      <c r="JI29" s="7">
        <v>4</v>
      </c>
      <c r="JJ29" s="7">
        <v>0</v>
      </c>
      <c r="JK29" s="7">
        <v>2</v>
      </c>
      <c r="JL29" s="7">
        <v>3</v>
      </c>
      <c r="JM29" s="4" t="s">
        <v>728</v>
      </c>
      <c r="JN29" s="7">
        <v>1</v>
      </c>
      <c r="JO29" s="7">
        <v>3</v>
      </c>
      <c r="JP29" s="7">
        <v>2</v>
      </c>
      <c r="JQ29" s="7">
        <v>1</v>
      </c>
      <c r="JR29" s="7">
        <v>3</v>
      </c>
      <c r="JS29" s="4" t="s">
        <v>729</v>
      </c>
      <c r="JT29" s="7">
        <v>1</v>
      </c>
      <c r="JU29" s="7">
        <v>2</v>
      </c>
      <c r="JV29" s="4" t="s">
        <v>730</v>
      </c>
      <c r="JW29" s="7">
        <v>2</v>
      </c>
      <c r="JX29" s="7">
        <v>4</v>
      </c>
      <c r="JY29" s="7">
        <v>0</v>
      </c>
      <c r="JZ29" s="7">
        <v>1</v>
      </c>
      <c r="KA29" s="7">
        <v>0</v>
      </c>
      <c r="KB29" s="4" t="s">
        <v>313</v>
      </c>
      <c r="KC29" s="4" t="s">
        <v>313</v>
      </c>
      <c r="KD29" s="7">
        <v>1</v>
      </c>
      <c r="KE29" s="7">
        <v>7.6029999999999998</v>
      </c>
      <c r="KF29" s="7">
        <v>84.087999999999994</v>
      </c>
      <c r="KG29" s="7">
        <v>85.275999999999996</v>
      </c>
      <c r="KH29" s="7">
        <v>6</v>
      </c>
      <c r="KI29" s="7">
        <v>1</v>
      </c>
      <c r="KJ29" s="7">
        <v>1</v>
      </c>
      <c r="KK29" s="7">
        <v>1</v>
      </c>
      <c r="KL29" s="7">
        <v>1</v>
      </c>
      <c r="KM29" s="7">
        <v>1</v>
      </c>
      <c r="KN29" s="7">
        <v>10</v>
      </c>
      <c r="KO29" s="7">
        <v>2</v>
      </c>
      <c r="KP29" s="4" t="s">
        <v>670</v>
      </c>
      <c r="KQ29" s="4" t="s">
        <v>313</v>
      </c>
      <c r="KR29" s="7">
        <v>0</v>
      </c>
      <c r="KS29" s="4" t="s">
        <v>312</v>
      </c>
      <c r="KT29" s="4" t="s">
        <v>313</v>
      </c>
      <c r="KU29" s="7">
        <v>4</v>
      </c>
      <c r="KV29" s="7">
        <v>3</v>
      </c>
      <c r="KW29" s="7">
        <v>3</v>
      </c>
      <c r="KX29" s="7">
        <v>4</v>
      </c>
      <c r="KY29" s="7">
        <v>4</v>
      </c>
      <c r="KZ29" s="7">
        <v>4</v>
      </c>
      <c r="LA29" s="7">
        <v>4</v>
      </c>
      <c r="LB29" s="7">
        <v>5</v>
      </c>
      <c r="LC29" s="7">
        <v>4</v>
      </c>
      <c r="LD29" s="7">
        <v>5</v>
      </c>
      <c r="LE29" s="7">
        <v>5</v>
      </c>
      <c r="LF29" s="7">
        <v>5</v>
      </c>
      <c r="LG29" s="7">
        <v>3</v>
      </c>
      <c r="LH29" s="7">
        <v>4</v>
      </c>
      <c r="LI29" s="7">
        <v>5</v>
      </c>
      <c r="LJ29" s="7">
        <v>4</v>
      </c>
      <c r="LK29" s="7">
        <v>4</v>
      </c>
      <c r="LL29" s="7">
        <v>5</v>
      </c>
      <c r="LM29" s="7">
        <v>4</v>
      </c>
      <c r="LN29" s="7">
        <v>5</v>
      </c>
      <c r="LO29" s="7">
        <v>5</v>
      </c>
      <c r="LP29" s="7">
        <v>5</v>
      </c>
      <c r="LQ29" s="7">
        <v>4</v>
      </c>
      <c r="LR29" s="7">
        <v>3</v>
      </c>
      <c r="LS29" s="7">
        <v>3</v>
      </c>
      <c r="LT29" s="7">
        <v>4</v>
      </c>
      <c r="LU29" s="7">
        <v>5</v>
      </c>
      <c r="LV29" s="4" t="s">
        <v>731</v>
      </c>
      <c r="LW29" s="4" t="s">
        <v>732</v>
      </c>
      <c r="LX29" s="4" t="s">
        <v>733</v>
      </c>
      <c r="LY29" s="4" t="s">
        <v>313</v>
      </c>
      <c r="LZ29" s="7">
        <v>57</v>
      </c>
      <c r="MA29">
        <f t="shared" si="27"/>
        <v>3</v>
      </c>
      <c r="MB29">
        <f t="shared" si="28"/>
        <v>7</v>
      </c>
      <c r="MC29">
        <f t="shared" si="0"/>
        <v>6</v>
      </c>
      <c r="MD29">
        <f t="shared" si="1"/>
        <v>5</v>
      </c>
      <c r="ME29">
        <f t="shared" si="29"/>
        <v>50</v>
      </c>
      <c r="MF29">
        <f t="shared" si="30"/>
        <v>0.5</v>
      </c>
      <c r="MG29">
        <f t="shared" si="31"/>
        <v>1.1666666666666667</v>
      </c>
      <c r="MH29">
        <f t="shared" si="32"/>
        <v>1.2</v>
      </c>
      <c r="MI29">
        <f t="shared" si="33"/>
        <v>1</v>
      </c>
      <c r="MJ29">
        <f t="shared" si="34"/>
        <v>4.166666666666667</v>
      </c>
      <c r="MK29">
        <f t="shared" si="35"/>
        <v>0.2</v>
      </c>
      <c r="ML29">
        <f t="shared" si="36"/>
        <v>3.2</v>
      </c>
      <c r="MM29">
        <f t="shared" si="37"/>
        <v>0</v>
      </c>
      <c r="MN29">
        <f t="shared" si="38"/>
        <v>3</v>
      </c>
      <c r="MO29">
        <f t="shared" si="39"/>
        <v>0.16666666666666666</v>
      </c>
      <c r="MP29">
        <f t="shared" si="40"/>
        <v>3.1666666666666665</v>
      </c>
      <c r="MQ29">
        <f t="shared" si="41"/>
        <v>0</v>
      </c>
      <c r="MR29">
        <f t="shared" si="42"/>
        <v>4</v>
      </c>
      <c r="MS29">
        <f t="shared" si="43"/>
        <v>100</v>
      </c>
      <c r="MT29">
        <f t="shared" si="44"/>
        <v>85.142857142857139</v>
      </c>
      <c r="MU29" s="77">
        <f t="shared" si="2"/>
        <v>1</v>
      </c>
      <c r="MV29">
        <f t="shared" si="3"/>
        <v>0</v>
      </c>
      <c r="MW29">
        <v>1</v>
      </c>
      <c r="MX29">
        <v>0</v>
      </c>
      <c r="MY29">
        <f t="shared" si="4"/>
        <v>0</v>
      </c>
      <c r="MZ29">
        <v>1</v>
      </c>
      <c r="NA29">
        <v>1</v>
      </c>
      <c r="NB29">
        <f t="shared" si="5"/>
        <v>1</v>
      </c>
      <c r="NC29">
        <f t="shared" si="6"/>
        <v>0</v>
      </c>
      <c r="ND29">
        <f t="shared" si="7"/>
        <v>0</v>
      </c>
      <c r="NE29">
        <f t="shared" si="8"/>
        <v>0</v>
      </c>
      <c r="NF29" s="77">
        <f t="shared" si="9"/>
        <v>1</v>
      </c>
      <c r="NG29">
        <f t="shared" si="10"/>
        <v>0</v>
      </c>
      <c r="NH29">
        <f t="shared" si="11"/>
        <v>1</v>
      </c>
      <c r="NI29">
        <f t="shared" si="12"/>
        <v>1</v>
      </c>
      <c r="NJ29">
        <f t="shared" si="13"/>
        <v>0</v>
      </c>
      <c r="NK29">
        <f t="shared" si="14"/>
        <v>0</v>
      </c>
      <c r="NL29">
        <f t="shared" si="15"/>
        <v>1</v>
      </c>
      <c r="NM29">
        <f t="shared" si="16"/>
        <v>0</v>
      </c>
      <c r="NN29" s="77">
        <f t="shared" si="17"/>
        <v>1</v>
      </c>
      <c r="NO29" s="77">
        <f t="shared" si="18"/>
        <v>0</v>
      </c>
      <c r="NP29" s="77">
        <f t="shared" si="19"/>
        <v>1</v>
      </c>
      <c r="NQ29" s="77">
        <f t="shared" si="20"/>
        <v>0</v>
      </c>
      <c r="NR29" s="77">
        <f t="shared" si="21"/>
        <v>1</v>
      </c>
      <c r="NS29" s="77">
        <f t="shared" si="22"/>
        <v>0</v>
      </c>
      <c r="NT29" s="77">
        <f t="shared" si="23"/>
        <v>0</v>
      </c>
      <c r="NU29" s="77">
        <f t="shared" si="24"/>
        <v>0</v>
      </c>
      <c r="NV29" s="77">
        <f t="shared" si="25"/>
        <v>0</v>
      </c>
      <c r="NW29" s="77" t="e">
        <f>IF(LEN(VLOOKUP(I:I,#REF!, 2, 0))=0, "", VLOOKUP(I:I,#REF!, 2, 0))</f>
        <v>#REF!</v>
      </c>
      <c r="NX29" s="77" t="e">
        <f>IF(LEN(VLOOKUP(I:I,#REF!, 3, 0))=0, "", VLOOKUP(I:I,#REF!, 3, 0))</f>
        <v>#REF!</v>
      </c>
      <c r="NY29" s="77">
        <f t="shared" si="45"/>
        <v>0.5</v>
      </c>
      <c r="NZ29" s="77">
        <f t="shared" si="46"/>
        <v>0.75</v>
      </c>
      <c r="OA29" s="77">
        <f t="shared" si="47"/>
        <v>0</v>
      </c>
      <c r="OB29" s="77">
        <f t="shared" si="48"/>
        <v>0.33333333333333331</v>
      </c>
      <c r="OC29">
        <f t="shared" si="49"/>
        <v>0.5</v>
      </c>
      <c r="OD29" s="77">
        <f t="shared" si="50"/>
        <v>0.25</v>
      </c>
      <c r="OE29">
        <f t="shared" si="51"/>
        <v>0.4</v>
      </c>
      <c r="OF29">
        <f t="shared" si="52"/>
        <v>0.45454545454545453</v>
      </c>
      <c r="OG29" t="e">
        <f t="shared" si="53"/>
        <v>#REF!</v>
      </c>
      <c r="OH29">
        <f t="shared" si="26"/>
        <v>0.41666666666666669</v>
      </c>
      <c r="OI29">
        <f t="shared" si="54"/>
        <v>0.25</v>
      </c>
      <c r="OJ29" s="77">
        <f t="shared" si="55"/>
        <v>0.5</v>
      </c>
      <c r="OK29" t="e">
        <f>IF(LEN(VLOOKUP(I:I,#REF!, 2, 0))=0, "", VLOOKUP(I:I,#REF!, 2, 0))</f>
        <v>#REF!</v>
      </c>
      <c r="OL29" t="e">
        <f>IF(LEN(VLOOKUP(I:I,#REF!, 3, 0))=0, "", VLOOKUP(I:I,#REF!, 3, 0))</f>
        <v>#REF!</v>
      </c>
      <c r="OM29">
        <v>5</v>
      </c>
      <c r="ON29">
        <v>1</v>
      </c>
      <c r="OO29" s="109">
        <v>1</v>
      </c>
      <c r="OP29">
        <f t="shared" si="56"/>
        <v>6</v>
      </c>
      <c r="OQ29">
        <v>1</v>
      </c>
      <c r="OR29">
        <v>1</v>
      </c>
      <c r="OS29">
        <f t="shared" si="57"/>
        <v>2</v>
      </c>
    </row>
    <row r="30" spans="5:409" ht="18" customHeight="1">
      <c r="F30">
        <v>1</v>
      </c>
      <c r="G30" t="s">
        <v>353</v>
      </c>
      <c r="H30" s="112" t="s">
        <v>3944</v>
      </c>
      <c r="I30" s="112" t="s">
        <v>3944</v>
      </c>
      <c r="J30" s="22"/>
      <c r="K30" s="23">
        <v>44271.412094907406</v>
      </c>
      <c r="L30" s="23">
        <v>44271.475462962961</v>
      </c>
      <c r="M30" s="24">
        <v>100</v>
      </c>
      <c r="N30" s="24">
        <v>1</v>
      </c>
      <c r="O30" s="74">
        <v>1</v>
      </c>
      <c r="P30" s="25" t="s">
        <v>313</v>
      </c>
      <c r="Q30" s="24">
        <v>5475</v>
      </c>
      <c r="R30" s="24">
        <v>1</v>
      </c>
      <c r="S30" s="23">
        <v>44271.476375949074</v>
      </c>
      <c r="T30" s="25" t="s">
        <v>314</v>
      </c>
      <c r="U30" s="25" t="s">
        <v>407</v>
      </c>
      <c r="V30" s="25" t="s">
        <v>444</v>
      </c>
      <c r="W30" s="25" t="s">
        <v>317</v>
      </c>
      <c r="X30" s="24">
        <v>53.420999999999999</v>
      </c>
      <c r="Y30" s="24">
        <v>111.111</v>
      </c>
      <c r="Z30" s="24">
        <v>114.449</v>
      </c>
      <c r="AA30" s="24">
        <v>3</v>
      </c>
      <c r="AB30" s="24">
        <v>1</v>
      </c>
      <c r="AC30" s="24">
        <v>2</v>
      </c>
      <c r="AD30" s="24">
        <v>1</v>
      </c>
      <c r="AE30" s="24">
        <v>2</v>
      </c>
      <c r="AF30" s="24">
        <v>1</v>
      </c>
      <c r="AG30" s="24">
        <v>1</v>
      </c>
      <c r="AH30" s="24">
        <v>0</v>
      </c>
      <c r="AI30" s="24">
        <v>2</v>
      </c>
      <c r="AJ30" s="25" t="s">
        <v>3945</v>
      </c>
      <c r="AK30" s="24">
        <v>10.212</v>
      </c>
      <c r="AL30" s="24">
        <v>24.678999999999998</v>
      </c>
      <c r="AM30" s="24">
        <v>28.594999999999999</v>
      </c>
      <c r="AN30" s="24">
        <v>3</v>
      </c>
      <c r="AO30" s="24">
        <v>0</v>
      </c>
      <c r="AP30" s="24">
        <v>1</v>
      </c>
      <c r="AQ30" s="24">
        <v>160.85900000000001</v>
      </c>
      <c r="AR30" s="24">
        <v>162.39599999999999</v>
      </c>
      <c r="AS30" s="24">
        <v>163.21299999999999</v>
      </c>
      <c r="AT30" s="24">
        <v>2</v>
      </c>
      <c r="AU30" s="24">
        <v>2.3780000000000001</v>
      </c>
      <c r="AV30" s="24">
        <v>969.65200000000004</v>
      </c>
      <c r="AW30" s="24">
        <v>982.827</v>
      </c>
      <c r="AX30" s="24">
        <v>12</v>
      </c>
      <c r="AY30" s="25" t="s">
        <v>3946</v>
      </c>
      <c r="AZ30" s="25" t="s">
        <v>331</v>
      </c>
      <c r="BA30" s="25"/>
      <c r="BB30" s="74">
        <v>0</v>
      </c>
      <c r="BC30" s="25" t="s">
        <v>3947</v>
      </c>
      <c r="BD30" s="24">
        <v>0</v>
      </c>
      <c r="BE30" s="24">
        <v>0</v>
      </c>
      <c r="BF30" s="24">
        <v>279.25200000000001</v>
      </c>
      <c r="BG30" s="24">
        <v>0</v>
      </c>
      <c r="BH30" s="24">
        <v>12.331</v>
      </c>
      <c r="BI30" s="24">
        <v>12.331</v>
      </c>
      <c r="BJ30" s="24">
        <v>47.146000000000001</v>
      </c>
      <c r="BK30" s="24">
        <v>1</v>
      </c>
      <c r="BL30" s="25" t="s">
        <v>2959</v>
      </c>
      <c r="BM30" s="24">
        <v>0</v>
      </c>
      <c r="BN30" s="24">
        <v>0</v>
      </c>
      <c r="BO30" s="24">
        <v>54.125999999999998</v>
      </c>
      <c r="BP30" s="24">
        <v>0</v>
      </c>
      <c r="BQ30" s="24">
        <v>75</v>
      </c>
      <c r="BR30" s="24">
        <v>20</v>
      </c>
      <c r="BS30" s="24">
        <v>74.760999999999996</v>
      </c>
      <c r="BT30" s="24">
        <v>536.94200000000001</v>
      </c>
      <c r="BU30" s="24">
        <v>543.95000000000005</v>
      </c>
      <c r="BV30" s="24">
        <v>6</v>
      </c>
      <c r="BW30" s="25" t="s">
        <v>356</v>
      </c>
      <c r="BX30" s="25" t="s">
        <v>320</v>
      </c>
      <c r="BY30" s="25"/>
      <c r="BZ30" s="74">
        <v>-888</v>
      </c>
      <c r="CA30" s="25" t="s">
        <v>356</v>
      </c>
      <c r="CB30" s="24">
        <v>47.052999999999997</v>
      </c>
      <c r="CC30" s="24">
        <v>47.052999999999997</v>
      </c>
      <c r="CD30" s="24">
        <v>49.881</v>
      </c>
      <c r="CE30" s="24">
        <v>1</v>
      </c>
      <c r="CF30" s="24">
        <v>80</v>
      </c>
      <c r="CG30" s="24">
        <v>5</v>
      </c>
      <c r="CH30" s="24">
        <v>1.508</v>
      </c>
      <c r="CI30" s="24">
        <v>73.100999999999999</v>
      </c>
      <c r="CJ30" s="24">
        <v>85.76</v>
      </c>
      <c r="CK30" s="24">
        <v>19</v>
      </c>
      <c r="CL30" s="99" t="s">
        <v>841</v>
      </c>
      <c r="CM30" s="96" t="s">
        <v>414</v>
      </c>
      <c r="CN30" s="24">
        <v>1.103</v>
      </c>
      <c r="CO30" s="24">
        <v>1.103</v>
      </c>
      <c r="CP30" s="24">
        <v>327.65600000000001</v>
      </c>
      <c r="CQ30" s="24">
        <v>1</v>
      </c>
      <c r="CR30" s="24">
        <v>81</v>
      </c>
      <c r="CS30" s="24">
        <v>50</v>
      </c>
      <c r="CT30" s="24">
        <v>0</v>
      </c>
      <c r="CU30" s="24">
        <v>4</v>
      </c>
      <c r="CV30" s="25" t="s">
        <v>3948</v>
      </c>
      <c r="CW30" s="24">
        <v>178.82</v>
      </c>
      <c r="CX30" s="24">
        <v>184.1</v>
      </c>
      <c r="CY30" s="24">
        <v>228.483</v>
      </c>
      <c r="CZ30" s="24">
        <v>2</v>
      </c>
      <c r="DA30" s="24">
        <v>5.4349999999999996</v>
      </c>
      <c r="DB30" s="24">
        <v>5.4349999999999996</v>
      </c>
      <c r="DC30" s="24">
        <v>18.298999999999999</v>
      </c>
      <c r="DD30" s="24">
        <v>1</v>
      </c>
      <c r="DE30" s="25" t="s">
        <v>2959</v>
      </c>
      <c r="DF30" s="24">
        <v>0</v>
      </c>
      <c r="DG30" s="24">
        <v>0</v>
      </c>
      <c r="DH30" s="24">
        <v>38.286000000000001</v>
      </c>
      <c r="DI30" s="24">
        <v>0</v>
      </c>
      <c r="DJ30" s="24">
        <v>80</v>
      </c>
      <c r="DK30" s="24">
        <v>50</v>
      </c>
      <c r="DL30" s="24">
        <v>106.25</v>
      </c>
      <c r="DM30" s="24">
        <v>112.401</v>
      </c>
      <c r="DN30" s="24">
        <v>113.149</v>
      </c>
      <c r="DO30" s="24">
        <v>5</v>
      </c>
      <c r="DP30" s="25" t="s">
        <v>356</v>
      </c>
      <c r="DQ30" s="25" t="s">
        <v>320</v>
      </c>
      <c r="DR30" s="25"/>
      <c r="DS30" s="74">
        <v>-888</v>
      </c>
      <c r="DT30" s="25" t="s">
        <v>356</v>
      </c>
      <c r="DU30" s="24">
        <v>0</v>
      </c>
      <c r="DV30" s="24">
        <v>0</v>
      </c>
      <c r="DW30" s="24">
        <v>70.722999999999999</v>
      </c>
      <c r="DX30" s="24">
        <v>0</v>
      </c>
      <c r="DY30" s="24">
        <v>81</v>
      </c>
      <c r="DZ30" s="24">
        <v>10</v>
      </c>
      <c r="EA30" s="24">
        <v>9.6240000000000006</v>
      </c>
      <c r="EB30" s="24">
        <v>21.006</v>
      </c>
      <c r="EC30" s="24">
        <v>47.095999999999997</v>
      </c>
      <c r="ED30" s="24">
        <v>2</v>
      </c>
      <c r="EE30" s="96" t="s">
        <v>3949</v>
      </c>
      <c r="EF30" s="96" t="s">
        <v>3933</v>
      </c>
      <c r="EG30" s="24">
        <v>0</v>
      </c>
      <c r="EH30" s="24">
        <v>0</v>
      </c>
      <c r="EI30" s="24">
        <v>167.65700000000001</v>
      </c>
      <c r="EJ30" s="24">
        <v>0</v>
      </c>
      <c r="EK30" s="24">
        <v>81</v>
      </c>
      <c r="EL30" s="24">
        <v>30</v>
      </c>
      <c r="EM30" s="24">
        <v>0</v>
      </c>
      <c r="EN30" s="24">
        <v>4</v>
      </c>
      <c r="EO30" s="25" t="s">
        <v>3950</v>
      </c>
      <c r="EP30" s="24">
        <v>1.117</v>
      </c>
      <c r="EQ30" s="24">
        <v>38.661999999999999</v>
      </c>
      <c r="ER30" s="24">
        <v>39.561999999999998</v>
      </c>
      <c r="ES30" s="24">
        <v>3</v>
      </c>
      <c r="ET30" s="25" t="s">
        <v>312</v>
      </c>
      <c r="EU30" s="24">
        <v>29.234999999999999</v>
      </c>
      <c r="EV30" s="24">
        <v>287.96800000000002</v>
      </c>
      <c r="EW30" s="24">
        <v>289.05599999999998</v>
      </c>
      <c r="EX30" s="24">
        <v>2</v>
      </c>
      <c r="EY30" s="24">
        <v>80</v>
      </c>
      <c r="EZ30" s="24">
        <v>30</v>
      </c>
      <c r="FA30" s="24">
        <v>24.016999999999999</v>
      </c>
      <c r="FB30" s="24">
        <v>84.057000000000002</v>
      </c>
      <c r="FC30" s="24">
        <v>86.700999999999993</v>
      </c>
      <c r="FD30" s="24">
        <v>5</v>
      </c>
      <c r="FE30" s="25" t="s">
        <v>3951</v>
      </c>
      <c r="FF30" s="24">
        <v>1</v>
      </c>
      <c r="FG30" s="24">
        <v>0</v>
      </c>
      <c r="FH30" s="24">
        <v>0</v>
      </c>
      <c r="FI30" s="24">
        <v>4</v>
      </c>
      <c r="FJ30" s="24">
        <v>1</v>
      </c>
      <c r="FK30" s="24">
        <v>0</v>
      </c>
      <c r="FL30" s="25" t="s">
        <v>313</v>
      </c>
      <c r="FM30" s="25" t="s">
        <v>313</v>
      </c>
      <c r="FN30" s="24">
        <v>1</v>
      </c>
      <c r="FO30" s="24">
        <v>0.82599999999999996</v>
      </c>
      <c r="FP30" s="24">
        <v>159.70599999999999</v>
      </c>
      <c r="FQ30" s="24">
        <v>161.38900000000001</v>
      </c>
      <c r="FR30" s="24">
        <v>7</v>
      </c>
      <c r="FS30" s="25" t="s">
        <v>1756</v>
      </c>
      <c r="FT30" s="25" t="s">
        <v>323</v>
      </c>
      <c r="FU30" s="25"/>
      <c r="FV30" s="74">
        <v>1</v>
      </c>
      <c r="FW30" s="25" t="s">
        <v>3952</v>
      </c>
      <c r="FX30" s="25" t="s">
        <v>336</v>
      </c>
      <c r="FY30" s="24">
        <v>23.765999999999998</v>
      </c>
      <c r="FZ30" s="24">
        <v>205.98699999999999</v>
      </c>
      <c r="GA30" s="24">
        <v>211.34100000000001</v>
      </c>
      <c r="GB30" s="24">
        <v>12</v>
      </c>
      <c r="GC30" s="25" t="s">
        <v>1511</v>
      </c>
      <c r="GD30" s="25" t="s">
        <v>368</v>
      </c>
      <c r="GE30" s="25"/>
      <c r="GF30" s="74">
        <v>1</v>
      </c>
      <c r="GG30" s="25" t="s">
        <v>3953</v>
      </c>
      <c r="GH30" s="25" t="s">
        <v>360</v>
      </c>
      <c r="GI30" s="24">
        <v>32.363</v>
      </c>
      <c r="GJ30" s="24">
        <v>125.593</v>
      </c>
      <c r="GK30" s="24">
        <v>190.738</v>
      </c>
      <c r="GL30" s="24">
        <v>17</v>
      </c>
      <c r="GM30" s="24">
        <v>1</v>
      </c>
      <c r="GN30" s="25" t="s">
        <v>3954</v>
      </c>
      <c r="GO30" s="24">
        <v>4.2480000000000002</v>
      </c>
      <c r="GP30" s="24">
        <v>10.179</v>
      </c>
      <c r="GQ30" s="24">
        <v>11.787000000000001</v>
      </c>
      <c r="GR30" s="24">
        <v>2</v>
      </c>
      <c r="GS30" s="24">
        <v>1</v>
      </c>
      <c r="GT30" s="24">
        <v>0</v>
      </c>
      <c r="GU30" s="24">
        <v>4</v>
      </c>
      <c r="GV30" s="24">
        <v>4</v>
      </c>
      <c r="GW30" s="25" t="s">
        <v>448</v>
      </c>
      <c r="GX30" s="24">
        <v>8.452</v>
      </c>
      <c r="GY30" s="24">
        <v>83.828999999999994</v>
      </c>
      <c r="GZ30" s="24">
        <v>85.016000000000005</v>
      </c>
      <c r="HA30" s="24">
        <v>9</v>
      </c>
      <c r="HB30" s="24">
        <v>4</v>
      </c>
      <c r="HC30" s="24">
        <v>3</v>
      </c>
      <c r="HD30" s="24">
        <v>1</v>
      </c>
      <c r="HE30" s="24">
        <v>1</v>
      </c>
      <c r="HF30" s="24">
        <v>2</v>
      </c>
      <c r="HG30" s="24">
        <v>4</v>
      </c>
      <c r="HH30" s="24">
        <v>3</v>
      </c>
      <c r="HI30" s="25" t="s">
        <v>3684</v>
      </c>
      <c r="HJ30" s="25" t="s">
        <v>3685</v>
      </c>
      <c r="HK30" s="8"/>
      <c r="HL30" s="25" t="s">
        <v>3944</v>
      </c>
      <c r="HM30" s="23">
        <v>44274.363402777781</v>
      </c>
      <c r="HN30" s="23">
        <v>44274.465555555558</v>
      </c>
      <c r="HO30" s="24">
        <v>100</v>
      </c>
      <c r="HP30" s="24">
        <v>8825</v>
      </c>
      <c r="HQ30" s="24">
        <v>1</v>
      </c>
      <c r="HR30" s="23">
        <v>44274.465564270831</v>
      </c>
      <c r="HS30" s="25" t="s">
        <v>314</v>
      </c>
      <c r="HT30" s="25" t="s">
        <v>315</v>
      </c>
      <c r="HU30" s="25" t="s">
        <v>316</v>
      </c>
      <c r="HV30" s="25" t="s">
        <v>317</v>
      </c>
      <c r="HW30" s="24">
        <v>0</v>
      </c>
      <c r="HX30" s="24">
        <v>0</v>
      </c>
      <c r="HY30" s="24">
        <v>5</v>
      </c>
      <c r="HZ30" s="24">
        <v>2</v>
      </c>
      <c r="IA30" s="24">
        <v>3</v>
      </c>
      <c r="IB30" s="24">
        <v>2</v>
      </c>
      <c r="IC30" s="24">
        <v>4</v>
      </c>
      <c r="ID30" s="24">
        <v>5</v>
      </c>
      <c r="IE30" s="25" t="s">
        <v>691</v>
      </c>
      <c r="IF30" s="24">
        <v>0</v>
      </c>
      <c r="IG30" s="24">
        <v>3</v>
      </c>
      <c r="IH30" s="25" t="s">
        <v>3955</v>
      </c>
      <c r="II30" s="25" t="s">
        <v>391</v>
      </c>
      <c r="IJ30" s="25"/>
      <c r="IK30" s="74">
        <v>1</v>
      </c>
      <c r="IL30" s="25" t="s">
        <v>3956</v>
      </c>
      <c r="IM30" s="74">
        <v>33</v>
      </c>
      <c r="IN30" s="25"/>
      <c r="IO30" s="74">
        <v>1</v>
      </c>
      <c r="IP30" s="25" t="s">
        <v>3957</v>
      </c>
      <c r="IQ30" s="25" t="s">
        <v>3958</v>
      </c>
      <c r="IR30" s="74">
        <v>24</v>
      </c>
      <c r="IS30" s="25"/>
      <c r="IT30" s="74">
        <v>0</v>
      </c>
      <c r="IU30" s="25" t="s">
        <v>3959</v>
      </c>
      <c r="IV30" s="74">
        <v>9</v>
      </c>
      <c r="IW30" s="25"/>
      <c r="IX30" s="74">
        <v>0</v>
      </c>
      <c r="IY30" s="25" t="s">
        <v>3960</v>
      </c>
      <c r="IZ30" s="25" t="s">
        <v>3961</v>
      </c>
      <c r="JA30" s="74">
        <v>40</v>
      </c>
      <c r="JB30" s="25"/>
      <c r="JC30" s="74">
        <v>1</v>
      </c>
      <c r="JD30" s="25" t="s">
        <v>3962</v>
      </c>
      <c r="JE30" s="74">
        <v>40</v>
      </c>
      <c r="JF30" s="25"/>
      <c r="JG30" s="74">
        <v>0</v>
      </c>
      <c r="JH30" s="25" t="s">
        <v>3963</v>
      </c>
      <c r="JI30" s="24">
        <v>0</v>
      </c>
      <c r="JJ30" s="24">
        <v>4</v>
      </c>
      <c r="JK30" s="24">
        <v>2</v>
      </c>
      <c r="JL30" s="24">
        <v>1</v>
      </c>
      <c r="JM30" s="25" t="s">
        <v>3964</v>
      </c>
      <c r="JN30" s="24">
        <v>1</v>
      </c>
      <c r="JO30" s="24">
        <v>2</v>
      </c>
      <c r="JP30" s="24">
        <v>3</v>
      </c>
      <c r="JQ30" s="24">
        <v>1</v>
      </c>
      <c r="JR30" s="24">
        <v>3</v>
      </c>
      <c r="JS30" s="25" t="s">
        <v>3965</v>
      </c>
      <c r="JT30" s="24">
        <v>3</v>
      </c>
      <c r="JU30" s="24">
        <v>2</v>
      </c>
      <c r="JV30" s="25" t="s">
        <v>3966</v>
      </c>
      <c r="JW30" s="24">
        <v>2</v>
      </c>
      <c r="JX30" s="24">
        <v>0</v>
      </c>
      <c r="JY30" s="24">
        <v>4</v>
      </c>
      <c r="JZ30" s="24">
        <v>1</v>
      </c>
      <c r="KA30" s="24">
        <v>0</v>
      </c>
      <c r="KB30" s="25" t="s">
        <v>313</v>
      </c>
      <c r="KC30" s="25" t="s">
        <v>313</v>
      </c>
      <c r="KD30" s="24">
        <v>2</v>
      </c>
      <c r="KE30" s="24">
        <v>33.594000000000001</v>
      </c>
      <c r="KF30" s="24">
        <v>115.962</v>
      </c>
      <c r="KG30" s="24">
        <v>116.99299999999999</v>
      </c>
      <c r="KH30" s="24">
        <v>11</v>
      </c>
      <c r="KI30" s="24">
        <v>2</v>
      </c>
      <c r="KJ30" s="24">
        <v>2</v>
      </c>
      <c r="KK30" s="24">
        <v>1</v>
      </c>
      <c r="KL30" s="24">
        <v>2</v>
      </c>
      <c r="KM30" s="24">
        <v>1</v>
      </c>
      <c r="KN30" s="24">
        <v>11</v>
      </c>
      <c r="KO30" s="24">
        <v>2</v>
      </c>
      <c r="KP30" s="25" t="s">
        <v>312</v>
      </c>
      <c r="KQ30" s="25" t="s">
        <v>313</v>
      </c>
      <c r="KR30" s="24">
        <v>1</v>
      </c>
      <c r="KS30" s="25" t="s">
        <v>312</v>
      </c>
      <c r="KT30" s="25" t="s">
        <v>313</v>
      </c>
      <c r="KU30" s="24">
        <v>3</v>
      </c>
      <c r="KV30" s="24">
        <v>3</v>
      </c>
      <c r="KW30" s="24">
        <v>1</v>
      </c>
      <c r="KX30" s="24">
        <v>1</v>
      </c>
      <c r="KY30" s="24">
        <v>2</v>
      </c>
      <c r="KZ30" s="24">
        <v>3</v>
      </c>
      <c r="LA30" s="24">
        <v>2</v>
      </c>
      <c r="LB30" s="24">
        <v>2</v>
      </c>
      <c r="LC30" s="24">
        <v>3</v>
      </c>
      <c r="LD30" s="24">
        <v>3</v>
      </c>
      <c r="LE30" s="24">
        <v>3</v>
      </c>
      <c r="LF30" s="24">
        <v>3</v>
      </c>
      <c r="LG30" s="24">
        <v>3</v>
      </c>
      <c r="LH30" s="24">
        <v>2</v>
      </c>
      <c r="LI30" s="24">
        <v>3</v>
      </c>
      <c r="LJ30" s="24">
        <v>3</v>
      </c>
      <c r="LK30" s="24">
        <v>3</v>
      </c>
      <c r="LL30" s="24">
        <v>2</v>
      </c>
      <c r="LM30" s="24">
        <v>3</v>
      </c>
      <c r="LN30" s="24">
        <v>3</v>
      </c>
      <c r="LO30" s="24">
        <v>2</v>
      </c>
      <c r="LP30" s="24">
        <v>3</v>
      </c>
      <c r="LQ30" s="24">
        <v>2</v>
      </c>
      <c r="LR30" s="24">
        <v>3</v>
      </c>
      <c r="LS30" s="24">
        <v>3</v>
      </c>
      <c r="LT30" s="24">
        <v>3</v>
      </c>
      <c r="LU30" s="24">
        <v>2</v>
      </c>
      <c r="LV30" s="25" t="s">
        <v>3967</v>
      </c>
      <c r="LW30" s="25" t="s">
        <v>827</v>
      </c>
      <c r="LX30" s="25" t="s">
        <v>3968</v>
      </c>
      <c r="LY30" s="25" t="s">
        <v>313</v>
      </c>
      <c r="LZ30" s="24">
        <v>34</v>
      </c>
      <c r="MA30">
        <f t="shared" si="27"/>
        <v>7</v>
      </c>
      <c r="MB30">
        <f t="shared" si="28"/>
        <v>21</v>
      </c>
      <c r="MC30">
        <f t="shared" si="0"/>
        <v>11</v>
      </c>
      <c r="MD30">
        <f t="shared" si="1"/>
        <v>8</v>
      </c>
      <c r="ME30">
        <f t="shared" si="29"/>
        <v>29</v>
      </c>
      <c r="MF30">
        <f t="shared" si="30"/>
        <v>1.1666666666666667</v>
      </c>
      <c r="MG30">
        <f t="shared" si="31"/>
        <v>3.5</v>
      </c>
      <c r="MH30">
        <f t="shared" si="32"/>
        <v>2.2000000000000002</v>
      </c>
      <c r="MI30">
        <f t="shared" si="33"/>
        <v>1.6</v>
      </c>
      <c r="MJ30">
        <f t="shared" si="34"/>
        <v>2.4166666666666665</v>
      </c>
      <c r="MK30">
        <f t="shared" si="35"/>
        <v>3</v>
      </c>
      <c r="ML30">
        <f t="shared" si="36"/>
        <v>0.2</v>
      </c>
      <c r="MM30">
        <f t="shared" si="37"/>
        <v>4</v>
      </c>
      <c r="MN30">
        <f t="shared" si="38"/>
        <v>0</v>
      </c>
      <c r="MO30">
        <f t="shared" si="39"/>
        <v>3.1666666666666665</v>
      </c>
      <c r="MP30">
        <f t="shared" si="40"/>
        <v>0.16666666666666666</v>
      </c>
      <c r="MQ30">
        <f t="shared" si="41"/>
        <v>3.6666666666666665</v>
      </c>
      <c r="MR30">
        <f t="shared" si="42"/>
        <v>0</v>
      </c>
      <c r="MS30">
        <f t="shared" si="43"/>
        <v>79.714285714285708</v>
      </c>
      <c r="MT30">
        <f t="shared" si="44"/>
        <v>27.857142857142858</v>
      </c>
      <c r="MU30" s="77">
        <f t="shared" si="2"/>
        <v>0</v>
      </c>
      <c r="MV30">
        <f t="shared" si="3"/>
        <v>0</v>
      </c>
      <c r="MW30">
        <v>1</v>
      </c>
      <c r="MX30">
        <v>1</v>
      </c>
      <c r="MY30">
        <f t="shared" si="4"/>
        <v>0</v>
      </c>
      <c r="MZ30">
        <v>1</v>
      </c>
      <c r="NA30">
        <v>0</v>
      </c>
      <c r="NB30">
        <f t="shared" si="5"/>
        <v>1</v>
      </c>
      <c r="NC30">
        <f t="shared" si="6"/>
        <v>0</v>
      </c>
      <c r="ND30">
        <f t="shared" si="7"/>
        <v>1</v>
      </c>
      <c r="NE30">
        <f t="shared" si="8"/>
        <v>0</v>
      </c>
      <c r="NF30">
        <f t="shared" si="9"/>
        <v>1</v>
      </c>
      <c r="NG30">
        <f t="shared" si="10"/>
        <v>1</v>
      </c>
      <c r="NH30">
        <f t="shared" si="11"/>
        <v>1</v>
      </c>
      <c r="NI30">
        <f t="shared" si="12"/>
        <v>1</v>
      </c>
      <c r="NJ30">
        <f t="shared" si="13"/>
        <v>0</v>
      </c>
      <c r="NK30">
        <f t="shared" si="14"/>
        <v>0</v>
      </c>
      <c r="NL30">
        <f t="shared" si="15"/>
        <v>1</v>
      </c>
      <c r="NM30">
        <f t="shared" si="16"/>
        <v>0</v>
      </c>
      <c r="NN30" s="77">
        <f t="shared" si="17"/>
        <v>1</v>
      </c>
      <c r="NO30" s="77">
        <f t="shared" si="18"/>
        <v>0</v>
      </c>
      <c r="NP30" s="77">
        <f t="shared" si="19"/>
        <v>1</v>
      </c>
      <c r="NQ30" s="77">
        <f t="shared" si="20"/>
        <v>1</v>
      </c>
      <c r="NR30" s="77">
        <f t="shared" si="21"/>
        <v>0</v>
      </c>
      <c r="NS30" s="77">
        <f t="shared" si="22"/>
        <v>0</v>
      </c>
      <c r="NT30" s="77">
        <f t="shared" si="23"/>
        <v>0</v>
      </c>
      <c r="NU30" s="77">
        <f t="shared" si="24"/>
        <v>0</v>
      </c>
      <c r="NV30" s="77">
        <f t="shared" si="25"/>
        <v>0</v>
      </c>
      <c r="NW30" s="77" t="e">
        <f>IF(LEN(VLOOKUP(I:I,#REF!, 2, 0))=0, "", VLOOKUP(I:I,#REF!, 2, 0))</f>
        <v>#REF!</v>
      </c>
      <c r="NX30" s="77" t="e">
        <f>IF(LEN(VLOOKUP(I:I,#REF!, 3, 0))=0, "", VLOOKUP(I:I,#REF!, 3, 0))</f>
        <v>#REF!</v>
      </c>
      <c r="NY30" s="77">
        <f t="shared" si="45"/>
        <v>0.5</v>
      </c>
      <c r="NZ30" s="77">
        <f t="shared" si="46"/>
        <v>0.75</v>
      </c>
      <c r="OA30" s="77">
        <f t="shared" si="47"/>
        <v>0</v>
      </c>
      <c r="OB30" s="77">
        <f t="shared" si="48"/>
        <v>0.66666666666666663</v>
      </c>
      <c r="OC30">
        <f t="shared" si="49"/>
        <v>1</v>
      </c>
      <c r="OD30" s="77">
        <f t="shared" si="50"/>
        <v>0.5</v>
      </c>
      <c r="OE30">
        <f t="shared" si="51"/>
        <v>0.4</v>
      </c>
      <c r="OF30">
        <f t="shared" si="52"/>
        <v>0.45454545454545453</v>
      </c>
      <c r="OG30" t="e">
        <f t="shared" si="53"/>
        <v>#REF!</v>
      </c>
      <c r="OH30">
        <f t="shared" si="26"/>
        <v>0.58333333333333337</v>
      </c>
      <c r="OI30">
        <f t="shared" si="54"/>
        <v>0.5</v>
      </c>
      <c r="OJ30" s="77">
        <f t="shared" si="55"/>
        <v>0.625</v>
      </c>
      <c r="OK30" t="e">
        <f>IF(LEN(VLOOKUP(I:I,#REF!, 2, 0))=0, "", VLOOKUP(I:I,#REF!, 2, 0))</f>
        <v>#REF!</v>
      </c>
      <c r="OL30" t="e">
        <f>IF(LEN(VLOOKUP(I:I,#REF!, 3, 0))=0, "", VLOOKUP(I:I,#REF!, 3, 0))</f>
        <v>#REF!</v>
      </c>
      <c r="OM30">
        <v>1</v>
      </c>
      <c r="ON30">
        <v>0</v>
      </c>
      <c r="OO30" s="1">
        <v>0</v>
      </c>
      <c r="OP30">
        <f t="shared" si="56"/>
        <v>16</v>
      </c>
      <c r="OQ30">
        <v>1</v>
      </c>
      <c r="OR30">
        <v>1</v>
      </c>
      <c r="OS30">
        <f t="shared" si="57"/>
        <v>7</v>
      </c>
    </row>
    <row r="31" spans="5:409" ht="18" customHeight="1">
      <c r="F31">
        <v>1</v>
      </c>
      <c r="G31">
        <v>1</v>
      </c>
      <c r="H31" s="110" t="s">
        <v>734</v>
      </c>
      <c r="I31" s="110" t="s">
        <v>734</v>
      </c>
      <c r="J31" s="5"/>
      <c r="K31" s="6">
        <v>44271.41207175926</v>
      </c>
      <c r="L31" s="6">
        <v>44271.450196759259</v>
      </c>
      <c r="M31" s="7">
        <v>100</v>
      </c>
      <c r="N31" s="7">
        <v>2</v>
      </c>
      <c r="O31" s="73">
        <v>1</v>
      </c>
      <c r="P31" s="4" t="s">
        <v>313</v>
      </c>
      <c r="Q31" s="7">
        <v>3293</v>
      </c>
      <c r="R31" s="7">
        <v>1</v>
      </c>
      <c r="S31" s="6">
        <v>44271.567546342594</v>
      </c>
      <c r="T31" s="4" t="s">
        <v>314</v>
      </c>
      <c r="U31" s="4" t="s">
        <v>407</v>
      </c>
      <c r="V31" s="4" t="s">
        <v>444</v>
      </c>
      <c r="W31" s="4" t="s">
        <v>317</v>
      </c>
      <c r="X31" s="7">
        <v>4.641</v>
      </c>
      <c r="Y31" s="7">
        <v>14.586</v>
      </c>
      <c r="Z31" s="7">
        <v>16.332999999999998</v>
      </c>
      <c r="AA31" s="7">
        <v>10</v>
      </c>
      <c r="AB31" s="7">
        <v>4</v>
      </c>
      <c r="AC31" s="7">
        <v>0</v>
      </c>
      <c r="AD31" s="7">
        <v>0</v>
      </c>
      <c r="AE31" s="7">
        <v>0</v>
      </c>
      <c r="AF31" s="7">
        <v>1</v>
      </c>
      <c r="AG31" s="7">
        <v>1</v>
      </c>
      <c r="AH31" s="7">
        <v>3</v>
      </c>
      <c r="AI31" s="7">
        <v>1</v>
      </c>
      <c r="AJ31" s="4" t="s">
        <v>735</v>
      </c>
      <c r="AK31" s="7">
        <v>4.7709999999999999</v>
      </c>
      <c r="AL31" s="7">
        <v>8.83</v>
      </c>
      <c r="AM31" s="7">
        <v>10.278</v>
      </c>
      <c r="AN31" s="7">
        <v>4</v>
      </c>
      <c r="AO31" s="7">
        <v>4</v>
      </c>
      <c r="AP31" s="7">
        <v>0</v>
      </c>
      <c r="AQ31" s="7">
        <v>79.090999999999994</v>
      </c>
      <c r="AR31" s="7">
        <v>155.38900000000001</v>
      </c>
      <c r="AS31" s="7">
        <v>155.80099999999999</v>
      </c>
      <c r="AT31" s="7">
        <v>2</v>
      </c>
      <c r="AU31" s="7">
        <v>1.206</v>
      </c>
      <c r="AV31" s="7">
        <v>181.59100000000001</v>
      </c>
      <c r="AW31" s="7">
        <v>227.416</v>
      </c>
      <c r="AX31" s="7">
        <v>4</v>
      </c>
      <c r="AY31" s="4" t="s">
        <v>377</v>
      </c>
      <c r="AZ31" s="4" t="s">
        <v>377</v>
      </c>
      <c r="BA31" s="4"/>
      <c r="BB31" s="73">
        <v>1</v>
      </c>
      <c r="BC31" s="4" t="s">
        <v>736</v>
      </c>
      <c r="BD31" s="7">
        <v>1.3660000000000001</v>
      </c>
      <c r="BE31" s="7">
        <v>59.677999999999997</v>
      </c>
      <c r="BF31" s="7">
        <v>281.798</v>
      </c>
      <c r="BG31" s="7">
        <v>3</v>
      </c>
      <c r="BH31" s="7">
        <v>5.0609999999999999</v>
      </c>
      <c r="BI31" s="7">
        <v>5.0609999999999999</v>
      </c>
      <c r="BJ31" s="7">
        <v>15.529</v>
      </c>
      <c r="BK31" s="7">
        <v>1</v>
      </c>
      <c r="BL31" s="4" t="s">
        <v>377</v>
      </c>
      <c r="BM31" s="7">
        <v>48.863</v>
      </c>
      <c r="BN31" s="7">
        <v>48.863</v>
      </c>
      <c r="BO31" s="7">
        <v>49.246000000000002</v>
      </c>
      <c r="BP31" s="7">
        <v>1</v>
      </c>
      <c r="BQ31" s="7">
        <v>50</v>
      </c>
      <c r="BR31" s="7">
        <v>100</v>
      </c>
      <c r="BS31" s="7">
        <v>1.38</v>
      </c>
      <c r="BT31" s="7">
        <v>109.373</v>
      </c>
      <c r="BU31" s="7">
        <v>154.90199999999999</v>
      </c>
      <c r="BV31" s="7">
        <v>6</v>
      </c>
      <c r="BW31" s="4" t="s">
        <v>411</v>
      </c>
      <c r="BX31" s="4" t="s">
        <v>411</v>
      </c>
      <c r="BY31" s="4"/>
      <c r="BZ31" s="73">
        <v>0</v>
      </c>
      <c r="CA31" s="4" t="s">
        <v>737</v>
      </c>
      <c r="CB31" s="7">
        <v>7.835</v>
      </c>
      <c r="CC31" s="7">
        <v>48.685000000000002</v>
      </c>
      <c r="CD31" s="7">
        <v>51.064999999999998</v>
      </c>
      <c r="CE31" s="7">
        <v>2</v>
      </c>
      <c r="CF31" s="7">
        <v>49</v>
      </c>
      <c r="CG31" s="7">
        <v>50</v>
      </c>
      <c r="CH31" s="7">
        <v>1.8220000000000001</v>
      </c>
      <c r="CI31" s="7">
        <v>59.984000000000002</v>
      </c>
      <c r="CJ31" s="7">
        <v>69.406000000000006</v>
      </c>
      <c r="CK31" s="7">
        <v>20</v>
      </c>
      <c r="CL31" s="97" t="s">
        <v>413</v>
      </c>
      <c r="CM31" s="94" t="s">
        <v>414</v>
      </c>
      <c r="CN31" s="7">
        <v>98.2</v>
      </c>
      <c r="CO31" s="7">
        <v>122.069</v>
      </c>
      <c r="CP31" s="7">
        <v>174.59</v>
      </c>
      <c r="CQ31" s="7">
        <v>3</v>
      </c>
      <c r="CR31" s="7">
        <v>71</v>
      </c>
      <c r="CS31" s="7">
        <v>100</v>
      </c>
      <c r="CT31" s="7">
        <v>2</v>
      </c>
      <c r="CU31" s="7">
        <v>0</v>
      </c>
      <c r="CV31" s="4" t="s">
        <v>620</v>
      </c>
      <c r="CW31" s="7">
        <v>0.98299999999999998</v>
      </c>
      <c r="CX31" s="7">
        <v>232.726</v>
      </c>
      <c r="CY31" s="7">
        <v>234.86699999999999</v>
      </c>
      <c r="CZ31" s="7">
        <v>2</v>
      </c>
      <c r="DA31" s="7">
        <v>22.907</v>
      </c>
      <c r="DB31" s="7">
        <v>22.907</v>
      </c>
      <c r="DC31" s="7">
        <v>25.192</v>
      </c>
      <c r="DD31" s="7">
        <v>1</v>
      </c>
      <c r="DE31" s="4" t="s">
        <v>377</v>
      </c>
      <c r="DF31" s="7">
        <v>6.6189999999999998</v>
      </c>
      <c r="DG31" s="7">
        <v>6.6189999999999998</v>
      </c>
      <c r="DH31" s="7">
        <v>40.088999999999999</v>
      </c>
      <c r="DI31" s="7">
        <v>1</v>
      </c>
      <c r="DJ31" s="7">
        <v>39</v>
      </c>
      <c r="DK31" s="7">
        <v>40</v>
      </c>
      <c r="DL31" s="7">
        <v>1.5760000000000001</v>
      </c>
      <c r="DM31" s="7">
        <v>135.4</v>
      </c>
      <c r="DN31" s="7">
        <v>136.05799999999999</v>
      </c>
      <c r="DO31" s="7">
        <v>15</v>
      </c>
      <c r="DP31" s="4" t="s">
        <v>738</v>
      </c>
      <c r="DQ31" s="4" t="s">
        <v>411</v>
      </c>
      <c r="DR31" s="4" t="s">
        <v>739</v>
      </c>
      <c r="DS31" s="73">
        <v>0</v>
      </c>
      <c r="DT31" s="4" t="s">
        <v>740</v>
      </c>
      <c r="DU31" s="7">
        <v>84.617000000000004</v>
      </c>
      <c r="DV31" s="7">
        <v>84.617000000000004</v>
      </c>
      <c r="DW31" s="7">
        <v>86.125</v>
      </c>
      <c r="DX31" s="7">
        <v>1</v>
      </c>
      <c r="DY31" s="7">
        <v>19</v>
      </c>
      <c r="DZ31" s="7">
        <v>19</v>
      </c>
      <c r="EA31" s="7">
        <v>1.4870000000000001</v>
      </c>
      <c r="EB31" s="7">
        <v>117.509</v>
      </c>
      <c r="EC31" s="7">
        <v>119.294</v>
      </c>
      <c r="ED31" s="7">
        <v>30</v>
      </c>
      <c r="EE31" s="94" t="s">
        <v>417</v>
      </c>
      <c r="EF31" s="94" t="s">
        <v>364</v>
      </c>
      <c r="EG31" s="7">
        <v>174.97900000000001</v>
      </c>
      <c r="EH31" s="7">
        <v>174.97900000000001</v>
      </c>
      <c r="EI31" s="7">
        <v>175.73400000000001</v>
      </c>
      <c r="EJ31" s="7">
        <v>1</v>
      </c>
      <c r="EK31" s="7">
        <v>60</v>
      </c>
      <c r="EL31" s="7">
        <v>60</v>
      </c>
      <c r="EM31" s="7">
        <v>1</v>
      </c>
      <c r="EN31" s="7">
        <v>3</v>
      </c>
      <c r="EO31" s="4" t="s">
        <v>418</v>
      </c>
      <c r="EP31" s="7">
        <v>18.893999999999998</v>
      </c>
      <c r="EQ31" s="7">
        <v>22.658999999999999</v>
      </c>
      <c r="ER31" s="7">
        <v>23.661000000000001</v>
      </c>
      <c r="ES31" s="7">
        <v>7</v>
      </c>
      <c r="ET31" s="4" t="s">
        <v>741</v>
      </c>
      <c r="EU31" s="7">
        <v>1.883</v>
      </c>
      <c r="EV31" s="7">
        <v>1.883</v>
      </c>
      <c r="EW31" s="7">
        <v>265.48899999999998</v>
      </c>
      <c r="EX31" s="7">
        <v>1</v>
      </c>
      <c r="EY31" s="7">
        <v>40</v>
      </c>
      <c r="EZ31" s="7">
        <v>41</v>
      </c>
      <c r="FA31" s="7">
        <v>1.667</v>
      </c>
      <c r="FB31" s="7">
        <v>62.790999999999997</v>
      </c>
      <c r="FC31" s="7">
        <v>65.251000000000005</v>
      </c>
      <c r="FD31" s="7">
        <v>32</v>
      </c>
      <c r="FE31" s="4" t="s">
        <v>742</v>
      </c>
      <c r="FF31" s="7">
        <v>3</v>
      </c>
      <c r="FG31" s="7">
        <v>0</v>
      </c>
      <c r="FH31" s="7">
        <v>1</v>
      </c>
      <c r="FI31" s="7">
        <v>1</v>
      </c>
      <c r="FJ31" s="7">
        <v>1</v>
      </c>
      <c r="FK31" s="7">
        <v>0</v>
      </c>
      <c r="FL31" s="4" t="s">
        <v>313</v>
      </c>
      <c r="FM31" s="4" t="s">
        <v>313</v>
      </c>
      <c r="FN31" s="7">
        <v>0</v>
      </c>
      <c r="FO31" s="7">
        <v>5.9470000000000001</v>
      </c>
      <c r="FP31" s="7">
        <v>51.503</v>
      </c>
      <c r="FQ31" s="7">
        <v>52.811999999999998</v>
      </c>
      <c r="FR31" s="7">
        <v>12</v>
      </c>
      <c r="FS31" s="4" t="s">
        <v>323</v>
      </c>
      <c r="FT31" s="4" t="s">
        <v>323</v>
      </c>
      <c r="FU31" s="4"/>
      <c r="FV31" s="73">
        <v>1</v>
      </c>
      <c r="FW31" s="4" t="s">
        <v>743</v>
      </c>
      <c r="FX31" s="4" t="s">
        <v>336</v>
      </c>
      <c r="FY31" s="7">
        <v>0.35599999999999998</v>
      </c>
      <c r="FZ31" s="7">
        <v>63.679000000000002</v>
      </c>
      <c r="GA31" s="7">
        <v>65.991</v>
      </c>
      <c r="GB31" s="7">
        <v>16</v>
      </c>
      <c r="GC31" s="4" t="s">
        <v>377</v>
      </c>
      <c r="GD31" s="4" t="s">
        <v>377</v>
      </c>
      <c r="GE31" s="4"/>
      <c r="GF31" s="73">
        <v>0</v>
      </c>
      <c r="GG31" s="4" t="s">
        <v>744</v>
      </c>
      <c r="GH31" s="4" t="s">
        <v>370</v>
      </c>
      <c r="GI31" s="7">
        <v>0.69299999999999995</v>
      </c>
      <c r="GJ31" s="7">
        <v>55.66</v>
      </c>
      <c r="GK31" s="7">
        <v>64.275000000000006</v>
      </c>
      <c r="GL31" s="7">
        <v>12</v>
      </c>
      <c r="GM31" s="7">
        <v>2</v>
      </c>
      <c r="GN31" s="4" t="s">
        <v>745</v>
      </c>
      <c r="GO31" s="7">
        <v>4.4950000000000001</v>
      </c>
      <c r="GP31" s="7">
        <v>6.5019999999999998</v>
      </c>
      <c r="GQ31" s="7">
        <v>9.8439999999999994</v>
      </c>
      <c r="GR31" s="7">
        <v>4</v>
      </c>
      <c r="GS31" s="7">
        <v>3</v>
      </c>
      <c r="GT31" s="7">
        <v>1</v>
      </c>
      <c r="GU31" s="7">
        <v>0</v>
      </c>
      <c r="GV31" s="7">
        <v>3</v>
      </c>
      <c r="GW31" s="4" t="s">
        <v>448</v>
      </c>
      <c r="GX31" s="7">
        <v>0.221</v>
      </c>
      <c r="GY31" s="7">
        <v>62.5</v>
      </c>
      <c r="GZ31" s="7">
        <v>63.801000000000002</v>
      </c>
      <c r="HA31" s="7">
        <v>26</v>
      </c>
      <c r="HB31" s="7">
        <v>4</v>
      </c>
      <c r="HC31" s="7">
        <v>2</v>
      </c>
      <c r="HD31" s="7">
        <v>3</v>
      </c>
      <c r="HE31" s="7">
        <v>6</v>
      </c>
      <c r="HF31" s="7">
        <v>2</v>
      </c>
      <c r="HG31" s="7">
        <v>2</v>
      </c>
      <c r="HH31" s="7">
        <v>2</v>
      </c>
      <c r="HI31" s="4" t="s">
        <v>346</v>
      </c>
      <c r="HJ31" s="4" t="s">
        <v>347</v>
      </c>
      <c r="HK31" s="8"/>
      <c r="HL31" s="4" t="s">
        <v>734</v>
      </c>
      <c r="HM31" s="6">
        <v>44274.363576388889</v>
      </c>
      <c r="HN31" s="6">
        <v>44274.429050925923</v>
      </c>
      <c r="HO31" s="7">
        <v>100</v>
      </c>
      <c r="HP31" s="7">
        <v>5657</v>
      </c>
      <c r="HQ31" s="7">
        <v>1</v>
      </c>
      <c r="HR31" s="6">
        <v>44274.429069652775</v>
      </c>
      <c r="HS31" s="4" t="s">
        <v>314</v>
      </c>
      <c r="HT31" s="4" t="s">
        <v>407</v>
      </c>
      <c r="HU31" s="4" t="s">
        <v>444</v>
      </c>
      <c r="HV31" s="4" t="s">
        <v>317</v>
      </c>
      <c r="HW31" s="7">
        <v>0</v>
      </c>
      <c r="HX31" s="7">
        <v>2</v>
      </c>
      <c r="HY31" s="7">
        <v>2</v>
      </c>
      <c r="HZ31" s="7">
        <v>1</v>
      </c>
      <c r="IA31" s="7">
        <v>1</v>
      </c>
      <c r="IB31" s="7">
        <v>1</v>
      </c>
      <c r="IC31" s="7">
        <v>2</v>
      </c>
      <c r="ID31" s="7">
        <v>1</v>
      </c>
      <c r="IE31" s="4" t="s">
        <v>746</v>
      </c>
      <c r="IF31" s="7">
        <v>0</v>
      </c>
      <c r="IG31" s="7">
        <v>0</v>
      </c>
      <c r="IH31" s="4" t="s">
        <v>391</v>
      </c>
      <c r="II31" s="4" t="s">
        <v>391</v>
      </c>
      <c r="IJ31" s="4"/>
      <c r="IK31" s="73">
        <v>1</v>
      </c>
      <c r="IL31" s="73">
        <v>33</v>
      </c>
      <c r="IM31" s="73">
        <v>33</v>
      </c>
      <c r="IN31" s="4"/>
      <c r="IO31" s="73">
        <v>1</v>
      </c>
      <c r="IP31" s="4" t="s">
        <v>747</v>
      </c>
      <c r="IQ31" s="83">
        <v>11.166666666666666</v>
      </c>
      <c r="IR31" s="73">
        <v>11</v>
      </c>
      <c r="IS31" s="73">
        <v>0.2</v>
      </c>
      <c r="IT31" s="73">
        <v>0</v>
      </c>
      <c r="IU31" s="83">
        <v>15.2</v>
      </c>
      <c r="IV31" s="73">
        <v>15</v>
      </c>
      <c r="IW31" s="73">
        <v>0.2</v>
      </c>
      <c r="IX31" s="73">
        <v>0</v>
      </c>
      <c r="IY31" s="4" t="s">
        <v>748</v>
      </c>
      <c r="IZ31" s="73">
        <v>45</v>
      </c>
      <c r="JA31" s="73">
        <v>45</v>
      </c>
      <c r="JB31" s="4"/>
      <c r="JC31" s="73">
        <v>0</v>
      </c>
      <c r="JD31" s="73">
        <v>60</v>
      </c>
      <c r="JE31" s="73">
        <v>60</v>
      </c>
      <c r="JF31" s="4"/>
      <c r="JG31" s="73">
        <v>1</v>
      </c>
      <c r="JH31" s="4" t="s">
        <v>320</v>
      </c>
      <c r="JI31" s="7">
        <v>0</v>
      </c>
      <c r="JJ31" s="7">
        <v>0</v>
      </c>
      <c r="JK31" s="7">
        <v>2</v>
      </c>
      <c r="JL31" s="7">
        <v>3</v>
      </c>
      <c r="JM31" s="4" t="s">
        <v>749</v>
      </c>
      <c r="JN31" s="7">
        <v>1</v>
      </c>
      <c r="JO31" s="7">
        <v>2</v>
      </c>
      <c r="JP31" s="7">
        <v>2</v>
      </c>
      <c r="JQ31" s="7">
        <v>2</v>
      </c>
      <c r="JR31" s="7">
        <v>1</v>
      </c>
      <c r="JS31" s="4" t="s">
        <v>750</v>
      </c>
      <c r="JT31" s="7">
        <v>3</v>
      </c>
      <c r="JU31" s="7">
        <v>2</v>
      </c>
      <c r="JV31" s="4" t="s">
        <v>751</v>
      </c>
      <c r="JW31" s="7">
        <v>1</v>
      </c>
      <c r="JX31" s="7">
        <v>0</v>
      </c>
      <c r="JY31" s="7">
        <v>0</v>
      </c>
      <c r="JZ31" s="7">
        <v>1</v>
      </c>
      <c r="KA31" s="7">
        <v>0</v>
      </c>
      <c r="KB31" s="4" t="s">
        <v>313</v>
      </c>
      <c r="KC31" s="4" t="s">
        <v>313</v>
      </c>
      <c r="KD31" s="7">
        <v>2</v>
      </c>
      <c r="KE31" s="7">
        <v>4.8220000000000001</v>
      </c>
      <c r="KF31" s="7">
        <v>16.521999999999998</v>
      </c>
      <c r="KG31" s="7">
        <v>18.754999999999999</v>
      </c>
      <c r="KH31" s="7">
        <v>7</v>
      </c>
      <c r="KI31" s="7">
        <v>2</v>
      </c>
      <c r="KJ31" s="7">
        <v>2</v>
      </c>
      <c r="KK31" s="7">
        <v>2</v>
      </c>
      <c r="KL31" s="7">
        <v>2</v>
      </c>
      <c r="KM31" s="7">
        <v>1</v>
      </c>
      <c r="KN31" s="7">
        <v>10</v>
      </c>
      <c r="KO31" s="7">
        <v>1</v>
      </c>
      <c r="KP31" s="4" t="s">
        <v>702</v>
      </c>
      <c r="KQ31" s="4" t="s">
        <v>313</v>
      </c>
      <c r="KR31" s="7">
        <v>1</v>
      </c>
      <c r="KS31" s="4" t="s">
        <v>312</v>
      </c>
      <c r="KT31" s="4" t="s">
        <v>313</v>
      </c>
      <c r="KU31" s="7">
        <v>4</v>
      </c>
      <c r="KV31" s="7">
        <v>4</v>
      </c>
      <c r="KW31" s="7">
        <v>4</v>
      </c>
      <c r="KX31" s="7">
        <v>4</v>
      </c>
      <c r="KY31" s="7">
        <v>4</v>
      </c>
      <c r="KZ31" s="7">
        <v>4</v>
      </c>
      <c r="LA31" s="7">
        <v>4</v>
      </c>
      <c r="LB31" s="7">
        <v>4</v>
      </c>
      <c r="LC31" s="7">
        <v>4</v>
      </c>
      <c r="LD31" s="7">
        <v>4</v>
      </c>
      <c r="LE31" s="7">
        <v>4</v>
      </c>
      <c r="LF31" s="7">
        <v>4</v>
      </c>
      <c r="LG31" s="7">
        <v>4</v>
      </c>
      <c r="LH31" s="7">
        <v>4</v>
      </c>
      <c r="LI31" s="7">
        <v>4</v>
      </c>
      <c r="LJ31" s="7">
        <v>4</v>
      </c>
      <c r="LK31" s="7">
        <v>4</v>
      </c>
      <c r="LL31" s="7">
        <v>4</v>
      </c>
      <c r="LM31" s="7">
        <v>4</v>
      </c>
      <c r="LN31" s="7">
        <v>2</v>
      </c>
      <c r="LO31" s="7">
        <v>2</v>
      </c>
      <c r="LP31" s="7">
        <v>2</v>
      </c>
      <c r="LQ31" s="7">
        <v>2</v>
      </c>
      <c r="LR31" s="7">
        <v>2</v>
      </c>
      <c r="LS31" s="7">
        <v>4</v>
      </c>
      <c r="LT31" s="7">
        <v>4</v>
      </c>
      <c r="LU31" s="7">
        <v>4</v>
      </c>
      <c r="LV31" s="4" t="s">
        <v>752</v>
      </c>
      <c r="LW31" s="4" t="s">
        <v>753</v>
      </c>
      <c r="LX31" s="4" t="s">
        <v>754</v>
      </c>
      <c r="LY31" s="4" t="s">
        <v>755</v>
      </c>
      <c r="LZ31" s="7">
        <v>56</v>
      </c>
      <c r="MA31">
        <f t="shared" si="27"/>
        <v>6</v>
      </c>
      <c r="MB31">
        <f t="shared" si="28"/>
        <v>8</v>
      </c>
      <c r="MC31">
        <f t="shared" si="0"/>
        <v>17</v>
      </c>
      <c r="MD31">
        <f t="shared" si="1"/>
        <v>9</v>
      </c>
      <c r="ME31">
        <f t="shared" si="29"/>
        <v>48</v>
      </c>
      <c r="MF31">
        <f t="shared" si="30"/>
        <v>1</v>
      </c>
      <c r="MG31">
        <f t="shared" si="31"/>
        <v>1.3333333333333333</v>
      </c>
      <c r="MH31">
        <f t="shared" si="32"/>
        <v>3.4</v>
      </c>
      <c r="MI31">
        <f t="shared" si="33"/>
        <v>1.8</v>
      </c>
      <c r="MJ31">
        <f t="shared" si="34"/>
        <v>4</v>
      </c>
      <c r="MK31">
        <f t="shared" si="35"/>
        <v>0.8</v>
      </c>
      <c r="ML31">
        <f t="shared" si="36"/>
        <v>2.4</v>
      </c>
      <c r="MM31">
        <f t="shared" si="37"/>
        <v>0</v>
      </c>
      <c r="MN31">
        <f t="shared" si="38"/>
        <v>1</v>
      </c>
      <c r="MO31">
        <f t="shared" si="39"/>
        <v>0.66666666666666663</v>
      </c>
      <c r="MP31">
        <f t="shared" si="40"/>
        <v>2.1666666666666665</v>
      </c>
      <c r="MQ31">
        <f t="shared" si="41"/>
        <v>0</v>
      </c>
      <c r="MR31">
        <f t="shared" si="42"/>
        <v>0</v>
      </c>
      <c r="MS31">
        <f t="shared" si="43"/>
        <v>46.857142857142854</v>
      </c>
      <c r="MT31">
        <f t="shared" si="44"/>
        <v>58.571428571428569</v>
      </c>
      <c r="MU31" s="77">
        <f t="shared" si="2"/>
        <v>1</v>
      </c>
      <c r="MV31">
        <f t="shared" si="3"/>
        <v>0</v>
      </c>
      <c r="MW31">
        <v>1</v>
      </c>
      <c r="MX31">
        <v>1</v>
      </c>
      <c r="MY31">
        <f t="shared" si="4"/>
        <v>0</v>
      </c>
      <c r="MZ31">
        <v>1</v>
      </c>
      <c r="NA31">
        <v>1</v>
      </c>
      <c r="NB31">
        <f t="shared" si="5"/>
        <v>1</v>
      </c>
      <c r="NC31">
        <f t="shared" si="6"/>
        <v>0</v>
      </c>
      <c r="ND31">
        <f t="shared" si="7"/>
        <v>0</v>
      </c>
      <c r="NE31">
        <f t="shared" si="8"/>
        <v>0</v>
      </c>
      <c r="NF31" s="77">
        <f t="shared" si="9"/>
        <v>0</v>
      </c>
      <c r="NG31">
        <f t="shared" si="10"/>
        <v>0</v>
      </c>
      <c r="NH31">
        <f t="shared" si="11"/>
        <v>1</v>
      </c>
      <c r="NI31">
        <f t="shared" si="12"/>
        <v>1</v>
      </c>
      <c r="NJ31">
        <f t="shared" si="13"/>
        <v>0</v>
      </c>
      <c r="NK31">
        <f t="shared" si="14"/>
        <v>0</v>
      </c>
      <c r="NL31">
        <f t="shared" si="15"/>
        <v>0</v>
      </c>
      <c r="NM31">
        <f t="shared" si="16"/>
        <v>1</v>
      </c>
      <c r="NN31" s="77">
        <f t="shared" si="17"/>
        <v>1</v>
      </c>
      <c r="NO31" s="77">
        <f t="shared" si="18"/>
        <v>0</v>
      </c>
      <c r="NP31" s="77">
        <f t="shared" si="19"/>
        <v>1</v>
      </c>
      <c r="NQ31" s="77">
        <f t="shared" si="20"/>
        <v>1</v>
      </c>
      <c r="NR31" s="77">
        <f t="shared" si="21"/>
        <v>1</v>
      </c>
      <c r="NS31" s="77">
        <f t="shared" si="22"/>
        <v>0</v>
      </c>
      <c r="NT31" s="77">
        <f t="shared" si="23"/>
        <v>1</v>
      </c>
      <c r="NU31" s="77">
        <f t="shared" si="24"/>
        <v>0</v>
      </c>
      <c r="NV31" s="77">
        <f t="shared" si="25"/>
        <v>0</v>
      </c>
      <c r="NW31" s="77" t="e">
        <f>IF(LEN(VLOOKUP(I:I,#REF!, 2, 0))=0, "", VLOOKUP(I:I,#REF!, 2, 0))</f>
        <v>#REF!</v>
      </c>
      <c r="NX31" s="77" t="e">
        <f>IF(LEN(VLOOKUP(I:I,#REF!, 3, 0))=0, "", VLOOKUP(I:I,#REF!, 3, 0))</f>
        <v>#REF!</v>
      </c>
      <c r="NY31" s="77">
        <f t="shared" si="45"/>
        <v>0.66666666666666663</v>
      </c>
      <c r="NZ31" s="77">
        <f t="shared" si="46"/>
        <v>1</v>
      </c>
      <c r="OA31" s="77">
        <f t="shared" si="47"/>
        <v>0</v>
      </c>
      <c r="OB31" s="77">
        <f t="shared" si="48"/>
        <v>0.16666666666666666</v>
      </c>
      <c r="OC31">
        <f t="shared" si="49"/>
        <v>0.5</v>
      </c>
      <c r="OD31" s="77">
        <f t="shared" si="50"/>
        <v>0</v>
      </c>
      <c r="OE31">
        <f t="shared" si="51"/>
        <v>0.53333333333333333</v>
      </c>
      <c r="OF31">
        <f t="shared" si="52"/>
        <v>0.63636363636363635</v>
      </c>
      <c r="OG31" t="e">
        <f t="shared" si="53"/>
        <v>#REF!</v>
      </c>
      <c r="OH31">
        <f t="shared" si="26"/>
        <v>0.41666666666666669</v>
      </c>
      <c r="OI31">
        <f t="shared" si="54"/>
        <v>0.25</v>
      </c>
      <c r="OJ31" s="77">
        <f t="shared" si="55"/>
        <v>0.5</v>
      </c>
      <c r="OK31" t="e">
        <f>IF(LEN(VLOOKUP(I:I,#REF!, 2, 0))=0, "", VLOOKUP(I:I,#REF!, 2, 0))</f>
        <v>#REF!</v>
      </c>
      <c r="OL31" t="e">
        <f>IF(LEN(VLOOKUP(I:I,#REF!, 3, 0))=0, "", VLOOKUP(I:I,#REF!, 3, 0))</f>
        <v>#REF!</v>
      </c>
      <c r="OM31">
        <v>5</v>
      </c>
      <c r="ON31">
        <v>1</v>
      </c>
      <c r="OO31" s="109">
        <v>1</v>
      </c>
      <c r="OP31">
        <f t="shared" si="56"/>
        <v>7</v>
      </c>
      <c r="OQ31">
        <v>1</v>
      </c>
      <c r="OR31">
        <v>1</v>
      </c>
      <c r="OS31">
        <f t="shared" si="57"/>
        <v>3</v>
      </c>
    </row>
    <row r="32" spans="5:409" ht="18" customHeight="1">
      <c r="F32">
        <v>1</v>
      </c>
      <c r="G32">
        <v>1</v>
      </c>
      <c r="H32" s="110" t="s">
        <v>756</v>
      </c>
      <c r="I32" s="110" t="s">
        <v>756</v>
      </c>
      <c r="J32" s="5"/>
      <c r="K32" s="6">
        <v>44271.412094907406</v>
      </c>
      <c r="L32" s="6">
        <v>44274.427118055559</v>
      </c>
      <c r="M32" s="7">
        <v>100</v>
      </c>
      <c r="N32" s="7">
        <v>2</v>
      </c>
      <c r="O32" s="73">
        <v>1</v>
      </c>
      <c r="P32" s="4" t="s">
        <v>313</v>
      </c>
      <c r="Q32" s="7">
        <v>260498</v>
      </c>
      <c r="R32" s="7">
        <v>1</v>
      </c>
      <c r="S32" s="6">
        <v>44274.427142118053</v>
      </c>
      <c r="T32" s="4" t="s">
        <v>314</v>
      </c>
      <c r="U32" s="4" t="s">
        <v>407</v>
      </c>
      <c r="V32" s="4" t="s">
        <v>408</v>
      </c>
      <c r="W32" s="4" t="s">
        <v>317</v>
      </c>
      <c r="X32" s="7">
        <v>77.962999999999994</v>
      </c>
      <c r="Y32" s="7">
        <v>106.703</v>
      </c>
      <c r="Z32" s="7">
        <v>107.89</v>
      </c>
      <c r="AA32" s="7">
        <v>5</v>
      </c>
      <c r="AB32" s="7">
        <v>2</v>
      </c>
      <c r="AC32" s="7">
        <v>2</v>
      </c>
      <c r="AD32" s="7">
        <v>2</v>
      </c>
      <c r="AE32" s="7">
        <v>3</v>
      </c>
      <c r="AF32" s="7">
        <v>1</v>
      </c>
      <c r="AG32" s="7">
        <v>2</v>
      </c>
      <c r="AH32" s="7">
        <v>1</v>
      </c>
      <c r="AI32" s="7">
        <v>2</v>
      </c>
      <c r="AJ32" s="4" t="s">
        <v>757</v>
      </c>
      <c r="AK32" s="7">
        <v>14.3</v>
      </c>
      <c r="AL32" s="7">
        <v>24.831</v>
      </c>
      <c r="AM32" s="7">
        <v>26.094999999999999</v>
      </c>
      <c r="AN32" s="7">
        <v>3</v>
      </c>
      <c r="AO32" s="7">
        <v>3</v>
      </c>
      <c r="AP32" s="7">
        <v>2</v>
      </c>
      <c r="AQ32" s="7">
        <v>2.9119999999999999</v>
      </c>
      <c r="AR32" s="7">
        <v>166.09700000000001</v>
      </c>
      <c r="AS32" s="7">
        <v>167.87799999999999</v>
      </c>
      <c r="AT32" s="7">
        <v>3</v>
      </c>
      <c r="AU32" s="7">
        <v>161.49299999999999</v>
      </c>
      <c r="AV32" s="7">
        <v>909.61800000000005</v>
      </c>
      <c r="AW32" s="7">
        <v>916.20100000000002</v>
      </c>
      <c r="AX32" s="7">
        <v>8</v>
      </c>
      <c r="AY32" s="4" t="s">
        <v>377</v>
      </c>
      <c r="AZ32" s="4" t="s">
        <v>377</v>
      </c>
      <c r="BA32" s="4"/>
      <c r="BB32" s="73">
        <v>1</v>
      </c>
      <c r="BC32" s="4" t="s">
        <v>758</v>
      </c>
      <c r="BD32" s="7">
        <v>18.773</v>
      </c>
      <c r="BE32" s="7">
        <v>621.63599999999997</v>
      </c>
      <c r="BF32" s="7">
        <v>622.25</v>
      </c>
      <c r="BG32" s="7">
        <v>14</v>
      </c>
      <c r="BH32" s="7">
        <v>149.036</v>
      </c>
      <c r="BI32" s="7">
        <v>149.036</v>
      </c>
      <c r="BJ32" s="7">
        <v>154.40199999999999</v>
      </c>
      <c r="BK32" s="7">
        <v>1</v>
      </c>
      <c r="BL32" s="4" t="s">
        <v>377</v>
      </c>
      <c r="BM32" s="7">
        <v>0</v>
      </c>
      <c r="BN32" s="7">
        <v>0</v>
      </c>
      <c r="BO32" s="7">
        <v>48.441000000000003</v>
      </c>
      <c r="BP32" s="7">
        <v>0</v>
      </c>
      <c r="BQ32" s="7">
        <v>50</v>
      </c>
      <c r="BR32" s="7">
        <v>60</v>
      </c>
      <c r="BS32" s="7">
        <v>11.252000000000001</v>
      </c>
      <c r="BT32" s="7">
        <v>434.185</v>
      </c>
      <c r="BU32" s="7">
        <v>493.40499999999997</v>
      </c>
      <c r="BV32" s="7">
        <v>15</v>
      </c>
      <c r="BW32" s="4" t="s">
        <v>411</v>
      </c>
      <c r="BX32" s="4" t="s">
        <v>411</v>
      </c>
      <c r="BY32" s="4"/>
      <c r="BZ32" s="73">
        <v>0</v>
      </c>
      <c r="CA32" s="4" t="s">
        <v>759</v>
      </c>
      <c r="CB32" s="7">
        <v>0.38200000000000001</v>
      </c>
      <c r="CC32" s="7">
        <v>122.407</v>
      </c>
      <c r="CD32" s="7">
        <v>179.827</v>
      </c>
      <c r="CE32" s="7">
        <v>5</v>
      </c>
      <c r="CF32" s="7">
        <v>99</v>
      </c>
      <c r="CG32" s="7">
        <v>93</v>
      </c>
      <c r="CH32" s="7">
        <v>4.1429999999999998</v>
      </c>
      <c r="CI32" s="7">
        <v>436.834</v>
      </c>
      <c r="CJ32" s="7">
        <v>466.774</v>
      </c>
      <c r="CK32" s="7">
        <v>22</v>
      </c>
      <c r="CL32" s="97" t="s">
        <v>760</v>
      </c>
      <c r="CM32" s="94" t="s">
        <v>761</v>
      </c>
      <c r="CN32" s="7">
        <v>170.80099999999999</v>
      </c>
      <c r="CO32" s="7">
        <v>170.80099999999999</v>
      </c>
      <c r="CP32" s="7">
        <v>171.71</v>
      </c>
      <c r="CQ32" s="7">
        <v>1</v>
      </c>
      <c r="CR32" s="7">
        <v>72</v>
      </c>
      <c r="CS32" s="7">
        <v>71</v>
      </c>
      <c r="CT32" s="7">
        <v>3</v>
      </c>
      <c r="CU32" s="7">
        <v>2</v>
      </c>
      <c r="CV32" s="4" t="s">
        <v>620</v>
      </c>
      <c r="CW32" s="7">
        <v>1.6719999999999999</v>
      </c>
      <c r="CX32" s="7">
        <v>377.68799999999999</v>
      </c>
      <c r="CY32" s="7">
        <v>378.36700000000002</v>
      </c>
      <c r="CZ32" s="7">
        <v>6</v>
      </c>
      <c r="DA32" s="7">
        <v>7.774</v>
      </c>
      <c r="DB32" s="7">
        <v>16.655999999999999</v>
      </c>
      <c r="DC32" s="7">
        <v>19.738</v>
      </c>
      <c r="DD32" s="7">
        <v>3</v>
      </c>
      <c r="DE32" s="4" t="s">
        <v>377</v>
      </c>
      <c r="DF32" s="7">
        <v>0</v>
      </c>
      <c r="DG32" s="7">
        <v>0</v>
      </c>
      <c r="DH32" s="7">
        <v>162.17500000000001</v>
      </c>
      <c r="DI32" s="7">
        <v>0</v>
      </c>
      <c r="DJ32" s="7">
        <v>72</v>
      </c>
      <c r="DK32" s="7">
        <v>70</v>
      </c>
      <c r="DL32" s="7">
        <v>1.57</v>
      </c>
      <c r="DM32" s="7">
        <v>1063.2049999999999</v>
      </c>
      <c r="DN32" s="7">
        <v>1083.4010000000001</v>
      </c>
      <c r="DO32" s="7">
        <v>15</v>
      </c>
      <c r="DP32" s="4" t="s">
        <v>411</v>
      </c>
      <c r="DQ32" s="4" t="s">
        <v>411</v>
      </c>
      <c r="DR32" s="4"/>
      <c r="DS32" s="73">
        <v>0</v>
      </c>
      <c r="DT32" s="4" t="s">
        <v>762</v>
      </c>
      <c r="DU32" s="7">
        <v>0.86799999999999999</v>
      </c>
      <c r="DV32" s="7">
        <v>99.769000000000005</v>
      </c>
      <c r="DW32" s="7">
        <v>100.66</v>
      </c>
      <c r="DX32" s="7">
        <v>4</v>
      </c>
      <c r="DY32" s="7">
        <v>74</v>
      </c>
      <c r="DZ32" s="7">
        <v>78</v>
      </c>
      <c r="EA32" s="7">
        <v>1.155</v>
      </c>
      <c r="EB32" s="7">
        <v>83.54</v>
      </c>
      <c r="EC32" s="7">
        <v>98.626000000000005</v>
      </c>
      <c r="ED32" s="7">
        <v>7</v>
      </c>
      <c r="EE32" s="94" t="s">
        <v>763</v>
      </c>
      <c r="EF32" s="94" t="s">
        <v>764</v>
      </c>
      <c r="EG32" s="7">
        <v>31.173999999999999</v>
      </c>
      <c r="EH32" s="7">
        <v>109.479</v>
      </c>
      <c r="EI32" s="7">
        <v>124.065</v>
      </c>
      <c r="EJ32" s="7">
        <v>3</v>
      </c>
      <c r="EK32" s="7">
        <v>66</v>
      </c>
      <c r="EL32" s="7">
        <v>66</v>
      </c>
      <c r="EM32" s="7">
        <v>1</v>
      </c>
      <c r="EN32" s="7">
        <v>3</v>
      </c>
      <c r="EO32" s="4" t="s">
        <v>765</v>
      </c>
      <c r="EP32" s="7">
        <v>14.788</v>
      </c>
      <c r="EQ32" s="7">
        <v>15.872</v>
      </c>
      <c r="ER32" s="7">
        <v>16.643000000000001</v>
      </c>
      <c r="ES32" s="7">
        <v>2</v>
      </c>
      <c r="ET32" s="4" t="s">
        <v>312</v>
      </c>
      <c r="EU32" s="7">
        <v>0.93300000000000005</v>
      </c>
      <c r="EV32" s="7">
        <v>0.93300000000000005</v>
      </c>
      <c r="EW32" s="7">
        <v>242.59700000000001</v>
      </c>
      <c r="EX32" s="7">
        <v>1</v>
      </c>
      <c r="EY32" s="7">
        <v>74</v>
      </c>
      <c r="EZ32" s="7">
        <v>77</v>
      </c>
      <c r="FA32" s="7">
        <v>2.2090000000000001</v>
      </c>
      <c r="FB32" s="7">
        <v>78.528000000000006</v>
      </c>
      <c r="FC32" s="7">
        <v>80.123999999999995</v>
      </c>
      <c r="FD32" s="7">
        <v>16</v>
      </c>
      <c r="FE32" s="4" t="s">
        <v>766</v>
      </c>
      <c r="FF32" s="7">
        <v>1</v>
      </c>
      <c r="FG32" s="7">
        <v>1</v>
      </c>
      <c r="FH32" s="7">
        <v>1</v>
      </c>
      <c r="FI32" s="7">
        <v>3</v>
      </c>
      <c r="FJ32" s="7">
        <v>1</v>
      </c>
      <c r="FK32" s="7">
        <v>0</v>
      </c>
      <c r="FL32" s="4" t="s">
        <v>312</v>
      </c>
      <c r="FM32" s="4" t="s">
        <v>313</v>
      </c>
      <c r="FN32" s="7">
        <v>1</v>
      </c>
      <c r="FO32" s="7">
        <v>0.499</v>
      </c>
      <c r="FP32" s="7">
        <v>125.31100000000001</v>
      </c>
      <c r="FQ32" s="7">
        <v>127.05500000000001</v>
      </c>
      <c r="FR32" s="7">
        <v>11</v>
      </c>
      <c r="FS32" s="4" t="s">
        <v>323</v>
      </c>
      <c r="FT32" s="4" t="s">
        <v>323</v>
      </c>
      <c r="FU32" s="4"/>
      <c r="FV32" s="73">
        <v>1</v>
      </c>
      <c r="FW32" s="4" t="s">
        <v>767</v>
      </c>
      <c r="FX32" s="4" t="s">
        <v>312</v>
      </c>
      <c r="FY32" s="7">
        <v>1.6579999999999999</v>
      </c>
      <c r="FZ32" s="7">
        <v>244.25</v>
      </c>
      <c r="GA32" s="7">
        <v>245.58199999999999</v>
      </c>
      <c r="GB32" s="7">
        <v>9</v>
      </c>
      <c r="GC32" s="4" t="s">
        <v>327</v>
      </c>
      <c r="GD32" s="4" t="s">
        <v>327</v>
      </c>
      <c r="GE32" s="4"/>
      <c r="GF32" s="73">
        <v>0</v>
      </c>
      <c r="GG32" s="4" t="s">
        <v>768</v>
      </c>
      <c r="GH32" s="4" t="s">
        <v>339</v>
      </c>
      <c r="GI32" s="7">
        <v>10.28</v>
      </c>
      <c r="GJ32" s="7">
        <v>23.728999999999999</v>
      </c>
      <c r="GK32" s="7">
        <v>40.511000000000003</v>
      </c>
      <c r="GL32" s="7">
        <v>7</v>
      </c>
      <c r="GM32" s="7">
        <v>2</v>
      </c>
      <c r="GN32" s="4" t="s">
        <v>766</v>
      </c>
      <c r="GO32" s="7">
        <v>0.90600000000000003</v>
      </c>
      <c r="GP32" s="7">
        <v>1.492</v>
      </c>
      <c r="GQ32" s="7">
        <v>2.5590000000000002</v>
      </c>
      <c r="GR32" s="7">
        <v>2</v>
      </c>
      <c r="GS32" s="7">
        <v>1</v>
      </c>
      <c r="GT32" s="7">
        <v>2</v>
      </c>
      <c r="GU32" s="7">
        <v>2</v>
      </c>
      <c r="GV32" s="7">
        <v>3</v>
      </c>
      <c r="GW32" s="4" t="s">
        <v>336</v>
      </c>
      <c r="GX32" s="7">
        <v>4.0140000000000002</v>
      </c>
      <c r="GY32" s="7">
        <v>11.321999999999999</v>
      </c>
      <c r="GZ32" s="7">
        <v>12.56</v>
      </c>
      <c r="HA32" s="7">
        <v>9</v>
      </c>
      <c r="HB32" s="7">
        <v>3</v>
      </c>
      <c r="HC32" s="7">
        <v>4</v>
      </c>
      <c r="HD32" s="7">
        <v>3</v>
      </c>
      <c r="HE32" s="7">
        <v>4</v>
      </c>
      <c r="HF32" s="7">
        <v>4</v>
      </c>
      <c r="HG32" s="7">
        <v>3</v>
      </c>
      <c r="HH32" s="7">
        <v>4</v>
      </c>
      <c r="HI32" s="4" t="s">
        <v>346</v>
      </c>
      <c r="HJ32" s="4" t="s">
        <v>347</v>
      </c>
      <c r="HK32" s="8"/>
      <c r="HL32" s="4" t="s">
        <v>756</v>
      </c>
      <c r="HM32" s="6">
        <v>44274.36341435185</v>
      </c>
      <c r="HN32" s="6">
        <v>44274.450567129628</v>
      </c>
      <c r="HO32" s="7">
        <v>100</v>
      </c>
      <c r="HP32" s="7">
        <v>7530</v>
      </c>
      <c r="HQ32" s="7">
        <v>1</v>
      </c>
      <c r="HR32" s="6">
        <v>44274.450583726852</v>
      </c>
      <c r="HS32" s="4" t="s">
        <v>314</v>
      </c>
      <c r="HT32" s="4" t="s">
        <v>315</v>
      </c>
      <c r="HU32" s="4" t="s">
        <v>425</v>
      </c>
      <c r="HV32" s="4" t="s">
        <v>317</v>
      </c>
      <c r="HW32" s="7">
        <v>1</v>
      </c>
      <c r="HX32" s="7">
        <v>1</v>
      </c>
      <c r="HY32" s="7">
        <v>3</v>
      </c>
      <c r="HZ32" s="7">
        <v>3</v>
      </c>
      <c r="IA32" s="7">
        <v>3</v>
      </c>
      <c r="IB32" s="7">
        <v>3</v>
      </c>
      <c r="IC32" s="7">
        <v>3</v>
      </c>
      <c r="ID32" s="7">
        <v>3</v>
      </c>
      <c r="IE32" s="4" t="s">
        <v>769</v>
      </c>
      <c r="IF32" s="7">
        <v>3</v>
      </c>
      <c r="IG32" s="7">
        <v>2</v>
      </c>
      <c r="IH32" s="4" t="s">
        <v>391</v>
      </c>
      <c r="II32" s="4" t="s">
        <v>391</v>
      </c>
      <c r="IJ32" s="4"/>
      <c r="IK32" s="73">
        <v>1</v>
      </c>
      <c r="IL32" s="73">
        <v>33</v>
      </c>
      <c r="IM32" s="73">
        <v>33</v>
      </c>
      <c r="IN32" s="4"/>
      <c r="IO32" s="73">
        <v>1</v>
      </c>
      <c r="IP32" s="4" t="s">
        <v>770</v>
      </c>
      <c r="IQ32" s="73">
        <v>24</v>
      </c>
      <c r="IR32" s="73">
        <v>24</v>
      </c>
      <c r="IS32" s="4"/>
      <c r="IT32" s="73">
        <v>0</v>
      </c>
      <c r="IU32" s="73">
        <v>18</v>
      </c>
      <c r="IV32" s="73">
        <v>18</v>
      </c>
      <c r="IW32" s="4"/>
      <c r="IX32" s="73">
        <v>0</v>
      </c>
      <c r="IY32" s="4" t="s">
        <v>771</v>
      </c>
      <c r="IZ32" s="73">
        <v>40</v>
      </c>
      <c r="JA32" s="73">
        <v>40</v>
      </c>
      <c r="JB32" s="4"/>
      <c r="JC32" s="73">
        <v>1</v>
      </c>
      <c r="JD32" s="73">
        <v>48</v>
      </c>
      <c r="JE32" s="73">
        <v>48</v>
      </c>
      <c r="JF32" s="4"/>
      <c r="JG32" s="73">
        <v>0</v>
      </c>
      <c r="JH32" s="4" t="s">
        <v>497</v>
      </c>
      <c r="JI32" s="7">
        <v>2</v>
      </c>
      <c r="JJ32" s="7">
        <v>3</v>
      </c>
      <c r="JK32" s="7">
        <v>2</v>
      </c>
      <c r="JL32" s="7">
        <v>1</v>
      </c>
      <c r="JM32" s="4" t="s">
        <v>772</v>
      </c>
      <c r="JN32" s="7">
        <v>1</v>
      </c>
      <c r="JO32" s="7">
        <v>2</v>
      </c>
      <c r="JP32" s="7">
        <v>2</v>
      </c>
      <c r="JQ32" s="7">
        <v>1</v>
      </c>
      <c r="JR32" s="7">
        <v>3</v>
      </c>
      <c r="JS32" s="4" t="s">
        <v>773</v>
      </c>
      <c r="JT32" s="7">
        <v>3</v>
      </c>
      <c r="JU32" s="7">
        <v>3</v>
      </c>
      <c r="JV32" s="4" t="s">
        <v>774</v>
      </c>
      <c r="JW32" s="7">
        <v>1</v>
      </c>
      <c r="JX32" s="7">
        <v>2</v>
      </c>
      <c r="JY32" s="7">
        <v>2</v>
      </c>
      <c r="JZ32" s="7">
        <v>1</v>
      </c>
      <c r="KA32" s="7">
        <v>0</v>
      </c>
      <c r="KB32" s="4" t="s">
        <v>312</v>
      </c>
      <c r="KC32" s="4" t="s">
        <v>313</v>
      </c>
      <c r="KD32" s="7">
        <v>1</v>
      </c>
      <c r="KE32" s="7">
        <v>2.093</v>
      </c>
      <c r="KF32" s="7">
        <v>5.0549999999999997</v>
      </c>
      <c r="KG32" s="7">
        <v>5.5380000000000003</v>
      </c>
      <c r="KH32" s="7">
        <v>8</v>
      </c>
      <c r="KI32" s="7">
        <v>4</v>
      </c>
      <c r="KJ32" s="7">
        <v>3</v>
      </c>
      <c r="KK32" s="7">
        <v>4</v>
      </c>
      <c r="KL32" s="7">
        <v>4</v>
      </c>
      <c r="KM32" s="7">
        <v>4</v>
      </c>
      <c r="KN32" s="7">
        <v>11</v>
      </c>
      <c r="KO32" s="7">
        <v>1</v>
      </c>
      <c r="KP32" s="4" t="s">
        <v>312</v>
      </c>
      <c r="KQ32" s="4" t="s">
        <v>313</v>
      </c>
      <c r="KR32" s="7">
        <v>0</v>
      </c>
      <c r="KS32" s="4" t="s">
        <v>312</v>
      </c>
      <c r="KT32" s="4" t="s">
        <v>313</v>
      </c>
      <c r="KU32" s="7">
        <v>3</v>
      </c>
      <c r="KV32" s="7">
        <v>3</v>
      </c>
      <c r="KW32" s="7">
        <v>3</v>
      </c>
      <c r="KX32" s="7">
        <v>3</v>
      </c>
      <c r="KY32" s="7">
        <v>3</v>
      </c>
      <c r="KZ32" s="7">
        <v>3</v>
      </c>
      <c r="LA32" s="7">
        <v>3</v>
      </c>
      <c r="LB32" s="7">
        <v>3</v>
      </c>
      <c r="LC32" s="7">
        <v>3</v>
      </c>
      <c r="LD32" s="7">
        <v>3</v>
      </c>
      <c r="LE32" s="7">
        <v>4</v>
      </c>
      <c r="LF32" s="7">
        <v>4</v>
      </c>
      <c r="LG32" s="7">
        <v>4</v>
      </c>
      <c r="LH32" s="7">
        <v>4</v>
      </c>
      <c r="LI32" s="7">
        <v>3</v>
      </c>
      <c r="LJ32" s="7">
        <v>4</v>
      </c>
      <c r="LK32" s="7">
        <v>4</v>
      </c>
      <c r="LL32" s="7">
        <v>3</v>
      </c>
      <c r="LM32" s="7">
        <v>3</v>
      </c>
      <c r="LN32" s="7">
        <v>4</v>
      </c>
      <c r="LO32" s="7">
        <v>3</v>
      </c>
      <c r="LP32" s="7">
        <v>4</v>
      </c>
      <c r="LQ32" s="7">
        <v>3</v>
      </c>
      <c r="LR32" s="7">
        <v>3</v>
      </c>
      <c r="LS32" s="7">
        <v>4</v>
      </c>
      <c r="LT32" s="7">
        <v>3</v>
      </c>
      <c r="LU32" s="7">
        <v>3</v>
      </c>
      <c r="LV32" s="4" t="s">
        <v>775</v>
      </c>
      <c r="LW32" s="4" t="s">
        <v>776</v>
      </c>
      <c r="LX32" s="4" t="s">
        <v>777</v>
      </c>
      <c r="LY32" s="4" t="s">
        <v>313</v>
      </c>
      <c r="LZ32" s="7">
        <v>46</v>
      </c>
      <c r="MA32">
        <f t="shared" si="27"/>
        <v>11</v>
      </c>
      <c r="MB32">
        <f t="shared" si="28"/>
        <v>18</v>
      </c>
      <c r="MC32">
        <f t="shared" si="0"/>
        <v>18</v>
      </c>
      <c r="MD32">
        <f t="shared" si="1"/>
        <v>19</v>
      </c>
      <c r="ME32">
        <f t="shared" si="29"/>
        <v>38</v>
      </c>
      <c r="MF32">
        <f t="shared" si="30"/>
        <v>1.8333333333333333</v>
      </c>
      <c r="MG32">
        <f t="shared" si="31"/>
        <v>3</v>
      </c>
      <c r="MH32">
        <f t="shared" si="32"/>
        <v>3.6</v>
      </c>
      <c r="MI32">
        <f t="shared" si="33"/>
        <v>3.8</v>
      </c>
      <c r="MJ32">
        <f t="shared" si="34"/>
        <v>3.1666666666666665</v>
      </c>
      <c r="MK32">
        <f t="shared" si="35"/>
        <v>2.4</v>
      </c>
      <c r="ML32">
        <f t="shared" si="36"/>
        <v>2</v>
      </c>
      <c r="MM32">
        <f t="shared" si="37"/>
        <v>2</v>
      </c>
      <c r="MN32">
        <f t="shared" si="38"/>
        <v>2</v>
      </c>
      <c r="MO32">
        <f t="shared" si="39"/>
        <v>2.3333333333333335</v>
      </c>
      <c r="MP32">
        <f t="shared" si="40"/>
        <v>2</v>
      </c>
      <c r="MQ32">
        <f t="shared" si="41"/>
        <v>2.3333333333333335</v>
      </c>
      <c r="MR32">
        <f t="shared" si="42"/>
        <v>2.3333333333333335</v>
      </c>
      <c r="MS32">
        <f t="shared" si="43"/>
        <v>72.428571428571431</v>
      </c>
      <c r="MT32">
        <f t="shared" si="44"/>
        <v>73.571428571428569</v>
      </c>
      <c r="MU32" s="77">
        <f t="shared" si="2"/>
        <v>1</v>
      </c>
      <c r="MV32">
        <f t="shared" si="3"/>
        <v>0</v>
      </c>
      <c r="MW32">
        <v>0</v>
      </c>
      <c r="MX32">
        <v>0</v>
      </c>
      <c r="MY32">
        <f t="shared" si="4"/>
        <v>0</v>
      </c>
      <c r="MZ32">
        <v>0</v>
      </c>
      <c r="NA32">
        <v>0</v>
      </c>
      <c r="NB32">
        <f t="shared" si="5"/>
        <v>1</v>
      </c>
      <c r="NC32">
        <f t="shared" si="6"/>
        <v>0</v>
      </c>
      <c r="ND32">
        <f t="shared" si="7"/>
        <v>0</v>
      </c>
      <c r="NE32">
        <f t="shared" si="8"/>
        <v>1</v>
      </c>
      <c r="NF32" s="77">
        <f t="shared" si="9"/>
        <v>0</v>
      </c>
      <c r="NG32">
        <f t="shared" si="10"/>
        <v>1</v>
      </c>
      <c r="NH32">
        <f t="shared" si="11"/>
        <v>1</v>
      </c>
      <c r="NI32">
        <f t="shared" si="12"/>
        <v>1</v>
      </c>
      <c r="NJ32">
        <f t="shared" si="13"/>
        <v>0</v>
      </c>
      <c r="NK32">
        <f t="shared" si="14"/>
        <v>0</v>
      </c>
      <c r="NL32">
        <f t="shared" si="15"/>
        <v>1</v>
      </c>
      <c r="NM32">
        <f t="shared" si="16"/>
        <v>0</v>
      </c>
      <c r="NN32" s="77">
        <f t="shared" si="17"/>
        <v>1</v>
      </c>
      <c r="NO32" s="77">
        <f t="shared" si="18"/>
        <v>0</v>
      </c>
      <c r="NP32" s="77">
        <f t="shared" si="19"/>
        <v>1</v>
      </c>
      <c r="NQ32" s="77">
        <f t="shared" si="20"/>
        <v>1</v>
      </c>
      <c r="NR32" s="77">
        <f t="shared" si="21"/>
        <v>1</v>
      </c>
      <c r="NS32" s="77">
        <f t="shared" si="22"/>
        <v>0</v>
      </c>
      <c r="NT32" s="77">
        <f t="shared" si="23"/>
        <v>0</v>
      </c>
      <c r="NU32" s="77">
        <f t="shared" si="24"/>
        <v>0</v>
      </c>
      <c r="NV32" s="77">
        <f t="shared" si="25"/>
        <v>0</v>
      </c>
      <c r="NW32" s="77" t="e">
        <f>IF(LEN(VLOOKUP(I:I,#REF!, 2, 0))=0, "", VLOOKUP(I:I,#REF!, 2, 0))</f>
        <v>#REF!</v>
      </c>
      <c r="NX32" s="77" t="e">
        <f>IF(LEN(VLOOKUP(I:I,#REF!, 3, 0))=0, "", VLOOKUP(I:I,#REF!, 3, 0))</f>
        <v>#REF!</v>
      </c>
      <c r="NY32" s="77">
        <f t="shared" si="45"/>
        <v>0</v>
      </c>
      <c r="NZ32" s="77">
        <f t="shared" si="46"/>
        <v>0</v>
      </c>
      <c r="OA32" s="77">
        <f t="shared" si="47"/>
        <v>0</v>
      </c>
      <c r="OB32" s="77">
        <f t="shared" si="48"/>
        <v>0.5</v>
      </c>
      <c r="OC32">
        <f t="shared" si="49"/>
        <v>0.5</v>
      </c>
      <c r="OD32" s="77">
        <f t="shared" si="50"/>
        <v>0.5</v>
      </c>
      <c r="OE32">
        <f t="shared" si="51"/>
        <v>0.46666666666666667</v>
      </c>
      <c r="OF32">
        <f t="shared" si="52"/>
        <v>0.54545454545454541</v>
      </c>
      <c r="OG32" t="e">
        <f t="shared" si="53"/>
        <v>#REF!</v>
      </c>
      <c r="OH32">
        <f t="shared" si="26"/>
        <v>0.25</v>
      </c>
      <c r="OI32">
        <f t="shared" si="54"/>
        <v>0.25</v>
      </c>
      <c r="OJ32" s="77">
        <f t="shared" si="55"/>
        <v>0.25</v>
      </c>
      <c r="OK32" t="e">
        <f>IF(LEN(VLOOKUP(I:I,#REF!, 2, 0))=0, "", VLOOKUP(I:I,#REF!, 2, 0))</f>
        <v>#REF!</v>
      </c>
      <c r="OL32" t="e">
        <f>IF(LEN(VLOOKUP(I:I,#REF!, 3, 0))=0, "", VLOOKUP(I:I,#REF!, 3, 0))</f>
        <v>#REF!</v>
      </c>
      <c r="OM32">
        <v>1</v>
      </c>
      <c r="ON32">
        <v>0</v>
      </c>
      <c r="OO32" s="1">
        <v>1</v>
      </c>
      <c r="OP32">
        <f t="shared" si="56"/>
        <v>15</v>
      </c>
      <c r="OQ32">
        <v>1</v>
      </c>
      <c r="OR32">
        <v>1</v>
      </c>
      <c r="OS32">
        <f t="shared" si="57"/>
        <v>10</v>
      </c>
    </row>
    <row r="33" spans="1:409" ht="18" customHeight="1">
      <c r="C33">
        <v>1</v>
      </c>
      <c r="D33">
        <v>1</v>
      </c>
      <c r="F33" t="s">
        <v>353</v>
      </c>
      <c r="G33" t="s">
        <v>353</v>
      </c>
      <c r="H33" s="110" t="s">
        <v>778</v>
      </c>
      <c r="I33" s="110" t="s">
        <v>778</v>
      </c>
      <c r="J33" s="5"/>
      <c r="K33" s="6">
        <v>44271.414050925923</v>
      </c>
      <c r="L33" s="6">
        <v>44271.477997685186</v>
      </c>
      <c r="M33" s="7">
        <v>72</v>
      </c>
      <c r="N33" s="7">
        <v>2</v>
      </c>
      <c r="O33" s="73">
        <v>1</v>
      </c>
      <c r="P33" s="4" t="s">
        <v>313</v>
      </c>
      <c r="Q33" s="7">
        <v>5524</v>
      </c>
      <c r="R33" s="7">
        <v>0</v>
      </c>
      <c r="S33" s="6">
        <v>44278.478013020831</v>
      </c>
      <c r="T33" s="4" t="s">
        <v>314</v>
      </c>
      <c r="U33" s="4" t="s">
        <v>779</v>
      </c>
      <c r="V33" s="4" t="s">
        <v>780</v>
      </c>
      <c r="W33" s="4" t="s">
        <v>317</v>
      </c>
      <c r="X33" s="7">
        <v>32.198</v>
      </c>
      <c r="Y33" s="7">
        <v>53.402000000000001</v>
      </c>
      <c r="Z33" s="7">
        <v>56.186999999999998</v>
      </c>
      <c r="AA33" s="7">
        <v>10</v>
      </c>
      <c r="AB33" s="7">
        <v>4</v>
      </c>
      <c r="AC33" s="7">
        <v>0</v>
      </c>
      <c r="AD33" s="7">
        <v>0</v>
      </c>
      <c r="AE33" s="7">
        <v>0</v>
      </c>
      <c r="AF33" s="7">
        <v>0</v>
      </c>
      <c r="AG33" s="7">
        <v>2</v>
      </c>
      <c r="AH33" s="7">
        <v>0</v>
      </c>
      <c r="AI33" s="7">
        <v>0</v>
      </c>
      <c r="AJ33" s="4" t="s">
        <v>781</v>
      </c>
      <c r="AK33" s="7">
        <v>2.9340000000000002</v>
      </c>
      <c r="AL33" s="7">
        <v>12.843999999999999</v>
      </c>
      <c r="AM33" s="7">
        <v>15.295999999999999</v>
      </c>
      <c r="AN33" s="7">
        <v>7</v>
      </c>
      <c r="AO33" s="7">
        <v>4</v>
      </c>
      <c r="AP33" s="7">
        <v>0</v>
      </c>
      <c r="AQ33" s="7">
        <v>159.61099999999999</v>
      </c>
      <c r="AR33" s="7">
        <v>160.13200000000001</v>
      </c>
      <c r="AS33" s="7">
        <v>169.06399999999999</v>
      </c>
      <c r="AT33" s="7">
        <v>2</v>
      </c>
      <c r="AU33" s="7">
        <v>659.78599999999994</v>
      </c>
      <c r="AV33" s="7">
        <v>891.33199999999999</v>
      </c>
      <c r="AW33" s="7">
        <v>895.00599999999997</v>
      </c>
      <c r="AX33" s="7">
        <v>3</v>
      </c>
      <c r="AY33" s="4" t="s">
        <v>782</v>
      </c>
      <c r="AZ33" s="4" t="s">
        <v>320</v>
      </c>
      <c r="BA33" s="4"/>
      <c r="BB33" s="73">
        <v>-888</v>
      </c>
      <c r="BC33" s="4" t="s">
        <v>783</v>
      </c>
      <c r="BD33" s="7">
        <v>361.89</v>
      </c>
      <c r="BE33" s="7">
        <v>362.053</v>
      </c>
      <c r="BF33" s="7">
        <v>365.202</v>
      </c>
      <c r="BG33" s="7">
        <v>2</v>
      </c>
      <c r="BH33" s="7">
        <v>3.7469999999999999</v>
      </c>
      <c r="BI33" s="7">
        <v>9.7789999999999999</v>
      </c>
      <c r="BJ33" s="7">
        <v>12.885</v>
      </c>
      <c r="BK33" s="7">
        <v>2</v>
      </c>
      <c r="BL33" s="4" t="s">
        <v>331</v>
      </c>
      <c r="BM33" s="7">
        <v>0</v>
      </c>
      <c r="BN33" s="7">
        <v>0</v>
      </c>
      <c r="BO33" s="7">
        <v>55.673999999999999</v>
      </c>
      <c r="BP33" s="7">
        <v>0</v>
      </c>
      <c r="BQ33" s="7">
        <v>93</v>
      </c>
      <c r="BR33" s="7">
        <v>51</v>
      </c>
      <c r="BS33" s="7">
        <v>1088.8599999999999</v>
      </c>
      <c r="BT33" s="7">
        <v>1233.848</v>
      </c>
      <c r="BU33" s="7">
        <v>1416.376</v>
      </c>
      <c r="BV33" s="7">
        <v>19</v>
      </c>
      <c r="BW33" s="4" t="s">
        <v>510</v>
      </c>
      <c r="BX33" s="4" t="s">
        <v>510</v>
      </c>
      <c r="BY33" s="4"/>
      <c r="BZ33" s="73">
        <v>2</v>
      </c>
      <c r="CA33" s="4" t="s">
        <v>784</v>
      </c>
      <c r="CB33" s="7">
        <v>157.10499999999999</v>
      </c>
      <c r="CC33" s="7">
        <v>157.10499999999999</v>
      </c>
      <c r="CD33" s="7">
        <v>161.328</v>
      </c>
      <c r="CE33" s="7">
        <v>1</v>
      </c>
      <c r="CF33" s="7">
        <v>50</v>
      </c>
      <c r="CG33" s="7">
        <v>50</v>
      </c>
      <c r="CH33" s="7">
        <v>38.500999999999998</v>
      </c>
      <c r="CI33" s="7">
        <v>974.25</v>
      </c>
      <c r="CJ33" s="7">
        <v>980.72400000000005</v>
      </c>
      <c r="CK33" s="7">
        <v>12</v>
      </c>
      <c r="CL33" s="97" t="s">
        <v>326</v>
      </c>
      <c r="CM33" s="94" t="s">
        <v>448</v>
      </c>
      <c r="CN33" s="7">
        <v>0</v>
      </c>
      <c r="CO33" s="7">
        <v>0</v>
      </c>
      <c r="CP33" s="7">
        <v>168.66900000000001</v>
      </c>
      <c r="CQ33" s="7">
        <v>0</v>
      </c>
      <c r="CR33" s="7">
        <v>71</v>
      </c>
      <c r="CS33" s="7">
        <v>52</v>
      </c>
      <c r="CT33" s="7">
        <v>3</v>
      </c>
      <c r="CU33" s="7">
        <v>1</v>
      </c>
      <c r="CV33" s="4" t="s">
        <v>785</v>
      </c>
      <c r="CW33" s="7">
        <v>394.899</v>
      </c>
      <c r="CX33" s="7">
        <v>398.61200000000002</v>
      </c>
      <c r="CY33" s="7">
        <v>446.584</v>
      </c>
      <c r="CZ33" s="7">
        <v>2</v>
      </c>
      <c r="DA33" s="7">
        <v>3.7120000000000002</v>
      </c>
      <c r="DB33" s="7">
        <v>3.7120000000000002</v>
      </c>
      <c r="DC33" s="7">
        <v>9.0609999999999999</v>
      </c>
      <c r="DD33" s="7">
        <v>1</v>
      </c>
      <c r="DE33" s="4" t="s">
        <v>331</v>
      </c>
      <c r="DF33" s="7">
        <v>0</v>
      </c>
      <c r="DG33" s="7">
        <v>0</v>
      </c>
      <c r="DH33" s="7">
        <v>38.616999999999997</v>
      </c>
      <c r="DI33" s="7">
        <v>0</v>
      </c>
      <c r="DJ33" s="7">
        <v>53</v>
      </c>
      <c r="DK33" s="7">
        <v>38</v>
      </c>
      <c r="DL33" s="4" t="s">
        <v>353</v>
      </c>
      <c r="DM33" s="4" t="s">
        <v>353</v>
      </c>
      <c r="DN33" s="4" t="s">
        <v>353</v>
      </c>
      <c r="DO33" s="4" t="s">
        <v>353</v>
      </c>
      <c r="DP33" s="4" t="s">
        <v>353</v>
      </c>
      <c r="DQ33" s="4" t="s">
        <v>320</v>
      </c>
      <c r="DR33" s="4"/>
      <c r="DS33" s="73">
        <v>-999</v>
      </c>
      <c r="DT33" s="4" t="s">
        <v>353</v>
      </c>
      <c r="DU33" s="4" t="s">
        <v>353</v>
      </c>
      <c r="DV33" s="4" t="s">
        <v>353</v>
      </c>
      <c r="DW33" s="4" t="s">
        <v>353</v>
      </c>
      <c r="DX33" s="4" t="s">
        <v>353</v>
      </c>
      <c r="DY33" s="4" t="s">
        <v>353</v>
      </c>
      <c r="DZ33" s="4" t="s">
        <v>353</v>
      </c>
      <c r="EA33" s="4" t="s">
        <v>353</v>
      </c>
      <c r="EB33" s="4" t="s">
        <v>353</v>
      </c>
      <c r="EC33" s="4" t="s">
        <v>353</v>
      </c>
      <c r="ED33" s="4" t="s">
        <v>353</v>
      </c>
      <c r="EE33" s="94" t="s">
        <v>353</v>
      </c>
      <c r="EF33" s="94" t="s">
        <v>353</v>
      </c>
      <c r="EG33" s="4" t="s">
        <v>353</v>
      </c>
      <c r="EH33" s="4" t="s">
        <v>353</v>
      </c>
      <c r="EI33" s="4" t="s">
        <v>353</v>
      </c>
      <c r="EJ33" s="4" t="s">
        <v>353</v>
      </c>
      <c r="EK33" s="4" t="s">
        <v>353</v>
      </c>
      <c r="EL33" s="4" t="s">
        <v>353</v>
      </c>
      <c r="EM33" s="4" t="s">
        <v>353</v>
      </c>
      <c r="EN33" s="4" t="s">
        <v>353</v>
      </c>
      <c r="EO33" s="4" t="s">
        <v>353</v>
      </c>
      <c r="EP33" s="4" t="s">
        <v>353</v>
      </c>
      <c r="EQ33" s="4" t="s">
        <v>353</v>
      </c>
      <c r="ER33" s="4" t="s">
        <v>353</v>
      </c>
      <c r="ES33" s="4" t="s">
        <v>353</v>
      </c>
      <c r="ET33" s="4" t="s">
        <v>353</v>
      </c>
      <c r="EU33" s="4" t="s">
        <v>353</v>
      </c>
      <c r="EV33" s="4" t="s">
        <v>353</v>
      </c>
      <c r="EW33" s="4" t="s">
        <v>353</v>
      </c>
      <c r="EX33" s="4" t="s">
        <v>353</v>
      </c>
      <c r="EY33" s="4" t="s">
        <v>353</v>
      </c>
      <c r="EZ33" s="4" t="s">
        <v>353</v>
      </c>
      <c r="FA33" s="4" t="s">
        <v>353</v>
      </c>
      <c r="FB33" s="4" t="s">
        <v>353</v>
      </c>
      <c r="FC33" s="4" t="s">
        <v>353</v>
      </c>
      <c r="FD33" s="4" t="s">
        <v>353</v>
      </c>
      <c r="FE33" s="4" t="s">
        <v>353</v>
      </c>
      <c r="FF33" s="4" t="s">
        <v>353</v>
      </c>
      <c r="FG33" s="4" t="s">
        <v>353</v>
      </c>
      <c r="FH33" s="4" t="s">
        <v>353</v>
      </c>
      <c r="FI33" s="4" t="s">
        <v>353</v>
      </c>
      <c r="FJ33" s="4" t="s">
        <v>353</v>
      </c>
      <c r="FK33" s="4" t="s">
        <v>353</v>
      </c>
      <c r="FL33" s="4" t="s">
        <v>353</v>
      </c>
      <c r="FM33" s="4" t="s">
        <v>353</v>
      </c>
      <c r="FN33" s="4" t="s">
        <v>353</v>
      </c>
      <c r="FO33" s="4" t="s">
        <v>353</v>
      </c>
      <c r="FP33" s="4" t="s">
        <v>353</v>
      </c>
      <c r="FQ33" s="4" t="s">
        <v>353</v>
      </c>
      <c r="FR33" s="4" t="s">
        <v>353</v>
      </c>
      <c r="FS33" s="4" t="s">
        <v>353</v>
      </c>
      <c r="FT33" s="4" t="s">
        <v>320</v>
      </c>
      <c r="FU33" s="4"/>
      <c r="FV33" s="73">
        <v>-999</v>
      </c>
      <c r="FW33" s="4" t="s">
        <v>353</v>
      </c>
      <c r="FX33" s="4" t="s">
        <v>353</v>
      </c>
      <c r="FY33" s="4" t="s">
        <v>353</v>
      </c>
      <c r="FZ33" s="4" t="s">
        <v>353</v>
      </c>
      <c r="GA33" s="4" t="s">
        <v>353</v>
      </c>
      <c r="GB33" s="4" t="s">
        <v>353</v>
      </c>
      <c r="GC33" s="4" t="s">
        <v>353</v>
      </c>
      <c r="GD33" s="4" t="s">
        <v>320</v>
      </c>
      <c r="GE33" s="4"/>
      <c r="GF33" s="73">
        <v>-999</v>
      </c>
      <c r="GG33" s="4" t="s">
        <v>353</v>
      </c>
      <c r="GH33" s="4" t="s">
        <v>353</v>
      </c>
      <c r="GI33" s="4" t="s">
        <v>353</v>
      </c>
      <c r="GJ33" s="4" t="s">
        <v>353</v>
      </c>
      <c r="GK33" s="4" t="s">
        <v>353</v>
      </c>
      <c r="GL33" s="4" t="s">
        <v>353</v>
      </c>
      <c r="GM33" s="4" t="s">
        <v>353</v>
      </c>
      <c r="GN33" s="4" t="s">
        <v>353</v>
      </c>
      <c r="GO33" s="4" t="s">
        <v>353</v>
      </c>
      <c r="GP33" s="4" t="s">
        <v>353</v>
      </c>
      <c r="GQ33" s="4" t="s">
        <v>353</v>
      </c>
      <c r="GR33" s="4" t="s">
        <v>353</v>
      </c>
      <c r="GS33" s="4" t="s">
        <v>353</v>
      </c>
      <c r="GT33" s="4" t="s">
        <v>353</v>
      </c>
      <c r="GU33" s="4" t="s">
        <v>353</v>
      </c>
      <c r="GV33" s="4" t="s">
        <v>353</v>
      </c>
      <c r="GW33" s="4" t="s">
        <v>353</v>
      </c>
      <c r="GX33" s="4" t="s">
        <v>353</v>
      </c>
      <c r="GY33" s="4" t="s">
        <v>353</v>
      </c>
      <c r="GZ33" s="4" t="s">
        <v>353</v>
      </c>
      <c r="HA33" s="4" t="s">
        <v>353</v>
      </c>
      <c r="HB33" s="4" t="s">
        <v>353</v>
      </c>
      <c r="HC33" s="4" t="s">
        <v>353</v>
      </c>
      <c r="HD33" s="4" t="s">
        <v>353</v>
      </c>
      <c r="HE33" s="4" t="s">
        <v>353</v>
      </c>
      <c r="HF33" s="4" t="s">
        <v>353</v>
      </c>
      <c r="HG33" s="4" t="s">
        <v>353</v>
      </c>
      <c r="HH33" s="4" t="s">
        <v>353</v>
      </c>
      <c r="HI33" s="4" t="s">
        <v>346</v>
      </c>
      <c r="HJ33" s="4" t="s">
        <v>347</v>
      </c>
      <c r="HK33" s="8"/>
      <c r="HL33" s="4" t="s">
        <v>778</v>
      </c>
      <c r="HM33" s="6">
        <v>44274.40697916667</v>
      </c>
      <c r="HN33" s="6">
        <v>44274.455312500002</v>
      </c>
      <c r="HO33" s="7">
        <v>91</v>
      </c>
      <c r="HP33" s="7">
        <v>4176</v>
      </c>
      <c r="HQ33" s="7">
        <v>0</v>
      </c>
      <c r="HR33" s="6">
        <v>44281.45534591435</v>
      </c>
      <c r="HS33" s="4" t="s">
        <v>314</v>
      </c>
      <c r="HT33" s="4" t="s">
        <v>779</v>
      </c>
      <c r="HU33" s="4" t="s">
        <v>780</v>
      </c>
      <c r="HV33" s="4" t="s">
        <v>317</v>
      </c>
      <c r="HW33" s="7">
        <v>0</v>
      </c>
      <c r="HX33" s="7">
        <v>0</v>
      </c>
      <c r="HY33" s="7">
        <v>1</v>
      </c>
      <c r="HZ33" s="7">
        <v>1</v>
      </c>
      <c r="IA33" s="7">
        <v>1</v>
      </c>
      <c r="IB33" s="7">
        <v>1</v>
      </c>
      <c r="IC33" s="7">
        <v>2</v>
      </c>
      <c r="ID33" s="7">
        <v>1</v>
      </c>
      <c r="IE33" s="4" t="s">
        <v>786</v>
      </c>
      <c r="IF33" s="7">
        <v>2</v>
      </c>
      <c r="IG33" s="7">
        <v>2</v>
      </c>
      <c r="IH33" s="4" t="s">
        <v>585</v>
      </c>
      <c r="II33" s="4" t="s">
        <v>585</v>
      </c>
      <c r="IJ33" s="4"/>
      <c r="IK33" s="73">
        <v>0</v>
      </c>
      <c r="IL33" s="73">
        <v>55</v>
      </c>
      <c r="IM33" s="73">
        <v>55</v>
      </c>
      <c r="IN33" s="4"/>
      <c r="IO33" s="73">
        <v>0</v>
      </c>
      <c r="IP33" s="4" t="s">
        <v>787</v>
      </c>
      <c r="IQ33" s="73">
        <v>66</v>
      </c>
      <c r="IR33" s="73">
        <v>66</v>
      </c>
      <c r="IS33" s="4"/>
      <c r="IT33" s="73">
        <v>0</v>
      </c>
      <c r="IU33" s="73">
        <v>21</v>
      </c>
      <c r="IV33" s="73">
        <v>21</v>
      </c>
      <c r="IW33" s="4"/>
      <c r="IX33" s="73">
        <v>1</v>
      </c>
      <c r="IY33" s="4" t="s">
        <v>788</v>
      </c>
      <c r="IZ33" s="73">
        <v>40</v>
      </c>
      <c r="JA33" s="73">
        <v>40</v>
      </c>
      <c r="JB33" s="4"/>
      <c r="JC33" s="73">
        <v>1</v>
      </c>
      <c r="JD33" s="73">
        <v>40</v>
      </c>
      <c r="JE33" s="73">
        <v>40</v>
      </c>
      <c r="JF33" s="4"/>
      <c r="JG33" s="73">
        <v>0</v>
      </c>
      <c r="JH33" s="4" t="s">
        <v>789</v>
      </c>
      <c r="JI33" s="7">
        <v>2</v>
      </c>
      <c r="JJ33" s="7">
        <v>1</v>
      </c>
      <c r="JK33" s="7">
        <v>2</v>
      </c>
      <c r="JL33" s="7">
        <v>3</v>
      </c>
      <c r="JM33" s="4" t="s">
        <v>790</v>
      </c>
      <c r="JN33" s="7">
        <v>3</v>
      </c>
      <c r="JO33" s="7">
        <v>2</v>
      </c>
      <c r="JP33" s="7">
        <v>2</v>
      </c>
      <c r="JQ33" s="7">
        <v>3</v>
      </c>
      <c r="JR33" s="7">
        <v>3</v>
      </c>
      <c r="JS33" s="4" t="s">
        <v>791</v>
      </c>
      <c r="JT33" s="7">
        <v>3</v>
      </c>
      <c r="JU33" s="7">
        <v>1</v>
      </c>
      <c r="JV33" s="4" t="s">
        <v>792</v>
      </c>
      <c r="JW33" s="7">
        <v>3</v>
      </c>
      <c r="JX33" s="7">
        <v>2</v>
      </c>
      <c r="JY33" s="7">
        <v>1</v>
      </c>
      <c r="JZ33" s="7">
        <v>3</v>
      </c>
      <c r="KA33" s="7">
        <v>0</v>
      </c>
      <c r="KB33" s="4" t="s">
        <v>336</v>
      </c>
      <c r="KC33" s="4" t="s">
        <v>313</v>
      </c>
      <c r="KD33" s="7">
        <v>0</v>
      </c>
      <c r="KE33" s="7">
        <v>9.1150000000000002</v>
      </c>
      <c r="KF33" s="7">
        <v>35.198</v>
      </c>
      <c r="KG33" s="7">
        <v>36.65</v>
      </c>
      <c r="KH33" s="7">
        <v>5</v>
      </c>
      <c r="KI33" s="7">
        <v>4</v>
      </c>
      <c r="KJ33" s="7">
        <v>2</v>
      </c>
      <c r="KK33" s="7">
        <v>3</v>
      </c>
      <c r="KL33" s="7">
        <v>3</v>
      </c>
      <c r="KM33" s="7">
        <v>2</v>
      </c>
      <c r="KN33" s="7">
        <v>10</v>
      </c>
      <c r="KO33" s="7">
        <v>2</v>
      </c>
      <c r="KP33" s="4" t="s">
        <v>312</v>
      </c>
      <c r="KQ33" s="4" t="s">
        <v>313</v>
      </c>
      <c r="KR33" s="7">
        <v>0</v>
      </c>
      <c r="KS33" s="4" t="s">
        <v>312</v>
      </c>
      <c r="KT33" s="4" t="s">
        <v>313</v>
      </c>
      <c r="KU33" s="7">
        <v>4</v>
      </c>
      <c r="KV33" s="7">
        <v>4</v>
      </c>
      <c r="KW33" s="7">
        <v>5</v>
      </c>
      <c r="KX33" s="7">
        <v>3</v>
      </c>
      <c r="KY33" s="7">
        <v>4</v>
      </c>
      <c r="KZ33" s="7">
        <v>3</v>
      </c>
      <c r="LA33" s="7">
        <v>3</v>
      </c>
      <c r="LB33" s="7">
        <v>4</v>
      </c>
      <c r="LC33" s="7">
        <v>4</v>
      </c>
      <c r="LD33" s="7">
        <v>4</v>
      </c>
      <c r="LE33" s="7">
        <v>3</v>
      </c>
      <c r="LF33" s="7">
        <v>4</v>
      </c>
      <c r="LG33" s="7">
        <v>3</v>
      </c>
      <c r="LH33" s="7">
        <v>3</v>
      </c>
      <c r="LI33" s="7">
        <v>3</v>
      </c>
      <c r="LJ33" s="7">
        <v>3</v>
      </c>
      <c r="LK33" s="7">
        <v>4</v>
      </c>
      <c r="LL33" s="7">
        <v>5</v>
      </c>
      <c r="LM33" s="7">
        <v>4</v>
      </c>
      <c r="LN33" s="7">
        <v>4</v>
      </c>
      <c r="LO33" s="7">
        <v>3</v>
      </c>
      <c r="LP33" s="7">
        <v>3</v>
      </c>
      <c r="LQ33" s="7">
        <v>4</v>
      </c>
      <c r="LR33" s="7">
        <v>4</v>
      </c>
      <c r="LS33" s="7">
        <v>3</v>
      </c>
      <c r="LT33" s="7">
        <v>3</v>
      </c>
      <c r="LU33" s="7">
        <v>3</v>
      </c>
      <c r="LV33" s="4" t="s">
        <v>353</v>
      </c>
      <c r="LW33" s="4" t="s">
        <v>353</v>
      </c>
      <c r="LX33" s="4" t="s">
        <v>353</v>
      </c>
      <c r="LY33" s="4" t="s">
        <v>353</v>
      </c>
      <c r="LZ33" s="7">
        <v>51</v>
      </c>
      <c r="MA33">
        <f t="shared" si="27"/>
        <v>2</v>
      </c>
      <c r="MB33">
        <f t="shared" si="28"/>
        <v>7</v>
      </c>
      <c r="MC33" t="str">
        <f t="shared" si="0"/>
        <v/>
      </c>
      <c r="MD33">
        <f t="shared" si="1"/>
        <v>14</v>
      </c>
      <c r="ME33">
        <f t="shared" si="29"/>
        <v>45</v>
      </c>
      <c r="MF33">
        <f t="shared" si="30"/>
        <v>0.33333333333333331</v>
      </c>
      <c r="MG33">
        <f t="shared" si="31"/>
        <v>1.1666666666666667</v>
      </c>
      <c r="MH33" t="str">
        <f t="shared" si="32"/>
        <v/>
      </c>
      <c r="MI33">
        <f t="shared" si="33"/>
        <v>2.8</v>
      </c>
      <c r="MJ33">
        <f t="shared" si="34"/>
        <v>3.75</v>
      </c>
      <c r="MK33">
        <f t="shared" si="35"/>
        <v>0.33333333333333331</v>
      </c>
      <c r="ML33">
        <f t="shared" si="36"/>
        <v>3.6666666666666665</v>
      </c>
      <c r="MM33" t="str">
        <f t="shared" si="37"/>
        <v/>
      </c>
      <c r="MN33" t="str">
        <f t="shared" si="38"/>
        <v/>
      </c>
      <c r="MO33">
        <f t="shared" si="39"/>
        <v>0.33333333333333331</v>
      </c>
      <c r="MP33">
        <f t="shared" si="40"/>
        <v>3.6666666666666665</v>
      </c>
      <c r="MQ33">
        <f t="shared" si="41"/>
        <v>1.3333333333333333</v>
      </c>
      <c r="MR33">
        <f t="shared" si="42"/>
        <v>2</v>
      </c>
      <c r="MS33">
        <f t="shared" si="43"/>
        <v>66.75</v>
      </c>
      <c r="MT33">
        <f t="shared" si="44"/>
        <v>47.75</v>
      </c>
      <c r="MU33" s="77">
        <f t="shared" si="2"/>
        <v>0</v>
      </c>
      <c r="MV33">
        <f t="shared" si="3"/>
        <v>1</v>
      </c>
      <c r="MW33">
        <v>0</v>
      </c>
      <c r="MX33">
        <v>0</v>
      </c>
      <c r="MY33" t="str">
        <f t="shared" si="4"/>
        <v/>
      </c>
      <c r="NB33" t="str">
        <f t="shared" si="5"/>
        <v/>
      </c>
      <c r="NC33" t="str">
        <f t="shared" si="6"/>
        <v/>
      </c>
      <c r="ND33" t="str">
        <f t="shared" si="7"/>
        <v/>
      </c>
      <c r="NE33" t="str">
        <f t="shared" si="8"/>
        <v/>
      </c>
      <c r="NF33" s="77" t="str">
        <f t="shared" si="9"/>
        <v/>
      </c>
      <c r="NG33" t="str">
        <f t="shared" si="10"/>
        <v/>
      </c>
      <c r="NH33">
        <f t="shared" si="11"/>
        <v>0</v>
      </c>
      <c r="NI33">
        <f t="shared" si="12"/>
        <v>0</v>
      </c>
      <c r="NJ33">
        <f t="shared" si="13"/>
        <v>0</v>
      </c>
      <c r="NK33">
        <f t="shared" si="14"/>
        <v>1</v>
      </c>
      <c r="NL33">
        <f t="shared" si="15"/>
        <v>1</v>
      </c>
      <c r="NM33">
        <f t="shared" si="16"/>
        <v>0</v>
      </c>
      <c r="NN33" s="77">
        <f t="shared" si="17"/>
        <v>1</v>
      </c>
      <c r="NO33" s="77">
        <f t="shared" si="18"/>
        <v>0</v>
      </c>
      <c r="NP33" s="77">
        <f t="shared" si="19"/>
        <v>0</v>
      </c>
      <c r="NQ33" s="77">
        <f t="shared" si="20"/>
        <v>1</v>
      </c>
      <c r="NR33" s="77">
        <f t="shared" si="21"/>
        <v>1</v>
      </c>
      <c r="NS33" s="77">
        <f t="shared" si="22"/>
        <v>1</v>
      </c>
      <c r="NT33" s="77">
        <f t="shared" si="23"/>
        <v>0</v>
      </c>
      <c r="NU33" s="77">
        <f t="shared" si="24"/>
        <v>0</v>
      </c>
      <c r="NV33" s="77">
        <f t="shared" si="25"/>
        <v>1</v>
      </c>
      <c r="NW33" s="77" t="e">
        <f>IF(LEN(VLOOKUP(I:I,#REF!, 2, 0))=0, "", VLOOKUP(I:I,#REF!, 2, 0))</f>
        <v>#REF!</v>
      </c>
      <c r="NX33" s="77" t="e">
        <f>IF(LEN(VLOOKUP(I:I,#REF!, 3, 0))=0, "", VLOOKUP(I:I,#REF!, 3, 0))</f>
        <v>#REF!</v>
      </c>
      <c r="NY33" s="77">
        <f t="shared" si="45"/>
        <v>0.33333333333333331</v>
      </c>
      <c r="NZ33" s="77">
        <f t="shared" si="46"/>
        <v>0</v>
      </c>
      <c r="OA33" s="77">
        <f t="shared" si="47"/>
        <v>1</v>
      </c>
      <c r="OB33" s="77" t="str">
        <f t="shared" si="48"/>
        <v/>
      </c>
      <c r="OC33" t="str">
        <f t="shared" si="49"/>
        <v/>
      </c>
      <c r="OD33" s="77" t="str">
        <f t="shared" si="50"/>
        <v/>
      </c>
      <c r="OE33">
        <f t="shared" si="51"/>
        <v>0.46666666666666667</v>
      </c>
      <c r="OF33">
        <f t="shared" si="52"/>
        <v>0.45454545454545453</v>
      </c>
      <c r="OG33" t="e">
        <f t="shared" si="53"/>
        <v>#REF!</v>
      </c>
      <c r="OH33">
        <f t="shared" si="26"/>
        <v>0.33333333333333331</v>
      </c>
      <c r="OI33">
        <f t="shared" si="54"/>
        <v>1</v>
      </c>
      <c r="OJ33" s="77">
        <f t="shared" si="55"/>
        <v>0</v>
      </c>
      <c r="OK33" t="e">
        <f>IF(LEN(VLOOKUP(I:I,#REF!, 2, 0))=0, "", VLOOKUP(I:I,#REF!, 2, 0))</f>
        <v>#REF!</v>
      </c>
      <c r="OL33" t="e">
        <f>IF(LEN(VLOOKUP(I:I,#REF!, 3, 0))=0, "", VLOOKUP(I:I,#REF!, 3, 0))</f>
        <v>#REF!</v>
      </c>
      <c r="OM33">
        <v>1</v>
      </c>
      <c r="ON33">
        <v>0</v>
      </c>
      <c r="OO33" s="1">
        <v>0</v>
      </c>
      <c r="OP33">
        <f t="shared" si="56"/>
        <v>6</v>
      </c>
      <c r="OQ33">
        <v>1</v>
      </c>
      <c r="OR33">
        <v>1</v>
      </c>
      <c r="OS33">
        <f t="shared" si="57"/>
        <v>2</v>
      </c>
    </row>
    <row r="34" spans="1:409" ht="18" customHeight="1">
      <c r="F34" t="s">
        <v>353</v>
      </c>
      <c r="G34" t="s">
        <v>353</v>
      </c>
      <c r="H34" s="112" t="s">
        <v>3969</v>
      </c>
      <c r="I34" s="112" t="s">
        <v>3969</v>
      </c>
      <c r="J34" s="22"/>
      <c r="K34" s="23">
        <v>44271.412083333336</v>
      </c>
      <c r="L34" s="23">
        <v>44271.486435185187</v>
      </c>
      <c r="M34" s="24">
        <v>100</v>
      </c>
      <c r="N34" s="24">
        <v>1</v>
      </c>
      <c r="O34" s="74">
        <v>1</v>
      </c>
      <c r="P34" s="25" t="s">
        <v>313</v>
      </c>
      <c r="Q34" s="24">
        <v>6423</v>
      </c>
      <c r="R34" s="24">
        <v>1</v>
      </c>
      <c r="S34" s="23">
        <v>44271.487168518521</v>
      </c>
      <c r="T34" s="25" t="s">
        <v>314</v>
      </c>
      <c r="U34" s="25" t="s">
        <v>407</v>
      </c>
      <c r="V34" s="25" t="s">
        <v>444</v>
      </c>
      <c r="W34" s="25" t="s">
        <v>317</v>
      </c>
      <c r="X34" s="24">
        <v>36.942</v>
      </c>
      <c r="Y34" s="24">
        <v>64.489999999999995</v>
      </c>
      <c r="Z34" s="24">
        <v>67.489999999999995</v>
      </c>
      <c r="AA34" s="24">
        <v>6</v>
      </c>
      <c r="AB34" s="24">
        <v>3</v>
      </c>
      <c r="AC34" s="24">
        <v>0</v>
      </c>
      <c r="AD34" s="24">
        <v>2</v>
      </c>
      <c r="AE34" s="24">
        <v>0</v>
      </c>
      <c r="AF34" s="24">
        <v>1</v>
      </c>
      <c r="AG34" s="24">
        <v>1</v>
      </c>
      <c r="AH34" s="24">
        <v>0</v>
      </c>
      <c r="AI34" s="24">
        <v>0</v>
      </c>
      <c r="AJ34" s="25" t="s">
        <v>3970</v>
      </c>
      <c r="AK34" s="24">
        <v>7.29</v>
      </c>
      <c r="AL34" s="24">
        <v>17.942</v>
      </c>
      <c r="AM34" s="24">
        <v>22.844999999999999</v>
      </c>
      <c r="AN34" s="24">
        <v>4</v>
      </c>
      <c r="AO34" s="24">
        <v>4</v>
      </c>
      <c r="AP34" s="24">
        <v>0</v>
      </c>
      <c r="AQ34" s="24">
        <v>9.9280000000000008</v>
      </c>
      <c r="AR34" s="24">
        <v>180.86099999999999</v>
      </c>
      <c r="AS34" s="24">
        <v>181.81800000000001</v>
      </c>
      <c r="AT34" s="24">
        <v>3</v>
      </c>
      <c r="AU34" s="24">
        <v>9.718</v>
      </c>
      <c r="AV34" s="24">
        <v>350.798</v>
      </c>
      <c r="AW34" s="24">
        <v>353.44299999999998</v>
      </c>
      <c r="AX34" s="24">
        <v>29</v>
      </c>
      <c r="AY34" s="25" t="s">
        <v>377</v>
      </c>
      <c r="AZ34" s="25" t="s">
        <v>377</v>
      </c>
      <c r="BA34" s="25"/>
      <c r="BB34" s="74">
        <v>1</v>
      </c>
      <c r="BC34" s="25" t="s">
        <v>3971</v>
      </c>
      <c r="BD34" s="24">
        <v>6.351</v>
      </c>
      <c r="BE34" s="24">
        <v>288.12</v>
      </c>
      <c r="BF34" s="24">
        <v>290.42200000000003</v>
      </c>
      <c r="BG34" s="24">
        <v>2</v>
      </c>
      <c r="BH34" s="24">
        <v>7.5519999999999996</v>
      </c>
      <c r="BI34" s="24">
        <v>7.5519999999999996</v>
      </c>
      <c r="BJ34" s="24">
        <v>9.923</v>
      </c>
      <c r="BK34" s="24">
        <v>1</v>
      </c>
      <c r="BL34" s="25" t="s">
        <v>377</v>
      </c>
      <c r="BM34" s="24">
        <v>58.009</v>
      </c>
      <c r="BN34" s="24">
        <v>58.009</v>
      </c>
      <c r="BO34" s="24">
        <v>60.145000000000003</v>
      </c>
      <c r="BP34" s="24">
        <v>1</v>
      </c>
      <c r="BQ34" s="24">
        <v>100</v>
      </c>
      <c r="BR34" s="24">
        <v>70</v>
      </c>
      <c r="BS34" s="24">
        <v>3.36</v>
      </c>
      <c r="BT34" s="24">
        <v>868.577</v>
      </c>
      <c r="BU34" s="24">
        <v>870.10400000000004</v>
      </c>
      <c r="BV34" s="24">
        <v>21</v>
      </c>
      <c r="BW34" s="25" t="s">
        <v>322</v>
      </c>
      <c r="BX34" s="25" t="s">
        <v>322</v>
      </c>
      <c r="BY34" s="25"/>
      <c r="BZ34" s="74">
        <v>0</v>
      </c>
      <c r="CA34" s="25" t="s">
        <v>3972</v>
      </c>
      <c r="CB34" s="24">
        <v>25.545999999999999</v>
      </c>
      <c r="CC34" s="24">
        <v>77.085999999999999</v>
      </c>
      <c r="CD34" s="24">
        <v>80.08</v>
      </c>
      <c r="CE34" s="24">
        <v>4</v>
      </c>
      <c r="CF34" s="24">
        <v>100</v>
      </c>
      <c r="CG34" s="24">
        <v>100</v>
      </c>
      <c r="CH34" s="24">
        <v>6.3529999999999998</v>
      </c>
      <c r="CI34" s="24">
        <v>123.18600000000001</v>
      </c>
      <c r="CJ34" s="24">
        <v>131.15700000000001</v>
      </c>
      <c r="CK34" s="24">
        <v>10</v>
      </c>
      <c r="CL34" s="99" t="s">
        <v>413</v>
      </c>
      <c r="CM34" s="96" t="s">
        <v>414</v>
      </c>
      <c r="CN34" s="24">
        <v>182.12299999999999</v>
      </c>
      <c r="CO34" s="24">
        <v>182.12299999999999</v>
      </c>
      <c r="CP34" s="24">
        <v>183.75399999999999</v>
      </c>
      <c r="CQ34" s="24">
        <v>1</v>
      </c>
      <c r="CR34" s="24">
        <v>90</v>
      </c>
      <c r="CS34" s="24">
        <v>50</v>
      </c>
      <c r="CT34" s="24">
        <v>0</v>
      </c>
      <c r="CU34" s="24">
        <v>1</v>
      </c>
      <c r="CV34" s="25" t="s">
        <v>3973</v>
      </c>
      <c r="CW34" s="24">
        <v>3.044</v>
      </c>
      <c r="CX34" s="24">
        <v>80.010000000000005</v>
      </c>
      <c r="CY34" s="24">
        <v>236.065</v>
      </c>
      <c r="CZ34" s="24">
        <v>5</v>
      </c>
      <c r="DA34" s="24">
        <v>8.6869999999999994</v>
      </c>
      <c r="DB34" s="24">
        <v>8.6869999999999994</v>
      </c>
      <c r="DC34" s="24">
        <v>18.917000000000002</v>
      </c>
      <c r="DD34" s="24">
        <v>1</v>
      </c>
      <c r="DE34" s="25" t="s">
        <v>377</v>
      </c>
      <c r="DF34" s="24">
        <v>4.6219999999999999</v>
      </c>
      <c r="DG34" s="24">
        <v>28.530999999999999</v>
      </c>
      <c r="DH34" s="24">
        <v>41.4</v>
      </c>
      <c r="DI34" s="24">
        <v>4</v>
      </c>
      <c r="DJ34" s="24">
        <v>100</v>
      </c>
      <c r="DK34" s="24">
        <v>90</v>
      </c>
      <c r="DL34" s="24">
        <v>6.25</v>
      </c>
      <c r="DM34" s="24">
        <v>582.65499999999997</v>
      </c>
      <c r="DN34" s="24">
        <v>644.04</v>
      </c>
      <c r="DO34" s="24">
        <v>16</v>
      </c>
      <c r="DP34" s="25" t="s">
        <v>524</v>
      </c>
      <c r="DQ34" s="25" t="s">
        <v>524</v>
      </c>
      <c r="DR34" s="25"/>
      <c r="DS34" s="74">
        <v>0</v>
      </c>
      <c r="DT34" s="25" t="s">
        <v>3974</v>
      </c>
      <c r="DU34" s="24">
        <v>2.3479999999999999</v>
      </c>
      <c r="DV34" s="24">
        <v>80.087000000000003</v>
      </c>
      <c r="DW34" s="24">
        <v>82.141000000000005</v>
      </c>
      <c r="DX34" s="24">
        <v>2</v>
      </c>
      <c r="DY34" s="24">
        <v>96</v>
      </c>
      <c r="DZ34" s="24">
        <v>60</v>
      </c>
      <c r="EA34" s="24">
        <v>5.6989999999999998</v>
      </c>
      <c r="EB34" s="24">
        <v>214.58099999999999</v>
      </c>
      <c r="EC34" s="24">
        <v>225.17400000000001</v>
      </c>
      <c r="ED34" s="24">
        <v>17</v>
      </c>
      <c r="EE34" s="96" t="s">
        <v>3975</v>
      </c>
      <c r="EF34" s="96" t="s">
        <v>3976</v>
      </c>
      <c r="EG34" s="24">
        <v>2.5299999999999998</v>
      </c>
      <c r="EH34" s="24">
        <v>204.209</v>
      </c>
      <c r="EI34" s="24">
        <v>206.923</v>
      </c>
      <c r="EJ34" s="24">
        <v>4</v>
      </c>
      <c r="EK34" s="24">
        <v>88</v>
      </c>
      <c r="EL34" s="24">
        <v>56</v>
      </c>
      <c r="EM34" s="24">
        <v>0</v>
      </c>
      <c r="EN34" s="24">
        <v>4</v>
      </c>
      <c r="EO34" s="25" t="s">
        <v>1110</v>
      </c>
      <c r="EP34" s="24">
        <v>10.154999999999999</v>
      </c>
      <c r="EQ34" s="24">
        <v>87.039000000000001</v>
      </c>
      <c r="ER34" s="24">
        <v>94.813000000000002</v>
      </c>
      <c r="ES34" s="24">
        <v>10</v>
      </c>
      <c r="ET34" s="25" t="s">
        <v>419</v>
      </c>
      <c r="EU34" s="24">
        <v>300.05599999999998</v>
      </c>
      <c r="EV34" s="24">
        <v>300.05599999999998</v>
      </c>
      <c r="EW34" s="24">
        <v>301.59300000000002</v>
      </c>
      <c r="EX34" s="24">
        <v>1</v>
      </c>
      <c r="EY34" s="24">
        <v>89</v>
      </c>
      <c r="EZ34" s="24">
        <v>82</v>
      </c>
      <c r="FA34" s="24">
        <v>6.65</v>
      </c>
      <c r="FB34" s="24">
        <v>215.70099999999999</v>
      </c>
      <c r="FC34" s="24">
        <v>216.83099999999999</v>
      </c>
      <c r="FD34" s="24">
        <v>24</v>
      </c>
      <c r="FE34" s="25" t="s">
        <v>3977</v>
      </c>
      <c r="FF34" s="24">
        <v>2</v>
      </c>
      <c r="FG34" s="24">
        <v>3</v>
      </c>
      <c r="FH34" s="24">
        <v>0</v>
      </c>
      <c r="FI34" s="24">
        <v>2</v>
      </c>
      <c r="FJ34" s="24">
        <v>1</v>
      </c>
      <c r="FK34" s="24">
        <v>0</v>
      </c>
      <c r="FL34" s="25" t="s">
        <v>336</v>
      </c>
      <c r="FM34" s="25" t="s">
        <v>3978</v>
      </c>
      <c r="FN34" s="24">
        <v>1</v>
      </c>
      <c r="FO34" s="24">
        <v>22.786999999999999</v>
      </c>
      <c r="FP34" s="24">
        <v>595.31299999999999</v>
      </c>
      <c r="FQ34" s="24">
        <v>596.21100000000001</v>
      </c>
      <c r="FR34" s="24">
        <v>32</v>
      </c>
      <c r="FS34" s="25" t="s">
        <v>420</v>
      </c>
      <c r="FT34" s="25" t="s">
        <v>323</v>
      </c>
      <c r="FU34" s="25"/>
      <c r="FV34" s="74">
        <v>1</v>
      </c>
      <c r="FW34" s="25" t="s">
        <v>3979</v>
      </c>
      <c r="FX34" s="25" t="s">
        <v>370</v>
      </c>
      <c r="FY34" s="24">
        <v>1.0860000000000001</v>
      </c>
      <c r="FZ34" s="24">
        <v>228.31299999999999</v>
      </c>
      <c r="GA34" s="24">
        <v>229.065</v>
      </c>
      <c r="GB34" s="24">
        <v>21</v>
      </c>
      <c r="GC34" s="25" t="s">
        <v>327</v>
      </c>
      <c r="GD34" s="25" t="s">
        <v>327</v>
      </c>
      <c r="GE34" s="25"/>
      <c r="GF34" s="74">
        <v>0</v>
      </c>
      <c r="GG34" s="25" t="s">
        <v>3980</v>
      </c>
      <c r="GH34" s="25" t="s">
        <v>370</v>
      </c>
      <c r="GI34" s="24">
        <v>52.636000000000003</v>
      </c>
      <c r="GJ34" s="24">
        <v>55.35</v>
      </c>
      <c r="GK34" s="24">
        <v>90.73</v>
      </c>
      <c r="GL34" s="24">
        <v>4</v>
      </c>
      <c r="GM34" s="24">
        <v>1</v>
      </c>
      <c r="GN34" s="25" t="s">
        <v>3981</v>
      </c>
      <c r="GO34" s="24">
        <v>43.465000000000003</v>
      </c>
      <c r="GP34" s="24">
        <v>44.027000000000001</v>
      </c>
      <c r="GQ34" s="24">
        <v>45.871000000000002</v>
      </c>
      <c r="GR34" s="24">
        <v>2</v>
      </c>
      <c r="GS34" s="24">
        <v>2</v>
      </c>
      <c r="GT34" s="24">
        <v>1</v>
      </c>
      <c r="GU34" s="24">
        <v>2</v>
      </c>
      <c r="GV34" s="24">
        <v>3</v>
      </c>
      <c r="GW34" s="25" t="s">
        <v>448</v>
      </c>
      <c r="GX34" s="24">
        <v>8.0090000000000003</v>
      </c>
      <c r="GY34" s="24">
        <v>76.423000000000002</v>
      </c>
      <c r="GZ34" s="24">
        <v>77.662999999999997</v>
      </c>
      <c r="HA34" s="24">
        <v>16</v>
      </c>
      <c r="HB34" s="24">
        <v>1</v>
      </c>
      <c r="HC34" s="24">
        <v>2</v>
      </c>
      <c r="HD34" s="24">
        <v>2</v>
      </c>
      <c r="HE34" s="24">
        <v>1</v>
      </c>
      <c r="HF34" s="24">
        <v>2</v>
      </c>
      <c r="HG34" s="24">
        <v>6</v>
      </c>
      <c r="HH34" s="24">
        <v>5</v>
      </c>
      <c r="HI34" s="25" t="s">
        <v>3684</v>
      </c>
      <c r="HJ34" s="25" t="s">
        <v>3685</v>
      </c>
      <c r="HK34" s="8"/>
      <c r="HL34" s="25" t="s">
        <v>3969</v>
      </c>
      <c r="HM34" s="23">
        <v>44274.36347222222</v>
      </c>
      <c r="HN34" s="23">
        <v>44274.434513888889</v>
      </c>
      <c r="HO34" s="24">
        <v>100</v>
      </c>
      <c r="HP34" s="24">
        <v>6138</v>
      </c>
      <c r="HQ34" s="24">
        <v>1</v>
      </c>
      <c r="HR34" s="23">
        <v>44274.434525104167</v>
      </c>
      <c r="HS34" s="25" t="s">
        <v>314</v>
      </c>
      <c r="HT34" s="25" t="s">
        <v>407</v>
      </c>
      <c r="HU34" s="25" t="s">
        <v>444</v>
      </c>
      <c r="HV34" s="25" t="s">
        <v>317</v>
      </c>
      <c r="HW34" s="24">
        <v>0</v>
      </c>
      <c r="HX34" s="24">
        <v>0</v>
      </c>
      <c r="HY34" s="24">
        <v>3</v>
      </c>
      <c r="HZ34" s="24">
        <v>1</v>
      </c>
      <c r="IA34" s="24">
        <v>2</v>
      </c>
      <c r="IB34" s="24">
        <v>1</v>
      </c>
      <c r="IC34" s="24">
        <v>2</v>
      </c>
      <c r="ID34" s="24">
        <v>2</v>
      </c>
      <c r="IE34" s="25" t="s">
        <v>3982</v>
      </c>
      <c r="IF34" s="24">
        <v>3</v>
      </c>
      <c r="IG34" s="24">
        <v>1</v>
      </c>
      <c r="IH34" s="25" t="s">
        <v>391</v>
      </c>
      <c r="II34" s="25" t="s">
        <v>391</v>
      </c>
      <c r="IJ34" s="25"/>
      <c r="IK34" s="74">
        <v>1</v>
      </c>
      <c r="IL34" s="74">
        <v>33</v>
      </c>
      <c r="IM34" s="74">
        <v>33</v>
      </c>
      <c r="IN34" s="25"/>
      <c r="IO34" s="74">
        <v>1</v>
      </c>
      <c r="IP34" s="25" t="s">
        <v>3983</v>
      </c>
      <c r="IQ34" s="74">
        <v>23</v>
      </c>
      <c r="IR34" s="74">
        <v>23</v>
      </c>
      <c r="IS34" s="25"/>
      <c r="IT34" s="74">
        <v>0</v>
      </c>
      <c r="IU34" s="74">
        <v>21</v>
      </c>
      <c r="IV34" s="74">
        <v>21</v>
      </c>
      <c r="IW34" s="25"/>
      <c r="IX34" s="74">
        <v>1</v>
      </c>
      <c r="IY34" s="25" t="s">
        <v>3984</v>
      </c>
      <c r="IZ34" s="74">
        <v>40</v>
      </c>
      <c r="JA34" s="74">
        <v>40</v>
      </c>
      <c r="JB34" s="25"/>
      <c r="JC34" s="74">
        <v>1</v>
      </c>
      <c r="JD34" s="74">
        <v>70</v>
      </c>
      <c r="JE34" s="74">
        <v>70</v>
      </c>
      <c r="JF34" s="25"/>
      <c r="JG34" s="74">
        <v>0</v>
      </c>
      <c r="JH34" s="25" t="s">
        <v>3985</v>
      </c>
      <c r="JI34" s="24">
        <v>2</v>
      </c>
      <c r="JJ34" s="24">
        <v>1</v>
      </c>
      <c r="JK34" s="24">
        <v>2</v>
      </c>
      <c r="JL34" s="24">
        <v>1</v>
      </c>
      <c r="JM34" s="25" t="s">
        <v>3986</v>
      </c>
      <c r="JN34" s="24">
        <v>1</v>
      </c>
      <c r="JO34" s="24">
        <v>3</v>
      </c>
      <c r="JP34" s="24">
        <v>2</v>
      </c>
      <c r="JQ34" s="24">
        <v>2</v>
      </c>
      <c r="JR34" s="24">
        <v>1</v>
      </c>
      <c r="JS34" s="25" t="s">
        <v>3987</v>
      </c>
      <c r="JT34" s="24">
        <v>2</v>
      </c>
      <c r="JU34" s="24">
        <v>1</v>
      </c>
      <c r="JV34" s="25" t="s">
        <v>3988</v>
      </c>
      <c r="JW34" s="24">
        <v>1</v>
      </c>
      <c r="JX34" s="24">
        <v>2</v>
      </c>
      <c r="JY34" s="24">
        <v>0</v>
      </c>
      <c r="JZ34" s="24">
        <v>1</v>
      </c>
      <c r="KA34" s="24">
        <v>0</v>
      </c>
      <c r="KB34" s="25" t="s">
        <v>313</v>
      </c>
      <c r="KC34" s="25" t="s">
        <v>313</v>
      </c>
      <c r="KD34" s="24">
        <v>2</v>
      </c>
      <c r="KE34" s="24">
        <v>2.032</v>
      </c>
      <c r="KF34" s="24">
        <v>62.530999999999999</v>
      </c>
      <c r="KG34" s="24">
        <v>64.186999999999998</v>
      </c>
      <c r="KH34" s="24">
        <v>10</v>
      </c>
      <c r="KI34" s="24">
        <v>2</v>
      </c>
      <c r="KJ34" s="24">
        <v>3</v>
      </c>
      <c r="KK34" s="24">
        <v>2</v>
      </c>
      <c r="KL34" s="24">
        <v>1</v>
      </c>
      <c r="KM34" s="24">
        <v>2</v>
      </c>
      <c r="KN34" s="24">
        <v>10</v>
      </c>
      <c r="KO34" s="24">
        <v>2</v>
      </c>
      <c r="KP34" s="25" t="s">
        <v>326</v>
      </c>
      <c r="KQ34" s="25" t="s">
        <v>313</v>
      </c>
      <c r="KR34" s="24">
        <v>0</v>
      </c>
      <c r="KS34" s="25" t="s">
        <v>312</v>
      </c>
      <c r="KT34" s="25" t="s">
        <v>313</v>
      </c>
      <c r="KU34" s="24">
        <v>4</v>
      </c>
      <c r="KV34" s="24">
        <v>4</v>
      </c>
      <c r="KW34" s="24">
        <v>3</v>
      </c>
      <c r="KX34" s="24">
        <v>4</v>
      </c>
      <c r="KY34" s="24">
        <v>4</v>
      </c>
      <c r="KZ34" s="24">
        <v>4</v>
      </c>
      <c r="LA34" s="24">
        <v>5</v>
      </c>
      <c r="LB34" s="24">
        <v>5</v>
      </c>
      <c r="LC34" s="24">
        <v>4</v>
      </c>
      <c r="LD34" s="24">
        <v>4</v>
      </c>
      <c r="LE34" s="24">
        <v>4</v>
      </c>
      <c r="LF34" s="24">
        <v>5</v>
      </c>
      <c r="LG34" s="24">
        <v>4</v>
      </c>
      <c r="LH34" s="24">
        <v>2</v>
      </c>
      <c r="LI34" s="24">
        <v>5</v>
      </c>
      <c r="LJ34" s="24">
        <v>2</v>
      </c>
      <c r="LK34" s="24">
        <v>2</v>
      </c>
      <c r="LL34" s="24">
        <v>4</v>
      </c>
      <c r="LM34" s="24">
        <v>4</v>
      </c>
      <c r="LN34" s="24">
        <v>5</v>
      </c>
      <c r="LO34" s="24">
        <v>4</v>
      </c>
      <c r="LP34" s="24">
        <v>5</v>
      </c>
      <c r="LQ34" s="24">
        <v>4</v>
      </c>
      <c r="LR34" s="24">
        <v>4</v>
      </c>
      <c r="LS34" s="24">
        <v>2</v>
      </c>
      <c r="LT34" s="24">
        <v>3</v>
      </c>
      <c r="LU34" s="24">
        <v>4</v>
      </c>
      <c r="LV34" s="25" t="s">
        <v>3989</v>
      </c>
      <c r="LW34" s="25" t="s">
        <v>3990</v>
      </c>
      <c r="LX34" s="25" t="s">
        <v>3991</v>
      </c>
      <c r="LY34" s="25" t="s">
        <v>313</v>
      </c>
      <c r="LZ34" s="24">
        <v>56</v>
      </c>
      <c r="MA34">
        <f t="shared" si="27"/>
        <v>4</v>
      </c>
      <c r="MB34">
        <f t="shared" si="28"/>
        <v>11</v>
      </c>
      <c r="MC34">
        <f t="shared" si="0"/>
        <v>8</v>
      </c>
      <c r="MD34">
        <f t="shared" si="1"/>
        <v>10</v>
      </c>
      <c r="ME34">
        <f t="shared" si="29"/>
        <v>50</v>
      </c>
      <c r="MF34">
        <f t="shared" si="30"/>
        <v>0.66666666666666663</v>
      </c>
      <c r="MG34">
        <f t="shared" si="31"/>
        <v>1.8333333333333333</v>
      </c>
      <c r="MH34">
        <f t="shared" si="32"/>
        <v>1.6</v>
      </c>
      <c r="MI34">
        <f t="shared" si="33"/>
        <v>2</v>
      </c>
      <c r="MJ34">
        <f t="shared" si="34"/>
        <v>4.166666666666667</v>
      </c>
      <c r="MK34">
        <f t="shared" si="35"/>
        <v>1.4</v>
      </c>
      <c r="ML34">
        <f t="shared" si="36"/>
        <v>1.4</v>
      </c>
      <c r="MM34">
        <f t="shared" si="37"/>
        <v>2</v>
      </c>
      <c r="MN34">
        <f t="shared" si="38"/>
        <v>1</v>
      </c>
      <c r="MO34">
        <f t="shared" si="39"/>
        <v>1.5</v>
      </c>
      <c r="MP34">
        <f t="shared" si="40"/>
        <v>1.3333333333333333</v>
      </c>
      <c r="MQ34">
        <f t="shared" si="41"/>
        <v>0.66666666666666663</v>
      </c>
      <c r="MR34">
        <f t="shared" si="42"/>
        <v>2.3333333333333335</v>
      </c>
      <c r="MS34">
        <f t="shared" si="43"/>
        <v>94.714285714285708</v>
      </c>
      <c r="MT34">
        <f t="shared" si="44"/>
        <v>72.571428571428569</v>
      </c>
      <c r="MU34" s="77">
        <f t="shared" si="2"/>
        <v>1</v>
      </c>
      <c r="MV34">
        <f t="shared" si="3"/>
        <v>0</v>
      </c>
      <c r="MW34">
        <v>1</v>
      </c>
      <c r="MX34">
        <v>1</v>
      </c>
      <c r="MY34">
        <f t="shared" si="4"/>
        <v>0</v>
      </c>
      <c r="MZ34">
        <v>1</v>
      </c>
      <c r="NA34">
        <v>0</v>
      </c>
      <c r="NB34">
        <f t="shared" si="5"/>
        <v>1</v>
      </c>
      <c r="NC34">
        <f t="shared" si="6"/>
        <v>0</v>
      </c>
      <c r="ND34">
        <f t="shared" si="7"/>
        <v>0</v>
      </c>
      <c r="NE34">
        <f t="shared" si="8"/>
        <v>0</v>
      </c>
      <c r="NF34">
        <f t="shared" si="9"/>
        <v>1</v>
      </c>
      <c r="NG34">
        <f t="shared" si="10"/>
        <v>0</v>
      </c>
      <c r="NH34">
        <f t="shared" si="11"/>
        <v>1</v>
      </c>
      <c r="NI34">
        <f t="shared" si="12"/>
        <v>1</v>
      </c>
      <c r="NJ34">
        <f t="shared" si="13"/>
        <v>0</v>
      </c>
      <c r="NK34">
        <f t="shared" si="14"/>
        <v>1</v>
      </c>
      <c r="NL34">
        <f t="shared" si="15"/>
        <v>1</v>
      </c>
      <c r="NM34">
        <f t="shared" si="16"/>
        <v>0</v>
      </c>
      <c r="NN34" s="77">
        <f t="shared" si="17"/>
        <v>1</v>
      </c>
      <c r="NO34" s="77">
        <f t="shared" si="18"/>
        <v>0</v>
      </c>
      <c r="NP34" s="77">
        <f t="shared" si="19"/>
        <v>1</v>
      </c>
      <c r="NQ34" s="77">
        <f t="shared" si="20"/>
        <v>0</v>
      </c>
      <c r="NR34" s="77">
        <f t="shared" si="21"/>
        <v>1</v>
      </c>
      <c r="NS34" s="77">
        <f t="shared" si="22"/>
        <v>0</v>
      </c>
      <c r="NT34" s="77">
        <f t="shared" si="23"/>
        <v>1</v>
      </c>
      <c r="NU34" s="77">
        <f t="shared" si="24"/>
        <v>1</v>
      </c>
      <c r="NV34" s="77">
        <f t="shared" si="25"/>
        <v>1</v>
      </c>
      <c r="NW34" s="77" t="e">
        <f>IF(LEN(VLOOKUP(I:I,#REF!, 2, 0))=0, "", VLOOKUP(I:I,#REF!, 2, 0))</f>
        <v>#REF!</v>
      </c>
      <c r="NX34" s="77" t="e">
        <f>IF(LEN(VLOOKUP(I:I,#REF!, 3, 0))=0, "", VLOOKUP(I:I,#REF!, 3, 0))</f>
        <v>#REF!</v>
      </c>
      <c r="NY34" s="77">
        <f t="shared" si="45"/>
        <v>0.5</v>
      </c>
      <c r="NZ34" s="77">
        <f t="shared" si="46"/>
        <v>0.75</v>
      </c>
      <c r="OA34" s="77">
        <f t="shared" si="47"/>
        <v>0</v>
      </c>
      <c r="OB34" s="77">
        <f t="shared" si="48"/>
        <v>0.33333333333333331</v>
      </c>
      <c r="OC34">
        <f t="shared" si="49"/>
        <v>0.5</v>
      </c>
      <c r="OD34" s="77">
        <f t="shared" si="50"/>
        <v>0.25</v>
      </c>
      <c r="OE34">
        <f t="shared" si="51"/>
        <v>0.66666666666666663</v>
      </c>
      <c r="OF34">
        <f t="shared" si="52"/>
        <v>0.72727272727272729</v>
      </c>
      <c r="OG34" t="e">
        <f t="shared" si="53"/>
        <v>#REF!</v>
      </c>
      <c r="OH34">
        <f t="shared" ref="OH34:OH65" si="58">IF(AND(MV34="", MW34="", MX34="", MY34="",MZ34="", NA34="", NB34="", NC34="", ND34="", NE34="",NF34="", NG34=""),"", SUM(MV34:NG34)/COUNT(MV34:NG34))</f>
        <v>0.41666666666666669</v>
      </c>
      <c r="OI34">
        <f t="shared" si="54"/>
        <v>0.25</v>
      </c>
      <c r="OJ34" s="77">
        <f t="shared" si="55"/>
        <v>0.5</v>
      </c>
      <c r="OK34" t="e">
        <f>IF(LEN(VLOOKUP(I:I,#REF!, 2, 0))=0, "", VLOOKUP(I:I,#REF!, 2, 0))</f>
        <v>#REF!</v>
      </c>
      <c r="OL34" t="e">
        <f>IF(LEN(VLOOKUP(I:I,#REF!, 3, 0))=0, "", VLOOKUP(I:I,#REF!, 3, 0))</f>
        <v>#REF!</v>
      </c>
      <c r="OM34">
        <v>4</v>
      </c>
      <c r="ON34">
        <v>1</v>
      </c>
      <c r="OO34" s="1">
        <v>1</v>
      </c>
      <c r="OP34">
        <f t="shared" si="56"/>
        <v>9</v>
      </c>
      <c r="OQ34">
        <v>1</v>
      </c>
      <c r="OR34">
        <v>1</v>
      </c>
      <c r="OS34">
        <f t="shared" si="57"/>
        <v>4</v>
      </c>
    </row>
    <row r="35" spans="1:409" ht="18" customHeight="1">
      <c r="E35">
        <v>1</v>
      </c>
      <c r="F35" t="s">
        <v>353</v>
      </c>
      <c r="G35" t="s">
        <v>353</v>
      </c>
      <c r="H35" s="110" t="s">
        <v>793</v>
      </c>
      <c r="I35" s="110" t="s">
        <v>793</v>
      </c>
      <c r="J35" s="5"/>
      <c r="K35" s="6">
        <v>44273.347731481481</v>
      </c>
      <c r="L35" s="6">
        <v>44273.411678240744</v>
      </c>
      <c r="M35" s="7">
        <v>100</v>
      </c>
      <c r="N35" s="7">
        <v>2</v>
      </c>
      <c r="O35" s="73">
        <v>1</v>
      </c>
      <c r="P35" s="4" t="s">
        <v>794</v>
      </c>
      <c r="Q35" s="7">
        <v>5524</v>
      </c>
      <c r="R35" s="7">
        <v>1</v>
      </c>
      <c r="S35" s="6">
        <v>44273.411697557873</v>
      </c>
      <c r="T35" s="4" t="s">
        <v>314</v>
      </c>
      <c r="U35" s="4" t="s">
        <v>779</v>
      </c>
      <c r="V35" s="4" t="s">
        <v>780</v>
      </c>
      <c r="W35" s="4" t="s">
        <v>317</v>
      </c>
      <c r="X35" s="7">
        <v>31.221</v>
      </c>
      <c r="Y35" s="7">
        <v>46.081000000000003</v>
      </c>
      <c r="Z35" s="7">
        <v>46.692</v>
      </c>
      <c r="AA35" s="7">
        <v>7</v>
      </c>
      <c r="AB35" s="7">
        <v>2</v>
      </c>
      <c r="AC35" s="7">
        <v>2</v>
      </c>
      <c r="AD35" s="7">
        <v>2</v>
      </c>
      <c r="AE35" s="7">
        <v>1</v>
      </c>
      <c r="AF35" s="7">
        <v>1</v>
      </c>
      <c r="AG35" s="7">
        <v>2</v>
      </c>
      <c r="AH35" s="7">
        <v>2</v>
      </c>
      <c r="AI35" s="7">
        <v>1</v>
      </c>
      <c r="AJ35" s="4" t="s">
        <v>795</v>
      </c>
      <c r="AK35" s="7">
        <v>5.26</v>
      </c>
      <c r="AL35" s="7">
        <v>7.1719999999999997</v>
      </c>
      <c r="AM35" s="7">
        <v>10.739000000000001</v>
      </c>
      <c r="AN35" s="7">
        <v>2</v>
      </c>
      <c r="AO35" s="7">
        <v>3</v>
      </c>
      <c r="AP35" s="7">
        <v>1</v>
      </c>
      <c r="AQ35" s="7">
        <v>23.114000000000001</v>
      </c>
      <c r="AR35" s="7">
        <v>23.114000000000001</v>
      </c>
      <c r="AS35" s="7">
        <v>159.38999999999999</v>
      </c>
      <c r="AT35" s="7">
        <v>1</v>
      </c>
      <c r="AU35" s="7">
        <v>507.09399999999999</v>
      </c>
      <c r="AV35" s="7">
        <v>935.87</v>
      </c>
      <c r="AW35" s="7">
        <v>944.59</v>
      </c>
      <c r="AX35" s="7">
        <v>5</v>
      </c>
      <c r="AY35" s="4" t="s">
        <v>796</v>
      </c>
      <c r="AZ35" s="4" t="s">
        <v>320</v>
      </c>
      <c r="BA35" s="4"/>
      <c r="BB35" s="73">
        <v>-888</v>
      </c>
      <c r="BC35" s="4" t="s">
        <v>797</v>
      </c>
      <c r="BD35" s="7">
        <v>0</v>
      </c>
      <c r="BE35" s="7">
        <v>0</v>
      </c>
      <c r="BF35" s="7">
        <v>297.18200000000002</v>
      </c>
      <c r="BG35" s="7">
        <v>0</v>
      </c>
      <c r="BH35" s="7">
        <v>6.1079999999999997</v>
      </c>
      <c r="BI35" s="7">
        <v>6.1079999999999997</v>
      </c>
      <c r="BJ35" s="7">
        <v>9.2460000000000004</v>
      </c>
      <c r="BK35" s="7">
        <v>1</v>
      </c>
      <c r="BL35" s="4" t="s">
        <v>377</v>
      </c>
      <c r="BM35" s="7">
        <v>0</v>
      </c>
      <c r="BN35" s="7">
        <v>0</v>
      </c>
      <c r="BO35" s="7">
        <v>47.429000000000002</v>
      </c>
      <c r="BP35" s="7">
        <v>0</v>
      </c>
      <c r="BQ35" s="7">
        <v>98</v>
      </c>
      <c r="BR35" s="7">
        <v>88</v>
      </c>
      <c r="BS35" s="7">
        <v>13.416</v>
      </c>
      <c r="BT35" s="7">
        <v>410.22899999999998</v>
      </c>
      <c r="BU35" s="7">
        <v>423.00200000000001</v>
      </c>
      <c r="BV35" s="7">
        <v>8</v>
      </c>
      <c r="BW35" s="4" t="s">
        <v>798</v>
      </c>
      <c r="BX35" s="4" t="s">
        <v>798</v>
      </c>
      <c r="BY35" s="4"/>
      <c r="BZ35" s="73">
        <v>0</v>
      </c>
      <c r="CA35" s="4" t="s">
        <v>799</v>
      </c>
      <c r="CB35" s="7">
        <v>46.170999999999999</v>
      </c>
      <c r="CC35" s="7">
        <v>51.161000000000001</v>
      </c>
      <c r="CD35" s="7">
        <v>68.817999999999998</v>
      </c>
      <c r="CE35" s="7">
        <v>4</v>
      </c>
      <c r="CF35" s="7">
        <v>100</v>
      </c>
      <c r="CG35" s="7">
        <v>90</v>
      </c>
      <c r="CH35" s="7">
        <v>75.620999999999995</v>
      </c>
      <c r="CI35" s="7">
        <v>131.83099999999999</v>
      </c>
      <c r="CJ35" s="7">
        <v>134.51</v>
      </c>
      <c r="CK35" s="7">
        <v>3</v>
      </c>
      <c r="CL35" s="97" t="s">
        <v>413</v>
      </c>
      <c r="CM35" s="94" t="s">
        <v>600</v>
      </c>
      <c r="CN35" s="7">
        <v>164</v>
      </c>
      <c r="CO35" s="7">
        <v>164</v>
      </c>
      <c r="CP35" s="7">
        <v>170.774</v>
      </c>
      <c r="CQ35" s="7">
        <v>1</v>
      </c>
      <c r="CR35" s="7">
        <v>30</v>
      </c>
      <c r="CS35" s="7">
        <v>71</v>
      </c>
      <c r="CT35" s="7">
        <v>4</v>
      </c>
      <c r="CU35" s="7">
        <v>0</v>
      </c>
      <c r="CV35" s="4" t="s">
        <v>681</v>
      </c>
      <c r="CW35" s="7">
        <v>355.02699999999999</v>
      </c>
      <c r="CX35" s="7">
        <v>355.02699999999999</v>
      </c>
      <c r="CY35" s="7">
        <v>627.63900000000001</v>
      </c>
      <c r="CZ35" s="7">
        <v>1</v>
      </c>
      <c r="DA35" s="7">
        <v>7.0750000000000002</v>
      </c>
      <c r="DB35" s="7">
        <v>26.411999999999999</v>
      </c>
      <c r="DC35" s="7">
        <v>27.948</v>
      </c>
      <c r="DD35" s="7">
        <v>4</v>
      </c>
      <c r="DE35" s="4" t="s">
        <v>800</v>
      </c>
      <c r="DF35" s="7">
        <v>68.713999999999999</v>
      </c>
      <c r="DG35" s="7">
        <v>68.713999999999999</v>
      </c>
      <c r="DH35" s="7">
        <v>106.033</v>
      </c>
      <c r="DI35" s="7">
        <v>1</v>
      </c>
      <c r="DJ35" s="7">
        <v>96</v>
      </c>
      <c r="DK35" s="7">
        <v>90</v>
      </c>
      <c r="DL35" s="7">
        <v>50.424999999999997</v>
      </c>
      <c r="DM35" s="7">
        <v>335.64499999999998</v>
      </c>
      <c r="DN35" s="7">
        <v>337.99400000000003</v>
      </c>
      <c r="DO35" s="7">
        <v>4</v>
      </c>
      <c r="DP35" s="4" t="s">
        <v>356</v>
      </c>
      <c r="DQ35" s="4" t="s">
        <v>320</v>
      </c>
      <c r="DR35" s="4"/>
      <c r="DS35" s="73">
        <v>-888</v>
      </c>
      <c r="DT35" s="4" t="s">
        <v>356</v>
      </c>
      <c r="DU35" s="7">
        <v>0</v>
      </c>
      <c r="DV35" s="7">
        <v>0</v>
      </c>
      <c r="DW35" s="7">
        <v>84.117999999999995</v>
      </c>
      <c r="DX35" s="7">
        <v>0</v>
      </c>
      <c r="DY35" s="7">
        <v>77</v>
      </c>
      <c r="DZ35" s="7">
        <v>57</v>
      </c>
      <c r="EA35" s="7">
        <v>51.536000000000001</v>
      </c>
      <c r="EB35" s="7">
        <v>60.433</v>
      </c>
      <c r="EC35" s="7">
        <v>71.846999999999994</v>
      </c>
      <c r="ED35" s="7">
        <v>2</v>
      </c>
      <c r="EE35" s="94" t="s">
        <v>363</v>
      </c>
      <c r="EF35" s="94" t="s">
        <v>364</v>
      </c>
      <c r="EG35" s="7">
        <v>0</v>
      </c>
      <c r="EH35" s="7">
        <v>0</v>
      </c>
      <c r="EI35" s="7">
        <v>185.85300000000001</v>
      </c>
      <c r="EJ35" s="7">
        <v>0</v>
      </c>
      <c r="EK35" s="7">
        <v>85</v>
      </c>
      <c r="EL35" s="7">
        <v>46</v>
      </c>
      <c r="EM35" s="7">
        <v>3</v>
      </c>
      <c r="EN35" s="7">
        <v>2</v>
      </c>
      <c r="EO35" s="4" t="s">
        <v>801</v>
      </c>
      <c r="EP35" s="7">
        <v>10.246</v>
      </c>
      <c r="EQ35" s="7">
        <v>27.477</v>
      </c>
      <c r="ER35" s="7">
        <v>36.600999999999999</v>
      </c>
      <c r="ES35" s="7">
        <v>5</v>
      </c>
      <c r="ET35" s="4" t="s">
        <v>802</v>
      </c>
      <c r="EU35" s="7">
        <v>31.523</v>
      </c>
      <c r="EV35" s="7">
        <v>31.523</v>
      </c>
      <c r="EW35" s="7">
        <v>261.13900000000001</v>
      </c>
      <c r="EX35" s="7">
        <v>1</v>
      </c>
      <c r="EY35" s="7">
        <v>80</v>
      </c>
      <c r="EZ35" s="7">
        <v>41</v>
      </c>
      <c r="FA35" s="7">
        <v>11.946999999999999</v>
      </c>
      <c r="FB35" s="7">
        <v>80.429000000000002</v>
      </c>
      <c r="FC35" s="7">
        <v>81.995000000000005</v>
      </c>
      <c r="FD35" s="7">
        <v>7</v>
      </c>
      <c r="FE35" s="4" t="s">
        <v>803</v>
      </c>
      <c r="FF35" s="7">
        <v>1</v>
      </c>
      <c r="FG35" s="7">
        <v>0</v>
      </c>
      <c r="FH35" s="7">
        <v>3</v>
      </c>
      <c r="FI35" s="7">
        <v>1</v>
      </c>
      <c r="FJ35" s="7">
        <v>1</v>
      </c>
      <c r="FK35" s="7">
        <v>0</v>
      </c>
      <c r="FL35" s="4" t="s">
        <v>313</v>
      </c>
      <c r="FM35" s="4" t="s">
        <v>313</v>
      </c>
      <c r="FN35" s="7">
        <v>1</v>
      </c>
      <c r="FO35" s="7">
        <v>56.014000000000003</v>
      </c>
      <c r="FP35" s="7">
        <v>117.252</v>
      </c>
      <c r="FQ35" s="7">
        <v>120.589</v>
      </c>
      <c r="FR35" s="7">
        <v>4</v>
      </c>
      <c r="FS35" s="4" t="s">
        <v>323</v>
      </c>
      <c r="FT35" s="4" t="s">
        <v>323</v>
      </c>
      <c r="FU35" s="4"/>
      <c r="FV35" s="73">
        <v>1</v>
      </c>
      <c r="FW35" s="4" t="s">
        <v>804</v>
      </c>
      <c r="FX35" s="4" t="s">
        <v>343</v>
      </c>
      <c r="FY35" s="7">
        <v>78.200999999999993</v>
      </c>
      <c r="FZ35" s="7">
        <v>149.19999999999999</v>
      </c>
      <c r="GA35" s="7">
        <v>150.93199999999999</v>
      </c>
      <c r="GB35" s="7">
        <v>6</v>
      </c>
      <c r="GC35" s="4" t="s">
        <v>805</v>
      </c>
      <c r="GD35" s="4" t="s">
        <v>368</v>
      </c>
      <c r="GE35" s="4"/>
      <c r="GF35" s="73">
        <v>1</v>
      </c>
      <c r="GG35" s="4" t="s">
        <v>806</v>
      </c>
      <c r="GH35" s="4" t="s">
        <v>343</v>
      </c>
      <c r="GI35" s="7">
        <v>65.155000000000001</v>
      </c>
      <c r="GJ35" s="7">
        <v>82.31</v>
      </c>
      <c r="GK35" s="7">
        <v>118.11199999999999</v>
      </c>
      <c r="GL35" s="7">
        <v>4</v>
      </c>
      <c r="GM35" s="7">
        <v>3</v>
      </c>
      <c r="GN35" s="4" t="s">
        <v>807</v>
      </c>
      <c r="GO35" s="7">
        <v>10.016999999999999</v>
      </c>
      <c r="GP35" s="7">
        <v>10.016999999999999</v>
      </c>
      <c r="GQ35" s="7">
        <v>11.26</v>
      </c>
      <c r="GR35" s="7">
        <v>1</v>
      </c>
      <c r="GS35" s="7">
        <v>3</v>
      </c>
      <c r="GT35" s="7">
        <v>3</v>
      </c>
      <c r="GU35" s="7">
        <v>0</v>
      </c>
      <c r="GV35" s="4" t="s">
        <v>313</v>
      </c>
      <c r="GW35" s="4" t="s">
        <v>808</v>
      </c>
      <c r="GX35" s="7">
        <v>6.1440000000000001</v>
      </c>
      <c r="GY35" s="7">
        <v>44.579000000000001</v>
      </c>
      <c r="GZ35" s="7">
        <v>45.835000000000001</v>
      </c>
      <c r="HA35" s="7">
        <v>8</v>
      </c>
      <c r="HB35" s="7">
        <v>5</v>
      </c>
      <c r="HC35" s="7">
        <v>3</v>
      </c>
      <c r="HD35" s="7">
        <v>3</v>
      </c>
      <c r="HE35" s="7">
        <v>2</v>
      </c>
      <c r="HF35" s="7">
        <v>3</v>
      </c>
      <c r="HG35" s="7">
        <v>5</v>
      </c>
      <c r="HH35" s="7">
        <v>4</v>
      </c>
      <c r="HI35" s="4" t="s">
        <v>346</v>
      </c>
      <c r="HJ35" s="4" t="s">
        <v>347</v>
      </c>
      <c r="HK35" s="8"/>
      <c r="HL35" s="4" t="s">
        <v>793</v>
      </c>
      <c r="HM35" s="6">
        <v>44274.398287037038</v>
      </c>
      <c r="HN35" s="6">
        <v>44274.402499999997</v>
      </c>
      <c r="HO35" s="7">
        <v>12</v>
      </c>
      <c r="HP35" s="7">
        <v>363</v>
      </c>
      <c r="HQ35" s="7">
        <v>0</v>
      </c>
      <c r="HR35" s="6">
        <v>44281.402548969905</v>
      </c>
      <c r="HS35" s="4" t="s">
        <v>314</v>
      </c>
      <c r="HT35" s="4" t="s">
        <v>779</v>
      </c>
      <c r="HU35" s="4" t="s">
        <v>780</v>
      </c>
      <c r="HV35" s="4" t="s">
        <v>317</v>
      </c>
      <c r="HW35" s="7">
        <v>1</v>
      </c>
      <c r="HX35" s="4" t="s">
        <v>353</v>
      </c>
      <c r="HY35" s="4" t="s">
        <v>353</v>
      </c>
      <c r="HZ35" s="4" t="s">
        <v>353</v>
      </c>
      <c r="IA35" s="4" t="s">
        <v>353</v>
      </c>
      <c r="IB35" s="4" t="s">
        <v>353</v>
      </c>
      <c r="IC35" s="4" t="s">
        <v>353</v>
      </c>
      <c r="ID35" s="4" t="s">
        <v>353</v>
      </c>
      <c r="IE35" s="4" t="s">
        <v>353</v>
      </c>
      <c r="IF35" s="4" t="s">
        <v>353</v>
      </c>
      <c r="IG35" s="4" t="s">
        <v>353</v>
      </c>
      <c r="IH35" s="4" t="s">
        <v>353</v>
      </c>
      <c r="II35" s="4" t="s">
        <v>320</v>
      </c>
      <c r="IJ35" s="4"/>
      <c r="IK35" s="73">
        <v>-999</v>
      </c>
      <c r="IL35" s="4" t="s">
        <v>353</v>
      </c>
      <c r="IM35" s="4" t="s">
        <v>320</v>
      </c>
      <c r="IN35" s="4"/>
      <c r="IO35" s="73">
        <v>-999</v>
      </c>
      <c r="IP35" s="4" t="s">
        <v>353</v>
      </c>
      <c r="IQ35" s="4" t="s">
        <v>353</v>
      </c>
      <c r="IR35" s="4" t="s">
        <v>320</v>
      </c>
      <c r="IS35" s="4"/>
      <c r="IT35" s="73">
        <v>-999</v>
      </c>
      <c r="IU35" s="4" t="s">
        <v>353</v>
      </c>
      <c r="IV35" s="4" t="s">
        <v>320</v>
      </c>
      <c r="IW35" s="4"/>
      <c r="IX35" s="7">
        <v>-999</v>
      </c>
      <c r="IY35" s="4" t="s">
        <v>353</v>
      </c>
      <c r="IZ35" s="4" t="s">
        <v>353</v>
      </c>
      <c r="JA35" s="4" t="s">
        <v>320</v>
      </c>
      <c r="JB35" s="4"/>
      <c r="JC35" s="73">
        <v>-999</v>
      </c>
      <c r="JD35" s="4" t="s">
        <v>353</v>
      </c>
      <c r="JE35" s="4" t="s">
        <v>320</v>
      </c>
      <c r="JF35" s="4"/>
      <c r="JG35" s="73">
        <v>-999</v>
      </c>
      <c r="JH35" s="4" t="s">
        <v>353</v>
      </c>
      <c r="JI35" s="4" t="s">
        <v>353</v>
      </c>
      <c r="JJ35" s="4" t="s">
        <v>353</v>
      </c>
      <c r="JK35" s="4" t="s">
        <v>353</v>
      </c>
      <c r="JL35" s="4" t="s">
        <v>353</v>
      </c>
      <c r="JM35" s="4" t="s">
        <v>353</v>
      </c>
      <c r="JN35" s="4" t="s">
        <v>353</v>
      </c>
      <c r="JO35" s="4" t="s">
        <v>353</v>
      </c>
      <c r="JP35" s="4" t="s">
        <v>353</v>
      </c>
      <c r="JQ35" s="4" t="s">
        <v>353</v>
      </c>
      <c r="JR35" s="4" t="s">
        <v>353</v>
      </c>
      <c r="JS35" s="4" t="s">
        <v>353</v>
      </c>
      <c r="JT35" s="4" t="s">
        <v>353</v>
      </c>
      <c r="JU35" s="4" t="s">
        <v>353</v>
      </c>
      <c r="JV35" s="4" t="s">
        <v>353</v>
      </c>
      <c r="JW35" s="4" t="s">
        <v>353</v>
      </c>
      <c r="JX35" s="4" t="s">
        <v>353</v>
      </c>
      <c r="JY35" s="4" t="s">
        <v>353</v>
      </c>
      <c r="JZ35" s="4" t="s">
        <v>353</v>
      </c>
      <c r="KA35" s="4" t="s">
        <v>353</v>
      </c>
      <c r="KB35" s="4" t="s">
        <v>353</v>
      </c>
      <c r="KC35" s="4" t="s">
        <v>353</v>
      </c>
      <c r="KD35" s="4" t="s">
        <v>353</v>
      </c>
      <c r="KE35" s="4" t="s">
        <v>353</v>
      </c>
      <c r="KF35" s="4" t="s">
        <v>353</v>
      </c>
      <c r="KG35" s="4" t="s">
        <v>353</v>
      </c>
      <c r="KH35" s="4" t="s">
        <v>353</v>
      </c>
      <c r="KI35" s="4" t="s">
        <v>353</v>
      </c>
      <c r="KJ35" s="4" t="s">
        <v>353</v>
      </c>
      <c r="KK35" s="4" t="s">
        <v>353</v>
      </c>
      <c r="KL35" s="4" t="s">
        <v>353</v>
      </c>
      <c r="KM35" s="4" t="s">
        <v>353</v>
      </c>
      <c r="KN35" s="4" t="s">
        <v>353</v>
      </c>
      <c r="KO35" s="4" t="s">
        <v>353</v>
      </c>
      <c r="KP35" s="4" t="s">
        <v>353</v>
      </c>
      <c r="KQ35" s="4" t="s">
        <v>353</v>
      </c>
      <c r="KR35" s="4" t="s">
        <v>353</v>
      </c>
      <c r="KS35" s="4" t="s">
        <v>353</v>
      </c>
      <c r="KT35" s="4" t="s">
        <v>353</v>
      </c>
      <c r="KU35" s="4" t="s">
        <v>353</v>
      </c>
      <c r="KV35" s="4" t="s">
        <v>353</v>
      </c>
      <c r="KW35" s="4" t="s">
        <v>353</v>
      </c>
      <c r="KX35" s="4" t="s">
        <v>353</v>
      </c>
      <c r="KY35" s="4" t="s">
        <v>353</v>
      </c>
      <c r="KZ35" s="4" t="s">
        <v>353</v>
      </c>
      <c r="LA35" s="4" t="s">
        <v>353</v>
      </c>
      <c r="LB35" s="4" t="s">
        <v>353</v>
      </c>
      <c r="LC35" s="4" t="s">
        <v>353</v>
      </c>
      <c r="LD35" s="4" t="s">
        <v>353</v>
      </c>
      <c r="LE35" s="4" t="s">
        <v>353</v>
      </c>
      <c r="LF35" s="4" t="s">
        <v>353</v>
      </c>
      <c r="LG35" s="4" t="s">
        <v>353</v>
      </c>
      <c r="LH35" s="4" t="s">
        <v>353</v>
      </c>
      <c r="LI35" s="4" t="s">
        <v>353</v>
      </c>
      <c r="LJ35" s="4" t="s">
        <v>353</v>
      </c>
      <c r="LK35" s="4" t="s">
        <v>353</v>
      </c>
      <c r="LL35" s="4" t="s">
        <v>353</v>
      </c>
      <c r="LM35" s="4" t="s">
        <v>353</v>
      </c>
      <c r="LN35" s="4" t="s">
        <v>353</v>
      </c>
      <c r="LO35" s="4" t="s">
        <v>353</v>
      </c>
      <c r="LP35" s="4" t="s">
        <v>353</v>
      </c>
      <c r="LQ35" s="4" t="s">
        <v>353</v>
      </c>
      <c r="LR35" s="4" t="s">
        <v>353</v>
      </c>
      <c r="LS35" s="4" t="s">
        <v>353</v>
      </c>
      <c r="LT35" s="4" t="s">
        <v>353</v>
      </c>
      <c r="LU35" s="4" t="s">
        <v>353</v>
      </c>
      <c r="LV35" s="4" t="s">
        <v>353</v>
      </c>
      <c r="LW35" s="4" t="s">
        <v>353</v>
      </c>
      <c r="LX35" s="4" t="s">
        <v>353</v>
      </c>
      <c r="LY35" s="4" t="s">
        <v>353</v>
      </c>
      <c r="LZ35" s="4" t="s">
        <v>353</v>
      </c>
      <c r="MA35">
        <f t="shared" si="27"/>
        <v>9</v>
      </c>
      <c r="MB35" t="str">
        <f t="shared" si="28"/>
        <v/>
      </c>
      <c r="MC35">
        <f t="shared" si="0"/>
        <v>16</v>
      </c>
      <c r="MD35" t="str">
        <f t="shared" si="1"/>
        <v/>
      </c>
      <c r="ME35" t="str">
        <f t="shared" si="29"/>
        <v/>
      </c>
      <c r="MF35">
        <f t="shared" si="30"/>
        <v>1.5</v>
      </c>
      <c r="MG35" t="str">
        <f t="shared" si="31"/>
        <v/>
      </c>
      <c r="MH35">
        <f t="shared" si="32"/>
        <v>3.2</v>
      </c>
      <c r="MI35" t="str">
        <f t="shared" si="33"/>
        <v/>
      </c>
      <c r="MJ35" t="str">
        <f t="shared" si="34"/>
        <v/>
      </c>
      <c r="MK35">
        <f t="shared" si="35"/>
        <v>1.2</v>
      </c>
      <c r="ML35">
        <f t="shared" si="36"/>
        <v>3</v>
      </c>
      <c r="MM35">
        <f t="shared" si="37"/>
        <v>0</v>
      </c>
      <c r="MN35">
        <f t="shared" si="38"/>
        <v>3</v>
      </c>
      <c r="MO35">
        <f t="shared" si="39"/>
        <v>1</v>
      </c>
      <c r="MP35">
        <f t="shared" si="40"/>
        <v>3</v>
      </c>
      <c r="MQ35" t="str">
        <f t="shared" si="41"/>
        <v/>
      </c>
      <c r="MR35" t="str">
        <f t="shared" si="42"/>
        <v/>
      </c>
      <c r="MS35">
        <f t="shared" si="43"/>
        <v>80.857142857142861</v>
      </c>
      <c r="MT35">
        <f t="shared" si="44"/>
        <v>69</v>
      </c>
      <c r="MU35" s="77">
        <f t="shared" si="2"/>
        <v>0</v>
      </c>
      <c r="MV35">
        <f t="shared" si="3"/>
        <v>0</v>
      </c>
      <c r="MW35">
        <v>1</v>
      </c>
      <c r="MX35">
        <v>0</v>
      </c>
      <c r="MY35">
        <f t="shared" si="4"/>
        <v>0</v>
      </c>
      <c r="MZ35">
        <v>1</v>
      </c>
      <c r="NA35">
        <v>1</v>
      </c>
      <c r="NB35">
        <f t="shared" si="5"/>
        <v>1</v>
      </c>
      <c r="NC35">
        <f t="shared" si="6"/>
        <v>0</v>
      </c>
      <c r="ND35">
        <f t="shared" si="7"/>
        <v>1</v>
      </c>
      <c r="NE35">
        <f t="shared" si="8"/>
        <v>0</v>
      </c>
      <c r="NF35" s="77">
        <f t="shared" si="9"/>
        <v>0</v>
      </c>
      <c r="NG35">
        <f t="shared" si="10"/>
        <v>0</v>
      </c>
      <c r="NH35" t="str">
        <f t="shared" si="11"/>
        <v/>
      </c>
      <c r="NI35" t="str">
        <f t="shared" si="12"/>
        <v/>
      </c>
      <c r="NJ35" t="str">
        <f t="shared" si="13"/>
        <v/>
      </c>
      <c r="NK35" t="str">
        <f t="shared" si="14"/>
        <v/>
      </c>
      <c r="NL35" t="str">
        <f t="shared" si="15"/>
        <v/>
      </c>
      <c r="NM35" t="str">
        <f t="shared" si="16"/>
        <v/>
      </c>
      <c r="NN35" s="77" t="str">
        <f t="shared" si="17"/>
        <v/>
      </c>
      <c r="NO35" s="77" t="str">
        <f t="shared" si="18"/>
        <v/>
      </c>
      <c r="NP35" s="77" t="str">
        <f t="shared" si="19"/>
        <v/>
      </c>
      <c r="NQ35" s="77" t="str">
        <f t="shared" si="20"/>
        <v/>
      </c>
      <c r="NR35" s="77" t="str">
        <f t="shared" si="21"/>
        <v/>
      </c>
      <c r="NS35" s="77" t="str">
        <f t="shared" si="22"/>
        <v/>
      </c>
      <c r="NT35" s="77" t="str">
        <f t="shared" si="23"/>
        <v/>
      </c>
      <c r="NU35" s="77" t="str">
        <f t="shared" si="24"/>
        <v/>
      </c>
      <c r="NV35" s="77" t="str">
        <f t="shared" si="25"/>
        <v/>
      </c>
      <c r="NW35" s="77" t="e">
        <f>IF(LEN(VLOOKUP(I:I,#REF!, 2, 0))=0, "", VLOOKUP(I:I,#REF!, 2, 0))</f>
        <v>#REF!</v>
      </c>
      <c r="NX35" s="77" t="e">
        <f>IF(LEN(VLOOKUP(I:I,#REF!, 3, 0))=0, "", VLOOKUP(I:I,#REF!, 3, 0))</f>
        <v>#REF!</v>
      </c>
      <c r="NY35" s="77">
        <f t="shared" si="45"/>
        <v>0.5</v>
      </c>
      <c r="NZ35" s="77">
        <f t="shared" si="46"/>
        <v>0.75</v>
      </c>
      <c r="OA35" s="77">
        <f t="shared" si="47"/>
        <v>0</v>
      </c>
      <c r="OB35" s="77">
        <f t="shared" si="48"/>
        <v>0.33333333333333331</v>
      </c>
      <c r="OC35">
        <f t="shared" si="49"/>
        <v>1</v>
      </c>
      <c r="OD35" s="77">
        <f t="shared" si="50"/>
        <v>0</v>
      </c>
      <c r="OE35" t="str">
        <f t="shared" si="51"/>
        <v/>
      </c>
      <c r="OF35" t="str">
        <f t="shared" si="52"/>
        <v/>
      </c>
      <c r="OG35" t="str">
        <f t="shared" si="53"/>
        <v/>
      </c>
      <c r="OH35">
        <f t="shared" si="58"/>
        <v>0.41666666666666669</v>
      </c>
      <c r="OI35">
        <f t="shared" si="54"/>
        <v>0.5</v>
      </c>
      <c r="OJ35" s="77">
        <f t="shared" si="55"/>
        <v>0.375</v>
      </c>
      <c r="OK35" t="e">
        <f>IF(LEN(VLOOKUP(I:I,#REF!, 2, 0))=0, "", VLOOKUP(I:I,#REF!, 2, 0))</f>
        <v>#REF!</v>
      </c>
      <c r="OL35" t="e">
        <f>IF(LEN(VLOOKUP(I:I,#REF!, 3, 0))=0, "", VLOOKUP(I:I,#REF!, 3, 0))</f>
        <v>#REF!</v>
      </c>
      <c r="OM35" t="s">
        <v>353</v>
      </c>
      <c r="ON35" t="s">
        <v>353</v>
      </c>
      <c r="OO35" s="109">
        <v>0</v>
      </c>
      <c r="OP35" t="str">
        <f t="shared" si="56"/>
        <v/>
      </c>
      <c r="OQ35">
        <v>1</v>
      </c>
      <c r="OR35">
        <v>2</v>
      </c>
      <c r="OS35">
        <f t="shared" si="57"/>
        <v>7</v>
      </c>
    </row>
    <row r="36" spans="1:409" ht="18" customHeight="1">
      <c r="F36" t="s">
        <v>353</v>
      </c>
      <c r="G36" t="s">
        <v>353</v>
      </c>
      <c r="H36" s="158" t="s">
        <v>7255</v>
      </c>
      <c r="I36" s="111" t="s">
        <v>3992</v>
      </c>
      <c r="J36" s="29" t="s">
        <v>7267</v>
      </c>
      <c r="K36" s="23">
        <v>44274.357870370368</v>
      </c>
      <c r="L36" s="23">
        <v>44274.395162037035</v>
      </c>
      <c r="M36" s="24">
        <v>100</v>
      </c>
      <c r="N36" s="24">
        <v>1</v>
      </c>
      <c r="O36" s="74">
        <v>1</v>
      </c>
      <c r="P36" s="25" t="s">
        <v>3993</v>
      </c>
      <c r="Q36" s="24">
        <v>3222</v>
      </c>
      <c r="R36" s="24">
        <v>1</v>
      </c>
      <c r="S36" s="23">
        <v>44274.395178275459</v>
      </c>
      <c r="T36" s="25" t="s">
        <v>314</v>
      </c>
      <c r="U36" s="25" t="s">
        <v>315</v>
      </c>
      <c r="V36" s="25" t="s">
        <v>425</v>
      </c>
      <c r="W36" s="25" t="s">
        <v>317</v>
      </c>
      <c r="X36" s="24">
        <v>8.5790000000000006</v>
      </c>
      <c r="Y36" s="24">
        <v>37.088000000000001</v>
      </c>
      <c r="Z36" s="24">
        <v>71.141000000000005</v>
      </c>
      <c r="AA36" s="24">
        <v>7</v>
      </c>
      <c r="AB36" s="24">
        <v>3</v>
      </c>
      <c r="AC36" s="24">
        <v>0</v>
      </c>
      <c r="AD36" s="24">
        <v>2</v>
      </c>
      <c r="AE36" s="24">
        <v>0</v>
      </c>
      <c r="AF36" s="24">
        <v>0</v>
      </c>
      <c r="AG36" s="24">
        <v>0</v>
      </c>
      <c r="AH36" s="24">
        <v>3</v>
      </c>
      <c r="AI36" s="24">
        <v>3</v>
      </c>
      <c r="AJ36" s="25" t="s">
        <v>1086</v>
      </c>
      <c r="AK36" s="24">
        <v>2.2360000000000002</v>
      </c>
      <c r="AL36" s="24">
        <v>7.5620000000000003</v>
      </c>
      <c r="AM36" s="24">
        <v>9.6289999999999996</v>
      </c>
      <c r="AN36" s="24">
        <v>4</v>
      </c>
      <c r="AO36" s="24">
        <v>3</v>
      </c>
      <c r="AP36" s="24">
        <v>0</v>
      </c>
      <c r="AQ36" s="24">
        <v>0</v>
      </c>
      <c r="AR36" s="24">
        <v>0</v>
      </c>
      <c r="AS36" s="24">
        <v>158.35300000000001</v>
      </c>
      <c r="AT36" s="24">
        <v>0</v>
      </c>
      <c r="AU36" s="24">
        <v>41.960999999999999</v>
      </c>
      <c r="AV36" s="24">
        <v>828.82600000000002</v>
      </c>
      <c r="AW36" s="24">
        <v>900.32</v>
      </c>
      <c r="AX36" s="24">
        <v>16</v>
      </c>
      <c r="AY36" s="25" t="s">
        <v>4006</v>
      </c>
      <c r="AZ36" s="25" t="s">
        <v>497</v>
      </c>
      <c r="BA36" s="25"/>
      <c r="BB36" s="74">
        <v>0</v>
      </c>
      <c r="BC36" s="25" t="s">
        <v>4007</v>
      </c>
      <c r="BD36" s="24">
        <v>0</v>
      </c>
      <c r="BE36" s="24">
        <v>0</v>
      </c>
      <c r="BF36" s="24">
        <v>288.78500000000003</v>
      </c>
      <c r="BG36" s="24">
        <v>0</v>
      </c>
      <c r="BH36" s="24">
        <v>18.957999999999998</v>
      </c>
      <c r="BI36" s="24">
        <v>18.957999999999998</v>
      </c>
      <c r="BJ36" s="24">
        <v>22.437000000000001</v>
      </c>
      <c r="BK36" s="24">
        <v>1</v>
      </c>
      <c r="BL36" s="25" t="s">
        <v>497</v>
      </c>
      <c r="BM36" s="24">
        <v>0</v>
      </c>
      <c r="BN36" s="24">
        <v>0</v>
      </c>
      <c r="BO36" s="24">
        <v>54.058999999999997</v>
      </c>
      <c r="BP36" s="24">
        <v>0</v>
      </c>
      <c r="BQ36" s="24">
        <v>100</v>
      </c>
      <c r="BR36" s="24">
        <v>86</v>
      </c>
      <c r="BS36" s="24">
        <v>214.90899999999999</v>
      </c>
      <c r="BT36" s="24">
        <v>241.93799999999999</v>
      </c>
      <c r="BU36" s="24">
        <v>256.35399999999998</v>
      </c>
      <c r="BV36" s="24">
        <v>2</v>
      </c>
      <c r="BW36" s="25" t="s">
        <v>370</v>
      </c>
      <c r="BX36" s="25" t="s">
        <v>370</v>
      </c>
      <c r="BY36" s="25"/>
      <c r="BZ36" s="74">
        <v>0</v>
      </c>
      <c r="CA36" s="25" t="s">
        <v>4008</v>
      </c>
      <c r="CB36" s="24">
        <v>0</v>
      </c>
      <c r="CC36" s="24">
        <v>0</v>
      </c>
      <c r="CD36" s="24">
        <v>32.624000000000002</v>
      </c>
      <c r="CE36" s="24">
        <v>0</v>
      </c>
      <c r="CF36" s="24">
        <v>100</v>
      </c>
      <c r="CG36" s="24">
        <v>100</v>
      </c>
      <c r="CH36" s="24">
        <v>112.274</v>
      </c>
      <c r="CI36" s="24">
        <v>117.504</v>
      </c>
      <c r="CJ36" s="24">
        <v>127.4</v>
      </c>
      <c r="CK36" s="24">
        <v>2</v>
      </c>
      <c r="CL36" s="99" t="s">
        <v>360</v>
      </c>
      <c r="CM36" s="96" t="s">
        <v>351</v>
      </c>
      <c r="CN36" s="24">
        <v>1404.9469999999999</v>
      </c>
      <c r="CO36" s="24">
        <v>1405.376</v>
      </c>
      <c r="CP36" s="24">
        <v>1406.2260000000001</v>
      </c>
      <c r="CQ36" s="24">
        <v>2</v>
      </c>
      <c r="CR36" s="24">
        <v>100</v>
      </c>
      <c r="CS36" s="24">
        <v>100</v>
      </c>
      <c r="CT36" s="24">
        <v>3</v>
      </c>
      <c r="CU36" s="24">
        <v>0</v>
      </c>
      <c r="CV36" s="25" t="s">
        <v>4009</v>
      </c>
      <c r="CW36" s="24">
        <v>0</v>
      </c>
      <c r="CX36" s="24">
        <v>0</v>
      </c>
      <c r="CY36" s="24">
        <v>421.49</v>
      </c>
      <c r="CZ36" s="24">
        <v>0</v>
      </c>
      <c r="DA36" s="24">
        <v>6.9779999999999998</v>
      </c>
      <c r="DB36" s="24">
        <v>10.949</v>
      </c>
      <c r="DC36" s="24">
        <v>13.590999999999999</v>
      </c>
      <c r="DD36" s="24">
        <v>4</v>
      </c>
      <c r="DE36" s="25" t="s">
        <v>377</v>
      </c>
      <c r="DF36" s="24">
        <v>0</v>
      </c>
      <c r="DG36" s="24">
        <v>0</v>
      </c>
      <c r="DH36" s="24">
        <v>49.295000000000002</v>
      </c>
      <c r="DI36" s="24">
        <v>0</v>
      </c>
      <c r="DJ36" s="24">
        <v>88</v>
      </c>
      <c r="DK36" s="24">
        <v>90</v>
      </c>
      <c r="DL36" s="24">
        <v>304.09699999999998</v>
      </c>
      <c r="DM36" s="24">
        <v>312.94799999999998</v>
      </c>
      <c r="DN36" s="24">
        <v>316.28100000000001</v>
      </c>
      <c r="DO36" s="24">
        <v>2</v>
      </c>
      <c r="DP36" s="25" t="s">
        <v>3994</v>
      </c>
      <c r="DQ36" s="25" t="s">
        <v>331</v>
      </c>
      <c r="DR36" s="25"/>
      <c r="DS36" s="74">
        <v>0</v>
      </c>
      <c r="DT36" s="25" t="s">
        <v>835</v>
      </c>
      <c r="DU36" s="24">
        <v>3.2730000000000001</v>
      </c>
      <c r="DV36" s="24">
        <v>46.49</v>
      </c>
      <c r="DW36" s="24">
        <v>77.099999999999994</v>
      </c>
      <c r="DX36" s="24">
        <v>9</v>
      </c>
      <c r="DY36" s="24">
        <v>100</v>
      </c>
      <c r="DZ36" s="24">
        <v>100</v>
      </c>
      <c r="EA36" s="24">
        <v>167.46</v>
      </c>
      <c r="EB36" s="24">
        <v>674.37</v>
      </c>
      <c r="EC36" s="24">
        <v>678.89800000000002</v>
      </c>
      <c r="ED36" s="24">
        <v>4</v>
      </c>
      <c r="EE36" s="96" t="s">
        <v>424</v>
      </c>
      <c r="EF36" s="96" t="s">
        <v>3930</v>
      </c>
      <c r="EG36" s="24">
        <v>0</v>
      </c>
      <c r="EH36" s="24">
        <v>0</v>
      </c>
      <c r="EI36" s="24">
        <v>327.69299999999998</v>
      </c>
      <c r="EJ36" s="24">
        <v>0</v>
      </c>
      <c r="EK36" s="24">
        <v>89</v>
      </c>
      <c r="EL36" s="24">
        <v>98</v>
      </c>
      <c r="EM36" s="24">
        <v>3</v>
      </c>
      <c r="EN36" s="24">
        <v>0</v>
      </c>
      <c r="EO36" s="25" t="s">
        <v>3995</v>
      </c>
      <c r="EP36" s="24">
        <v>5.9550000000000001</v>
      </c>
      <c r="EQ36" s="24">
        <v>5.9550000000000001</v>
      </c>
      <c r="ER36" s="24">
        <v>8.1910000000000007</v>
      </c>
      <c r="ES36" s="24">
        <v>1</v>
      </c>
      <c r="ET36" s="25" t="s">
        <v>312</v>
      </c>
      <c r="EU36" s="24">
        <v>0</v>
      </c>
      <c r="EV36" s="24">
        <v>0</v>
      </c>
      <c r="EW36" s="24">
        <v>365.13900000000001</v>
      </c>
      <c r="EX36" s="24">
        <v>0</v>
      </c>
      <c r="EY36" s="24">
        <v>100</v>
      </c>
      <c r="EZ36" s="24">
        <v>100</v>
      </c>
      <c r="FA36" s="24">
        <v>5.7779999999999996</v>
      </c>
      <c r="FB36" s="24">
        <v>22.140999999999998</v>
      </c>
      <c r="FC36" s="24">
        <v>27.83</v>
      </c>
      <c r="FD36" s="24">
        <v>15</v>
      </c>
      <c r="FE36" s="25" t="s">
        <v>333</v>
      </c>
      <c r="FF36" s="24">
        <v>2</v>
      </c>
      <c r="FG36" s="24">
        <v>2</v>
      </c>
      <c r="FH36" s="24">
        <v>3</v>
      </c>
      <c r="FI36" s="24">
        <v>0</v>
      </c>
      <c r="FJ36" s="24">
        <v>2</v>
      </c>
      <c r="FK36" s="24">
        <v>1</v>
      </c>
      <c r="FL36" s="25" t="s">
        <v>336</v>
      </c>
      <c r="FM36" s="25" t="s">
        <v>313</v>
      </c>
      <c r="FN36" s="24">
        <v>1</v>
      </c>
      <c r="FO36" s="24">
        <v>3.464</v>
      </c>
      <c r="FP36" s="24">
        <v>8.4499999999999993</v>
      </c>
      <c r="FQ36" s="24">
        <v>9.6010000000000009</v>
      </c>
      <c r="FR36" s="24">
        <v>3</v>
      </c>
      <c r="FS36" s="25" t="s">
        <v>360</v>
      </c>
      <c r="FT36" s="25" t="s">
        <v>360</v>
      </c>
      <c r="FU36" s="25"/>
      <c r="FV36" s="74">
        <v>0</v>
      </c>
      <c r="FW36" s="25" t="s">
        <v>336</v>
      </c>
      <c r="FX36" s="25" t="s">
        <v>360</v>
      </c>
      <c r="FY36" s="24">
        <v>15.349</v>
      </c>
      <c r="FZ36" s="24">
        <v>19.318999999999999</v>
      </c>
      <c r="GA36" s="24">
        <v>21.744</v>
      </c>
      <c r="GB36" s="24">
        <v>3</v>
      </c>
      <c r="GC36" s="25" t="s">
        <v>370</v>
      </c>
      <c r="GD36" s="25" t="s">
        <v>370</v>
      </c>
      <c r="GE36" s="25"/>
      <c r="GF36" s="74">
        <v>0</v>
      </c>
      <c r="GG36" s="25" t="s">
        <v>336</v>
      </c>
      <c r="GH36" s="25" t="s">
        <v>360</v>
      </c>
      <c r="GI36" s="24">
        <v>10.643000000000001</v>
      </c>
      <c r="GJ36" s="24">
        <v>17.173999999999999</v>
      </c>
      <c r="GK36" s="24">
        <v>19.169</v>
      </c>
      <c r="GL36" s="24">
        <v>3</v>
      </c>
      <c r="GM36" s="24">
        <v>1</v>
      </c>
      <c r="GN36" s="25" t="s">
        <v>1839</v>
      </c>
      <c r="GO36" s="24">
        <v>8.8130000000000006</v>
      </c>
      <c r="GP36" s="24">
        <v>8.8130000000000006</v>
      </c>
      <c r="GQ36" s="24">
        <v>10.8</v>
      </c>
      <c r="GR36" s="24">
        <v>1</v>
      </c>
      <c r="GS36" s="24">
        <v>3</v>
      </c>
      <c r="GT36" s="24">
        <v>3</v>
      </c>
      <c r="GU36" s="24">
        <v>0</v>
      </c>
      <c r="GV36" s="24">
        <v>3</v>
      </c>
      <c r="GW36" s="25" t="s">
        <v>448</v>
      </c>
      <c r="GX36" s="24">
        <v>13.959</v>
      </c>
      <c r="GY36" s="24">
        <v>22.620999999999999</v>
      </c>
      <c r="GZ36" s="24">
        <v>24.332000000000001</v>
      </c>
      <c r="HA36" s="24">
        <v>8</v>
      </c>
      <c r="HB36" s="24">
        <v>6</v>
      </c>
      <c r="HC36" s="24">
        <v>6</v>
      </c>
      <c r="HD36" s="24">
        <v>6</v>
      </c>
      <c r="HE36" s="24">
        <v>6</v>
      </c>
      <c r="HF36" s="24">
        <v>6</v>
      </c>
      <c r="HG36" s="24">
        <v>6</v>
      </c>
      <c r="HH36" s="24">
        <v>6</v>
      </c>
      <c r="HI36" s="25" t="s">
        <v>3684</v>
      </c>
      <c r="HJ36" s="25" t="s">
        <v>3685</v>
      </c>
      <c r="HK36" s="8"/>
      <c r="HL36" s="12" t="s">
        <v>3992</v>
      </c>
      <c r="HM36" s="23">
        <v>44277.436585648145</v>
      </c>
      <c r="HN36" s="23">
        <v>44277.672488425924</v>
      </c>
      <c r="HO36" s="24">
        <v>100</v>
      </c>
      <c r="HP36" s="24">
        <v>20381</v>
      </c>
      <c r="HQ36" s="24">
        <v>1</v>
      </c>
      <c r="HR36" s="23">
        <v>44277.6725003588</v>
      </c>
      <c r="HS36" s="25" t="s">
        <v>314</v>
      </c>
      <c r="HT36" s="25" t="s">
        <v>315</v>
      </c>
      <c r="HU36" s="25" t="s">
        <v>425</v>
      </c>
      <c r="HV36" s="25" t="s">
        <v>317</v>
      </c>
      <c r="HW36" s="24">
        <v>1</v>
      </c>
      <c r="HX36" s="24">
        <v>1</v>
      </c>
      <c r="HY36" s="24">
        <v>5</v>
      </c>
      <c r="HZ36" s="24">
        <v>5</v>
      </c>
      <c r="IA36" s="24">
        <v>5</v>
      </c>
      <c r="IB36" s="24">
        <v>5</v>
      </c>
      <c r="IC36" s="24">
        <v>5</v>
      </c>
      <c r="ID36" s="24">
        <v>5</v>
      </c>
      <c r="IE36" s="25" t="s">
        <v>3996</v>
      </c>
      <c r="IF36" s="24">
        <v>3</v>
      </c>
      <c r="IG36" s="24">
        <v>0</v>
      </c>
      <c r="IH36" s="25" t="s">
        <v>448</v>
      </c>
      <c r="II36" s="25" t="s">
        <v>448</v>
      </c>
      <c r="IJ36" s="25"/>
      <c r="IK36" s="74">
        <v>0</v>
      </c>
      <c r="IL36" s="74">
        <v>3</v>
      </c>
      <c r="IM36" s="74">
        <v>3</v>
      </c>
      <c r="IN36" s="25"/>
      <c r="IO36" s="74">
        <v>0</v>
      </c>
      <c r="IP36" s="74">
        <v>12</v>
      </c>
      <c r="IQ36" s="74">
        <v>7</v>
      </c>
      <c r="IR36" s="74">
        <v>7</v>
      </c>
      <c r="IS36" s="25"/>
      <c r="IT36" s="74">
        <v>0</v>
      </c>
      <c r="IU36" s="74">
        <v>88</v>
      </c>
      <c r="IV36" s="74">
        <v>88</v>
      </c>
      <c r="IW36" s="25"/>
      <c r="IX36" s="74">
        <v>0</v>
      </c>
      <c r="IY36" s="25" t="s">
        <v>835</v>
      </c>
      <c r="IZ36" s="74">
        <v>77</v>
      </c>
      <c r="JA36" s="74">
        <v>77</v>
      </c>
      <c r="JB36" s="25"/>
      <c r="JC36" s="74">
        <v>0</v>
      </c>
      <c r="JD36" s="74">
        <v>76</v>
      </c>
      <c r="JE36" s="74">
        <v>76</v>
      </c>
      <c r="JF36" s="25"/>
      <c r="JG36" s="74">
        <v>0</v>
      </c>
      <c r="JH36" s="25" t="s">
        <v>835</v>
      </c>
      <c r="JI36" s="24">
        <v>4</v>
      </c>
      <c r="JJ36" s="24">
        <v>0</v>
      </c>
      <c r="JK36" s="24">
        <v>3</v>
      </c>
      <c r="JL36" s="24">
        <v>2</v>
      </c>
      <c r="JM36" s="25" t="s">
        <v>3997</v>
      </c>
      <c r="JN36" s="24">
        <v>1</v>
      </c>
      <c r="JO36" s="24">
        <v>1</v>
      </c>
      <c r="JP36" s="24">
        <v>2</v>
      </c>
      <c r="JQ36" s="24">
        <v>2</v>
      </c>
      <c r="JR36" s="24">
        <v>3</v>
      </c>
      <c r="JS36" s="25" t="s">
        <v>3998</v>
      </c>
      <c r="JT36" s="24">
        <v>2</v>
      </c>
      <c r="JU36" s="24">
        <v>2</v>
      </c>
      <c r="JV36" s="25" t="s">
        <v>3999</v>
      </c>
      <c r="JW36" s="24">
        <v>2</v>
      </c>
      <c r="JX36" s="24">
        <v>3</v>
      </c>
      <c r="JY36" s="24">
        <v>0</v>
      </c>
      <c r="JZ36" s="24">
        <v>1</v>
      </c>
      <c r="KA36" s="24">
        <v>0</v>
      </c>
      <c r="KB36" s="25" t="s">
        <v>312</v>
      </c>
      <c r="KC36" s="25" t="s">
        <v>313</v>
      </c>
      <c r="KD36" s="25" t="s">
        <v>313</v>
      </c>
      <c r="KE36" s="24">
        <v>6.6630000000000003</v>
      </c>
      <c r="KF36" s="24">
        <v>139.999</v>
      </c>
      <c r="KG36" s="24">
        <v>143.56299999999999</v>
      </c>
      <c r="KH36" s="24">
        <v>11</v>
      </c>
      <c r="KI36" s="24">
        <v>5</v>
      </c>
      <c r="KJ36" s="24">
        <v>2</v>
      </c>
      <c r="KK36" s="24">
        <v>1</v>
      </c>
      <c r="KL36" s="24">
        <v>1</v>
      </c>
      <c r="KM36" s="24">
        <v>1</v>
      </c>
      <c r="KN36" s="24">
        <v>12</v>
      </c>
      <c r="KO36" s="24">
        <v>1</v>
      </c>
      <c r="KP36" s="25" t="s">
        <v>4000</v>
      </c>
      <c r="KQ36" s="25" t="s">
        <v>313</v>
      </c>
      <c r="KR36" s="24">
        <v>1</v>
      </c>
      <c r="KS36" s="25" t="s">
        <v>312</v>
      </c>
      <c r="KT36" s="25" t="s">
        <v>313</v>
      </c>
      <c r="KU36" s="24">
        <v>5</v>
      </c>
      <c r="KV36" s="24">
        <v>5</v>
      </c>
      <c r="KW36" s="24">
        <v>5</v>
      </c>
      <c r="KX36" s="24">
        <v>5</v>
      </c>
      <c r="KY36" s="24">
        <v>5</v>
      </c>
      <c r="KZ36" s="24">
        <v>5</v>
      </c>
      <c r="LA36" s="24">
        <v>5</v>
      </c>
      <c r="LB36" s="24">
        <v>5</v>
      </c>
      <c r="LC36" s="24">
        <v>5</v>
      </c>
      <c r="LD36" s="24">
        <v>5</v>
      </c>
      <c r="LE36" s="24">
        <v>5</v>
      </c>
      <c r="LF36" s="24">
        <v>5</v>
      </c>
      <c r="LG36" s="24">
        <v>5</v>
      </c>
      <c r="LH36" s="24">
        <v>5</v>
      </c>
      <c r="LI36" s="24">
        <v>5</v>
      </c>
      <c r="LJ36" s="24">
        <v>5</v>
      </c>
      <c r="LK36" s="24">
        <v>5</v>
      </c>
      <c r="LL36" s="24">
        <v>5</v>
      </c>
      <c r="LM36" s="24">
        <v>5</v>
      </c>
      <c r="LN36" s="24">
        <v>5</v>
      </c>
      <c r="LO36" s="24">
        <v>1</v>
      </c>
      <c r="LP36" s="24">
        <v>1</v>
      </c>
      <c r="LQ36" s="24">
        <v>4</v>
      </c>
      <c r="LR36" s="24">
        <v>4</v>
      </c>
      <c r="LS36" s="24">
        <v>5</v>
      </c>
      <c r="LT36" s="24">
        <v>5</v>
      </c>
      <c r="LU36" s="24">
        <v>5</v>
      </c>
      <c r="LV36" s="25" t="s">
        <v>4001</v>
      </c>
      <c r="LW36" s="25" t="s">
        <v>4002</v>
      </c>
      <c r="LX36" s="25" t="s">
        <v>4003</v>
      </c>
      <c r="LY36" s="25" t="s">
        <v>2736</v>
      </c>
      <c r="LZ36" s="24">
        <v>70</v>
      </c>
      <c r="MA36">
        <f t="shared" si="27"/>
        <v>8</v>
      </c>
      <c r="MB36">
        <f t="shared" si="28"/>
        <v>30</v>
      </c>
      <c r="MC36">
        <f t="shared" si="0"/>
        <v>30</v>
      </c>
      <c r="MD36">
        <f t="shared" si="1"/>
        <v>10</v>
      </c>
      <c r="ME36">
        <f t="shared" si="29"/>
        <v>60</v>
      </c>
      <c r="MF36">
        <f t="shared" si="30"/>
        <v>1.3333333333333333</v>
      </c>
      <c r="MG36">
        <f t="shared" si="31"/>
        <v>5</v>
      </c>
      <c r="MH36">
        <f t="shared" si="32"/>
        <v>6</v>
      </c>
      <c r="MI36">
        <f t="shared" si="33"/>
        <v>2</v>
      </c>
      <c r="MJ36">
        <f t="shared" si="34"/>
        <v>5</v>
      </c>
      <c r="MK36">
        <f t="shared" si="35"/>
        <v>0</v>
      </c>
      <c r="ML36">
        <f t="shared" si="36"/>
        <v>3</v>
      </c>
      <c r="MM36">
        <f t="shared" si="37"/>
        <v>0</v>
      </c>
      <c r="MN36">
        <f t="shared" si="38"/>
        <v>3</v>
      </c>
      <c r="MO36">
        <f t="shared" si="39"/>
        <v>0</v>
      </c>
      <c r="MP36">
        <f t="shared" si="40"/>
        <v>3</v>
      </c>
      <c r="MQ36">
        <f t="shared" si="41"/>
        <v>0</v>
      </c>
      <c r="MR36">
        <f t="shared" si="42"/>
        <v>3.3333333333333335</v>
      </c>
      <c r="MS36">
        <f t="shared" si="43"/>
        <v>96.714285714285708</v>
      </c>
      <c r="MT36">
        <f t="shared" si="44"/>
        <v>96.285714285714292</v>
      </c>
      <c r="MU36" s="77">
        <f t="shared" si="2"/>
        <v>0</v>
      </c>
      <c r="MV36">
        <f t="shared" si="3"/>
        <v>0</v>
      </c>
      <c r="MW36">
        <v>1</v>
      </c>
      <c r="MX36">
        <v>0</v>
      </c>
      <c r="MY36">
        <f t="shared" si="4"/>
        <v>0</v>
      </c>
      <c r="MZ36">
        <v>1</v>
      </c>
      <c r="NA36">
        <v>0</v>
      </c>
      <c r="NB36">
        <f t="shared" si="5"/>
        <v>0</v>
      </c>
      <c r="NC36">
        <f t="shared" si="6"/>
        <v>0</v>
      </c>
      <c r="ND36">
        <f t="shared" si="7"/>
        <v>0</v>
      </c>
      <c r="NE36">
        <f t="shared" si="8"/>
        <v>0</v>
      </c>
      <c r="NF36">
        <f t="shared" si="9"/>
        <v>1</v>
      </c>
      <c r="NG36">
        <f t="shared" si="10"/>
        <v>0</v>
      </c>
      <c r="NH36">
        <f t="shared" si="11"/>
        <v>0</v>
      </c>
      <c r="NI36">
        <f t="shared" si="12"/>
        <v>0</v>
      </c>
      <c r="NJ36">
        <f t="shared" si="13"/>
        <v>0</v>
      </c>
      <c r="NK36">
        <f t="shared" si="14"/>
        <v>0</v>
      </c>
      <c r="NL36">
        <f t="shared" si="15"/>
        <v>0</v>
      </c>
      <c r="NM36">
        <f t="shared" si="16"/>
        <v>0</v>
      </c>
      <c r="NN36" s="77">
        <f t="shared" si="17"/>
        <v>0.5</v>
      </c>
      <c r="NO36" s="77">
        <f t="shared" si="18"/>
        <v>1</v>
      </c>
      <c r="NP36" s="77">
        <f t="shared" si="19"/>
        <v>1</v>
      </c>
      <c r="NQ36" s="77">
        <f t="shared" si="20"/>
        <v>0</v>
      </c>
      <c r="NR36" s="77">
        <f t="shared" si="21"/>
        <v>1</v>
      </c>
      <c r="NS36" s="77">
        <f t="shared" si="22"/>
        <v>0</v>
      </c>
      <c r="NT36" s="77">
        <f t="shared" si="23"/>
        <v>0</v>
      </c>
      <c r="NU36" s="77">
        <f t="shared" si="24"/>
        <v>1</v>
      </c>
      <c r="NV36" s="77">
        <f t="shared" si="25"/>
        <v>0</v>
      </c>
      <c r="NW36" s="77"/>
      <c r="NX36" s="77"/>
      <c r="NY36" s="77">
        <f t="shared" si="45"/>
        <v>0.33333333333333331</v>
      </c>
      <c r="NZ36" s="77">
        <f t="shared" si="46"/>
        <v>0.5</v>
      </c>
      <c r="OA36" s="77">
        <f t="shared" si="47"/>
        <v>0</v>
      </c>
      <c r="OB36" s="77">
        <f t="shared" si="48"/>
        <v>0.16666666666666666</v>
      </c>
      <c r="OC36">
        <f t="shared" si="49"/>
        <v>0</v>
      </c>
      <c r="OD36" s="77">
        <f t="shared" si="50"/>
        <v>0.25</v>
      </c>
      <c r="OE36">
        <f t="shared" si="51"/>
        <v>0.3</v>
      </c>
      <c r="OF36">
        <f t="shared" si="52"/>
        <v>0.18181818181818182</v>
      </c>
      <c r="OG36">
        <f t="shared" si="53"/>
        <v>0.625</v>
      </c>
      <c r="OH36">
        <f t="shared" si="58"/>
        <v>0.25</v>
      </c>
      <c r="OI36">
        <f t="shared" si="54"/>
        <v>0</v>
      </c>
      <c r="OJ36" s="77">
        <f t="shared" si="55"/>
        <v>0.375</v>
      </c>
      <c r="OM36">
        <v>5</v>
      </c>
      <c r="ON36">
        <v>1</v>
      </c>
      <c r="OO36" s="109">
        <v>0</v>
      </c>
      <c r="OP36">
        <f t="shared" si="56"/>
        <v>25</v>
      </c>
      <c r="OQ36">
        <v>1</v>
      </c>
      <c r="OR36">
        <v>2</v>
      </c>
      <c r="OS36">
        <f t="shared" si="57"/>
        <v>5</v>
      </c>
    </row>
    <row r="37" spans="1:409" ht="18" customHeight="1">
      <c r="A37">
        <v>1</v>
      </c>
      <c r="B37" t="s">
        <v>7264</v>
      </c>
      <c r="F37" t="s">
        <v>353</v>
      </c>
      <c r="G37" t="s">
        <v>353</v>
      </c>
      <c r="H37" s="158" t="s">
        <v>7255</v>
      </c>
      <c r="I37" s="111" t="s">
        <v>4004</v>
      </c>
      <c r="J37" s="29" t="s">
        <v>810</v>
      </c>
      <c r="K37" s="23">
        <v>44273.355324074073</v>
      </c>
      <c r="L37" s="23">
        <v>44273.61346064815</v>
      </c>
      <c r="M37" s="24">
        <v>28</v>
      </c>
      <c r="N37" s="24">
        <v>1</v>
      </c>
      <c r="O37" s="74">
        <v>1</v>
      </c>
      <c r="P37" s="25" t="s">
        <v>4005</v>
      </c>
      <c r="Q37" s="24">
        <v>22303</v>
      </c>
      <c r="R37" s="24">
        <v>0</v>
      </c>
      <c r="S37" s="23">
        <v>44280.61349171296</v>
      </c>
      <c r="T37" s="25" t="s">
        <v>314</v>
      </c>
      <c r="U37" s="25" t="s">
        <v>315</v>
      </c>
      <c r="V37" s="25" t="s">
        <v>425</v>
      </c>
      <c r="W37" s="25" t="s">
        <v>317</v>
      </c>
      <c r="DL37" s="25" t="s">
        <v>353</v>
      </c>
      <c r="DM37" s="25" t="s">
        <v>353</v>
      </c>
      <c r="DN37" s="25" t="s">
        <v>353</v>
      </c>
      <c r="DO37" s="25" t="s">
        <v>353</v>
      </c>
      <c r="DP37" s="25" t="s">
        <v>353</v>
      </c>
      <c r="DQ37" s="25" t="s">
        <v>320</v>
      </c>
      <c r="DR37" s="25"/>
      <c r="DS37" s="74">
        <v>-999</v>
      </c>
      <c r="DT37" s="25" t="s">
        <v>353</v>
      </c>
      <c r="DU37" s="25" t="s">
        <v>353</v>
      </c>
      <c r="DV37" s="25" t="s">
        <v>353</v>
      </c>
      <c r="DW37" s="25" t="s">
        <v>353</v>
      </c>
      <c r="DX37" s="25" t="s">
        <v>353</v>
      </c>
      <c r="DY37" s="25" t="s">
        <v>353</v>
      </c>
      <c r="DZ37" s="25" t="s">
        <v>353</v>
      </c>
      <c r="EA37" s="25" t="s">
        <v>353</v>
      </c>
      <c r="EB37" s="25" t="s">
        <v>353</v>
      </c>
      <c r="EC37" s="25" t="s">
        <v>353</v>
      </c>
      <c r="ED37" s="25" t="s">
        <v>353</v>
      </c>
      <c r="EE37" s="96" t="s">
        <v>353</v>
      </c>
      <c r="EF37" s="96" t="s">
        <v>353</v>
      </c>
      <c r="EG37" s="25" t="s">
        <v>353</v>
      </c>
      <c r="EH37" s="25" t="s">
        <v>353</v>
      </c>
      <c r="EI37" s="25" t="s">
        <v>353</v>
      </c>
      <c r="EJ37" s="25" t="s">
        <v>353</v>
      </c>
      <c r="EK37" s="25" t="s">
        <v>353</v>
      </c>
      <c r="EL37" s="25" t="s">
        <v>353</v>
      </c>
      <c r="EM37" s="25" t="s">
        <v>353</v>
      </c>
      <c r="EN37" s="25" t="s">
        <v>353</v>
      </c>
      <c r="EO37" s="25" t="s">
        <v>353</v>
      </c>
      <c r="EP37" s="25" t="s">
        <v>353</v>
      </c>
      <c r="EQ37" s="25" t="s">
        <v>353</v>
      </c>
      <c r="ER37" s="25" t="s">
        <v>353</v>
      </c>
      <c r="ES37" s="25" t="s">
        <v>353</v>
      </c>
      <c r="ET37" s="25" t="s">
        <v>353</v>
      </c>
      <c r="EU37" s="25" t="s">
        <v>353</v>
      </c>
      <c r="EV37" s="25" t="s">
        <v>353</v>
      </c>
      <c r="EW37" s="25" t="s">
        <v>353</v>
      </c>
      <c r="EX37" s="25" t="s">
        <v>353</v>
      </c>
      <c r="EY37" s="25" t="s">
        <v>353</v>
      </c>
      <c r="EZ37" s="25" t="s">
        <v>353</v>
      </c>
      <c r="FA37" s="25" t="s">
        <v>353</v>
      </c>
      <c r="FB37" s="25" t="s">
        <v>353</v>
      </c>
      <c r="FC37" s="25" t="s">
        <v>353</v>
      </c>
      <c r="FD37" s="25" t="s">
        <v>353</v>
      </c>
      <c r="FE37" s="25" t="s">
        <v>353</v>
      </c>
      <c r="FF37" s="25" t="s">
        <v>353</v>
      </c>
      <c r="FG37" s="25" t="s">
        <v>353</v>
      </c>
      <c r="FH37" s="25" t="s">
        <v>353</v>
      </c>
      <c r="FI37" s="25" t="s">
        <v>353</v>
      </c>
      <c r="FJ37" s="25" t="s">
        <v>353</v>
      </c>
      <c r="FK37" s="25" t="s">
        <v>353</v>
      </c>
      <c r="FL37" s="25" t="s">
        <v>353</v>
      </c>
      <c r="FM37" s="25" t="s">
        <v>353</v>
      </c>
      <c r="FN37" s="26" t="s">
        <v>353</v>
      </c>
      <c r="FO37" s="26" t="s">
        <v>353</v>
      </c>
      <c r="FP37" s="26" t="s">
        <v>353</v>
      </c>
      <c r="FQ37" s="26" t="s">
        <v>353</v>
      </c>
      <c r="FR37" s="26" t="s">
        <v>353</v>
      </c>
      <c r="FS37" s="25" t="s">
        <v>353</v>
      </c>
      <c r="FT37" s="25" t="s">
        <v>320</v>
      </c>
      <c r="FU37" s="25"/>
      <c r="FV37" s="74">
        <v>-999</v>
      </c>
      <c r="FW37" s="25" t="s">
        <v>353</v>
      </c>
      <c r="FX37" s="25" t="s">
        <v>353</v>
      </c>
      <c r="FY37" s="25" t="s">
        <v>353</v>
      </c>
      <c r="FZ37" s="25" t="s">
        <v>353</v>
      </c>
      <c r="GA37" s="25" t="s">
        <v>353</v>
      </c>
      <c r="GB37" s="25" t="s">
        <v>353</v>
      </c>
      <c r="GC37" s="25" t="s">
        <v>353</v>
      </c>
      <c r="GD37" s="25" t="s">
        <v>320</v>
      </c>
      <c r="GE37" s="25"/>
      <c r="GF37" s="74">
        <v>-999</v>
      </c>
      <c r="GG37" s="25" t="s">
        <v>353</v>
      </c>
      <c r="GH37" s="25" t="s">
        <v>353</v>
      </c>
      <c r="GI37" s="25" t="s">
        <v>353</v>
      </c>
      <c r="GJ37" s="25" t="s">
        <v>353</v>
      </c>
      <c r="GK37" s="25" t="s">
        <v>353</v>
      </c>
      <c r="GL37" s="25" t="s">
        <v>353</v>
      </c>
      <c r="GM37" s="25" t="s">
        <v>353</v>
      </c>
      <c r="GN37" s="25" t="s">
        <v>353</v>
      </c>
      <c r="GO37" s="25" t="s">
        <v>353</v>
      </c>
      <c r="GP37" s="25" t="s">
        <v>353</v>
      </c>
      <c r="GQ37" s="25" t="s">
        <v>353</v>
      </c>
      <c r="GR37" s="25" t="s">
        <v>353</v>
      </c>
      <c r="GS37" s="25" t="s">
        <v>353</v>
      </c>
      <c r="GT37" s="25" t="s">
        <v>353</v>
      </c>
      <c r="GU37" s="25" t="s">
        <v>353</v>
      </c>
      <c r="GV37" s="25" t="s">
        <v>353</v>
      </c>
      <c r="GW37" s="25" t="s">
        <v>353</v>
      </c>
      <c r="GX37" s="25" t="s">
        <v>353</v>
      </c>
      <c r="GY37" s="25" t="s">
        <v>353</v>
      </c>
      <c r="GZ37" s="25" t="s">
        <v>353</v>
      </c>
      <c r="HA37" s="25" t="s">
        <v>353</v>
      </c>
      <c r="HB37" s="25" t="s">
        <v>353</v>
      </c>
      <c r="HC37" s="25" t="s">
        <v>353</v>
      </c>
      <c r="HD37" s="25" t="s">
        <v>353</v>
      </c>
      <c r="HE37" s="25" t="s">
        <v>353</v>
      </c>
      <c r="HF37" s="25" t="s">
        <v>353</v>
      </c>
      <c r="HG37" s="25" t="s">
        <v>353</v>
      </c>
      <c r="HH37" s="25" t="s">
        <v>353</v>
      </c>
      <c r="HI37" s="25" t="s">
        <v>3684</v>
      </c>
      <c r="HJ37" s="25" t="s">
        <v>3685</v>
      </c>
      <c r="HK37" s="8"/>
      <c r="HL37" s="12" t="s">
        <v>4004</v>
      </c>
      <c r="HM37" s="27"/>
      <c r="HN37" s="27"/>
      <c r="HO37" s="27"/>
      <c r="HP37" s="27"/>
      <c r="HQ37" s="27"/>
      <c r="HR37" s="27"/>
      <c r="HS37" s="27"/>
      <c r="HT37" s="27"/>
      <c r="HU37" s="27"/>
      <c r="HV37" s="27"/>
      <c r="HW37" s="27"/>
      <c r="HX37" s="27"/>
      <c r="HY37" s="27"/>
      <c r="HZ37" s="27"/>
      <c r="IA37" s="27"/>
      <c r="IB37" s="27"/>
      <c r="IC37" s="27"/>
      <c r="ID37" s="27"/>
      <c r="IE37" s="27"/>
      <c r="IF37" s="27"/>
      <c r="IG37" s="27"/>
      <c r="IH37" s="27"/>
      <c r="II37" s="27" t="s">
        <v>320</v>
      </c>
      <c r="IJ37" s="27"/>
      <c r="IK37" s="24">
        <v>-999</v>
      </c>
      <c r="IL37" s="27"/>
      <c r="IM37" s="27" t="s">
        <v>320</v>
      </c>
      <c r="IN37" s="27"/>
      <c r="IO37" s="74">
        <v>-999</v>
      </c>
      <c r="IP37" s="27"/>
      <c r="IQ37" s="27"/>
      <c r="IR37" s="27" t="s">
        <v>320</v>
      </c>
      <c r="IS37" s="27"/>
      <c r="IT37" s="24">
        <v>-999</v>
      </c>
      <c r="IU37" s="27"/>
      <c r="IV37" s="27" t="s">
        <v>320</v>
      </c>
      <c r="IW37" s="27"/>
      <c r="IX37" s="24">
        <v>-999</v>
      </c>
      <c r="IY37" s="27"/>
      <c r="IZ37" s="27"/>
      <c r="JA37" s="27" t="s">
        <v>320</v>
      </c>
      <c r="JB37" s="27"/>
      <c r="JC37" s="24">
        <v>-999</v>
      </c>
      <c r="JD37" s="27"/>
      <c r="JE37" s="27" t="s">
        <v>320</v>
      </c>
      <c r="JF37" s="27"/>
      <c r="JG37" s="24">
        <v>-999</v>
      </c>
      <c r="JH37" s="27"/>
      <c r="JI37" s="27"/>
      <c r="JJ37" s="27"/>
      <c r="JK37" s="27"/>
      <c r="JL37" s="27"/>
      <c r="JM37" s="27"/>
      <c r="JN37" s="27"/>
      <c r="JO37" s="27"/>
      <c r="JP37" s="27"/>
      <c r="JQ37" s="27"/>
      <c r="JR37" s="27"/>
      <c r="JS37" s="27"/>
      <c r="JT37" s="27"/>
      <c r="JU37" s="27"/>
      <c r="JV37" s="27"/>
      <c r="JW37" s="27"/>
      <c r="JX37" s="27"/>
      <c r="JY37" s="27"/>
      <c r="JZ37" s="27"/>
      <c r="KA37" s="27"/>
      <c r="KB37" s="27"/>
      <c r="KC37" s="27"/>
      <c r="KD37" s="27"/>
      <c r="KE37" s="27"/>
      <c r="KF37" s="27"/>
      <c r="KG37" s="27"/>
      <c r="KH37" s="27"/>
      <c r="KI37" s="27"/>
      <c r="KJ37" s="27"/>
      <c r="KK37" s="27"/>
      <c r="KL37" s="27"/>
      <c r="KM37" s="27"/>
      <c r="KN37" s="27"/>
      <c r="KO37" s="27"/>
      <c r="KP37" s="27"/>
      <c r="KQ37" s="27"/>
      <c r="KR37" s="27"/>
      <c r="KS37" s="27"/>
      <c r="KT37" s="27"/>
      <c r="KU37" s="27"/>
      <c r="KV37" s="27"/>
      <c r="KW37" s="27"/>
      <c r="KX37" s="27"/>
      <c r="KY37" s="27"/>
      <c r="KZ37" s="27"/>
      <c r="LA37" s="27"/>
      <c r="LB37" s="27"/>
      <c r="LC37" s="27"/>
      <c r="LD37" s="27"/>
      <c r="LE37" s="27"/>
      <c r="LF37" s="27"/>
      <c r="LG37" s="27"/>
      <c r="LH37" s="27"/>
      <c r="LI37" s="27"/>
      <c r="LJ37" s="27"/>
      <c r="LK37" s="27"/>
      <c r="LL37" s="27"/>
      <c r="LM37" s="27"/>
      <c r="LN37" s="27"/>
      <c r="LO37" s="27"/>
      <c r="LP37" s="27"/>
      <c r="LQ37" s="27"/>
      <c r="LR37" s="27"/>
      <c r="LS37" s="27"/>
      <c r="LT37" s="27"/>
      <c r="LU37" s="27"/>
      <c r="LV37" s="27"/>
      <c r="LW37" s="27"/>
      <c r="LX37" s="27"/>
      <c r="LY37" s="27"/>
      <c r="LZ37" s="27"/>
      <c r="MA37" t="str">
        <f t="shared" si="27"/>
        <v/>
      </c>
      <c r="MB37" t="str">
        <f t="shared" si="28"/>
        <v/>
      </c>
      <c r="MC37" t="str">
        <f t="shared" si="0"/>
        <v/>
      </c>
      <c r="MD37" t="str">
        <f t="shared" si="1"/>
        <v/>
      </c>
      <c r="ME37" t="str">
        <f t="shared" si="29"/>
        <v/>
      </c>
      <c r="MF37" t="str">
        <f t="shared" si="30"/>
        <v/>
      </c>
      <c r="MG37" t="str">
        <f t="shared" si="31"/>
        <v/>
      </c>
      <c r="MH37" t="str">
        <f t="shared" si="32"/>
        <v/>
      </c>
      <c r="MI37" t="str">
        <f t="shared" si="33"/>
        <v/>
      </c>
      <c r="MJ37" t="str">
        <f t="shared" si="34"/>
        <v/>
      </c>
      <c r="MK37" t="str">
        <f t="shared" si="35"/>
        <v/>
      </c>
      <c r="ML37" t="str">
        <f t="shared" si="36"/>
        <v/>
      </c>
      <c r="MM37" t="str">
        <f t="shared" si="37"/>
        <v/>
      </c>
      <c r="MN37" t="str">
        <f t="shared" si="38"/>
        <v/>
      </c>
      <c r="MO37" t="str">
        <f t="shared" si="39"/>
        <v/>
      </c>
      <c r="MP37" t="str">
        <f t="shared" si="40"/>
        <v/>
      </c>
      <c r="MQ37" t="str">
        <f t="shared" si="41"/>
        <v/>
      </c>
      <c r="MR37" t="str">
        <f t="shared" si="42"/>
        <v/>
      </c>
      <c r="MS37" t="str">
        <f t="shared" si="43"/>
        <v/>
      </c>
      <c r="MT37" t="str">
        <f t="shared" si="44"/>
        <v/>
      </c>
      <c r="MU37" s="77" t="str">
        <f t="shared" si="2"/>
        <v/>
      </c>
      <c r="MV37" t="str">
        <f t="shared" si="3"/>
        <v/>
      </c>
      <c r="MY37" t="str">
        <f t="shared" si="4"/>
        <v/>
      </c>
      <c r="NB37" t="str">
        <f t="shared" si="5"/>
        <v/>
      </c>
      <c r="NC37" t="str">
        <f t="shared" si="6"/>
        <v/>
      </c>
      <c r="ND37" t="str">
        <f t="shared" si="7"/>
        <v/>
      </c>
      <c r="NE37" t="str">
        <f t="shared" si="8"/>
        <v/>
      </c>
      <c r="NF37" t="str">
        <f t="shared" si="9"/>
        <v/>
      </c>
      <c r="NG37" t="str">
        <f t="shared" si="10"/>
        <v/>
      </c>
      <c r="NH37" t="str">
        <f t="shared" si="11"/>
        <v/>
      </c>
      <c r="NI37" t="str">
        <f t="shared" si="12"/>
        <v/>
      </c>
      <c r="NJ37" t="str">
        <f t="shared" si="13"/>
        <v/>
      </c>
      <c r="NK37" t="str">
        <f t="shared" si="14"/>
        <v/>
      </c>
      <c r="NL37" t="str">
        <f t="shared" si="15"/>
        <v/>
      </c>
      <c r="NM37" t="str">
        <f t="shared" si="16"/>
        <v/>
      </c>
      <c r="NN37" s="77" t="str">
        <f t="shared" si="17"/>
        <v/>
      </c>
      <c r="NO37" s="77" t="str">
        <f t="shared" si="18"/>
        <v/>
      </c>
      <c r="NP37" s="77" t="str">
        <f t="shared" si="19"/>
        <v/>
      </c>
      <c r="NQ37" s="77" t="str">
        <f t="shared" si="20"/>
        <v/>
      </c>
      <c r="NR37" s="77" t="str">
        <f t="shared" si="21"/>
        <v/>
      </c>
      <c r="NS37" s="77" t="str">
        <f t="shared" si="22"/>
        <v/>
      </c>
      <c r="NT37" s="77" t="str">
        <f t="shared" si="23"/>
        <v/>
      </c>
      <c r="NU37" s="77" t="str">
        <f t="shared" si="24"/>
        <v/>
      </c>
      <c r="NV37" s="77" t="str">
        <f t="shared" si="25"/>
        <v/>
      </c>
      <c r="NW37" s="77"/>
      <c r="NX37" s="77"/>
      <c r="NY37" s="77" t="str">
        <f t="shared" si="45"/>
        <v/>
      </c>
      <c r="NZ37" s="77" t="str">
        <f t="shared" si="46"/>
        <v/>
      </c>
      <c r="OA37" s="77" t="str">
        <f t="shared" si="47"/>
        <v/>
      </c>
      <c r="OB37" s="77" t="str">
        <f t="shared" si="48"/>
        <v/>
      </c>
      <c r="OC37" t="str">
        <f t="shared" si="49"/>
        <v/>
      </c>
      <c r="OD37" s="77" t="str">
        <f t="shared" si="50"/>
        <v/>
      </c>
      <c r="OE37" t="str">
        <f t="shared" si="51"/>
        <v/>
      </c>
      <c r="OF37" t="str">
        <f t="shared" si="52"/>
        <v/>
      </c>
      <c r="OG37" t="str">
        <f t="shared" si="53"/>
        <v/>
      </c>
      <c r="OH37" t="str">
        <f t="shared" si="58"/>
        <v/>
      </c>
      <c r="OI37" t="str">
        <f t="shared" si="54"/>
        <v/>
      </c>
      <c r="OJ37" s="77" t="str">
        <f t="shared" si="55"/>
        <v/>
      </c>
      <c r="OM37" t="s">
        <v>353</v>
      </c>
      <c r="ON37" t="s">
        <v>353</v>
      </c>
      <c r="OO37" s="161" t="s">
        <v>353</v>
      </c>
      <c r="OP37" t="str">
        <f t="shared" si="56"/>
        <v/>
      </c>
      <c r="OQ37">
        <v>1</v>
      </c>
      <c r="OR37">
        <v>2</v>
      </c>
      <c r="OS37" t="str">
        <f t="shared" si="57"/>
        <v/>
      </c>
    </row>
    <row r="38" spans="1:409" ht="18" customHeight="1">
      <c r="F38">
        <v>1</v>
      </c>
      <c r="G38">
        <v>1</v>
      </c>
      <c r="H38" s="112" t="s">
        <v>4010</v>
      </c>
      <c r="I38" s="112" t="s">
        <v>4010</v>
      </c>
      <c r="J38" s="22"/>
      <c r="K38" s="23">
        <v>44271.364016203705</v>
      </c>
      <c r="L38" s="23">
        <v>44271.44636574074</v>
      </c>
      <c r="M38" s="24">
        <v>100</v>
      </c>
      <c r="N38" s="24">
        <v>1</v>
      </c>
      <c r="O38" s="74">
        <v>1</v>
      </c>
      <c r="P38" s="25" t="s">
        <v>313</v>
      </c>
      <c r="Q38" s="24">
        <v>7115</v>
      </c>
      <c r="R38" s="24">
        <v>1</v>
      </c>
      <c r="S38" s="23">
        <v>44271.446526712964</v>
      </c>
      <c r="T38" s="25" t="s">
        <v>314</v>
      </c>
      <c r="U38" s="25" t="s">
        <v>779</v>
      </c>
      <c r="V38" s="25" t="s">
        <v>780</v>
      </c>
      <c r="W38" s="25" t="s">
        <v>537</v>
      </c>
      <c r="X38" s="24">
        <v>20.809000000000001</v>
      </c>
      <c r="Y38" s="24">
        <v>55.209000000000003</v>
      </c>
      <c r="Z38" s="24">
        <v>57.399000000000001</v>
      </c>
      <c r="AA38" s="24">
        <v>6</v>
      </c>
      <c r="AB38" s="24">
        <v>3</v>
      </c>
      <c r="AC38" s="24">
        <v>0</v>
      </c>
      <c r="AD38" s="24">
        <v>0</v>
      </c>
      <c r="AE38" s="24">
        <v>0</v>
      </c>
      <c r="AF38" s="24">
        <v>1</v>
      </c>
      <c r="AG38" s="24">
        <v>1</v>
      </c>
      <c r="AH38" s="24">
        <v>0</v>
      </c>
      <c r="AI38" s="24">
        <v>0</v>
      </c>
      <c r="AJ38" s="25" t="s">
        <v>4011</v>
      </c>
      <c r="AK38" s="24">
        <v>5.2690000000000001</v>
      </c>
      <c r="AL38" s="24">
        <v>10.779</v>
      </c>
      <c r="AM38" s="24">
        <v>12.4</v>
      </c>
      <c r="AN38" s="24">
        <v>4</v>
      </c>
      <c r="AO38" s="24">
        <v>4</v>
      </c>
      <c r="AP38" s="24">
        <v>0</v>
      </c>
      <c r="AQ38" s="24">
        <v>6.1050000000000004</v>
      </c>
      <c r="AR38" s="24">
        <v>175.517</v>
      </c>
      <c r="AS38" s="24">
        <v>181.30099999999999</v>
      </c>
      <c r="AT38" s="24">
        <v>7</v>
      </c>
      <c r="AU38" s="24">
        <v>73.23</v>
      </c>
      <c r="AV38" s="24">
        <v>727.62699999999995</v>
      </c>
      <c r="AW38" s="24">
        <v>734.03800000000001</v>
      </c>
      <c r="AX38" s="24">
        <v>21</v>
      </c>
      <c r="AY38" s="25" t="s">
        <v>377</v>
      </c>
      <c r="AZ38" s="25" t="s">
        <v>377</v>
      </c>
      <c r="BA38" s="25"/>
      <c r="BB38" s="74">
        <v>1</v>
      </c>
      <c r="BC38" s="25" t="s">
        <v>4012</v>
      </c>
      <c r="BD38" s="24">
        <v>93.228999999999999</v>
      </c>
      <c r="BE38" s="24">
        <v>377.91899999999998</v>
      </c>
      <c r="BF38" s="24">
        <v>379.04399999999998</v>
      </c>
      <c r="BG38" s="24">
        <v>11</v>
      </c>
      <c r="BH38" s="24">
        <v>5.569</v>
      </c>
      <c r="BI38" s="24">
        <v>5.569</v>
      </c>
      <c r="BJ38" s="24">
        <v>11.311999999999999</v>
      </c>
      <c r="BK38" s="24">
        <v>1</v>
      </c>
      <c r="BL38" s="25" t="s">
        <v>377</v>
      </c>
      <c r="BM38" s="24">
        <v>13.907999999999999</v>
      </c>
      <c r="BN38" s="24">
        <v>17.489999999999998</v>
      </c>
      <c r="BO38" s="24">
        <v>36.536999999999999</v>
      </c>
      <c r="BP38" s="24">
        <v>3</v>
      </c>
      <c r="BQ38" s="24">
        <v>100</v>
      </c>
      <c r="BR38" s="24">
        <v>90</v>
      </c>
      <c r="BS38" s="24">
        <v>10.32</v>
      </c>
      <c r="BT38" s="24">
        <v>480.274</v>
      </c>
      <c r="BU38" s="24">
        <v>481.416</v>
      </c>
      <c r="BV38" s="24">
        <v>9</v>
      </c>
      <c r="BW38" s="25" t="s">
        <v>572</v>
      </c>
      <c r="BX38" s="25" t="s">
        <v>572</v>
      </c>
      <c r="BY38" s="25"/>
      <c r="BZ38" s="74">
        <v>0</v>
      </c>
      <c r="CA38" s="25" t="s">
        <v>4013</v>
      </c>
      <c r="CB38" s="24">
        <v>5.0490000000000004</v>
      </c>
      <c r="CC38" s="24">
        <v>49.604999999999997</v>
      </c>
      <c r="CD38" s="24">
        <v>50.652000000000001</v>
      </c>
      <c r="CE38" s="24">
        <v>2</v>
      </c>
      <c r="CF38" s="24">
        <v>100</v>
      </c>
      <c r="CG38" s="24">
        <v>59</v>
      </c>
      <c r="CH38" s="24">
        <v>3.5640000000000001</v>
      </c>
      <c r="CI38" s="24">
        <v>56.868000000000002</v>
      </c>
      <c r="CJ38" s="24">
        <v>89.983000000000004</v>
      </c>
      <c r="CK38" s="24">
        <v>7</v>
      </c>
      <c r="CL38" s="99" t="s">
        <v>4014</v>
      </c>
      <c r="CM38" s="96" t="s">
        <v>4015</v>
      </c>
      <c r="CN38" s="24">
        <v>3.399</v>
      </c>
      <c r="CO38" s="24">
        <v>158.00399999999999</v>
      </c>
      <c r="CP38" s="24">
        <v>160.30000000000001</v>
      </c>
      <c r="CQ38" s="24">
        <v>3</v>
      </c>
      <c r="CR38" s="24">
        <v>100</v>
      </c>
      <c r="CS38" s="24">
        <v>100</v>
      </c>
      <c r="CT38" s="24">
        <v>2</v>
      </c>
      <c r="CU38" s="24">
        <v>1</v>
      </c>
      <c r="CV38" s="25" t="s">
        <v>4016</v>
      </c>
      <c r="CW38" s="24">
        <v>4.13</v>
      </c>
      <c r="CX38" s="24">
        <v>105.593</v>
      </c>
      <c r="CY38" s="24">
        <v>203.88200000000001</v>
      </c>
      <c r="CZ38" s="24">
        <v>10</v>
      </c>
      <c r="DA38" s="24">
        <v>6.2720000000000002</v>
      </c>
      <c r="DB38" s="24">
        <v>6.2720000000000002</v>
      </c>
      <c r="DC38" s="24">
        <v>11.467000000000001</v>
      </c>
      <c r="DD38" s="24">
        <v>1</v>
      </c>
      <c r="DE38" s="25" t="s">
        <v>377</v>
      </c>
      <c r="DF38" s="24">
        <v>6.1189999999999998</v>
      </c>
      <c r="DG38" s="24">
        <v>38.603000000000002</v>
      </c>
      <c r="DH38" s="24">
        <v>39.954999999999998</v>
      </c>
      <c r="DI38" s="24">
        <v>3</v>
      </c>
      <c r="DJ38" s="24">
        <v>100</v>
      </c>
      <c r="DK38" s="24">
        <v>100</v>
      </c>
      <c r="DL38" s="24">
        <v>1.915</v>
      </c>
      <c r="DM38" s="24">
        <v>437.25200000000001</v>
      </c>
      <c r="DN38" s="24">
        <v>438.41300000000001</v>
      </c>
      <c r="DO38" s="24">
        <v>14</v>
      </c>
      <c r="DP38" s="25" t="s">
        <v>572</v>
      </c>
      <c r="DQ38" s="25" t="s">
        <v>572</v>
      </c>
      <c r="DR38" s="25"/>
      <c r="DS38" s="74">
        <v>0</v>
      </c>
      <c r="DT38" s="25" t="s">
        <v>4017</v>
      </c>
      <c r="DU38" s="24">
        <v>24.719000000000001</v>
      </c>
      <c r="DV38" s="24">
        <v>81.447999999999993</v>
      </c>
      <c r="DW38" s="24">
        <v>82.596999999999994</v>
      </c>
      <c r="DX38" s="24">
        <v>3</v>
      </c>
      <c r="DY38" s="24">
        <v>100</v>
      </c>
      <c r="DZ38" s="24">
        <v>50</v>
      </c>
      <c r="EA38" s="24">
        <v>11.183999999999999</v>
      </c>
      <c r="EB38" s="24">
        <v>86.97</v>
      </c>
      <c r="EC38" s="24">
        <v>96.144999999999996</v>
      </c>
      <c r="ED38" s="24">
        <v>13</v>
      </c>
      <c r="EE38" s="96" t="s">
        <v>4018</v>
      </c>
      <c r="EF38" s="96" t="s">
        <v>3809</v>
      </c>
      <c r="EG38" s="24">
        <v>6.0579999999999998</v>
      </c>
      <c r="EH38" s="24">
        <v>7.7309999999999999</v>
      </c>
      <c r="EI38" s="24">
        <v>175.083</v>
      </c>
      <c r="EJ38" s="24">
        <v>2</v>
      </c>
      <c r="EK38" s="24">
        <v>100</v>
      </c>
      <c r="EL38" s="24">
        <v>100</v>
      </c>
      <c r="EM38" s="24">
        <v>1</v>
      </c>
      <c r="EN38" s="24">
        <v>2</v>
      </c>
      <c r="EO38" s="25" t="s">
        <v>4019</v>
      </c>
      <c r="EP38" s="24">
        <v>19.216000000000001</v>
      </c>
      <c r="EQ38" s="24">
        <v>54.07</v>
      </c>
      <c r="ER38" s="24">
        <v>55.581000000000003</v>
      </c>
      <c r="ES38" s="24">
        <v>5</v>
      </c>
      <c r="ET38" s="25" t="s">
        <v>456</v>
      </c>
      <c r="EU38" s="24">
        <v>3.2269999999999999</v>
      </c>
      <c r="EV38" s="24">
        <v>249.30500000000001</v>
      </c>
      <c r="EW38" s="24">
        <v>287.39299999999997</v>
      </c>
      <c r="EX38" s="24">
        <v>3</v>
      </c>
      <c r="EY38" s="24">
        <v>100</v>
      </c>
      <c r="EZ38" s="24">
        <v>100</v>
      </c>
      <c r="FA38" s="24">
        <v>6.15</v>
      </c>
      <c r="FB38" s="24">
        <v>464.46800000000002</v>
      </c>
      <c r="FC38" s="24">
        <v>465.596</v>
      </c>
      <c r="FD38" s="24">
        <v>28</v>
      </c>
      <c r="FE38" s="25" t="s">
        <v>4020</v>
      </c>
      <c r="FF38" s="24">
        <v>3</v>
      </c>
      <c r="FG38" s="24">
        <v>4</v>
      </c>
      <c r="FH38" s="24">
        <v>3</v>
      </c>
      <c r="FI38" s="24">
        <v>0</v>
      </c>
      <c r="FJ38" s="24">
        <v>1</v>
      </c>
      <c r="FK38" s="24">
        <v>0</v>
      </c>
      <c r="FL38" s="25" t="s">
        <v>313</v>
      </c>
      <c r="FM38" s="25" t="s">
        <v>313</v>
      </c>
      <c r="FN38" s="24">
        <v>1</v>
      </c>
      <c r="FO38" s="24">
        <v>18.094999999999999</v>
      </c>
      <c r="FP38" s="24">
        <v>334.64699999999999</v>
      </c>
      <c r="FQ38" s="24">
        <v>336.49</v>
      </c>
      <c r="FR38" s="24">
        <v>15</v>
      </c>
      <c r="FS38" s="25" t="s">
        <v>1756</v>
      </c>
      <c r="FT38" s="25" t="s">
        <v>323</v>
      </c>
      <c r="FU38" s="25"/>
      <c r="FV38" s="74">
        <v>1</v>
      </c>
      <c r="FW38" s="25" t="s">
        <v>4021</v>
      </c>
      <c r="FX38" s="25" t="s">
        <v>456</v>
      </c>
      <c r="FY38" s="24">
        <v>5.1219999999999999</v>
      </c>
      <c r="FZ38" s="24">
        <v>544.12800000000004</v>
      </c>
      <c r="GA38" s="24">
        <v>570.06200000000001</v>
      </c>
      <c r="GB38" s="24">
        <v>14</v>
      </c>
      <c r="GC38" s="25" t="s">
        <v>4022</v>
      </c>
      <c r="GD38" s="25" t="s">
        <v>695</v>
      </c>
      <c r="GE38" s="25"/>
      <c r="GF38" s="74">
        <v>0</v>
      </c>
      <c r="GG38" s="25" t="s">
        <v>4023</v>
      </c>
      <c r="GH38" s="25" t="s">
        <v>360</v>
      </c>
      <c r="GI38" s="24">
        <v>37.735999999999997</v>
      </c>
      <c r="GJ38" s="24">
        <v>1187.412</v>
      </c>
      <c r="GK38" s="24">
        <v>1188.0429999999999</v>
      </c>
      <c r="GL38" s="24">
        <v>6</v>
      </c>
      <c r="GM38" s="24">
        <v>3</v>
      </c>
      <c r="GN38" s="25" t="s">
        <v>4024</v>
      </c>
      <c r="GO38" s="24">
        <v>10.364000000000001</v>
      </c>
      <c r="GP38" s="24">
        <v>110.631</v>
      </c>
      <c r="GQ38" s="24">
        <v>112.43</v>
      </c>
      <c r="GR38" s="24">
        <v>6</v>
      </c>
      <c r="GS38" s="24">
        <v>1</v>
      </c>
      <c r="GT38" s="24">
        <v>4</v>
      </c>
      <c r="GU38" s="24">
        <v>0</v>
      </c>
      <c r="GV38" s="24">
        <v>2</v>
      </c>
      <c r="GW38" s="25" t="s">
        <v>336</v>
      </c>
      <c r="GX38" s="24">
        <v>6.4349999999999996</v>
      </c>
      <c r="GY38" s="24">
        <v>131.483</v>
      </c>
      <c r="GZ38" s="24">
        <v>132.333</v>
      </c>
      <c r="HA38" s="24">
        <v>13</v>
      </c>
      <c r="HB38" s="24">
        <v>1</v>
      </c>
      <c r="HC38" s="24">
        <v>1</v>
      </c>
      <c r="HD38" s="24">
        <v>1</v>
      </c>
      <c r="HE38" s="24">
        <v>1</v>
      </c>
      <c r="HF38" s="24">
        <v>1</v>
      </c>
      <c r="HG38" s="24">
        <v>6</v>
      </c>
      <c r="HH38" s="24">
        <v>6</v>
      </c>
      <c r="HI38" s="25" t="s">
        <v>3684</v>
      </c>
      <c r="HJ38" s="25" t="s">
        <v>3685</v>
      </c>
      <c r="HK38" s="8"/>
      <c r="HL38" s="25" t="s">
        <v>4010</v>
      </c>
      <c r="HM38" s="23">
        <v>44274.353993055556</v>
      </c>
      <c r="HN38" s="23">
        <v>44274.398715277777</v>
      </c>
      <c r="HO38" s="24">
        <v>100</v>
      </c>
      <c r="HP38" s="24">
        <v>3863</v>
      </c>
      <c r="HQ38" s="24">
        <v>1</v>
      </c>
      <c r="HR38" s="23">
        <v>44274.398729143519</v>
      </c>
      <c r="HS38" s="25" t="s">
        <v>314</v>
      </c>
      <c r="HT38" s="25" t="s">
        <v>779</v>
      </c>
      <c r="HU38" s="25" t="s">
        <v>780</v>
      </c>
      <c r="HV38" s="25" t="s">
        <v>537</v>
      </c>
      <c r="HW38" s="24">
        <v>0</v>
      </c>
      <c r="HX38" s="24">
        <v>0</v>
      </c>
      <c r="HY38" s="24">
        <v>1</v>
      </c>
      <c r="HZ38" s="24">
        <v>2</v>
      </c>
      <c r="IA38" s="24">
        <v>1</v>
      </c>
      <c r="IB38" s="24">
        <v>3</v>
      </c>
      <c r="IC38" s="24">
        <v>2</v>
      </c>
      <c r="ID38" s="24">
        <v>2</v>
      </c>
      <c r="IE38" s="25" t="s">
        <v>4025</v>
      </c>
      <c r="IF38" s="24">
        <v>4</v>
      </c>
      <c r="IG38" s="24">
        <v>0</v>
      </c>
      <c r="IH38" s="25" t="s">
        <v>572</v>
      </c>
      <c r="II38" s="25" t="s">
        <v>572</v>
      </c>
      <c r="IJ38" s="25"/>
      <c r="IK38" s="74">
        <v>0</v>
      </c>
      <c r="IL38" s="74">
        <v>21</v>
      </c>
      <c r="IM38" s="74">
        <v>21</v>
      </c>
      <c r="IN38" s="25"/>
      <c r="IO38" s="74">
        <v>0</v>
      </c>
      <c r="IP38" s="25" t="s">
        <v>4026</v>
      </c>
      <c r="IQ38" s="74">
        <v>24</v>
      </c>
      <c r="IR38" s="74">
        <v>24</v>
      </c>
      <c r="IS38" s="25"/>
      <c r="IT38" s="74">
        <v>0</v>
      </c>
      <c r="IU38" s="74">
        <v>3</v>
      </c>
      <c r="IV38" s="74">
        <v>3</v>
      </c>
      <c r="IW38" s="25"/>
      <c r="IX38" s="74">
        <v>0</v>
      </c>
      <c r="IY38" s="25" t="s">
        <v>4027</v>
      </c>
      <c r="IZ38" s="25" t="s">
        <v>4028</v>
      </c>
      <c r="JA38" s="74">
        <v>16</v>
      </c>
      <c r="JB38" s="25"/>
      <c r="JC38" s="74">
        <v>0</v>
      </c>
      <c r="JD38" s="74">
        <v>40</v>
      </c>
      <c r="JE38" s="74">
        <v>40</v>
      </c>
      <c r="JF38" s="25"/>
      <c r="JG38" s="74">
        <v>0</v>
      </c>
      <c r="JH38" s="25" t="s">
        <v>4029</v>
      </c>
      <c r="JI38" s="24">
        <v>1</v>
      </c>
      <c r="JJ38" s="24">
        <v>2</v>
      </c>
      <c r="JK38" s="24">
        <v>3</v>
      </c>
      <c r="JL38" s="24">
        <v>2</v>
      </c>
      <c r="JM38" s="25" t="s">
        <v>4030</v>
      </c>
      <c r="JN38" s="24">
        <v>2</v>
      </c>
      <c r="JO38" s="24">
        <v>3</v>
      </c>
      <c r="JP38" s="24">
        <v>1</v>
      </c>
      <c r="JQ38" s="24">
        <v>3</v>
      </c>
      <c r="JR38" s="24">
        <v>2</v>
      </c>
      <c r="JS38" s="25" t="s">
        <v>4031</v>
      </c>
      <c r="JT38" s="24">
        <v>1</v>
      </c>
      <c r="JU38" s="24">
        <v>3</v>
      </c>
      <c r="JV38" s="25" t="s">
        <v>4032</v>
      </c>
      <c r="JW38" s="24">
        <v>2</v>
      </c>
      <c r="JX38" s="24">
        <v>3</v>
      </c>
      <c r="JY38" s="24">
        <v>1</v>
      </c>
      <c r="JZ38" s="24">
        <v>1</v>
      </c>
      <c r="KA38" s="24">
        <v>0</v>
      </c>
      <c r="KB38" s="25" t="s">
        <v>313</v>
      </c>
      <c r="KC38" s="25" t="s">
        <v>313</v>
      </c>
      <c r="KD38" s="24">
        <v>2</v>
      </c>
      <c r="KE38" s="24">
        <v>7.0010000000000003</v>
      </c>
      <c r="KF38" s="24">
        <v>35.628999999999998</v>
      </c>
      <c r="KG38" s="24">
        <v>37.030999999999999</v>
      </c>
      <c r="KH38" s="24">
        <v>7</v>
      </c>
      <c r="KI38" s="24">
        <v>1</v>
      </c>
      <c r="KJ38" s="24">
        <v>1</v>
      </c>
      <c r="KK38" s="24">
        <v>1</v>
      </c>
      <c r="KL38" s="24">
        <v>1</v>
      </c>
      <c r="KM38" s="24">
        <v>1</v>
      </c>
      <c r="KN38" s="24">
        <v>11</v>
      </c>
      <c r="KO38" s="24">
        <v>2</v>
      </c>
      <c r="KP38" s="25" t="s">
        <v>360</v>
      </c>
      <c r="KQ38" s="25" t="s">
        <v>313</v>
      </c>
      <c r="KR38" s="24">
        <v>1</v>
      </c>
      <c r="KS38" s="25" t="s">
        <v>633</v>
      </c>
      <c r="KT38" s="25" t="s">
        <v>313</v>
      </c>
      <c r="KU38" s="24">
        <v>5</v>
      </c>
      <c r="KV38" s="24">
        <v>4</v>
      </c>
      <c r="KW38" s="24">
        <v>4</v>
      </c>
      <c r="KX38" s="24">
        <v>4</v>
      </c>
      <c r="KY38" s="24">
        <v>5</v>
      </c>
      <c r="KZ38" s="24">
        <v>4</v>
      </c>
      <c r="LA38" s="24">
        <v>4</v>
      </c>
      <c r="LB38" s="24">
        <v>5</v>
      </c>
      <c r="LC38" s="24">
        <v>4</v>
      </c>
      <c r="LD38" s="24">
        <v>4</v>
      </c>
      <c r="LE38" s="24">
        <v>4</v>
      </c>
      <c r="LF38" s="24">
        <v>4</v>
      </c>
      <c r="LG38" s="24">
        <v>3</v>
      </c>
      <c r="LH38" s="24">
        <v>5</v>
      </c>
      <c r="LI38" s="24">
        <v>4</v>
      </c>
      <c r="LJ38" s="24">
        <v>4</v>
      </c>
      <c r="LK38" s="24">
        <v>2</v>
      </c>
      <c r="LL38" s="24">
        <v>1</v>
      </c>
      <c r="LM38" s="24">
        <v>3</v>
      </c>
      <c r="LN38" s="24">
        <v>3</v>
      </c>
      <c r="LO38" s="24">
        <v>2</v>
      </c>
      <c r="LP38" s="24">
        <v>4</v>
      </c>
      <c r="LQ38" s="24">
        <v>5</v>
      </c>
      <c r="LR38" s="24">
        <v>4</v>
      </c>
      <c r="LS38" s="24">
        <v>2</v>
      </c>
      <c r="LT38" s="24">
        <v>4</v>
      </c>
      <c r="LU38" s="24">
        <v>5</v>
      </c>
      <c r="LV38" s="25" t="s">
        <v>4033</v>
      </c>
      <c r="LW38" s="25" t="s">
        <v>4034</v>
      </c>
      <c r="LX38" s="25" t="s">
        <v>4035</v>
      </c>
      <c r="LY38" s="25" t="s">
        <v>313</v>
      </c>
      <c r="LZ38" s="24">
        <v>59</v>
      </c>
      <c r="MA38">
        <f t="shared" si="27"/>
        <v>2</v>
      </c>
      <c r="MB38">
        <f t="shared" si="28"/>
        <v>11</v>
      </c>
      <c r="MC38">
        <f t="shared" si="0"/>
        <v>5</v>
      </c>
      <c r="MD38">
        <f t="shared" si="1"/>
        <v>5</v>
      </c>
      <c r="ME38">
        <f t="shared" si="29"/>
        <v>51</v>
      </c>
      <c r="MF38">
        <f t="shared" si="30"/>
        <v>0.33333333333333331</v>
      </c>
      <c r="MG38">
        <f t="shared" si="31"/>
        <v>1.8333333333333333</v>
      </c>
      <c r="MH38">
        <f t="shared" si="32"/>
        <v>1</v>
      </c>
      <c r="MI38">
        <f t="shared" si="33"/>
        <v>1</v>
      </c>
      <c r="MJ38">
        <f t="shared" si="34"/>
        <v>4.25</v>
      </c>
      <c r="MK38">
        <f t="shared" si="35"/>
        <v>0.6</v>
      </c>
      <c r="ML38">
        <f t="shared" si="36"/>
        <v>2.6</v>
      </c>
      <c r="MM38">
        <f t="shared" si="37"/>
        <v>0</v>
      </c>
      <c r="MN38">
        <f t="shared" si="38"/>
        <v>4</v>
      </c>
      <c r="MO38">
        <f t="shared" si="39"/>
        <v>0.5</v>
      </c>
      <c r="MP38">
        <f t="shared" si="40"/>
        <v>2.8333333333333335</v>
      </c>
      <c r="MQ38">
        <f t="shared" si="41"/>
        <v>1</v>
      </c>
      <c r="MR38">
        <f t="shared" si="42"/>
        <v>2.6666666666666665</v>
      </c>
      <c r="MS38">
        <f t="shared" si="43"/>
        <v>100</v>
      </c>
      <c r="MT38">
        <f t="shared" si="44"/>
        <v>85.571428571428569</v>
      </c>
      <c r="MU38" s="77">
        <f t="shared" si="2"/>
        <v>1</v>
      </c>
      <c r="MV38">
        <f t="shared" si="3"/>
        <v>0</v>
      </c>
      <c r="MW38">
        <v>0</v>
      </c>
      <c r="MX38">
        <v>0</v>
      </c>
      <c r="MY38">
        <f t="shared" si="4"/>
        <v>0</v>
      </c>
      <c r="MZ38">
        <v>1</v>
      </c>
      <c r="NA38">
        <v>0</v>
      </c>
      <c r="NB38">
        <f t="shared" si="5"/>
        <v>1</v>
      </c>
      <c r="NC38">
        <f t="shared" si="6"/>
        <v>0.5</v>
      </c>
      <c r="ND38">
        <f t="shared" si="7"/>
        <v>0</v>
      </c>
      <c r="NE38">
        <f t="shared" si="8"/>
        <v>0</v>
      </c>
      <c r="NF38">
        <f t="shared" si="9"/>
        <v>0</v>
      </c>
      <c r="NG38">
        <f t="shared" si="10"/>
        <v>1</v>
      </c>
      <c r="NH38">
        <f t="shared" si="11"/>
        <v>0</v>
      </c>
      <c r="NI38">
        <f t="shared" si="12"/>
        <v>0</v>
      </c>
      <c r="NJ38">
        <f t="shared" si="13"/>
        <v>0</v>
      </c>
      <c r="NK38">
        <f t="shared" si="14"/>
        <v>0</v>
      </c>
      <c r="NL38">
        <f t="shared" si="15"/>
        <v>0</v>
      </c>
      <c r="NM38">
        <f t="shared" si="16"/>
        <v>0</v>
      </c>
      <c r="NN38" s="77">
        <f t="shared" si="17"/>
        <v>0.5</v>
      </c>
      <c r="NO38" s="77">
        <f t="shared" si="18"/>
        <v>1</v>
      </c>
      <c r="NP38" s="77">
        <f t="shared" si="19"/>
        <v>0</v>
      </c>
      <c r="NQ38" s="77">
        <f t="shared" si="20"/>
        <v>0</v>
      </c>
      <c r="NR38" s="77">
        <f t="shared" si="21"/>
        <v>0</v>
      </c>
      <c r="NS38" s="77">
        <f t="shared" si="22"/>
        <v>1</v>
      </c>
      <c r="NT38" s="77">
        <f t="shared" si="23"/>
        <v>0</v>
      </c>
      <c r="NU38" s="77">
        <f t="shared" si="24"/>
        <v>0</v>
      </c>
      <c r="NV38" s="77">
        <f t="shared" si="25"/>
        <v>0</v>
      </c>
      <c r="NW38" s="77" t="e">
        <f>IF(LEN(VLOOKUP(I:I,#REF!, 2, 0))=0, "", VLOOKUP(I:I,#REF!, 2, 0))</f>
        <v>#REF!</v>
      </c>
      <c r="NX38" s="77" t="e">
        <f>IF(LEN(VLOOKUP(I:I,#REF!, 3, 0))=0, "", VLOOKUP(I:I,#REF!, 3, 0))</f>
        <v>#REF!</v>
      </c>
      <c r="NY38" s="77">
        <f t="shared" si="45"/>
        <v>0.16666666666666666</v>
      </c>
      <c r="NZ38" s="77">
        <f t="shared" si="46"/>
        <v>0.25</v>
      </c>
      <c r="OA38" s="77">
        <f t="shared" si="47"/>
        <v>0</v>
      </c>
      <c r="OB38" s="77">
        <f t="shared" si="48"/>
        <v>0.41666666666666669</v>
      </c>
      <c r="OC38">
        <f t="shared" si="49"/>
        <v>0.5</v>
      </c>
      <c r="OD38" s="77">
        <f t="shared" si="50"/>
        <v>0.375</v>
      </c>
      <c r="OE38">
        <f t="shared" si="51"/>
        <v>0.16666666666666666</v>
      </c>
      <c r="OF38">
        <f t="shared" si="52"/>
        <v>0</v>
      </c>
      <c r="OG38" t="e">
        <f t="shared" si="53"/>
        <v>#REF!</v>
      </c>
      <c r="OH38">
        <f t="shared" si="58"/>
        <v>0.29166666666666669</v>
      </c>
      <c r="OI38">
        <f t="shared" si="54"/>
        <v>0.25</v>
      </c>
      <c r="OJ38" s="77">
        <f t="shared" si="55"/>
        <v>0.3125</v>
      </c>
      <c r="OK38" t="e">
        <f>IF(LEN(VLOOKUP(I:I,#REF!, 2, 0))=0, "", VLOOKUP(I:I,#REF!, 2, 0))</f>
        <v>#REF!</v>
      </c>
      <c r="OL38" t="e">
        <f>IF(LEN(VLOOKUP(I:I,#REF!, 3, 0))=0, "", VLOOKUP(I:I,#REF!, 3, 0))</f>
        <v>#REF!</v>
      </c>
      <c r="OM38">
        <v>2</v>
      </c>
      <c r="ON38">
        <v>1</v>
      </c>
      <c r="OO38" s="1">
        <v>1</v>
      </c>
      <c r="OP38">
        <f t="shared" si="56"/>
        <v>9</v>
      </c>
      <c r="OQ38">
        <v>1</v>
      </c>
      <c r="OR38">
        <v>2</v>
      </c>
      <c r="OS38">
        <f t="shared" si="57"/>
        <v>2</v>
      </c>
    </row>
    <row r="39" spans="1:409" ht="18" customHeight="1">
      <c r="F39" t="s">
        <v>353</v>
      </c>
      <c r="G39" t="s">
        <v>353</v>
      </c>
      <c r="H39" s="110" t="s">
        <v>809</v>
      </c>
      <c r="I39" s="110" t="s">
        <v>809</v>
      </c>
      <c r="J39" s="11" t="s">
        <v>810</v>
      </c>
      <c r="K39" s="6">
        <v>44271.364016203705</v>
      </c>
      <c r="L39" s="6">
        <v>44271.423043981478</v>
      </c>
      <c r="M39" s="7">
        <v>100</v>
      </c>
      <c r="N39" s="7">
        <v>2</v>
      </c>
      <c r="O39" s="73">
        <v>1</v>
      </c>
      <c r="P39" s="4" t="s">
        <v>333</v>
      </c>
      <c r="Q39" s="7">
        <v>5099</v>
      </c>
      <c r="R39" s="7">
        <v>1</v>
      </c>
      <c r="S39" s="6">
        <v>44271.423059490742</v>
      </c>
      <c r="T39" s="4" t="s">
        <v>314</v>
      </c>
      <c r="U39" s="4" t="s">
        <v>315</v>
      </c>
      <c r="V39" s="4" t="s">
        <v>811</v>
      </c>
      <c r="W39" s="4" t="s">
        <v>812</v>
      </c>
      <c r="X39" s="7">
        <v>5.0490000000000004</v>
      </c>
      <c r="Y39" s="7">
        <v>10.593</v>
      </c>
      <c r="Z39" s="7">
        <v>13.122999999999999</v>
      </c>
      <c r="AA39" s="7">
        <v>3</v>
      </c>
      <c r="AB39" s="7">
        <v>3</v>
      </c>
      <c r="AC39" s="7">
        <v>1</v>
      </c>
      <c r="AD39" s="7">
        <v>2</v>
      </c>
      <c r="AE39" s="7">
        <v>0</v>
      </c>
      <c r="AF39" s="7">
        <v>0</v>
      </c>
      <c r="AG39" s="7">
        <v>0</v>
      </c>
      <c r="AH39" s="7">
        <v>1</v>
      </c>
      <c r="AI39" s="7">
        <v>2</v>
      </c>
      <c r="AJ39" s="4" t="s">
        <v>599</v>
      </c>
      <c r="AK39" s="7">
        <v>7.0129999999999999</v>
      </c>
      <c r="AL39" s="7">
        <v>10.461</v>
      </c>
      <c r="AM39" s="7">
        <v>11.667999999999999</v>
      </c>
      <c r="AN39" s="7">
        <v>2</v>
      </c>
      <c r="AO39" s="7">
        <v>3</v>
      </c>
      <c r="AP39" s="7">
        <v>1</v>
      </c>
      <c r="AQ39" s="7">
        <v>0</v>
      </c>
      <c r="AR39" s="7">
        <v>0</v>
      </c>
      <c r="AS39" s="7">
        <v>154.696</v>
      </c>
      <c r="AT39" s="7">
        <v>0</v>
      </c>
      <c r="AU39" s="7">
        <v>71.367999999999995</v>
      </c>
      <c r="AV39" s="7">
        <v>110.205</v>
      </c>
      <c r="AW39" s="7">
        <v>163.94499999999999</v>
      </c>
      <c r="AX39" s="7">
        <v>2</v>
      </c>
      <c r="AY39" s="4" t="s">
        <v>497</v>
      </c>
      <c r="AZ39" s="4" t="s">
        <v>497</v>
      </c>
      <c r="BA39" s="4"/>
      <c r="BB39" s="73">
        <v>0</v>
      </c>
      <c r="BC39" s="4" t="s">
        <v>813</v>
      </c>
      <c r="BD39" s="7">
        <v>0</v>
      </c>
      <c r="BE39" s="7">
        <v>0</v>
      </c>
      <c r="BF39" s="7">
        <v>321.94200000000001</v>
      </c>
      <c r="BG39" s="7">
        <v>0</v>
      </c>
      <c r="BH39" s="7">
        <v>230.89699999999999</v>
      </c>
      <c r="BI39" s="7">
        <v>230.89699999999999</v>
      </c>
      <c r="BJ39" s="7">
        <v>233.61699999999999</v>
      </c>
      <c r="BK39" s="7">
        <v>1</v>
      </c>
      <c r="BL39" s="4" t="s">
        <v>497</v>
      </c>
      <c r="BM39" s="7">
        <v>409.185</v>
      </c>
      <c r="BN39" s="7">
        <v>409.185</v>
      </c>
      <c r="BO39" s="7">
        <v>409.57900000000001</v>
      </c>
      <c r="BP39" s="7">
        <v>1</v>
      </c>
      <c r="BQ39" s="7">
        <v>98</v>
      </c>
      <c r="BR39" s="7">
        <v>29</v>
      </c>
      <c r="BS39" s="7">
        <v>1.9339999999999999</v>
      </c>
      <c r="BT39" s="7">
        <v>616.01300000000003</v>
      </c>
      <c r="BU39" s="7">
        <v>634.702</v>
      </c>
      <c r="BV39" s="7">
        <v>3</v>
      </c>
      <c r="BW39" s="4" t="s">
        <v>814</v>
      </c>
      <c r="BX39" s="4" t="s">
        <v>814</v>
      </c>
      <c r="BY39" s="4"/>
      <c r="BZ39" s="73">
        <v>0</v>
      </c>
      <c r="CA39" s="4" t="s">
        <v>815</v>
      </c>
      <c r="CB39" s="7">
        <v>0</v>
      </c>
      <c r="CC39" s="7">
        <v>0</v>
      </c>
      <c r="CD39" s="7">
        <v>189.363</v>
      </c>
      <c r="CE39" s="7">
        <v>0</v>
      </c>
      <c r="CF39" s="7">
        <v>100</v>
      </c>
      <c r="CG39" s="7">
        <v>86</v>
      </c>
      <c r="CH39" s="7">
        <v>16.001999999999999</v>
      </c>
      <c r="CI39" s="7">
        <v>37.042000000000002</v>
      </c>
      <c r="CJ39" s="7">
        <v>74.930000000000007</v>
      </c>
      <c r="CK39" s="7">
        <v>2</v>
      </c>
      <c r="CL39" s="97" t="s">
        <v>363</v>
      </c>
      <c r="CM39" s="94" t="s">
        <v>816</v>
      </c>
      <c r="CN39" s="7">
        <v>0</v>
      </c>
      <c r="CO39" s="7">
        <v>0</v>
      </c>
      <c r="CP39" s="7">
        <v>160.571</v>
      </c>
      <c r="CQ39" s="7">
        <v>0</v>
      </c>
      <c r="CR39" s="7">
        <v>100</v>
      </c>
      <c r="CS39" s="7">
        <v>72</v>
      </c>
      <c r="CT39" s="7">
        <v>4</v>
      </c>
      <c r="CU39" s="7">
        <v>0</v>
      </c>
      <c r="CV39" s="4" t="s">
        <v>817</v>
      </c>
      <c r="CW39" s="7">
        <v>0</v>
      </c>
      <c r="CX39" s="7">
        <v>0</v>
      </c>
      <c r="CY39" s="7">
        <v>226.84</v>
      </c>
      <c r="CZ39" s="7">
        <v>0</v>
      </c>
      <c r="DA39" s="7">
        <v>189.869</v>
      </c>
      <c r="DB39" s="7">
        <v>189.869</v>
      </c>
      <c r="DC39" s="7">
        <v>191.595</v>
      </c>
      <c r="DD39" s="7">
        <v>1</v>
      </c>
      <c r="DE39" s="4" t="s">
        <v>524</v>
      </c>
      <c r="DF39" s="7">
        <v>0</v>
      </c>
      <c r="DG39" s="7">
        <v>0</v>
      </c>
      <c r="DH39" s="7">
        <v>258.45999999999998</v>
      </c>
      <c r="DI39" s="7">
        <v>0</v>
      </c>
      <c r="DJ39" s="7">
        <v>98</v>
      </c>
      <c r="DK39" s="7">
        <v>100</v>
      </c>
      <c r="DL39" s="7">
        <v>1.8089999999999999</v>
      </c>
      <c r="DM39" s="7">
        <v>6.1020000000000003</v>
      </c>
      <c r="DN39" s="7">
        <v>79.72</v>
      </c>
      <c r="DO39" s="7">
        <v>2</v>
      </c>
      <c r="DP39" s="4" t="s">
        <v>448</v>
      </c>
      <c r="DQ39" s="4" t="s">
        <v>448</v>
      </c>
      <c r="DR39" s="4"/>
      <c r="DS39" s="73">
        <v>0</v>
      </c>
      <c r="DT39" s="4" t="s">
        <v>818</v>
      </c>
      <c r="DU39" s="7">
        <v>0</v>
      </c>
      <c r="DV39" s="7">
        <v>0</v>
      </c>
      <c r="DW39" s="7">
        <v>102.43300000000001</v>
      </c>
      <c r="DX39" s="7">
        <v>0</v>
      </c>
      <c r="DY39" s="7">
        <v>91</v>
      </c>
      <c r="DZ39" s="7">
        <v>85</v>
      </c>
      <c r="EA39" s="7">
        <v>9.0129999999999999</v>
      </c>
      <c r="EB39" s="7">
        <v>22.748999999999999</v>
      </c>
      <c r="EC39" s="7">
        <v>33.279000000000003</v>
      </c>
      <c r="ED39" s="7">
        <v>2</v>
      </c>
      <c r="EE39" s="94" t="s">
        <v>819</v>
      </c>
      <c r="EF39" s="94" t="s">
        <v>820</v>
      </c>
      <c r="EG39" s="7">
        <v>0</v>
      </c>
      <c r="EH39" s="7">
        <v>0</v>
      </c>
      <c r="EI39" s="7">
        <v>703.63400000000001</v>
      </c>
      <c r="EJ39" s="7">
        <v>0</v>
      </c>
      <c r="EK39" s="7">
        <v>31</v>
      </c>
      <c r="EL39" s="7">
        <v>20</v>
      </c>
      <c r="EM39" s="7">
        <v>2</v>
      </c>
      <c r="EN39" s="7">
        <v>1</v>
      </c>
      <c r="EO39" s="4" t="s">
        <v>821</v>
      </c>
      <c r="EP39" s="7">
        <v>57.201999999999998</v>
      </c>
      <c r="EQ39" s="7">
        <v>57.201999999999998</v>
      </c>
      <c r="ER39" s="7">
        <v>59.232999999999997</v>
      </c>
      <c r="ES39" s="7">
        <v>1</v>
      </c>
      <c r="ET39" s="4" t="s">
        <v>312</v>
      </c>
      <c r="EU39" s="7">
        <v>0</v>
      </c>
      <c r="EV39" s="7">
        <v>0</v>
      </c>
      <c r="EW39" s="7">
        <v>290.43200000000002</v>
      </c>
      <c r="EX39" s="7">
        <v>0</v>
      </c>
      <c r="EY39" s="7">
        <v>22</v>
      </c>
      <c r="EZ39" s="7">
        <v>28</v>
      </c>
      <c r="FA39" s="7">
        <v>1.649</v>
      </c>
      <c r="FB39" s="7">
        <v>13.538</v>
      </c>
      <c r="FC39" s="7">
        <v>13.541</v>
      </c>
      <c r="FD39" s="7">
        <v>7</v>
      </c>
      <c r="FE39" s="4" t="s">
        <v>313</v>
      </c>
      <c r="FF39" s="7">
        <v>3</v>
      </c>
      <c r="FG39" s="7">
        <v>3</v>
      </c>
      <c r="FH39" s="7">
        <v>3</v>
      </c>
      <c r="FI39" s="7">
        <v>2</v>
      </c>
      <c r="FJ39" s="7">
        <v>1</v>
      </c>
      <c r="FK39" s="7">
        <v>1</v>
      </c>
      <c r="FL39" s="4" t="s">
        <v>345</v>
      </c>
      <c r="FM39" s="4" t="s">
        <v>313</v>
      </c>
      <c r="FN39" s="7">
        <v>1</v>
      </c>
      <c r="FO39" s="7">
        <v>14.451000000000001</v>
      </c>
      <c r="FP39" s="7">
        <v>105.277</v>
      </c>
      <c r="FQ39" s="7">
        <v>108.46</v>
      </c>
      <c r="FR39" s="7">
        <v>10</v>
      </c>
      <c r="FS39" s="4" t="s">
        <v>822</v>
      </c>
      <c r="FT39" s="4" t="s">
        <v>341</v>
      </c>
      <c r="FU39" s="4"/>
      <c r="FV39" s="73">
        <v>0</v>
      </c>
      <c r="FW39" s="4" t="s">
        <v>818</v>
      </c>
      <c r="FX39" s="4" t="s">
        <v>336</v>
      </c>
      <c r="FY39" s="7">
        <v>7.9329999999999998</v>
      </c>
      <c r="FZ39" s="7">
        <v>88.771000000000001</v>
      </c>
      <c r="GA39" s="7">
        <v>98.506</v>
      </c>
      <c r="GB39" s="7">
        <v>9</v>
      </c>
      <c r="GC39" s="4" t="s">
        <v>823</v>
      </c>
      <c r="GD39" s="4" t="s">
        <v>368</v>
      </c>
      <c r="GE39" s="4"/>
      <c r="GF39" s="73">
        <v>1</v>
      </c>
      <c r="GG39" s="4" t="s">
        <v>824</v>
      </c>
      <c r="GH39" s="4" t="s">
        <v>825</v>
      </c>
      <c r="GI39" s="7">
        <v>0.56999999999999995</v>
      </c>
      <c r="GJ39" s="7">
        <v>1.3460000000000001</v>
      </c>
      <c r="GK39" s="7">
        <v>4.8840000000000003</v>
      </c>
      <c r="GL39" s="7">
        <v>2</v>
      </c>
      <c r="GM39" s="7">
        <v>2</v>
      </c>
      <c r="GN39" s="4" t="s">
        <v>818</v>
      </c>
      <c r="GO39" s="7">
        <v>0.31</v>
      </c>
      <c r="GP39" s="7">
        <v>0.73399999999999999</v>
      </c>
      <c r="GQ39" s="7">
        <v>1.99</v>
      </c>
      <c r="GR39" s="7">
        <v>2</v>
      </c>
      <c r="GS39" s="7">
        <v>2</v>
      </c>
      <c r="GT39" s="7">
        <v>2</v>
      </c>
      <c r="GU39" s="7">
        <v>2</v>
      </c>
      <c r="GV39" s="7">
        <v>1</v>
      </c>
      <c r="GW39" s="4" t="s">
        <v>312</v>
      </c>
      <c r="GX39" s="7">
        <v>5.484</v>
      </c>
      <c r="GY39" s="7">
        <v>39.779000000000003</v>
      </c>
      <c r="GZ39" s="7">
        <v>40.529000000000003</v>
      </c>
      <c r="HA39" s="7">
        <v>10</v>
      </c>
      <c r="HB39" s="7">
        <v>3</v>
      </c>
      <c r="HC39" s="7">
        <v>4</v>
      </c>
      <c r="HD39" s="7">
        <v>4</v>
      </c>
      <c r="HE39" s="7">
        <v>3</v>
      </c>
      <c r="HF39" s="7">
        <v>3</v>
      </c>
      <c r="HG39" s="7">
        <v>3</v>
      </c>
      <c r="HH39" s="7">
        <v>3</v>
      </c>
      <c r="HI39" s="4" t="s">
        <v>346</v>
      </c>
      <c r="HJ39" s="4" t="s">
        <v>347</v>
      </c>
      <c r="HK39" s="8"/>
      <c r="HL39" s="4" t="s">
        <v>809</v>
      </c>
      <c r="HM39" s="6">
        <v>44274.536238425928</v>
      </c>
      <c r="HN39" s="6">
        <v>44277.449699074074</v>
      </c>
      <c r="HO39" s="7">
        <v>100</v>
      </c>
      <c r="HP39" s="7">
        <v>251723</v>
      </c>
      <c r="HQ39" s="7">
        <v>1</v>
      </c>
      <c r="HR39" s="6">
        <v>44277.449715289353</v>
      </c>
      <c r="HS39" s="4" t="s">
        <v>314</v>
      </c>
      <c r="HT39" s="4" t="s">
        <v>826</v>
      </c>
      <c r="HU39" s="4" t="s">
        <v>811</v>
      </c>
      <c r="HV39" s="4" t="s">
        <v>812</v>
      </c>
      <c r="HW39" s="7">
        <v>0</v>
      </c>
      <c r="HX39" s="7">
        <v>2</v>
      </c>
      <c r="HY39" s="7">
        <v>4</v>
      </c>
      <c r="HZ39" s="7">
        <v>4</v>
      </c>
      <c r="IA39" s="7">
        <v>4</v>
      </c>
      <c r="IB39" s="7">
        <v>4</v>
      </c>
      <c r="IC39" s="7">
        <v>3</v>
      </c>
      <c r="ID39" s="7">
        <v>4</v>
      </c>
      <c r="IE39" s="4" t="s">
        <v>827</v>
      </c>
      <c r="IF39" s="7">
        <v>2</v>
      </c>
      <c r="IG39" s="7">
        <v>1</v>
      </c>
      <c r="IH39" s="4" t="s">
        <v>828</v>
      </c>
      <c r="II39" s="4" t="s">
        <v>391</v>
      </c>
      <c r="IJ39" s="4"/>
      <c r="IK39" s="73">
        <v>1</v>
      </c>
      <c r="IL39" s="4" t="s">
        <v>829</v>
      </c>
      <c r="IM39" s="73">
        <v>120</v>
      </c>
      <c r="IN39" s="4"/>
      <c r="IO39" s="73">
        <v>0</v>
      </c>
      <c r="IP39" s="4" t="s">
        <v>818</v>
      </c>
      <c r="IQ39" s="73">
        <v>58</v>
      </c>
      <c r="IR39" s="73">
        <v>58</v>
      </c>
      <c r="IS39" s="4"/>
      <c r="IT39" s="73">
        <v>0</v>
      </c>
      <c r="IU39" s="73">
        <v>27</v>
      </c>
      <c r="IV39" s="73">
        <v>27</v>
      </c>
      <c r="IW39" s="4"/>
      <c r="IX39" s="73">
        <v>0</v>
      </c>
      <c r="IY39" s="4" t="s">
        <v>818</v>
      </c>
      <c r="IZ39" s="73">
        <v>40</v>
      </c>
      <c r="JA39" s="73">
        <v>40</v>
      </c>
      <c r="JB39" s="4"/>
      <c r="JC39" s="73">
        <v>1</v>
      </c>
      <c r="JD39" s="73">
        <v>36</v>
      </c>
      <c r="JE39" s="73">
        <v>36</v>
      </c>
      <c r="JF39" s="4"/>
      <c r="JG39" s="73">
        <v>0</v>
      </c>
      <c r="JH39" s="4" t="s">
        <v>818</v>
      </c>
      <c r="JI39" s="7">
        <v>2</v>
      </c>
      <c r="JJ39" s="7">
        <v>0</v>
      </c>
      <c r="JK39" s="7">
        <v>1</v>
      </c>
      <c r="JL39" s="7">
        <v>4</v>
      </c>
      <c r="JM39" s="4" t="s">
        <v>818</v>
      </c>
      <c r="JN39" s="7">
        <v>3</v>
      </c>
      <c r="JO39" s="7">
        <v>1</v>
      </c>
      <c r="JP39" s="7">
        <v>2</v>
      </c>
      <c r="JQ39" s="7">
        <v>2</v>
      </c>
      <c r="JR39" s="7">
        <v>3</v>
      </c>
      <c r="JS39" s="4" t="s">
        <v>313</v>
      </c>
      <c r="JT39" s="7">
        <v>1</v>
      </c>
      <c r="JU39" s="7">
        <v>3</v>
      </c>
      <c r="JV39" s="4" t="s">
        <v>831</v>
      </c>
      <c r="JW39" s="7">
        <v>1</v>
      </c>
      <c r="JX39" s="7">
        <v>3</v>
      </c>
      <c r="JY39" s="7">
        <v>0</v>
      </c>
      <c r="JZ39" s="7">
        <v>1</v>
      </c>
      <c r="KA39" s="7">
        <v>1</v>
      </c>
      <c r="KB39" s="4" t="s">
        <v>312</v>
      </c>
      <c r="KC39" s="4" t="s">
        <v>313</v>
      </c>
      <c r="KD39" s="7">
        <v>2</v>
      </c>
      <c r="KE39" s="7">
        <v>2.524</v>
      </c>
      <c r="KF39" s="7">
        <v>5.2759999999999998</v>
      </c>
      <c r="KG39" s="7">
        <v>6.444</v>
      </c>
      <c r="KH39" s="7">
        <v>5</v>
      </c>
      <c r="KI39" s="7">
        <v>5</v>
      </c>
      <c r="KJ39" s="7">
        <v>4</v>
      </c>
      <c r="KK39" s="7">
        <v>5</v>
      </c>
      <c r="KL39" s="7">
        <v>5</v>
      </c>
      <c r="KM39" s="7">
        <v>4</v>
      </c>
      <c r="KN39" s="7">
        <v>11</v>
      </c>
      <c r="KO39" s="7">
        <v>1</v>
      </c>
      <c r="KP39" s="4" t="s">
        <v>424</v>
      </c>
      <c r="KQ39" s="4" t="s">
        <v>313</v>
      </c>
      <c r="KR39" s="7">
        <v>1</v>
      </c>
      <c r="KS39" s="4" t="s">
        <v>312</v>
      </c>
      <c r="KT39" s="4" t="s">
        <v>313</v>
      </c>
      <c r="KU39" s="7">
        <v>3</v>
      </c>
      <c r="KV39" s="7">
        <v>4</v>
      </c>
      <c r="KW39" s="7">
        <v>4</v>
      </c>
      <c r="KX39" s="7">
        <v>3</v>
      </c>
      <c r="KY39" s="7">
        <v>5</v>
      </c>
      <c r="KZ39" s="4"/>
      <c r="LA39" s="7">
        <v>4</v>
      </c>
      <c r="LB39" s="7">
        <v>4</v>
      </c>
      <c r="LC39" s="7">
        <v>4</v>
      </c>
      <c r="LD39" s="7">
        <v>3</v>
      </c>
      <c r="LE39" s="7">
        <v>4</v>
      </c>
      <c r="LF39" s="7">
        <v>2</v>
      </c>
      <c r="LG39" s="7">
        <v>5</v>
      </c>
      <c r="LH39" s="7">
        <v>4</v>
      </c>
      <c r="LI39" s="7">
        <v>4</v>
      </c>
      <c r="LJ39" s="7">
        <v>3</v>
      </c>
      <c r="LK39" s="7">
        <v>2</v>
      </c>
      <c r="LL39" s="7">
        <v>5</v>
      </c>
      <c r="LM39" s="7">
        <v>3</v>
      </c>
      <c r="LN39" s="7">
        <v>5</v>
      </c>
      <c r="LO39" s="7">
        <v>5</v>
      </c>
      <c r="LP39" s="7">
        <v>4</v>
      </c>
      <c r="LQ39" s="7">
        <v>3</v>
      </c>
      <c r="LR39" s="7">
        <v>4</v>
      </c>
      <c r="LS39" s="7">
        <v>4</v>
      </c>
      <c r="LT39" s="7">
        <v>5</v>
      </c>
      <c r="LU39" s="7">
        <v>3</v>
      </c>
      <c r="LV39" s="4" t="s">
        <v>832</v>
      </c>
      <c r="LW39" s="4" t="s">
        <v>833</v>
      </c>
      <c r="LX39" s="4" t="s">
        <v>834</v>
      </c>
      <c r="LY39" s="4" t="s">
        <v>835</v>
      </c>
      <c r="LZ39" s="7">
        <v>49</v>
      </c>
      <c r="MA39">
        <f t="shared" si="27"/>
        <v>5</v>
      </c>
      <c r="MB39">
        <f t="shared" si="28"/>
        <v>23</v>
      </c>
      <c r="MC39">
        <f t="shared" si="0"/>
        <v>17</v>
      </c>
      <c r="MD39">
        <f t="shared" si="1"/>
        <v>23</v>
      </c>
      <c r="ME39">
        <f t="shared" si="29"/>
        <v>40</v>
      </c>
      <c r="MF39">
        <f t="shared" si="30"/>
        <v>0.83333333333333337</v>
      </c>
      <c r="MG39">
        <f t="shared" si="31"/>
        <v>3.8333333333333335</v>
      </c>
      <c r="MH39">
        <f t="shared" si="32"/>
        <v>3.4</v>
      </c>
      <c r="MI39">
        <f t="shared" si="33"/>
        <v>4.5999999999999996</v>
      </c>
      <c r="MJ39">
        <f t="shared" si="34"/>
        <v>3.6363636363636362</v>
      </c>
      <c r="MK39">
        <f t="shared" si="35"/>
        <v>1</v>
      </c>
      <c r="ML39">
        <f t="shared" si="36"/>
        <v>3</v>
      </c>
      <c r="MM39">
        <f t="shared" si="37"/>
        <v>2</v>
      </c>
      <c r="MN39">
        <f t="shared" si="38"/>
        <v>2</v>
      </c>
      <c r="MO39">
        <f t="shared" si="39"/>
        <v>1.1666666666666667</v>
      </c>
      <c r="MP39">
        <f t="shared" si="40"/>
        <v>2.8333333333333335</v>
      </c>
      <c r="MQ39">
        <f t="shared" si="41"/>
        <v>0.33333333333333331</v>
      </c>
      <c r="MR39">
        <f t="shared" si="42"/>
        <v>2.3333333333333335</v>
      </c>
      <c r="MS39">
        <f t="shared" si="43"/>
        <v>77.142857142857139</v>
      </c>
      <c r="MT39">
        <f t="shared" si="44"/>
        <v>60</v>
      </c>
      <c r="MU39" s="77">
        <f t="shared" si="2"/>
        <v>0</v>
      </c>
      <c r="MV39">
        <f t="shared" si="3"/>
        <v>0</v>
      </c>
      <c r="MW39">
        <v>0</v>
      </c>
      <c r="MX39">
        <v>0</v>
      </c>
      <c r="MY39">
        <f t="shared" si="4"/>
        <v>0</v>
      </c>
      <c r="MZ39">
        <v>0</v>
      </c>
      <c r="NA39">
        <v>1</v>
      </c>
      <c r="NB39">
        <f t="shared" si="5"/>
        <v>0</v>
      </c>
      <c r="NC39">
        <f t="shared" si="6"/>
        <v>0</v>
      </c>
      <c r="ND39">
        <f t="shared" si="7"/>
        <v>1</v>
      </c>
      <c r="NE39">
        <f t="shared" si="8"/>
        <v>0</v>
      </c>
      <c r="NF39">
        <f t="shared" si="9"/>
        <v>0</v>
      </c>
      <c r="NG39">
        <f t="shared" si="10"/>
        <v>0</v>
      </c>
      <c r="NH39">
        <f t="shared" si="11"/>
        <v>1</v>
      </c>
      <c r="NI39">
        <f t="shared" si="12"/>
        <v>0</v>
      </c>
      <c r="NJ39">
        <f t="shared" si="13"/>
        <v>0</v>
      </c>
      <c r="NK39">
        <f t="shared" si="14"/>
        <v>0</v>
      </c>
      <c r="NL39">
        <f t="shared" si="15"/>
        <v>1</v>
      </c>
      <c r="NM39">
        <f t="shared" si="16"/>
        <v>0</v>
      </c>
      <c r="NN39" s="77">
        <f t="shared" si="17"/>
        <v>0</v>
      </c>
      <c r="NO39" s="77">
        <f t="shared" si="18"/>
        <v>0</v>
      </c>
      <c r="NP39" s="77">
        <f t="shared" si="19"/>
        <v>0</v>
      </c>
      <c r="NQ39" s="77">
        <f t="shared" si="20"/>
        <v>0</v>
      </c>
      <c r="NR39" s="77">
        <f t="shared" si="21"/>
        <v>1</v>
      </c>
      <c r="NS39" s="77">
        <f t="shared" si="22"/>
        <v>0</v>
      </c>
      <c r="NT39" s="77">
        <f t="shared" si="23"/>
        <v>0</v>
      </c>
      <c r="NU39" s="77">
        <f t="shared" si="24"/>
        <v>0</v>
      </c>
      <c r="NV39" s="77">
        <f t="shared" si="25"/>
        <v>0</v>
      </c>
      <c r="NW39" s="77" t="e">
        <f>IF(LEN(VLOOKUP(I:I,#REF!, 2, 0))=0, "", VLOOKUP(I:I,#REF!, 2, 0))</f>
        <v>#REF!</v>
      </c>
      <c r="NX39" s="77" t="e">
        <f>IF(LEN(VLOOKUP(I:I,#REF!, 3, 0))=0, "", VLOOKUP(I:I,#REF!, 3, 0))</f>
        <v>#REF!</v>
      </c>
      <c r="NY39" s="77">
        <f t="shared" si="45"/>
        <v>0.16666666666666666</v>
      </c>
      <c r="NZ39" s="77">
        <f t="shared" si="46"/>
        <v>0.25</v>
      </c>
      <c r="OA39" s="77">
        <f t="shared" si="47"/>
        <v>0</v>
      </c>
      <c r="OB39" s="77">
        <f t="shared" si="48"/>
        <v>0.16666666666666666</v>
      </c>
      <c r="OC39">
        <f t="shared" si="49"/>
        <v>0.5</v>
      </c>
      <c r="OD39" s="77">
        <f t="shared" si="50"/>
        <v>0</v>
      </c>
      <c r="OE39">
        <f t="shared" si="51"/>
        <v>0.2</v>
      </c>
      <c r="OF39">
        <f t="shared" si="52"/>
        <v>0.27272727272727271</v>
      </c>
      <c r="OG39" t="e">
        <f t="shared" si="53"/>
        <v>#REF!</v>
      </c>
      <c r="OH39">
        <f t="shared" si="58"/>
        <v>0.16666666666666666</v>
      </c>
      <c r="OI39">
        <f t="shared" si="54"/>
        <v>0.25</v>
      </c>
      <c r="OJ39" s="77">
        <f t="shared" si="55"/>
        <v>0.125</v>
      </c>
      <c r="OK39" t="e">
        <f>IF(LEN(VLOOKUP(I:I,#REF!, 2, 0))=0, "", VLOOKUP(I:I,#REF!, 2, 0))</f>
        <v>#REF!</v>
      </c>
      <c r="OL39" t="e">
        <f>IF(LEN(VLOOKUP(I:I,#REF!, 3, 0))=0, "", VLOOKUP(I:I,#REF!, 3, 0))</f>
        <v>#REF!</v>
      </c>
      <c r="OM39">
        <v>5</v>
      </c>
      <c r="ON39">
        <v>1</v>
      </c>
      <c r="OO39" s="1">
        <v>0</v>
      </c>
      <c r="OP39">
        <f t="shared" si="56"/>
        <v>19</v>
      </c>
      <c r="OQ39">
        <v>1</v>
      </c>
      <c r="OR39">
        <v>2</v>
      </c>
      <c r="OS39">
        <f t="shared" si="57"/>
        <v>4</v>
      </c>
    </row>
    <row r="40" spans="1:409" ht="18" customHeight="1">
      <c r="D40">
        <v>1</v>
      </c>
      <c r="F40" t="s">
        <v>353</v>
      </c>
      <c r="G40" t="s">
        <v>353</v>
      </c>
      <c r="H40" s="158" t="s">
        <v>7256</v>
      </c>
      <c r="I40" s="111" t="s">
        <v>4036</v>
      </c>
      <c r="J40" s="22" t="s">
        <v>7266</v>
      </c>
      <c r="K40" s="23">
        <v>44273.347974537035</v>
      </c>
      <c r="L40" s="23">
        <v>44273.411736111113</v>
      </c>
      <c r="M40" s="24">
        <v>100</v>
      </c>
      <c r="N40" s="24">
        <v>1</v>
      </c>
      <c r="O40" s="74">
        <v>1</v>
      </c>
      <c r="P40" s="25" t="s">
        <v>313</v>
      </c>
      <c r="Q40" s="24">
        <v>5509</v>
      </c>
      <c r="R40" s="24">
        <v>1</v>
      </c>
      <c r="S40" s="23">
        <v>44273.411758449074</v>
      </c>
      <c r="T40" s="25" t="s">
        <v>314</v>
      </c>
      <c r="U40" s="25" t="s">
        <v>779</v>
      </c>
      <c r="V40" s="25" t="s">
        <v>780</v>
      </c>
      <c r="W40" s="25" t="s">
        <v>317</v>
      </c>
      <c r="X40" s="24">
        <v>12.106</v>
      </c>
      <c r="Y40" s="24">
        <v>21.373999999999999</v>
      </c>
      <c r="Z40" s="24">
        <v>25.401</v>
      </c>
      <c r="AA40" s="24">
        <v>2</v>
      </c>
      <c r="AB40" s="24">
        <v>2</v>
      </c>
      <c r="AC40" s="24">
        <v>1</v>
      </c>
      <c r="AD40" s="24">
        <v>3</v>
      </c>
      <c r="AE40" s="24">
        <v>3</v>
      </c>
      <c r="AF40" s="24">
        <v>3</v>
      </c>
      <c r="AG40" s="24">
        <v>3</v>
      </c>
      <c r="AH40" s="24">
        <v>2</v>
      </c>
      <c r="AI40" s="24">
        <v>1</v>
      </c>
      <c r="AJ40" s="25" t="s">
        <v>4046</v>
      </c>
      <c r="AK40" s="24">
        <v>3.363</v>
      </c>
      <c r="AL40" s="24">
        <v>5.9669999999999996</v>
      </c>
      <c r="AM40" s="24">
        <v>8.2729999999999997</v>
      </c>
      <c r="AN40" s="24">
        <v>2</v>
      </c>
      <c r="AO40" s="24">
        <v>2</v>
      </c>
      <c r="AP40" s="24">
        <v>1</v>
      </c>
      <c r="AQ40" s="24">
        <v>0</v>
      </c>
      <c r="AR40" s="24">
        <v>0</v>
      </c>
      <c r="AS40" s="24">
        <v>153.845</v>
      </c>
      <c r="AT40" s="24">
        <v>0</v>
      </c>
      <c r="AU40" s="24">
        <v>40.011000000000003</v>
      </c>
      <c r="AV40" s="24">
        <v>220.672</v>
      </c>
      <c r="AW40" s="24">
        <v>225.02699999999999</v>
      </c>
      <c r="AX40" s="24">
        <v>7</v>
      </c>
      <c r="AY40" s="25" t="s">
        <v>356</v>
      </c>
      <c r="AZ40" s="25" t="s">
        <v>320</v>
      </c>
      <c r="BA40" s="25"/>
      <c r="BB40" s="74">
        <v>-888</v>
      </c>
      <c r="BC40" s="25" t="s">
        <v>356</v>
      </c>
      <c r="BD40" s="24">
        <v>0</v>
      </c>
      <c r="BE40" s="24">
        <v>0</v>
      </c>
      <c r="BF40" s="24">
        <v>2014.4010000000001</v>
      </c>
      <c r="BG40" s="24">
        <v>0</v>
      </c>
      <c r="BH40" s="24">
        <v>60.371000000000002</v>
      </c>
      <c r="BI40" s="24">
        <v>60.371000000000002</v>
      </c>
      <c r="BJ40" s="24">
        <v>63.445</v>
      </c>
      <c r="BK40" s="24">
        <v>1</v>
      </c>
      <c r="BL40" s="25" t="s">
        <v>424</v>
      </c>
      <c r="BM40" s="24">
        <v>0</v>
      </c>
      <c r="BN40" s="24">
        <v>0</v>
      </c>
      <c r="BO40" s="24">
        <v>118.301</v>
      </c>
      <c r="BP40" s="24">
        <v>0</v>
      </c>
      <c r="BQ40" s="24">
        <v>30</v>
      </c>
      <c r="BR40" s="24">
        <v>19</v>
      </c>
      <c r="BS40" s="24">
        <v>154.48599999999999</v>
      </c>
      <c r="BT40" s="24">
        <v>895.31</v>
      </c>
      <c r="BU40" s="24">
        <v>929.67899999999997</v>
      </c>
      <c r="BV40" s="24">
        <v>3</v>
      </c>
      <c r="BW40" s="25" t="s">
        <v>378</v>
      </c>
      <c r="BX40" s="25" t="s">
        <v>378</v>
      </c>
      <c r="BY40" s="25"/>
      <c r="BZ40" s="74">
        <v>0</v>
      </c>
      <c r="CA40" s="25" t="s">
        <v>4037</v>
      </c>
      <c r="CB40" s="24">
        <v>0</v>
      </c>
      <c r="CC40" s="24">
        <v>0</v>
      </c>
      <c r="CD40" s="24">
        <v>100.238</v>
      </c>
      <c r="CE40" s="24">
        <v>0</v>
      </c>
      <c r="CF40" s="24">
        <v>100</v>
      </c>
      <c r="CG40" s="24">
        <v>100</v>
      </c>
      <c r="CH40" s="24">
        <v>111.485</v>
      </c>
      <c r="CI40" s="24">
        <v>119.374</v>
      </c>
      <c r="CJ40" s="24">
        <v>149.08099999999999</v>
      </c>
      <c r="CK40" s="24">
        <v>2</v>
      </c>
      <c r="CL40" s="99" t="s">
        <v>413</v>
      </c>
      <c r="CM40" s="96" t="s">
        <v>414</v>
      </c>
      <c r="CN40" s="24">
        <v>0</v>
      </c>
      <c r="CO40" s="24">
        <v>0</v>
      </c>
      <c r="CP40" s="24">
        <v>161.18100000000001</v>
      </c>
      <c r="CQ40" s="24">
        <v>0</v>
      </c>
      <c r="CR40" s="24">
        <v>98</v>
      </c>
      <c r="CS40" s="24">
        <v>98</v>
      </c>
      <c r="CT40" s="24">
        <v>1</v>
      </c>
      <c r="CU40" s="24">
        <v>0</v>
      </c>
      <c r="CV40" s="25" t="s">
        <v>4038</v>
      </c>
      <c r="CW40" s="24">
        <v>0</v>
      </c>
      <c r="CX40" s="24">
        <v>0</v>
      </c>
      <c r="CY40" s="24">
        <v>237.29</v>
      </c>
      <c r="CZ40" s="24">
        <v>0</v>
      </c>
      <c r="DA40" s="24">
        <v>8.6</v>
      </c>
      <c r="DB40" s="24">
        <v>38.357999999999997</v>
      </c>
      <c r="DC40" s="24">
        <v>51.08</v>
      </c>
      <c r="DD40" s="24">
        <v>4</v>
      </c>
      <c r="DE40" s="25" t="s">
        <v>377</v>
      </c>
      <c r="DF40" s="24">
        <v>63.997999999999998</v>
      </c>
      <c r="DG40" s="24">
        <v>63.997999999999998</v>
      </c>
      <c r="DH40" s="24">
        <v>65.376999999999995</v>
      </c>
      <c r="DI40" s="24">
        <v>1</v>
      </c>
      <c r="DJ40" s="24">
        <v>100</v>
      </c>
      <c r="DK40" s="24">
        <v>100</v>
      </c>
      <c r="DL40" s="24">
        <v>32.213999999999999</v>
      </c>
      <c r="DM40" s="24">
        <v>41.731000000000002</v>
      </c>
      <c r="DN40" s="24">
        <v>68.483999999999995</v>
      </c>
      <c r="DO40" s="24">
        <v>3</v>
      </c>
      <c r="DP40" s="25" t="s">
        <v>331</v>
      </c>
      <c r="DQ40" s="25" t="s">
        <v>331</v>
      </c>
      <c r="DR40" s="25"/>
      <c r="DS40" s="74">
        <v>0</v>
      </c>
      <c r="DT40" s="25" t="s">
        <v>356</v>
      </c>
      <c r="DU40" s="24">
        <v>0</v>
      </c>
      <c r="DV40" s="24">
        <v>0</v>
      </c>
      <c r="DW40" s="24">
        <v>75.906999999999996</v>
      </c>
      <c r="DX40" s="24">
        <v>0</v>
      </c>
      <c r="DY40" s="24">
        <v>99</v>
      </c>
      <c r="DZ40" s="24">
        <v>99</v>
      </c>
      <c r="EA40" s="24">
        <v>39.200000000000003</v>
      </c>
      <c r="EB40" s="24">
        <v>53.9</v>
      </c>
      <c r="EC40" s="24">
        <v>205.83799999999999</v>
      </c>
      <c r="ED40" s="24">
        <v>2</v>
      </c>
      <c r="EE40" s="96" t="s">
        <v>4039</v>
      </c>
      <c r="EF40" s="96" t="s">
        <v>764</v>
      </c>
      <c r="EG40" s="24">
        <v>0</v>
      </c>
      <c r="EH40" s="24">
        <v>0</v>
      </c>
      <c r="EI40" s="24">
        <v>168.25200000000001</v>
      </c>
      <c r="EJ40" s="24">
        <v>0</v>
      </c>
      <c r="EK40" s="24">
        <v>100</v>
      </c>
      <c r="EL40" s="24">
        <v>100</v>
      </c>
      <c r="EM40" s="24">
        <v>1</v>
      </c>
      <c r="EN40" s="24">
        <v>0</v>
      </c>
      <c r="EO40" s="25" t="s">
        <v>4040</v>
      </c>
      <c r="EP40" s="24">
        <v>228.518</v>
      </c>
      <c r="EQ40" s="24">
        <v>233.36799999999999</v>
      </c>
      <c r="ER40" s="24">
        <v>235.73</v>
      </c>
      <c r="ES40" s="24">
        <v>4</v>
      </c>
      <c r="ET40" s="25" t="s">
        <v>4041</v>
      </c>
      <c r="EU40" s="24">
        <v>0</v>
      </c>
      <c r="EV40" s="24">
        <v>0</v>
      </c>
      <c r="EW40" s="24">
        <v>380.83499999999998</v>
      </c>
      <c r="EX40" s="24">
        <v>0</v>
      </c>
      <c r="EY40" s="24">
        <v>47</v>
      </c>
      <c r="EZ40" s="24">
        <v>62</v>
      </c>
      <c r="FA40" s="24">
        <v>248.268</v>
      </c>
      <c r="FB40" s="24">
        <v>288.60500000000002</v>
      </c>
      <c r="FC40" s="24">
        <v>291.41399999999999</v>
      </c>
      <c r="FD40" s="24">
        <v>7</v>
      </c>
      <c r="FE40" s="25" t="s">
        <v>4042</v>
      </c>
      <c r="FF40" s="24">
        <v>2</v>
      </c>
      <c r="FG40" s="24">
        <v>1</v>
      </c>
      <c r="FH40" s="24">
        <v>1</v>
      </c>
      <c r="FI40" s="24">
        <v>0</v>
      </c>
      <c r="FJ40" s="24">
        <v>1</v>
      </c>
      <c r="FK40" s="24">
        <v>0</v>
      </c>
      <c r="FL40" s="25" t="s">
        <v>336</v>
      </c>
      <c r="FM40" s="25" t="s">
        <v>313</v>
      </c>
      <c r="FN40" s="24">
        <v>1</v>
      </c>
      <c r="FO40" s="24">
        <v>4.2539999999999996</v>
      </c>
      <c r="FP40" s="24">
        <v>329.32900000000001</v>
      </c>
      <c r="FQ40" s="24">
        <v>330.89800000000002</v>
      </c>
      <c r="FR40" s="24">
        <v>5</v>
      </c>
      <c r="FS40" s="25" t="s">
        <v>351</v>
      </c>
      <c r="FT40" s="25" t="s">
        <v>351</v>
      </c>
      <c r="FU40" s="25"/>
      <c r="FV40" s="74">
        <v>0</v>
      </c>
      <c r="FW40" s="25" t="s">
        <v>356</v>
      </c>
      <c r="FX40" s="25" t="s">
        <v>360</v>
      </c>
      <c r="FY40" s="24">
        <v>17.314</v>
      </c>
      <c r="FZ40" s="24">
        <v>68.971000000000004</v>
      </c>
      <c r="GA40" s="24">
        <v>71.733000000000004</v>
      </c>
      <c r="GB40" s="24">
        <v>3</v>
      </c>
      <c r="GC40" s="25" t="s">
        <v>508</v>
      </c>
      <c r="GD40" s="25" t="s">
        <v>508</v>
      </c>
      <c r="GE40" s="25"/>
      <c r="GF40" s="74">
        <v>0</v>
      </c>
      <c r="GG40" s="25" t="s">
        <v>356</v>
      </c>
      <c r="GH40" s="25" t="s">
        <v>370</v>
      </c>
      <c r="GI40" s="24">
        <v>12.794</v>
      </c>
      <c r="GJ40" s="24">
        <v>17.47</v>
      </c>
      <c r="GK40" s="24">
        <v>32.661999999999999</v>
      </c>
      <c r="GL40" s="24">
        <v>2</v>
      </c>
      <c r="GM40" s="24">
        <v>1</v>
      </c>
      <c r="GN40" s="25" t="s">
        <v>4043</v>
      </c>
      <c r="GO40" s="24">
        <v>13.94</v>
      </c>
      <c r="GP40" s="24">
        <v>13.94</v>
      </c>
      <c r="GQ40" s="24">
        <v>16.908999999999999</v>
      </c>
      <c r="GR40" s="24">
        <v>1</v>
      </c>
      <c r="GS40" s="24">
        <v>1</v>
      </c>
      <c r="GT40" s="24">
        <v>4</v>
      </c>
      <c r="GU40" s="24">
        <v>0</v>
      </c>
      <c r="GV40" s="24">
        <v>2</v>
      </c>
      <c r="GW40" s="25" t="s">
        <v>345</v>
      </c>
      <c r="GX40" s="24">
        <v>11.188000000000001</v>
      </c>
      <c r="GY40" s="24">
        <v>66.256</v>
      </c>
      <c r="GZ40" s="24">
        <v>66.923000000000002</v>
      </c>
      <c r="HA40" s="24">
        <v>8</v>
      </c>
      <c r="HB40" s="24">
        <v>3</v>
      </c>
      <c r="HC40" s="24">
        <v>4</v>
      </c>
      <c r="HD40" s="24">
        <v>2</v>
      </c>
      <c r="HE40" s="24">
        <v>2</v>
      </c>
      <c r="HF40" s="24">
        <v>3</v>
      </c>
      <c r="HG40" s="24">
        <v>5</v>
      </c>
      <c r="HH40" s="24">
        <v>6</v>
      </c>
      <c r="HI40" s="25" t="s">
        <v>3684</v>
      </c>
      <c r="HJ40" s="25" t="s">
        <v>3685</v>
      </c>
      <c r="HK40" s="8"/>
      <c r="HL40" s="12" t="s">
        <v>4036</v>
      </c>
      <c r="HM40" s="23">
        <v>44274.356122685182</v>
      </c>
      <c r="HN40" s="23">
        <v>44274.367754629631</v>
      </c>
      <c r="HO40" s="24">
        <v>21</v>
      </c>
      <c r="HP40" s="24">
        <v>1005</v>
      </c>
      <c r="HQ40" s="24">
        <v>0</v>
      </c>
      <c r="HR40" s="23">
        <v>44281.367767152777</v>
      </c>
      <c r="HS40" s="25" t="s">
        <v>314</v>
      </c>
      <c r="HT40" s="25" t="s">
        <v>779</v>
      </c>
      <c r="HU40" s="25" t="s">
        <v>780</v>
      </c>
      <c r="HV40" s="25" t="s">
        <v>317</v>
      </c>
      <c r="HW40" s="24">
        <v>1</v>
      </c>
      <c r="HX40" s="24">
        <v>1</v>
      </c>
      <c r="HY40" s="24">
        <v>1</v>
      </c>
      <c r="HZ40" s="24">
        <v>1</v>
      </c>
      <c r="IA40" s="24">
        <v>2</v>
      </c>
      <c r="IB40" s="24">
        <v>1</v>
      </c>
      <c r="IC40" s="24">
        <v>1</v>
      </c>
      <c r="ID40" s="24">
        <v>3</v>
      </c>
      <c r="IE40" s="25" t="s">
        <v>4044</v>
      </c>
      <c r="IF40" s="24">
        <v>3</v>
      </c>
      <c r="IG40" s="24">
        <v>0</v>
      </c>
      <c r="IH40" s="25" t="s">
        <v>353</v>
      </c>
      <c r="II40" s="25" t="s">
        <v>320</v>
      </c>
      <c r="IJ40" s="25"/>
      <c r="IK40" s="74">
        <v>-999</v>
      </c>
      <c r="IL40" s="25" t="s">
        <v>353</v>
      </c>
      <c r="IM40" s="25" t="s">
        <v>320</v>
      </c>
      <c r="IN40" s="25"/>
      <c r="IO40" s="74">
        <v>-999</v>
      </c>
      <c r="IP40" s="25" t="s">
        <v>353</v>
      </c>
      <c r="IQ40" s="25" t="s">
        <v>353</v>
      </c>
      <c r="IR40" s="25" t="s">
        <v>320</v>
      </c>
      <c r="IS40" s="25"/>
      <c r="IT40" s="74">
        <v>-999</v>
      </c>
      <c r="IU40" s="25" t="s">
        <v>353</v>
      </c>
      <c r="IV40" s="25" t="s">
        <v>320</v>
      </c>
      <c r="IW40" s="25"/>
      <c r="IX40" s="24">
        <v>-999</v>
      </c>
      <c r="IY40" s="25" t="s">
        <v>353</v>
      </c>
      <c r="IZ40" s="25" t="s">
        <v>353</v>
      </c>
      <c r="JA40" s="25" t="s">
        <v>320</v>
      </c>
      <c r="JB40" s="25"/>
      <c r="JC40" s="74">
        <v>-999</v>
      </c>
      <c r="JD40" s="25" t="s">
        <v>353</v>
      </c>
      <c r="JE40" s="25" t="s">
        <v>320</v>
      </c>
      <c r="JF40" s="25"/>
      <c r="JG40" s="74">
        <v>-999</v>
      </c>
      <c r="JH40" s="25" t="s">
        <v>353</v>
      </c>
      <c r="JI40" s="25" t="s">
        <v>353</v>
      </c>
      <c r="JJ40" s="25" t="s">
        <v>353</v>
      </c>
      <c r="JK40" s="25" t="s">
        <v>353</v>
      </c>
      <c r="JL40" s="25" t="s">
        <v>353</v>
      </c>
      <c r="JM40" s="25" t="s">
        <v>353</v>
      </c>
      <c r="JN40" s="25" t="s">
        <v>353</v>
      </c>
      <c r="JO40" s="25" t="s">
        <v>353</v>
      </c>
      <c r="JP40" s="25" t="s">
        <v>353</v>
      </c>
      <c r="JQ40" s="25" t="s">
        <v>353</v>
      </c>
      <c r="JR40" s="25" t="s">
        <v>353</v>
      </c>
      <c r="JS40" s="25" t="s">
        <v>353</v>
      </c>
      <c r="JT40" s="25" t="s">
        <v>353</v>
      </c>
      <c r="JU40" s="25" t="s">
        <v>353</v>
      </c>
      <c r="JV40" s="25" t="s">
        <v>353</v>
      </c>
      <c r="JW40" s="25" t="s">
        <v>353</v>
      </c>
      <c r="JX40" s="25" t="s">
        <v>353</v>
      </c>
      <c r="JY40" s="25" t="s">
        <v>353</v>
      </c>
      <c r="JZ40" s="25" t="s">
        <v>353</v>
      </c>
      <c r="KA40" s="25" t="s">
        <v>353</v>
      </c>
      <c r="KB40" s="25" t="s">
        <v>353</v>
      </c>
      <c r="KC40" s="25" t="s">
        <v>353</v>
      </c>
      <c r="KD40" s="25" t="s">
        <v>353</v>
      </c>
      <c r="KE40" s="25" t="s">
        <v>353</v>
      </c>
      <c r="KF40" s="25" t="s">
        <v>353</v>
      </c>
      <c r="KG40" s="25" t="s">
        <v>353</v>
      </c>
      <c r="KH40" s="25" t="s">
        <v>353</v>
      </c>
      <c r="KI40" s="25" t="s">
        <v>353</v>
      </c>
      <c r="KJ40" s="25" t="s">
        <v>353</v>
      </c>
      <c r="KK40" s="25" t="s">
        <v>353</v>
      </c>
      <c r="KL40" s="25" t="s">
        <v>353</v>
      </c>
      <c r="KM40" s="25" t="s">
        <v>353</v>
      </c>
      <c r="KN40" s="25" t="s">
        <v>353</v>
      </c>
      <c r="KO40" s="25" t="s">
        <v>353</v>
      </c>
      <c r="KP40" s="25" t="s">
        <v>353</v>
      </c>
      <c r="KQ40" s="25" t="s">
        <v>353</v>
      </c>
      <c r="KR40" s="25" t="s">
        <v>353</v>
      </c>
      <c r="KS40" s="25" t="s">
        <v>353</v>
      </c>
      <c r="KT40" s="25" t="s">
        <v>353</v>
      </c>
      <c r="KU40" s="25" t="s">
        <v>353</v>
      </c>
      <c r="KV40" s="25" t="s">
        <v>353</v>
      </c>
      <c r="KW40" s="25" t="s">
        <v>353</v>
      </c>
      <c r="KX40" s="25" t="s">
        <v>353</v>
      </c>
      <c r="KY40" s="25" t="s">
        <v>353</v>
      </c>
      <c r="KZ40" s="25" t="s">
        <v>353</v>
      </c>
      <c r="LA40" s="25" t="s">
        <v>353</v>
      </c>
      <c r="LB40" s="25" t="s">
        <v>353</v>
      </c>
      <c r="LC40" s="25" t="s">
        <v>353</v>
      </c>
      <c r="LD40" s="25" t="s">
        <v>353</v>
      </c>
      <c r="LE40" s="25" t="s">
        <v>353</v>
      </c>
      <c r="LF40" s="25" t="s">
        <v>353</v>
      </c>
      <c r="LG40" s="25" t="s">
        <v>353</v>
      </c>
      <c r="LH40" s="25" t="s">
        <v>353</v>
      </c>
      <c r="LI40" s="25" t="s">
        <v>353</v>
      </c>
      <c r="LJ40" s="25" t="s">
        <v>353</v>
      </c>
      <c r="LK40" s="25" t="s">
        <v>353</v>
      </c>
      <c r="LL40" s="25" t="s">
        <v>353</v>
      </c>
      <c r="LM40" s="25" t="s">
        <v>353</v>
      </c>
      <c r="LN40" s="25" t="s">
        <v>353</v>
      </c>
      <c r="LO40" s="25" t="s">
        <v>353</v>
      </c>
      <c r="LP40" s="25" t="s">
        <v>353</v>
      </c>
      <c r="LQ40" s="25" t="s">
        <v>353</v>
      </c>
      <c r="LR40" s="25" t="s">
        <v>353</v>
      </c>
      <c r="LS40" s="25" t="s">
        <v>353</v>
      </c>
      <c r="LT40" s="25" t="s">
        <v>353</v>
      </c>
      <c r="LU40" s="25" t="s">
        <v>353</v>
      </c>
      <c r="LV40" s="25" t="s">
        <v>353</v>
      </c>
      <c r="LW40" s="25" t="s">
        <v>353</v>
      </c>
      <c r="LX40" s="25" t="s">
        <v>353</v>
      </c>
      <c r="LY40" s="25" t="s">
        <v>353</v>
      </c>
      <c r="LZ40" s="25" t="s">
        <v>353</v>
      </c>
      <c r="MA40">
        <f t="shared" si="27"/>
        <v>15</v>
      </c>
      <c r="MB40">
        <f t="shared" si="28"/>
        <v>9</v>
      </c>
      <c r="MC40">
        <f t="shared" si="0"/>
        <v>14</v>
      </c>
      <c r="MD40" t="str">
        <f t="shared" si="1"/>
        <v/>
      </c>
      <c r="ME40" t="str">
        <f t="shared" si="29"/>
        <v/>
      </c>
      <c r="MF40">
        <f t="shared" si="30"/>
        <v>2.5</v>
      </c>
      <c r="MG40">
        <f t="shared" si="31"/>
        <v>1.5</v>
      </c>
      <c r="MH40">
        <f t="shared" si="32"/>
        <v>2.8</v>
      </c>
      <c r="MI40" t="str">
        <f t="shared" si="33"/>
        <v/>
      </c>
      <c r="MJ40" t="str">
        <f t="shared" si="34"/>
        <v/>
      </c>
      <c r="MK40">
        <f t="shared" si="35"/>
        <v>0.4</v>
      </c>
      <c r="ML40">
        <f t="shared" si="36"/>
        <v>1.4</v>
      </c>
      <c r="MM40">
        <f t="shared" si="37"/>
        <v>0</v>
      </c>
      <c r="MN40">
        <f t="shared" si="38"/>
        <v>4</v>
      </c>
      <c r="MO40">
        <f t="shared" si="39"/>
        <v>0.33333333333333331</v>
      </c>
      <c r="MP40">
        <f t="shared" si="40"/>
        <v>1.8333333333333333</v>
      </c>
      <c r="MQ40">
        <f t="shared" si="41"/>
        <v>0</v>
      </c>
      <c r="MR40">
        <f t="shared" si="42"/>
        <v>3</v>
      </c>
      <c r="MS40">
        <f t="shared" si="43"/>
        <v>82</v>
      </c>
      <c r="MT40">
        <f t="shared" si="44"/>
        <v>82.571428571428569</v>
      </c>
      <c r="MU40" s="77">
        <f t="shared" si="2"/>
        <v>0</v>
      </c>
      <c r="MV40">
        <f t="shared" si="3"/>
        <v>0</v>
      </c>
      <c r="MW40">
        <v>1</v>
      </c>
      <c r="MX40">
        <v>1</v>
      </c>
      <c r="MY40">
        <f t="shared" si="4"/>
        <v>0</v>
      </c>
      <c r="MZ40">
        <v>1</v>
      </c>
      <c r="NA40">
        <v>0</v>
      </c>
      <c r="NB40">
        <f t="shared" si="5"/>
        <v>0</v>
      </c>
      <c r="NC40">
        <f t="shared" si="6"/>
        <v>0</v>
      </c>
      <c r="ND40">
        <f t="shared" si="7"/>
        <v>0</v>
      </c>
      <c r="NE40">
        <f t="shared" si="8"/>
        <v>0</v>
      </c>
      <c r="NF40">
        <f t="shared" si="9"/>
        <v>1</v>
      </c>
      <c r="NG40">
        <f t="shared" si="10"/>
        <v>1</v>
      </c>
      <c r="NH40" t="str">
        <f t="shared" si="11"/>
        <v/>
      </c>
      <c r="NI40" t="str">
        <f t="shared" si="12"/>
        <v/>
      </c>
      <c r="NJ40" t="str">
        <f t="shared" si="13"/>
        <v/>
      </c>
      <c r="NK40" t="str">
        <f t="shared" si="14"/>
        <v/>
      </c>
      <c r="NL40" t="str">
        <f t="shared" si="15"/>
        <v/>
      </c>
      <c r="NM40" t="str">
        <f t="shared" si="16"/>
        <v/>
      </c>
      <c r="NN40" s="77" t="str">
        <f t="shared" si="17"/>
        <v/>
      </c>
      <c r="NO40" s="77" t="str">
        <f t="shared" si="18"/>
        <v/>
      </c>
      <c r="NP40" s="77" t="str">
        <f t="shared" si="19"/>
        <v/>
      </c>
      <c r="NQ40" s="77" t="str">
        <f t="shared" si="20"/>
        <v/>
      </c>
      <c r="NR40" s="77" t="str">
        <f t="shared" si="21"/>
        <v/>
      </c>
      <c r="NS40" s="77" t="str">
        <f t="shared" si="22"/>
        <v/>
      </c>
      <c r="NT40" s="77" t="str">
        <f t="shared" si="23"/>
        <v/>
      </c>
      <c r="NU40" s="77" t="str">
        <f t="shared" si="24"/>
        <v/>
      </c>
      <c r="NV40" s="77" t="str">
        <f t="shared" si="25"/>
        <v/>
      </c>
      <c r="NW40" s="77"/>
      <c r="NX40" s="77"/>
      <c r="NY40" s="77">
        <f t="shared" si="45"/>
        <v>0.5</v>
      </c>
      <c r="NZ40" s="77">
        <f t="shared" si="46"/>
        <v>0.75</v>
      </c>
      <c r="OA40" s="77">
        <f t="shared" si="47"/>
        <v>0</v>
      </c>
      <c r="OB40" s="77">
        <f t="shared" si="48"/>
        <v>0.33333333333333331</v>
      </c>
      <c r="OC40">
        <f t="shared" si="49"/>
        <v>0</v>
      </c>
      <c r="OD40" s="77">
        <f t="shared" si="50"/>
        <v>0.5</v>
      </c>
      <c r="OE40" t="str">
        <f t="shared" si="51"/>
        <v/>
      </c>
      <c r="OF40" t="str">
        <f t="shared" si="52"/>
        <v/>
      </c>
      <c r="OG40" t="str">
        <f t="shared" si="53"/>
        <v/>
      </c>
      <c r="OH40">
        <f t="shared" si="58"/>
        <v>0.41666666666666669</v>
      </c>
      <c r="OI40">
        <f t="shared" si="54"/>
        <v>0</v>
      </c>
      <c r="OJ40" s="77">
        <f t="shared" si="55"/>
        <v>0.625</v>
      </c>
      <c r="OM40" t="s">
        <v>353</v>
      </c>
      <c r="ON40" t="s">
        <v>353</v>
      </c>
      <c r="OO40" s="109">
        <v>0</v>
      </c>
      <c r="OP40">
        <f t="shared" si="56"/>
        <v>6</v>
      </c>
      <c r="OQ40">
        <v>1</v>
      </c>
      <c r="OR40">
        <v>2</v>
      </c>
      <c r="OS40">
        <f t="shared" si="57"/>
        <v>13</v>
      </c>
    </row>
    <row r="41" spans="1:409" ht="18" customHeight="1">
      <c r="A41">
        <v>1</v>
      </c>
      <c r="B41" t="s">
        <v>7264</v>
      </c>
      <c r="F41" t="s">
        <v>353</v>
      </c>
      <c r="G41" t="s">
        <v>353</v>
      </c>
      <c r="H41" s="158" t="s">
        <v>7256</v>
      </c>
      <c r="I41" s="111" t="s">
        <v>4045</v>
      </c>
      <c r="J41" s="22"/>
      <c r="K41" s="23">
        <v>44271.364224537036</v>
      </c>
      <c r="L41" s="23">
        <v>44272.556168981479</v>
      </c>
      <c r="M41" s="24">
        <v>15</v>
      </c>
      <c r="N41" s="24">
        <v>1</v>
      </c>
      <c r="O41" s="74">
        <v>1</v>
      </c>
      <c r="P41" s="25" t="s">
        <v>313</v>
      </c>
      <c r="Q41" s="24">
        <v>102984</v>
      </c>
      <c r="R41" s="24">
        <v>0</v>
      </c>
      <c r="S41" s="23">
        <v>44279.556228541667</v>
      </c>
      <c r="T41" s="25" t="s">
        <v>314</v>
      </c>
      <c r="U41" s="25" t="s">
        <v>779</v>
      </c>
      <c r="V41" s="25" t="s">
        <v>780</v>
      </c>
      <c r="W41" s="25" t="s">
        <v>317</v>
      </c>
      <c r="BS41" s="25" t="s">
        <v>353</v>
      </c>
      <c r="BT41" s="25" t="s">
        <v>353</v>
      </c>
      <c r="BU41" s="25" t="s">
        <v>353</v>
      </c>
      <c r="BV41" s="25" t="s">
        <v>353</v>
      </c>
      <c r="BW41" s="25" t="s">
        <v>353</v>
      </c>
      <c r="BX41" s="25" t="s">
        <v>320</v>
      </c>
      <c r="BY41" s="25"/>
      <c r="BZ41" s="74">
        <v>-999</v>
      </c>
      <c r="CA41" s="25" t="s">
        <v>353</v>
      </c>
      <c r="CB41" s="25" t="s">
        <v>353</v>
      </c>
      <c r="CC41" s="25" t="s">
        <v>353</v>
      </c>
      <c r="CD41" s="25" t="s">
        <v>353</v>
      </c>
      <c r="CE41" s="25" t="s">
        <v>353</v>
      </c>
      <c r="CF41" s="26" t="s">
        <v>353</v>
      </c>
      <c r="CG41" s="26" t="s">
        <v>353</v>
      </c>
      <c r="CH41" s="26" t="s">
        <v>353</v>
      </c>
      <c r="CI41" s="26" t="s">
        <v>353</v>
      </c>
      <c r="CJ41" s="26" t="s">
        <v>353</v>
      </c>
      <c r="CK41" s="26" t="s">
        <v>353</v>
      </c>
      <c r="CL41" s="99" t="s">
        <v>353</v>
      </c>
      <c r="CM41" s="96" t="s">
        <v>353</v>
      </c>
      <c r="CN41" s="25" t="s">
        <v>353</v>
      </c>
      <c r="CO41" s="25" t="s">
        <v>353</v>
      </c>
      <c r="CP41" s="25" t="s">
        <v>353</v>
      </c>
      <c r="CQ41" s="25" t="s">
        <v>353</v>
      </c>
      <c r="CR41" s="25" t="s">
        <v>353</v>
      </c>
      <c r="CS41" s="25" t="s">
        <v>353</v>
      </c>
      <c r="CT41" s="25" t="s">
        <v>353</v>
      </c>
      <c r="CU41" s="25" t="s">
        <v>353</v>
      </c>
      <c r="CV41" s="25" t="s">
        <v>353</v>
      </c>
      <c r="CW41" s="26" t="s">
        <v>353</v>
      </c>
      <c r="CX41" s="26" t="s">
        <v>353</v>
      </c>
      <c r="CY41" s="26" t="s">
        <v>353</v>
      </c>
      <c r="CZ41" s="26" t="s">
        <v>353</v>
      </c>
      <c r="DA41" s="26" t="s">
        <v>353</v>
      </c>
      <c r="DB41" s="26" t="s">
        <v>353</v>
      </c>
      <c r="DC41" s="26" t="s">
        <v>353</v>
      </c>
      <c r="DD41" s="26" t="s">
        <v>353</v>
      </c>
      <c r="DE41" s="25" t="s">
        <v>353</v>
      </c>
      <c r="DF41" s="25" t="s">
        <v>353</v>
      </c>
      <c r="DG41" s="25" t="s">
        <v>353</v>
      </c>
      <c r="DH41" s="25" t="s">
        <v>353</v>
      </c>
      <c r="DI41" s="25" t="s">
        <v>353</v>
      </c>
      <c r="DJ41" s="25" t="s">
        <v>353</v>
      </c>
      <c r="DK41" s="25" t="s">
        <v>353</v>
      </c>
      <c r="DL41" s="25" t="s">
        <v>353</v>
      </c>
      <c r="DM41" s="25" t="s">
        <v>353</v>
      </c>
      <c r="DN41" s="25" t="s">
        <v>353</v>
      </c>
      <c r="DO41" s="25" t="s">
        <v>353</v>
      </c>
      <c r="DP41" s="25" t="s">
        <v>353</v>
      </c>
      <c r="DQ41" s="25" t="s">
        <v>320</v>
      </c>
      <c r="DR41" s="25"/>
      <c r="DS41" s="74">
        <v>-999</v>
      </c>
      <c r="DT41" s="25" t="s">
        <v>353</v>
      </c>
      <c r="DU41" s="25" t="s">
        <v>353</v>
      </c>
      <c r="DV41" s="25" t="s">
        <v>353</v>
      </c>
      <c r="DW41" s="25" t="s">
        <v>353</v>
      </c>
      <c r="DX41" s="25" t="s">
        <v>353</v>
      </c>
      <c r="DY41" s="25" t="s">
        <v>353</v>
      </c>
      <c r="DZ41" s="25" t="s">
        <v>353</v>
      </c>
      <c r="EA41" s="25" t="s">
        <v>353</v>
      </c>
      <c r="EB41" s="25" t="s">
        <v>353</v>
      </c>
      <c r="EC41" s="25" t="s">
        <v>353</v>
      </c>
      <c r="ED41" s="25" t="s">
        <v>353</v>
      </c>
      <c r="EE41" s="96" t="s">
        <v>353</v>
      </c>
      <c r="EF41" s="96" t="s">
        <v>353</v>
      </c>
      <c r="EG41" s="25" t="s">
        <v>353</v>
      </c>
      <c r="EH41" s="25" t="s">
        <v>353</v>
      </c>
      <c r="EI41" s="25" t="s">
        <v>353</v>
      </c>
      <c r="EJ41" s="25" t="s">
        <v>353</v>
      </c>
      <c r="EK41" s="25" t="s">
        <v>353</v>
      </c>
      <c r="EL41" s="25" t="s">
        <v>353</v>
      </c>
      <c r="EM41" s="25" t="s">
        <v>353</v>
      </c>
      <c r="EN41" s="25" t="s">
        <v>353</v>
      </c>
      <c r="EO41" s="25" t="s">
        <v>353</v>
      </c>
      <c r="EP41" s="25" t="s">
        <v>353</v>
      </c>
      <c r="EQ41" s="25" t="s">
        <v>353</v>
      </c>
      <c r="ER41" s="25" t="s">
        <v>353</v>
      </c>
      <c r="ES41" s="25" t="s">
        <v>353</v>
      </c>
      <c r="ET41" s="25" t="s">
        <v>353</v>
      </c>
      <c r="EU41" s="25" t="s">
        <v>353</v>
      </c>
      <c r="EV41" s="25" t="s">
        <v>353</v>
      </c>
      <c r="EW41" s="25" t="s">
        <v>353</v>
      </c>
      <c r="EX41" s="25" t="s">
        <v>353</v>
      </c>
      <c r="EY41" s="25" t="s">
        <v>353</v>
      </c>
      <c r="EZ41" s="25" t="s">
        <v>353</v>
      </c>
      <c r="FA41" s="25" t="s">
        <v>353</v>
      </c>
      <c r="FB41" s="25" t="s">
        <v>353</v>
      </c>
      <c r="FC41" s="25" t="s">
        <v>353</v>
      </c>
      <c r="FD41" s="25" t="s">
        <v>353</v>
      </c>
      <c r="FE41" s="25" t="s">
        <v>353</v>
      </c>
      <c r="FF41" s="25" t="s">
        <v>353</v>
      </c>
      <c r="FG41" s="25" t="s">
        <v>353</v>
      </c>
      <c r="FH41" s="25" t="s">
        <v>353</v>
      </c>
      <c r="FI41" s="25" t="s">
        <v>353</v>
      </c>
      <c r="FJ41" s="25" t="s">
        <v>353</v>
      </c>
      <c r="FK41" s="25" t="s">
        <v>353</v>
      </c>
      <c r="FL41" s="25" t="s">
        <v>353</v>
      </c>
      <c r="FM41" s="25" t="s">
        <v>353</v>
      </c>
      <c r="FN41" s="26" t="s">
        <v>353</v>
      </c>
      <c r="FO41" s="26" t="s">
        <v>353</v>
      </c>
      <c r="FP41" s="26" t="s">
        <v>353</v>
      </c>
      <c r="FQ41" s="26" t="s">
        <v>353</v>
      </c>
      <c r="FR41" s="26" t="s">
        <v>353</v>
      </c>
      <c r="FS41" s="25" t="s">
        <v>353</v>
      </c>
      <c r="FT41" s="25" t="s">
        <v>320</v>
      </c>
      <c r="FU41" s="25"/>
      <c r="FV41" s="74">
        <v>-999</v>
      </c>
      <c r="FW41" s="25" t="s">
        <v>353</v>
      </c>
      <c r="FX41" s="25" t="s">
        <v>353</v>
      </c>
      <c r="FY41" s="25" t="s">
        <v>353</v>
      </c>
      <c r="FZ41" s="25" t="s">
        <v>353</v>
      </c>
      <c r="GA41" s="25" t="s">
        <v>353</v>
      </c>
      <c r="GB41" s="25" t="s">
        <v>353</v>
      </c>
      <c r="GC41" s="25" t="s">
        <v>353</v>
      </c>
      <c r="GD41" s="25" t="s">
        <v>320</v>
      </c>
      <c r="GE41" s="25"/>
      <c r="GF41" s="74">
        <v>-999</v>
      </c>
      <c r="GG41" s="25" t="s">
        <v>353</v>
      </c>
      <c r="GH41" s="25" t="s">
        <v>353</v>
      </c>
      <c r="GI41" s="25" t="s">
        <v>353</v>
      </c>
      <c r="GJ41" s="25" t="s">
        <v>353</v>
      </c>
      <c r="GK41" s="25" t="s">
        <v>353</v>
      </c>
      <c r="GL41" s="25" t="s">
        <v>353</v>
      </c>
      <c r="GM41" s="25" t="s">
        <v>353</v>
      </c>
      <c r="GN41" s="25" t="s">
        <v>353</v>
      </c>
      <c r="GO41" s="25" t="s">
        <v>353</v>
      </c>
      <c r="GP41" s="25" t="s">
        <v>353</v>
      </c>
      <c r="GQ41" s="25" t="s">
        <v>353</v>
      </c>
      <c r="GR41" s="25" t="s">
        <v>353</v>
      </c>
      <c r="GS41" s="25" t="s">
        <v>353</v>
      </c>
      <c r="GT41" s="25" t="s">
        <v>353</v>
      </c>
      <c r="GU41" s="25" t="s">
        <v>353</v>
      </c>
      <c r="GV41" s="25" t="s">
        <v>353</v>
      </c>
      <c r="GW41" s="25" t="s">
        <v>353</v>
      </c>
      <c r="GX41" s="25" t="s">
        <v>353</v>
      </c>
      <c r="GY41" s="25" t="s">
        <v>353</v>
      </c>
      <c r="GZ41" s="25" t="s">
        <v>353</v>
      </c>
      <c r="HA41" s="25" t="s">
        <v>353</v>
      </c>
      <c r="HB41" s="25" t="s">
        <v>353</v>
      </c>
      <c r="HC41" s="25" t="s">
        <v>353</v>
      </c>
      <c r="HD41" s="25" t="s">
        <v>353</v>
      </c>
      <c r="HE41" s="25" t="s">
        <v>353</v>
      </c>
      <c r="HF41" s="25" t="s">
        <v>353</v>
      </c>
      <c r="HG41" s="25" t="s">
        <v>353</v>
      </c>
      <c r="HH41" s="25" t="s">
        <v>353</v>
      </c>
      <c r="HI41" s="25" t="s">
        <v>3684</v>
      </c>
      <c r="HJ41" s="25" t="s">
        <v>3685</v>
      </c>
      <c r="HK41" s="8"/>
      <c r="HL41" s="12" t="s">
        <v>4045</v>
      </c>
      <c r="HM41" s="27"/>
      <c r="HN41" s="27"/>
      <c r="HO41" s="27"/>
      <c r="HP41" s="27"/>
      <c r="HQ41" s="27"/>
      <c r="HR41" s="27"/>
      <c r="HS41" s="27"/>
      <c r="HT41" s="27"/>
      <c r="HU41" s="27"/>
      <c r="HV41" s="27"/>
      <c r="HW41" s="27"/>
      <c r="HX41" s="27"/>
      <c r="HY41" s="27"/>
      <c r="HZ41" s="27"/>
      <c r="IA41" s="27"/>
      <c r="IB41" s="27"/>
      <c r="IC41" s="27"/>
      <c r="ID41" s="27"/>
      <c r="IE41" s="27"/>
      <c r="IF41" s="27"/>
      <c r="IG41" s="27"/>
      <c r="IH41" s="27"/>
      <c r="II41" s="27" t="s">
        <v>320</v>
      </c>
      <c r="IJ41" s="27"/>
      <c r="IK41" s="24">
        <v>-999</v>
      </c>
      <c r="IL41" s="27"/>
      <c r="IM41" s="27" t="s">
        <v>320</v>
      </c>
      <c r="IN41" s="27"/>
      <c r="IO41" s="74">
        <v>-999</v>
      </c>
      <c r="IP41" s="27"/>
      <c r="IQ41" s="27"/>
      <c r="IR41" s="27" t="s">
        <v>320</v>
      </c>
      <c r="IS41" s="27"/>
      <c r="IT41" s="24">
        <v>-999</v>
      </c>
      <c r="IU41" s="27"/>
      <c r="IV41" s="27" t="s">
        <v>320</v>
      </c>
      <c r="IW41" s="27"/>
      <c r="IX41" s="24">
        <v>-999</v>
      </c>
      <c r="IY41" s="27"/>
      <c r="IZ41" s="27"/>
      <c r="JA41" s="27" t="s">
        <v>320</v>
      </c>
      <c r="JB41" s="27"/>
      <c r="JC41" s="24">
        <v>-999</v>
      </c>
      <c r="JD41" s="27"/>
      <c r="JE41" s="27" t="s">
        <v>320</v>
      </c>
      <c r="JF41" s="27"/>
      <c r="JG41" s="24">
        <v>-999</v>
      </c>
      <c r="JH41" s="27"/>
      <c r="JI41" s="27"/>
      <c r="JJ41" s="27"/>
      <c r="JK41" s="27"/>
      <c r="JL41" s="27"/>
      <c r="JM41" s="27"/>
      <c r="JN41" s="27"/>
      <c r="JO41" s="27"/>
      <c r="JP41" s="27"/>
      <c r="JQ41" s="27"/>
      <c r="JR41" s="27"/>
      <c r="JS41" s="27"/>
      <c r="JT41" s="27"/>
      <c r="JU41" s="27"/>
      <c r="JV41" s="27"/>
      <c r="JW41" s="27"/>
      <c r="JX41" s="27"/>
      <c r="JY41" s="27"/>
      <c r="JZ41" s="27"/>
      <c r="KA41" s="27"/>
      <c r="KB41" s="27"/>
      <c r="KC41" s="27"/>
      <c r="KD41" s="27"/>
      <c r="KE41" s="27"/>
      <c r="KF41" s="27"/>
      <c r="KG41" s="27"/>
      <c r="KH41" s="27"/>
      <c r="KI41" s="27"/>
      <c r="KJ41" s="27"/>
      <c r="KK41" s="27"/>
      <c r="KL41" s="27"/>
      <c r="KM41" s="27"/>
      <c r="KN41" s="27"/>
      <c r="KO41" s="27"/>
      <c r="KP41" s="27"/>
      <c r="KQ41" s="27"/>
      <c r="KR41" s="27"/>
      <c r="KS41" s="27"/>
      <c r="KT41" s="27"/>
      <c r="KU41" s="27"/>
      <c r="KV41" s="27"/>
      <c r="KW41" s="27"/>
      <c r="KX41" s="27"/>
      <c r="KY41" s="27"/>
      <c r="KZ41" s="27"/>
      <c r="LA41" s="27"/>
      <c r="LB41" s="27"/>
      <c r="LC41" s="27"/>
      <c r="LD41" s="27"/>
      <c r="LE41" s="27"/>
      <c r="LF41" s="27"/>
      <c r="LG41" s="27"/>
      <c r="LH41" s="27"/>
      <c r="LI41" s="27"/>
      <c r="LJ41" s="27"/>
      <c r="LK41" s="27"/>
      <c r="LL41" s="27"/>
      <c r="LM41" s="27"/>
      <c r="LN41" s="27"/>
      <c r="LO41" s="27"/>
      <c r="LP41" s="27"/>
      <c r="LQ41" s="27"/>
      <c r="LR41" s="27"/>
      <c r="LS41" s="27"/>
      <c r="LT41" s="27"/>
      <c r="LU41" s="27"/>
      <c r="LV41" s="27"/>
      <c r="LW41" s="27"/>
      <c r="LX41" s="27"/>
      <c r="LY41" s="27"/>
      <c r="LZ41" s="27"/>
      <c r="MA41" t="str">
        <f t="shared" si="27"/>
        <v/>
      </c>
      <c r="MB41" t="str">
        <f t="shared" si="28"/>
        <v/>
      </c>
      <c r="MC41" t="str">
        <f t="shared" si="0"/>
        <v/>
      </c>
      <c r="MD41" t="str">
        <f t="shared" si="1"/>
        <v/>
      </c>
      <c r="ME41" t="str">
        <f t="shared" si="29"/>
        <v/>
      </c>
      <c r="MF41" t="str">
        <f t="shared" si="30"/>
        <v/>
      </c>
      <c r="MG41" t="str">
        <f t="shared" si="31"/>
        <v/>
      </c>
      <c r="MH41" t="str">
        <f t="shared" si="32"/>
        <v/>
      </c>
      <c r="MI41" t="str">
        <f t="shared" si="33"/>
        <v/>
      </c>
      <c r="MJ41" t="str">
        <f t="shared" si="34"/>
        <v/>
      </c>
      <c r="MK41" t="str">
        <f t="shared" si="35"/>
        <v/>
      </c>
      <c r="ML41" t="str">
        <f t="shared" si="36"/>
        <v/>
      </c>
      <c r="MM41" t="str">
        <f t="shared" si="37"/>
        <v/>
      </c>
      <c r="MN41" t="str">
        <f t="shared" si="38"/>
        <v/>
      </c>
      <c r="MO41" t="str">
        <f t="shared" si="39"/>
        <v/>
      </c>
      <c r="MP41" t="str">
        <f t="shared" si="40"/>
        <v/>
      </c>
      <c r="MQ41" t="str">
        <f t="shared" si="41"/>
        <v/>
      </c>
      <c r="MR41" t="str">
        <f t="shared" si="42"/>
        <v/>
      </c>
      <c r="MS41" t="str">
        <f t="shared" si="43"/>
        <v/>
      </c>
      <c r="MT41" t="str">
        <f t="shared" si="44"/>
        <v/>
      </c>
      <c r="MU41" s="77" t="str">
        <f t="shared" si="2"/>
        <v/>
      </c>
      <c r="MV41" t="str">
        <f t="shared" si="3"/>
        <v/>
      </c>
      <c r="MY41" t="str">
        <f t="shared" si="4"/>
        <v/>
      </c>
      <c r="NB41" t="str">
        <f t="shared" si="5"/>
        <v/>
      </c>
      <c r="NC41" t="str">
        <f t="shared" si="6"/>
        <v/>
      </c>
      <c r="ND41" t="str">
        <f t="shared" si="7"/>
        <v/>
      </c>
      <c r="NE41" t="str">
        <f t="shared" si="8"/>
        <v/>
      </c>
      <c r="NF41" t="str">
        <f t="shared" si="9"/>
        <v/>
      </c>
      <c r="NG41" t="str">
        <f t="shared" si="10"/>
        <v/>
      </c>
      <c r="NH41" t="str">
        <f t="shared" si="11"/>
        <v/>
      </c>
      <c r="NI41" t="str">
        <f t="shared" si="12"/>
        <v/>
      </c>
      <c r="NJ41" t="str">
        <f t="shared" si="13"/>
        <v/>
      </c>
      <c r="NK41" t="str">
        <f t="shared" si="14"/>
        <v/>
      </c>
      <c r="NL41" t="str">
        <f t="shared" si="15"/>
        <v/>
      </c>
      <c r="NM41" t="str">
        <f t="shared" si="16"/>
        <v/>
      </c>
      <c r="NN41" s="77" t="str">
        <f t="shared" si="17"/>
        <v/>
      </c>
      <c r="NO41" s="77" t="str">
        <f t="shared" si="18"/>
        <v/>
      </c>
      <c r="NP41" s="77" t="str">
        <f t="shared" si="19"/>
        <v/>
      </c>
      <c r="NQ41" s="77" t="str">
        <f t="shared" si="20"/>
        <v/>
      </c>
      <c r="NR41" s="77" t="str">
        <f t="shared" si="21"/>
        <v/>
      </c>
      <c r="NS41" s="77" t="str">
        <f t="shared" si="22"/>
        <v/>
      </c>
      <c r="NT41" s="77" t="str">
        <f t="shared" si="23"/>
        <v/>
      </c>
      <c r="NU41" s="77" t="str">
        <f t="shared" si="24"/>
        <v/>
      </c>
      <c r="NV41" s="77" t="str">
        <f t="shared" si="25"/>
        <v/>
      </c>
      <c r="NW41" s="77"/>
      <c r="NX41" s="77"/>
      <c r="NY41" s="77" t="str">
        <f t="shared" si="45"/>
        <v/>
      </c>
      <c r="NZ41" s="77" t="str">
        <f t="shared" si="46"/>
        <v/>
      </c>
      <c r="OA41" s="77" t="str">
        <f t="shared" si="47"/>
        <v/>
      </c>
      <c r="OB41" s="77" t="str">
        <f t="shared" si="48"/>
        <v/>
      </c>
      <c r="OC41" t="str">
        <f t="shared" si="49"/>
        <v/>
      </c>
      <c r="OD41" s="77" t="str">
        <f t="shared" si="50"/>
        <v/>
      </c>
      <c r="OE41" t="str">
        <f t="shared" si="51"/>
        <v/>
      </c>
      <c r="OF41" t="str">
        <f t="shared" si="52"/>
        <v/>
      </c>
      <c r="OG41" t="str">
        <f t="shared" si="53"/>
        <v/>
      </c>
      <c r="OH41" t="str">
        <f t="shared" si="58"/>
        <v/>
      </c>
      <c r="OI41" t="str">
        <f t="shared" si="54"/>
        <v/>
      </c>
      <c r="OJ41" s="77" t="str">
        <f t="shared" si="55"/>
        <v/>
      </c>
      <c r="OM41" t="s">
        <v>353</v>
      </c>
      <c r="ON41" t="s">
        <v>353</v>
      </c>
      <c r="OO41" s="161" t="s">
        <v>353</v>
      </c>
      <c r="OP41" t="str">
        <f t="shared" si="56"/>
        <v/>
      </c>
      <c r="OQ41">
        <v>1</v>
      </c>
      <c r="OR41">
        <v>2</v>
      </c>
      <c r="OS41" t="str">
        <f t="shared" si="57"/>
        <v/>
      </c>
    </row>
    <row r="42" spans="1:409" ht="18" customHeight="1">
      <c r="F42">
        <v>1</v>
      </c>
      <c r="G42">
        <v>1</v>
      </c>
      <c r="H42" s="110" t="s">
        <v>836</v>
      </c>
      <c r="I42" s="110" t="s">
        <v>836</v>
      </c>
      <c r="J42" s="5"/>
      <c r="K42" s="6">
        <v>44271.364039351851</v>
      </c>
      <c r="L42" s="6">
        <v>44271.442129629628</v>
      </c>
      <c r="M42" s="7">
        <v>100</v>
      </c>
      <c r="N42" s="7">
        <v>2</v>
      </c>
      <c r="O42" s="73">
        <v>1</v>
      </c>
      <c r="P42" s="4" t="s">
        <v>313</v>
      </c>
      <c r="Q42" s="7">
        <v>6746</v>
      </c>
      <c r="R42" s="7">
        <v>1</v>
      </c>
      <c r="S42" s="6">
        <v>44271.442333101855</v>
      </c>
      <c r="T42" s="4" t="s">
        <v>314</v>
      </c>
      <c r="U42" s="4" t="s">
        <v>779</v>
      </c>
      <c r="V42" s="4" t="s">
        <v>780</v>
      </c>
      <c r="W42" s="4" t="s">
        <v>675</v>
      </c>
      <c r="X42" s="7">
        <v>33.287999999999997</v>
      </c>
      <c r="Y42" s="7">
        <v>49.093000000000004</v>
      </c>
      <c r="Z42" s="7">
        <v>57.573</v>
      </c>
      <c r="AA42" s="7">
        <v>2</v>
      </c>
      <c r="AB42" s="7">
        <v>3</v>
      </c>
      <c r="AC42" s="7">
        <v>1</v>
      </c>
      <c r="AD42" s="7">
        <v>1</v>
      </c>
      <c r="AE42" s="7">
        <v>0</v>
      </c>
      <c r="AF42" s="7">
        <v>1</v>
      </c>
      <c r="AG42" s="7">
        <v>0</v>
      </c>
      <c r="AH42" s="7">
        <v>2</v>
      </c>
      <c r="AI42" s="7">
        <v>1</v>
      </c>
      <c r="AJ42" s="4" t="s">
        <v>837</v>
      </c>
      <c r="AK42" s="7">
        <v>4.359</v>
      </c>
      <c r="AL42" s="7">
        <v>12.927</v>
      </c>
      <c r="AM42" s="7">
        <v>13.73</v>
      </c>
      <c r="AN42" s="7">
        <v>4</v>
      </c>
      <c r="AO42" s="7">
        <v>2</v>
      </c>
      <c r="AP42" s="7">
        <v>0</v>
      </c>
      <c r="AQ42" s="7">
        <v>0</v>
      </c>
      <c r="AR42" s="7">
        <v>0</v>
      </c>
      <c r="AS42" s="7">
        <v>163.4</v>
      </c>
      <c r="AT42" s="7">
        <v>0</v>
      </c>
      <c r="AU42" s="7">
        <v>89.012</v>
      </c>
      <c r="AV42" s="7">
        <v>510.678</v>
      </c>
      <c r="AW42" s="7">
        <v>516.14800000000002</v>
      </c>
      <c r="AX42" s="7">
        <v>23</v>
      </c>
      <c r="AY42" s="4" t="s">
        <v>331</v>
      </c>
      <c r="AZ42" s="4" t="s">
        <v>331</v>
      </c>
      <c r="BA42" s="4"/>
      <c r="BB42" s="73">
        <v>0</v>
      </c>
      <c r="BC42" s="4" t="s">
        <v>838</v>
      </c>
      <c r="BD42" s="7">
        <v>0</v>
      </c>
      <c r="BE42" s="7">
        <v>0</v>
      </c>
      <c r="BF42" s="7">
        <v>299.78800000000001</v>
      </c>
      <c r="BG42" s="7">
        <v>0</v>
      </c>
      <c r="BH42" s="7">
        <v>5.99</v>
      </c>
      <c r="BI42" s="7">
        <v>241.41300000000001</v>
      </c>
      <c r="BJ42" s="7">
        <v>535.36099999999999</v>
      </c>
      <c r="BK42" s="7">
        <v>15</v>
      </c>
      <c r="BL42" s="4" t="s">
        <v>839</v>
      </c>
      <c r="BM42" s="7">
        <v>50.58</v>
      </c>
      <c r="BN42" s="7">
        <v>52.656999999999996</v>
      </c>
      <c r="BO42" s="7">
        <v>84.367999999999995</v>
      </c>
      <c r="BP42" s="7">
        <v>2</v>
      </c>
      <c r="BQ42" s="7">
        <v>90</v>
      </c>
      <c r="BR42" s="7">
        <v>70</v>
      </c>
      <c r="BS42" s="7">
        <v>12.693</v>
      </c>
      <c r="BT42" s="7">
        <v>456.85700000000003</v>
      </c>
      <c r="BU42" s="7">
        <v>520.09400000000005</v>
      </c>
      <c r="BV42" s="7">
        <v>7</v>
      </c>
      <c r="BW42" s="4" t="s">
        <v>356</v>
      </c>
      <c r="BX42" s="4" t="s">
        <v>320</v>
      </c>
      <c r="BY42" s="4"/>
      <c r="BZ42" s="73">
        <v>-888</v>
      </c>
      <c r="CA42" s="4" t="s">
        <v>840</v>
      </c>
      <c r="CB42" s="7">
        <v>21.332999999999998</v>
      </c>
      <c r="CC42" s="7">
        <v>59.079000000000001</v>
      </c>
      <c r="CD42" s="7">
        <v>104.47</v>
      </c>
      <c r="CE42" s="7">
        <v>7</v>
      </c>
      <c r="CF42" s="7">
        <v>87</v>
      </c>
      <c r="CG42" s="7">
        <v>45</v>
      </c>
      <c r="CH42" s="7">
        <v>59.012999999999998</v>
      </c>
      <c r="CI42" s="7">
        <v>64.549000000000007</v>
      </c>
      <c r="CJ42" s="7">
        <v>269.30099999999999</v>
      </c>
      <c r="CK42" s="7">
        <v>2</v>
      </c>
      <c r="CL42" s="97" t="s">
        <v>841</v>
      </c>
      <c r="CM42" s="94" t="s">
        <v>322</v>
      </c>
      <c r="CN42" s="7">
        <v>0</v>
      </c>
      <c r="CO42" s="7">
        <v>0</v>
      </c>
      <c r="CP42" s="7">
        <v>284.81200000000001</v>
      </c>
      <c r="CQ42" s="7">
        <v>0</v>
      </c>
      <c r="CR42" s="7">
        <v>93</v>
      </c>
      <c r="CS42" s="7">
        <v>66</v>
      </c>
      <c r="CT42" s="7">
        <v>3</v>
      </c>
      <c r="CU42" s="7">
        <v>2</v>
      </c>
      <c r="CV42" s="4" t="s">
        <v>842</v>
      </c>
      <c r="CW42" s="7">
        <v>235.15799999999999</v>
      </c>
      <c r="CX42" s="7">
        <v>235.15799999999999</v>
      </c>
      <c r="CY42" s="7">
        <v>263.97800000000001</v>
      </c>
      <c r="CZ42" s="7">
        <v>1</v>
      </c>
      <c r="DA42" s="7">
        <v>10.122</v>
      </c>
      <c r="DB42" s="7">
        <v>49.564999999999998</v>
      </c>
      <c r="DC42" s="7">
        <v>50.893000000000001</v>
      </c>
      <c r="DD42" s="7">
        <v>2</v>
      </c>
      <c r="DE42" s="4" t="s">
        <v>377</v>
      </c>
      <c r="DF42" s="7">
        <v>99.822999999999993</v>
      </c>
      <c r="DG42" s="7">
        <v>99.822999999999993</v>
      </c>
      <c r="DH42" s="7">
        <v>126.26</v>
      </c>
      <c r="DI42" s="7">
        <v>1</v>
      </c>
      <c r="DJ42" s="7">
        <v>81</v>
      </c>
      <c r="DK42" s="7">
        <v>82</v>
      </c>
      <c r="DL42" s="7">
        <v>16.452000000000002</v>
      </c>
      <c r="DM42" s="7">
        <v>286.084</v>
      </c>
      <c r="DN42" s="7">
        <v>291.346</v>
      </c>
      <c r="DO42" s="7">
        <v>8</v>
      </c>
      <c r="DP42" s="4" t="s">
        <v>543</v>
      </c>
      <c r="DQ42" s="4" t="s">
        <v>510</v>
      </c>
      <c r="DR42" s="4" t="s">
        <v>544</v>
      </c>
      <c r="DS42" s="73">
        <v>1</v>
      </c>
      <c r="DT42" s="4" t="s">
        <v>843</v>
      </c>
      <c r="DU42" s="7">
        <v>140.03800000000001</v>
      </c>
      <c r="DV42" s="7">
        <v>140.03800000000001</v>
      </c>
      <c r="DW42" s="7">
        <v>199.345</v>
      </c>
      <c r="DX42" s="7">
        <v>1</v>
      </c>
      <c r="DY42" s="7">
        <v>100</v>
      </c>
      <c r="DZ42" s="7">
        <v>44</v>
      </c>
      <c r="EA42" s="7">
        <v>8.4</v>
      </c>
      <c r="EB42" s="7">
        <v>34.652000000000001</v>
      </c>
      <c r="EC42" s="7">
        <v>133.72999999999999</v>
      </c>
      <c r="ED42" s="7">
        <v>2</v>
      </c>
      <c r="EE42" s="94" t="s">
        <v>417</v>
      </c>
      <c r="EF42" s="94" t="s">
        <v>364</v>
      </c>
      <c r="EG42" s="7">
        <v>0</v>
      </c>
      <c r="EH42" s="7">
        <v>0</v>
      </c>
      <c r="EI42" s="7">
        <v>169.982</v>
      </c>
      <c r="EJ42" s="7">
        <v>0</v>
      </c>
      <c r="EK42" s="7">
        <v>74</v>
      </c>
      <c r="EL42" s="7">
        <v>46</v>
      </c>
      <c r="EM42" s="7">
        <v>3</v>
      </c>
      <c r="EN42" s="7">
        <v>2</v>
      </c>
      <c r="EO42" s="4" t="s">
        <v>844</v>
      </c>
      <c r="EP42" s="7">
        <v>6.3490000000000002</v>
      </c>
      <c r="EQ42" s="7">
        <v>26.367000000000001</v>
      </c>
      <c r="ER42" s="7">
        <v>32.747</v>
      </c>
      <c r="ES42" s="7">
        <v>5</v>
      </c>
      <c r="ET42" s="4" t="s">
        <v>845</v>
      </c>
      <c r="EU42" s="7">
        <v>342.55399999999997</v>
      </c>
      <c r="EV42" s="7">
        <v>485.904</v>
      </c>
      <c r="EW42" s="7">
        <v>723.61400000000003</v>
      </c>
      <c r="EX42" s="7">
        <v>3</v>
      </c>
      <c r="EY42" s="7">
        <v>93</v>
      </c>
      <c r="EZ42" s="7">
        <v>32</v>
      </c>
      <c r="FA42" s="7">
        <v>12.763999999999999</v>
      </c>
      <c r="FB42" s="7">
        <v>309.57100000000003</v>
      </c>
      <c r="FC42" s="7">
        <v>356.13400000000001</v>
      </c>
      <c r="FD42" s="7">
        <v>6</v>
      </c>
      <c r="FE42" s="4" t="s">
        <v>846</v>
      </c>
      <c r="FF42" s="7">
        <v>4</v>
      </c>
      <c r="FG42" s="7">
        <v>1</v>
      </c>
      <c r="FH42" s="7">
        <v>3</v>
      </c>
      <c r="FI42" s="7">
        <v>3</v>
      </c>
      <c r="FJ42" s="7">
        <v>1</v>
      </c>
      <c r="FK42" s="7">
        <v>0</v>
      </c>
      <c r="FL42" s="4" t="s">
        <v>313</v>
      </c>
      <c r="FM42" s="4" t="s">
        <v>313</v>
      </c>
      <c r="FN42" s="7">
        <v>3</v>
      </c>
      <c r="FO42" s="7">
        <v>78.534000000000006</v>
      </c>
      <c r="FP42" s="7">
        <v>153.64099999999999</v>
      </c>
      <c r="FQ42" s="7">
        <v>155.69999999999999</v>
      </c>
      <c r="FR42" s="7">
        <v>4</v>
      </c>
      <c r="FS42" s="4" t="s">
        <v>847</v>
      </c>
      <c r="FT42" s="4" t="s">
        <v>323</v>
      </c>
      <c r="FU42" s="4"/>
      <c r="FV42" s="73">
        <v>1</v>
      </c>
      <c r="FW42" s="4" t="s">
        <v>848</v>
      </c>
      <c r="FX42" s="4" t="s">
        <v>312</v>
      </c>
      <c r="FY42" s="7">
        <v>75.721999999999994</v>
      </c>
      <c r="FZ42" s="7">
        <v>114.672</v>
      </c>
      <c r="GA42" s="7">
        <v>116.223</v>
      </c>
      <c r="GB42" s="7">
        <v>3</v>
      </c>
      <c r="GC42" s="4" t="s">
        <v>368</v>
      </c>
      <c r="GD42" s="4" t="s">
        <v>368</v>
      </c>
      <c r="GE42" s="4"/>
      <c r="GF42" s="73">
        <v>1</v>
      </c>
      <c r="GG42" s="4" t="s">
        <v>849</v>
      </c>
      <c r="GH42" s="4" t="s">
        <v>312</v>
      </c>
      <c r="GI42" s="7">
        <v>81.978999999999999</v>
      </c>
      <c r="GJ42" s="7">
        <v>164.26499999999999</v>
      </c>
      <c r="GK42" s="7">
        <v>233.86199999999999</v>
      </c>
      <c r="GL42" s="7">
        <v>6</v>
      </c>
      <c r="GM42" s="7">
        <v>3</v>
      </c>
      <c r="GN42" s="4" t="s">
        <v>850</v>
      </c>
      <c r="GO42" s="7">
        <v>6.5839999999999996</v>
      </c>
      <c r="GP42" s="7">
        <v>47.302999999999997</v>
      </c>
      <c r="GQ42" s="7">
        <v>126.178</v>
      </c>
      <c r="GR42" s="7">
        <v>3</v>
      </c>
      <c r="GS42" s="7">
        <v>1</v>
      </c>
      <c r="GT42" s="7">
        <v>4</v>
      </c>
      <c r="GU42" s="7">
        <v>3</v>
      </c>
      <c r="GV42" s="7">
        <v>4</v>
      </c>
      <c r="GW42" s="4" t="s">
        <v>627</v>
      </c>
      <c r="GX42" s="7">
        <v>13.385999999999999</v>
      </c>
      <c r="GY42" s="7">
        <v>57.374000000000002</v>
      </c>
      <c r="GZ42" s="7">
        <v>59.061999999999998</v>
      </c>
      <c r="HA42" s="7">
        <v>7</v>
      </c>
      <c r="HB42" s="7">
        <v>2</v>
      </c>
      <c r="HC42" s="7">
        <v>2</v>
      </c>
      <c r="HD42" s="7">
        <v>1</v>
      </c>
      <c r="HE42" s="7">
        <v>1</v>
      </c>
      <c r="HF42" s="7">
        <v>1</v>
      </c>
      <c r="HG42" s="7">
        <v>6</v>
      </c>
      <c r="HH42" s="7">
        <v>5</v>
      </c>
      <c r="HI42" s="4" t="s">
        <v>346</v>
      </c>
      <c r="HJ42" s="4" t="s">
        <v>347</v>
      </c>
      <c r="HK42" s="8"/>
      <c r="HL42" s="4" t="s">
        <v>836</v>
      </c>
      <c r="HM42" s="6">
        <v>44274.354004629633</v>
      </c>
      <c r="HN42" s="6">
        <v>44274.401041666664</v>
      </c>
      <c r="HO42" s="7">
        <v>100</v>
      </c>
      <c r="HP42" s="7">
        <v>4063</v>
      </c>
      <c r="HQ42" s="7">
        <v>1</v>
      </c>
      <c r="HR42" s="6">
        <v>44274.401049525462</v>
      </c>
      <c r="HS42" s="4" t="s">
        <v>314</v>
      </c>
      <c r="HT42" s="4" t="s">
        <v>779</v>
      </c>
      <c r="HU42" s="4" t="s">
        <v>780</v>
      </c>
      <c r="HV42" s="4" t="s">
        <v>675</v>
      </c>
      <c r="HW42" s="7">
        <v>0</v>
      </c>
      <c r="HX42" s="7">
        <v>0</v>
      </c>
      <c r="HY42" s="7">
        <v>1</v>
      </c>
      <c r="HZ42" s="7">
        <v>1</v>
      </c>
      <c r="IA42" s="7">
        <v>2</v>
      </c>
      <c r="IB42" s="7">
        <v>1</v>
      </c>
      <c r="IC42" s="7">
        <v>2</v>
      </c>
      <c r="ID42" s="7">
        <v>1</v>
      </c>
      <c r="IE42" s="4" t="s">
        <v>661</v>
      </c>
      <c r="IF42" s="7">
        <v>4</v>
      </c>
      <c r="IG42" s="7">
        <v>1</v>
      </c>
      <c r="IH42" s="4" t="s">
        <v>391</v>
      </c>
      <c r="II42" s="4" t="s">
        <v>391</v>
      </c>
      <c r="IJ42" s="4"/>
      <c r="IK42" s="73">
        <v>1</v>
      </c>
      <c r="IL42" s="73">
        <v>33</v>
      </c>
      <c r="IM42" s="73">
        <v>33</v>
      </c>
      <c r="IN42" s="4"/>
      <c r="IO42" s="73">
        <v>1</v>
      </c>
      <c r="IP42" s="4" t="s">
        <v>851</v>
      </c>
      <c r="IQ42" s="73">
        <v>22</v>
      </c>
      <c r="IR42" s="73">
        <v>22</v>
      </c>
      <c r="IS42" s="4"/>
      <c r="IT42" s="73">
        <v>1</v>
      </c>
      <c r="IU42" s="73">
        <v>21</v>
      </c>
      <c r="IV42" s="73">
        <v>21</v>
      </c>
      <c r="IW42" s="4"/>
      <c r="IX42" s="73">
        <v>1</v>
      </c>
      <c r="IY42" s="4" t="s">
        <v>852</v>
      </c>
      <c r="IZ42" s="4" t="s">
        <v>853</v>
      </c>
      <c r="JA42" s="73">
        <v>0</v>
      </c>
      <c r="JB42" s="73">
        <v>0.6</v>
      </c>
      <c r="JC42" s="73">
        <v>0</v>
      </c>
      <c r="JD42" s="4" t="s">
        <v>855</v>
      </c>
      <c r="JE42" s="73">
        <v>60</v>
      </c>
      <c r="JF42" s="4"/>
      <c r="JG42" s="73">
        <v>1</v>
      </c>
      <c r="JH42" s="4" t="s">
        <v>856</v>
      </c>
      <c r="JI42" s="7">
        <v>3</v>
      </c>
      <c r="JJ42" s="7">
        <v>1</v>
      </c>
      <c r="JK42" s="7">
        <v>2</v>
      </c>
      <c r="JL42" s="7">
        <v>2</v>
      </c>
      <c r="JM42" s="4" t="s">
        <v>857</v>
      </c>
      <c r="JN42" s="7">
        <v>1</v>
      </c>
      <c r="JO42" s="7">
        <v>2</v>
      </c>
      <c r="JP42" s="7">
        <v>2</v>
      </c>
      <c r="JQ42" s="7">
        <v>3</v>
      </c>
      <c r="JR42" s="7">
        <v>1</v>
      </c>
      <c r="JS42" s="4" t="s">
        <v>858</v>
      </c>
      <c r="JT42" s="7">
        <v>2</v>
      </c>
      <c r="JU42" s="7">
        <v>1</v>
      </c>
      <c r="JV42" s="4" t="s">
        <v>859</v>
      </c>
      <c r="JW42" s="7">
        <v>2</v>
      </c>
      <c r="JX42" s="7">
        <v>4</v>
      </c>
      <c r="JY42" s="7">
        <v>1</v>
      </c>
      <c r="JZ42" s="7">
        <v>1</v>
      </c>
      <c r="KA42" s="7">
        <v>0</v>
      </c>
      <c r="KB42" s="4" t="s">
        <v>313</v>
      </c>
      <c r="KC42" s="4" t="s">
        <v>313</v>
      </c>
      <c r="KD42" s="7">
        <v>2</v>
      </c>
      <c r="KE42" s="7">
        <v>29.661999999999999</v>
      </c>
      <c r="KF42" s="7">
        <v>68.153999999999996</v>
      </c>
      <c r="KG42" s="7">
        <v>69.796999999999997</v>
      </c>
      <c r="KH42" s="7">
        <v>6</v>
      </c>
      <c r="KI42" s="7">
        <v>2</v>
      </c>
      <c r="KJ42" s="7">
        <v>1</v>
      </c>
      <c r="KK42" s="7">
        <v>1</v>
      </c>
      <c r="KL42" s="7">
        <v>1</v>
      </c>
      <c r="KM42" s="7">
        <v>1</v>
      </c>
      <c r="KN42" s="7">
        <v>10</v>
      </c>
      <c r="KO42" s="7">
        <v>1</v>
      </c>
      <c r="KP42" s="4" t="s">
        <v>322</v>
      </c>
      <c r="KQ42" s="4" t="s">
        <v>313</v>
      </c>
      <c r="KR42" s="7">
        <v>0</v>
      </c>
      <c r="KS42" s="4" t="s">
        <v>312</v>
      </c>
      <c r="KT42" s="4" t="s">
        <v>313</v>
      </c>
      <c r="KU42" s="7">
        <v>4</v>
      </c>
      <c r="KV42" s="7">
        <v>5</v>
      </c>
      <c r="KW42" s="7">
        <v>3</v>
      </c>
      <c r="KX42" s="7">
        <v>3</v>
      </c>
      <c r="KY42" s="7">
        <v>3</v>
      </c>
      <c r="KZ42" s="7">
        <v>4</v>
      </c>
      <c r="LA42" s="7">
        <v>4</v>
      </c>
      <c r="LB42" s="7">
        <v>4</v>
      </c>
      <c r="LC42" s="7">
        <v>4</v>
      </c>
      <c r="LD42" s="7">
        <v>3</v>
      </c>
      <c r="LE42" s="7">
        <v>3</v>
      </c>
      <c r="LF42" s="7">
        <v>4</v>
      </c>
      <c r="LG42" s="7">
        <v>4</v>
      </c>
      <c r="LH42" s="7">
        <v>4</v>
      </c>
      <c r="LI42" s="7">
        <v>5</v>
      </c>
      <c r="LJ42" s="7">
        <v>5</v>
      </c>
      <c r="LK42" s="7">
        <v>5</v>
      </c>
      <c r="LL42" s="7">
        <v>2</v>
      </c>
      <c r="LM42" s="7">
        <v>3</v>
      </c>
      <c r="LN42" s="7">
        <v>4</v>
      </c>
      <c r="LO42" s="7">
        <v>4</v>
      </c>
      <c r="LP42" s="7">
        <v>5</v>
      </c>
      <c r="LQ42" s="7">
        <v>5</v>
      </c>
      <c r="LR42" s="7">
        <v>5</v>
      </c>
      <c r="LS42" s="7">
        <v>5</v>
      </c>
      <c r="LT42" s="7">
        <v>4</v>
      </c>
      <c r="LU42" s="7">
        <v>4</v>
      </c>
      <c r="LV42" s="4" t="s">
        <v>860</v>
      </c>
      <c r="LW42" s="4" t="s">
        <v>861</v>
      </c>
      <c r="LX42" s="4" t="s">
        <v>862</v>
      </c>
      <c r="LY42" s="4" t="s">
        <v>313</v>
      </c>
      <c r="LZ42" s="7">
        <v>52</v>
      </c>
      <c r="MA42">
        <f t="shared" si="27"/>
        <v>5</v>
      </c>
      <c r="MB42">
        <f t="shared" si="28"/>
        <v>8</v>
      </c>
      <c r="MC42">
        <f t="shared" si="0"/>
        <v>7</v>
      </c>
      <c r="MD42">
        <f t="shared" si="1"/>
        <v>6</v>
      </c>
      <c r="ME42">
        <f t="shared" si="29"/>
        <v>44</v>
      </c>
      <c r="MF42">
        <f t="shared" si="30"/>
        <v>0.83333333333333337</v>
      </c>
      <c r="MG42">
        <f t="shared" si="31"/>
        <v>1.3333333333333333</v>
      </c>
      <c r="MH42">
        <f t="shared" si="32"/>
        <v>1.4</v>
      </c>
      <c r="MI42">
        <f t="shared" si="33"/>
        <v>1.2</v>
      </c>
      <c r="MJ42">
        <f t="shared" si="34"/>
        <v>3.6666666666666665</v>
      </c>
      <c r="MK42">
        <f t="shared" si="35"/>
        <v>1.6</v>
      </c>
      <c r="ML42">
        <f t="shared" si="36"/>
        <v>2.8</v>
      </c>
      <c r="MM42">
        <f t="shared" si="37"/>
        <v>3</v>
      </c>
      <c r="MN42">
        <f t="shared" si="38"/>
        <v>4</v>
      </c>
      <c r="MO42">
        <f t="shared" si="39"/>
        <v>1.8333333333333333</v>
      </c>
      <c r="MP42">
        <f t="shared" si="40"/>
        <v>3</v>
      </c>
      <c r="MQ42">
        <f t="shared" si="41"/>
        <v>1</v>
      </c>
      <c r="MR42">
        <f t="shared" si="42"/>
        <v>3.6666666666666665</v>
      </c>
      <c r="MS42">
        <f t="shared" si="43"/>
        <v>88.285714285714292</v>
      </c>
      <c r="MT42">
        <f t="shared" si="44"/>
        <v>55</v>
      </c>
      <c r="MU42" s="77">
        <f t="shared" si="2"/>
        <v>0</v>
      </c>
      <c r="MV42">
        <f t="shared" si="3"/>
        <v>0</v>
      </c>
      <c r="MW42">
        <v>1</v>
      </c>
      <c r="MX42">
        <v>1</v>
      </c>
      <c r="MY42">
        <f t="shared" si="4"/>
        <v>1</v>
      </c>
      <c r="MZ42">
        <v>1</v>
      </c>
      <c r="NA42">
        <v>1</v>
      </c>
      <c r="NB42">
        <f t="shared" si="5"/>
        <v>1</v>
      </c>
      <c r="NC42">
        <f t="shared" si="6"/>
        <v>0</v>
      </c>
      <c r="ND42">
        <f t="shared" si="7"/>
        <v>1</v>
      </c>
      <c r="NE42">
        <f t="shared" si="8"/>
        <v>0</v>
      </c>
      <c r="NF42">
        <f t="shared" si="9"/>
        <v>0</v>
      </c>
      <c r="NG42">
        <f t="shared" si="10"/>
        <v>1</v>
      </c>
      <c r="NH42">
        <f t="shared" si="11"/>
        <v>1</v>
      </c>
      <c r="NI42">
        <f t="shared" si="12"/>
        <v>1</v>
      </c>
      <c r="NJ42">
        <f t="shared" si="13"/>
        <v>1</v>
      </c>
      <c r="NK42">
        <f t="shared" si="14"/>
        <v>1</v>
      </c>
      <c r="NL42">
        <f t="shared" si="15"/>
        <v>0</v>
      </c>
      <c r="NM42">
        <f t="shared" si="16"/>
        <v>1</v>
      </c>
      <c r="NN42" s="77">
        <f t="shared" si="17"/>
        <v>1</v>
      </c>
      <c r="NO42" s="77">
        <f t="shared" si="18"/>
        <v>1</v>
      </c>
      <c r="NP42" s="77">
        <f t="shared" si="19"/>
        <v>1</v>
      </c>
      <c r="NQ42" s="77">
        <f t="shared" si="20"/>
        <v>1</v>
      </c>
      <c r="NR42" s="77">
        <f t="shared" si="21"/>
        <v>1</v>
      </c>
      <c r="NS42" s="77">
        <f t="shared" si="22"/>
        <v>1</v>
      </c>
      <c r="NT42" s="77">
        <f t="shared" si="23"/>
        <v>1</v>
      </c>
      <c r="NU42" s="77">
        <f t="shared" si="24"/>
        <v>1</v>
      </c>
      <c r="NV42" s="77">
        <f t="shared" si="25"/>
        <v>1</v>
      </c>
      <c r="NW42" s="77" t="e">
        <f>IF(LEN(VLOOKUP(I:I,#REF!, 2, 0))=0, "", VLOOKUP(I:I,#REF!, 2, 0))</f>
        <v>#REF!</v>
      </c>
      <c r="NX42" s="77" t="e">
        <f>IF(LEN(VLOOKUP(I:I,#REF!, 3, 0))=0, "", VLOOKUP(I:I,#REF!, 3, 0))</f>
        <v>#REF!</v>
      </c>
      <c r="NY42" s="77">
        <f t="shared" si="45"/>
        <v>0.83333333333333337</v>
      </c>
      <c r="NZ42" s="77">
        <f t="shared" si="46"/>
        <v>1</v>
      </c>
      <c r="OA42" s="77">
        <f t="shared" si="47"/>
        <v>0.5</v>
      </c>
      <c r="OB42" s="77">
        <f t="shared" si="48"/>
        <v>0.5</v>
      </c>
      <c r="OC42">
        <f t="shared" si="49"/>
        <v>1</v>
      </c>
      <c r="OD42" s="77">
        <f t="shared" si="50"/>
        <v>0.25</v>
      </c>
      <c r="OE42">
        <f t="shared" si="51"/>
        <v>0.93333333333333335</v>
      </c>
      <c r="OF42">
        <f t="shared" si="52"/>
        <v>0.90909090909090906</v>
      </c>
      <c r="OG42" t="e">
        <f t="shared" si="53"/>
        <v>#REF!</v>
      </c>
      <c r="OH42">
        <f t="shared" si="58"/>
        <v>0.66666666666666663</v>
      </c>
      <c r="OI42">
        <f t="shared" si="54"/>
        <v>0.75</v>
      </c>
      <c r="OJ42" s="77">
        <f t="shared" si="55"/>
        <v>0.625</v>
      </c>
      <c r="OK42" t="e">
        <f>IF(LEN(VLOOKUP(I:I,#REF!, 2, 0))=0, "", VLOOKUP(I:I,#REF!, 2, 0))</f>
        <v>#REF!</v>
      </c>
      <c r="OL42" t="e">
        <f>IF(LEN(VLOOKUP(I:I,#REF!, 3, 0))=0, "", VLOOKUP(I:I,#REF!, 3, 0))</f>
        <v>#REF!</v>
      </c>
      <c r="OM42" t="s">
        <v>353</v>
      </c>
      <c r="ON42" t="s">
        <v>353</v>
      </c>
      <c r="OO42" s="1">
        <v>0</v>
      </c>
      <c r="OP42">
        <f t="shared" si="56"/>
        <v>7</v>
      </c>
      <c r="OQ42">
        <v>1</v>
      </c>
      <c r="OR42">
        <v>2</v>
      </c>
      <c r="OS42">
        <f t="shared" si="57"/>
        <v>3</v>
      </c>
    </row>
    <row r="43" spans="1:409" ht="18" customHeight="1">
      <c r="C43">
        <v>1</v>
      </c>
      <c r="F43" t="s">
        <v>353</v>
      </c>
      <c r="G43" t="s">
        <v>353</v>
      </c>
      <c r="H43" s="110" t="s">
        <v>863</v>
      </c>
      <c r="I43" s="110" t="s">
        <v>863</v>
      </c>
      <c r="J43" s="5"/>
      <c r="K43" s="6">
        <v>44271.365659722222</v>
      </c>
      <c r="L43" s="6">
        <v>44271.42827546296</v>
      </c>
      <c r="M43" s="7">
        <v>72</v>
      </c>
      <c r="N43" s="7">
        <v>2</v>
      </c>
      <c r="O43" s="73">
        <v>1</v>
      </c>
      <c r="P43" s="4" t="s">
        <v>313</v>
      </c>
      <c r="Q43" s="7">
        <v>5409</v>
      </c>
      <c r="R43" s="7">
        <v>0</v>
      </c>
      <c r="S43" s="6">
        <v>44278.429600289353</v>
      </c>
      <c r="T43" s="4" t="s">
        <v>314</v>
      </c>
      <c r="U43" s="4" t="s">
        <v>407</v>
      </c>
      <c r="V43" s="4" t="s">
        <v>408</v>
      </c>
      <c r="W43" s="4" t="s">
        <v>537</v>
      </c>
      <c r="X43" s="7">
        <v>35.366999999999997</v>
      </c>
      <c r="Y43" s="7">
        <v>97.460999999999999</v>
      </c>
      <c r="Z43" s="7">
        <v>98.049000000000007</v>
      </c>
      <c r="AA43" s="7">
        <v>5</v>
      </c>
      <c r="AB43" s="7">
        <v>4</v>
      </c>
      <c r="AC43" s="7">
        <v>0</v>
      </c>
      <c r="AD43" s="7">
        <v>0</v>
      </c>
      <c r="AE43" s="7">
        <v>0</v>
      </c>
      <c r="AF43" s="7">
        <v>2</v>
      </c>
      <c r="AG43" s="7">
        <v>3</v>
      </c>
      <c r="AH43" s="7">
        <v>0</v>
      </c>
      <c r="AI43" s="7">
        <v>2</v>
      </c>
      <c r="AJ43" s="4" t="s">
        <v>864</v>
      </c>
      <c r="AK43" s="7">
        <v>5.2960000000000003</v>
      </c>
      <c r="AL43" s="7">
        <v>7.4320000000000004</v>
      </c>
      <c r="AM43" s="7">
        <v>9.0250000000000004</v>
      </c>
      <c r="AN43" s="7">
        <v>2</v>
      </c>
      <c r="AO43" s="7">
        <v>4</v>
      </c>
      <c r="AP43" s="7">
        <v>0</v>
      </c>
      <c r="AQ43" s="7">
        <v>46.497</v>
      </c>
      <c r="AR43" s="7">
        <v>46.497</v>
      </c>
      <c r="AS43" s="7">
        <v>138.84700000000001</v>
      </c>
      <c r="AT43" s="7">
        <v>1</v>
      </c>
      <c r="AU43" s="7">
        <v>119.09699999999999</v>
      </c>
      <c r="AV43" s="7">
        <v>445.93200000000002</v>
      </c>
      <c r="AW43" s="7">
        <v>470.86</v>
      </c>
      <c r="AX43" s="7">
        <v>4</v>
      </c>
      <c r="AY43" s="4" t="s">
        <v>331</v>
      </c>
      <c r="AZ43" s="4" t="s">
        <v>331</v>
      </c>
      <c r="BA43" s="4"/>
      <c r="BB43" s="73">
        <v>0</v>
      </c>
      <c r="BC43" s="4" t="s">
        <v>865</v>
      </c>
      <c r="BD43" s="7">
        <v>0</v>
      </c>
      <c r="BE43" s="7">
        <v>0</v>
      </c>
      <c r="BF43" s="7">
        <v>426.24200000000002</v>
      </c>
      <c r="BG43" s="7">
        <v>0</v>
      </c>
      <c r="BH43" s="7">
        <v>7.6040000000000001</v>
      </c>
      <c r="BI43" s="7">
        <v>7.6040000000000001</v>
      </c>
      <c r="BJ43" s="7">
        <v>11.801</v>
      </c>
      <c r="BK43" s="7">
        <v>1</v>
      </c>
      <c r="BL43" s="4" t="s">
        <v>377</v>
      </c>
      <c r="BM43" s="7">
        <v>0</v>
      </c>
      <c r="BN43" s="7">
        <v>0</v>
      </c>
      <c r="BO43" s="7">
        <v>54.38</v>
      </c>
      <c r="BP43" s="7">
        <v>0</v>
      </c>
      <c r="BQ43" s="7">
        <v>100</v>
      </c>
      <c r="BR43" s="7">
        <v>100</v>
      </c>
      <c r="BS43" s="7">
        <v>13.205</v>
      </c>
      <c r="BT43" s="7">
        <v>503.57299999999998</v>
      </c>
      <c r="BU43" s="7">
        <v>504.06400000000002</v>
      </c>
      <c r="BV43" s="7">
        <v>17</v>
      </c>
      <c r="BW43" s="4" t="s">
        <v>508</v>
      </c>
      <c r="BX43" s="4" t="s">
        <v>508</v>
      </c>
      <c r="BY43" s="4"/>
      <c r="BZ43" s="73">
        <v>0</v>
      </c>
      <c r="CA43" s="4" t="s">
        <v>866</v>
      </c>
      <c r="CB43" s="7">
        <v>0</v>
      </c>
      <c r="CC43" s="7">
        <v>0</v>
      </c>
      <c r="CD43" s="7">
        <v>92.524000000000001</v>
      </c>
      <c r="CE43" s="7">
        <v>0</v>
      </c>
      <c r="CF43" s="7">
        <v>74</v>
      </c>
      <c r="CG43" s="7">
        <v>97</v>
      </c>
      <c r="CH43" s="7">
        <v>80.286000000000001</v>
      </c>
      <c r="CI43" s="7">
        <v>121.82599999999999</v>
      </c>
      <c r="CJ43" s="7">
        <v>124.426</v>
      </c>
      <c r="CK43" s="7">
        <v>2</v>
      </c>
      <c r="CL43" s="97" t="s">
        <v>633</v>
      </c>
      <c r="CM43" s="94" t="s">
        <v>633</v>
      </c>
      <c r="CN43" s="7">
        <v>0</v>
      </c>
      <c r="CO43" s="7">
        <v>0</v>
      </c>
      <c r="CP43" s="7">
        <v>235.32599999999999</v>
      </c>
      <c r="CQ43" s="7">
        <v>0</v>
      </c>
      <c r="CR43" s="7">
        <v>71</v>
      </c>
      <c r="CS43" s="7">
        <v>74</v>
      </c>
      <c r="CT43" s="7">
        <v>4</v>
      </c>
      <c r="CU43" s="7">
        <v>0</v>
      </c>
      <c r="CV43" s="4" t="s">
        <v>867</v>
      </c>
      <c r="CW43" s="7">
        <v>0</v>
      </c>
      <c r="CX43" s="7">
        <v>0</v>
      </c>
      <c r="CY43" s="7">
        <v>1319.424</v>
      </c>
      <c r="CZ43" s="7">
        <v>0</v>
      </c>
      <c r="DA43" s="7">
        <v>1.7</v>
      </c>
      <c r="DB43" s="7">
        <v>1.7</v>
      </c>
      <c r="DC43" s="7">
        <v>7.4939999999999998</v>
      </c>
      <c r="DD43" s="7">
        <v>1</v>
      </c>
      <c r="DE43" s="4" t="s">
        <v>587</v>
      </c>
      <c r="DF43" s="7">
        <v>0</v>
      </c>
      <c r="DG43" s="7">
        <v>0</v>
      </c>
      <c r="DH43" s="7">
        <v>938.58100000000002</v>
      </c>
      <c r="DI43" s="7">
        <v>0</v>
      </c>
      <c r="DJ43" s="7">
        <v>61</v>
      </c>
      <c r="DK43" s="7">
        <v>66</v>
      </c>
      <c r="DL43" s="4" t="s">
        <v>353</v>
      </c>
      <c r="DM43" s="4" t="s">
        <v>353</v>
      </c>
      <c r="DN43" s="4" t="s">
        <v>353</v>
      </c>
      <c r="DO43" s="4" t="s">
        <v>353</v>
      </c>
      <c r="DP43" s="4" t="s">
        <v>353</v>
      </c>
      <c r="DQ43" s="4" t="s">
        <v>320</v>
      </c>
      <c r="DR43" s="4"/>
      <c r="DS43" s="73">
        <v>-999</v>
      </c>
      <c r="DT43" s="4" t="s">
        <v>353</v>
      </c>
      <c r="DU43" s="4" t="s">
        <v>353</v>
      </c>
      <c r="DV43" s="4" t="s">
        <v>353</v>
      </c>
      <c r="DW43" s="4" t="s">
        <v>353</v>
      </c>
      <c r="DX43" s="4" t="s">
        <v>353</v>
      </c>
      <c r="DY43" s="4" t="s">
        <v>353</v>
      </c>
      <c r="DZ43" s="4" t="s">
        <v>353</v>
      </c>
      <c r="EA43" s="4" t="s">
        <v>353</v>
      </c>
      <c r="EB43" s="4" t="s">
        <v>353</v>
      </c>
      <c r="EC43" s="4" t="s">
        <v>353</v>
      </c>
      <c r="ED43" s="4" t="s">
        <v>353</v>
      </c>
      <c r="EE43" s="94" t="s">
        <v>353</v>
      </c>
      <c r="EF43" s="94" t="s">
        <v>353</v>
      </c>
      <c r="EG43" s="4" t="s">
        <v>353</v>
      </c>
      <c r="EH43" s="4" t="s">
        <v>353</v>
      </c>
      <c r="EI43" s="4" t="s">
        <v>353</v>
      </c>
      <c r="EJ43" s="4" t="s">
        <v>353</v>
      </c>
      <c r="EK43" s="4" t="s">
        <v>353</v>
      </c>
      <c r="EL43" s="4" t="s">
        <v>353</v>
      </c>
      <c r="EM43" s="4" t="s">
        <v>353</v>
      </c>
      <c r="EN43" s="4" t="s">
        <v>353</v>
      </c>
      <c r="EO43" s="4" t="s">
        <v>353</v>
      </c>
      <c r="EP43" s="4" t="s">
        <v>353</v>
      </c>
      <c r="EQ43" s="4" t="s">
        <v>353</v>
      </c>
      <c r="ER43" s="4" t="s">
        <v>353</v>
      </c>
      <c r="ES43" s="4" t="s">
        <v>353</v>
      </c>
      <c r="ET43" s="4" t="s">
        <v>353</v>
      </c>
      <c r="EU43" s="4" t="s">
        <v>353</v>
      </c>
      <c r="EV43" s="4" t="s">
        <v>353</v>
      </c>
      <c r="EW43" s="4" t="s">
        <v>353</v>
      </c>
      <c r="EX43" s="4" t="s">
        <v>353</v>
      </c>
      <c r="EY43" s="4" t="s">
        <v>353</v>
      </c>
      <c r="EZ43" s="4" t="s">
        <v>353</v>
      </c>
      <c r="FA43" s="4" t="s">
        <v>353</v>
      </c>
      <c r="FB43" s="4" t="s">
        <v>353</v>
      </c>
      <c r="FC43" s="4" t="s">
        <v>353</v>
      </c>
      <c r="FD43" s="4" t="s">
        <v>353</v>
      </c>
      <c r="FE43" s="4" t="s">
        <v>353</v>
      </c>
      <c r="FF43" s="4" t="s">
        <v>353</v>
      </c>
      <c r="FG43" s="4" t="s">
        <v>353</v>
      </c>
      <c r="FH43" s="4" t="s">
        <v>353</v>
      </c>
      <c r="FI43" s="4" t="s">
        <v>353</v>
      </c>
      <c r="FJ43" s="4" t="s">
        <v>353</v>
      </c>
      <c r="FK43" s="4" t="s">
        <v>353</v>
      </c>
      <c r="FL43" s="4" t="s">
        <v>353</v>
      </c>
      <c r="FM43" s="4" t="s">
        <v>353</v>
      </c>
      <c r="FN43" s="4" t="s">
        <v>353</v>
      </c>
      <c r="FO43" s="4" t="s">
        <v>353</v>
      </c>
      <c r="FP43" s="4" t="s">
        <v>353</v>
      </c>
      <c r="FQ43" s="4" t="s">
        <v>353</v>
      </c>
      <c r="FR43" s="4" t="s">
        <v>353</v>
      </c>
      <c r="FS43" s="4" t="s">
        <v>353</v>
      </c>
      <c r="FT43" s="4" t="s">
        <v>320</v>
      </c>
      <c r="FU43" s="4"/>
      <c r="FV43" s="73">
        <v>-999</v>
      </c>
      <c r="FW43" s="4" t="s">
        <v>353</v>
      </c>
      <c r="FX43" s="4" t="s">
        <v>353</v>
      </c>
      <c r="FY43" s="4" t="s">
        <v>353</v>
      </c>
      <c r="FZ43" s="4" t="s">
        <v>353</v>
      </c>
      <c r="GA43" s="4" t="s">
        <v>353</v>
      </c>
      <c r="GB43" s="4" t="s">
        <v>353</v>
      </c>
      <c r="GC43" s="4" t="s">
        <v>353</v>
      </c>
      <c r="GD43" s="4" t="s">
        <v>320</v>
      </c>
      <c r="GE43" s="4"/>
      <c r="GF43" s="73">
        <v>-999</v>
      </c>
      <c r="GG43" s="4" t="s">
        <v>353</v>
      </c>
      <c r="GH43" s="4" t="s">
        <v>353</v>
      </c>
      <c r="GI43" s="4" t="s">
        <v>353</v>
      </c>
      <c r="GJ43" s="4" t="s">
        <v>353</v>
      </c>
      <c r="GK43" s="4" t="s">
        <v>353</v>
      </c>
      <c r="GL43" s="4" t="s">
        <v>353</v>
      </c>
      <c r="GM43" s="4" t="s">
        <v>353</v>
      </c>
      <c r="GN43" s="4" t="s">
        <v>353</v>
      </c>
      <c r="GO43" s="4" t="s">
        <v>353</v>
      </c>
      <c r="GP43" s="4" t="s">
        <v>353</v>
      </c>
      <c r="GQ43" s="4" t="s">
        <v>353</v>
      </c>
      <c r="GR43" s="4" t="s">
        <v>353</v>
      </c>
      <c r="GS43" s="4" t="s">
        <v>353</v>
      </c>
      <c r="GT43" s="4" t="s">
        <v>353</v>
      </c>
      <c r="GU43" s="4" t="s">
        <v>353</v>
      </c>
      <c r="GV43" s="4" t="s">
        <v>353</v>
      </c>
      <c r="GW43" s="4" t="s">
        <v>353</v>
      </c>
      <c r="GX43" s="4" t="s">
        <v>353</v>
      </c>
      <c r="GY43" s="4" t="s">
        <v>353</v>
      </c>
      <c r="GZ43" s="4" t="s">
        <v>353</v>
      </c>
      <c r="HA43" s="4" t="s">
        <v>353</v>
      </c>
      <c r="HB43" s="4" t="s">
        <v>353</v>
      </c>
      <c r="HC43" s="4" t="s">
        <v>353</v>
      </c>
      <c r="HD43" s="4" t="s">
        <v>353</v>
      </c>
      <c r="HE43" s="4" t="s">
        <v>353</v>
      </c>
      <c r="HF43" s="4" t="s">
        <v>353</v>
      </c>
      <c r="HG43" s="4" t="s">
        <v>353</v>
      </c>
      <c r="HH43" s="4" t="s">
        <v>353</v>
      </c>
      <c r="HI43" s="4" t="s">
        <v>346</v>
      </c>
      <c r="HJ43" s="4" t="s">
        <v>347</v>
      </c>
      <c r="HK43" s="8"/>
      <c r="HL43" s="4" t="s">
        <v>863</v>
      </c>
      <c r="HM43" s="5"/>
      <c r="HN43" s="5"/>
      <c r="HO43" s="9"/>
      <c r="HP43" s="9"/>
      <c r="HQ43" s="9"/>
      <c r="HR43" s="5"/>
      <c r="HS43" s="4"/>
      <c r="HT43" s="4"/>
      <c r="HU43" s="4"/>
      <c r="HV43" s="4"/>
      <c r="HW43" s="9"/>
      <c r="HX43" s="9"/>
      <c r="HY43" s="9"/>
      <c r="HZ43" s="9"/>
      <c r="IA43" s="9"/>
      <c r="IB43" s="9"/>
      <c r="IC43" s="9"/>
      <c r="ID43" s="9"/>
      <c r="IE43" s="4"/>
      <c r="IF43" s="9"/>
      <c r="IG43" s="9"/>
      <c r="IH43" s="4"/>
      <c r="II43" s="4" t="s">
        <v>320</v>
      </c>
      <c r="IJ43" s="4"/>
      <c r="IK43" s="7">
        <v>-999</v>
      </c>
      <c r="IL43" s="4"/>
      <c r="IM43" s="4" t="s">
        <v>320</v>
      </c>
      <c r="IN43" s="4"/>
      <c r="IO43" s="73">
        <v>-999</v>
      </c>
      <c r="IP43" s="4"/>
      <c r="IQ43" s="4"/>
      <c r="IR43" s="4" t="s">
        <v>320</v>
      </c>
      <c r="IS43" s="4"/>
      <c r="IT43" s="7">
        <v>-999</v>
      </c>
      <c r="IU43" s="4"/>
      <c r="IV43" s="4" t="s">
        <v>320</v>
      </c>
      <c r="IW43" s="4"/>
      <c r="IX43" s="7">
        <v>-999</v>
      </c>
      <c r="IY43" s="4"/>
      <c r="IZ43" s="4"/>
      <c r="JA43" s="4" t="s">
        <v>320</v>
      </c>
      <c r="JB43" s="4"/>
      <c r="JC43" s="73">
        <v>-999</v>
      </c>
      <c r="JD43" s="4"/>
      <c r="JE43" s="4" t="s">
        <v>320</v>
      </c>
      <c r="JF43" s="4"/>
      <c r="JG43" s="73">
        <v>-999</v>
      </c>
      <c r="JH43" s="4"/>
      <c r="JI43" s="9"/>
      <c r="JJ43" s="9"/>
      <c r="JK43" s="9"/>
      <c r="JL43" s="9"/>
      <c r="JM43" s="4"/>
      <c r="JN43" s="4"/>
      <c r="JO43" s="4"/>
      <c r="JP43" s="4"/>
      <c r="JQ43" s="4"/>
      <c r="JR43" s="4"/>
      <c r="JS43" s="4"/>
      <c r="JT43" s="4"/>
      <c r="JU43" s="4"/>
      <c r="JV43" s="4"/>
      <c r="JW43" s="4"/>
      <c r="JX43" s="4"/>
      <c r="JY43" s="4"/>
      <c r="JZ43" s="4"/>
      <c r="KA43" s="4"/>
      <c r="KB43" s="4"/>
      <c r="KC43" s="4"/>
      <c r="KD43" s="4"/>
      <c r="KE43" s="4"/>
      <c r="KF43" s="4"/>
      <c r="KG43" s="4"/>
      <c r="KH43" s="4"/>
      <c r="KI43" s="4"/>
      <c r="KJ43" s="4"/>
      <c r="KK43" s="4"/>
      <c r="KL43" s="4"/>
      <c r="KM43" s="4"/>
      <c r="KN43" s="4"/>
      <c r="KO43" s="4"/>
      <c r="KP43" s="4"/>
      <c r="KQ43" s="4"/>
      <c r="KR43" s="4"/>
      <c r="KS43" s="4"/>
      <c r="KT43" s="4"/>
      <c r="KU43" s="4"/>
      <c r="KV43" s="4"/>
      <c r="KW43" s="4"/>
      <c r="KX43" s="4"/>
      <c r="KY43" s="4"/>
      <c r="KZ43" s="4"/>
      <c r="LA43" s="4"/>
      <c r="LB43" s="4"/>
      <c r="LC43" s="4"/>
      <c r="LD43" s="4"/>
      <c r="LE43" s="4"/>
      <c r="LF43" s="4"/>
      <c r="LG43" s="4"/>
      <c r="LH43" s="4"/>
      <c r="LI43" s="4"/>
      <c r="LJ43" s="4"/>
      <c r="LK43" s="4"/>
      <c r="LL43" s="4"/>
      <c r="LM43" s="4"/>
      <c r="LN43" s="4"/>
      <c r="LO43" s="4"/>
      <c r="LP43" s="4"/>
      <c r="LQ43" s="4"/>
      <c r="LR43" s="4"/>
      <c r="LS43" s="4"/>
      <c r="LT43" s="4"/>
      <c r="LU43" s="4"/>
      <c r="LV43" s="4"/>
      <c r="LW43" s="4"/>
      <c r="LX43" s="4"/>
      <c r="LY43" s="4"/>
      <c r="LZ43" s="4"/>
      <c r="MA43">
        <f t="shared" si="27"/>
        <v>7</v>
      </c>
      <c r="MB43" t="str">
        <f t="shared" si="28"/>
        <v/>
      </c>
      <c r="MC43" t="str">
        <f t="shared" si="0"/>
        <v/>
      </c>
      <c r="MD43" t="str">
        <f t="shared" si="1"/>
        <v/>
      </c>
      <c r="ME43" t="str">
        <f t="shared" si="29"/>
        <v/>
      </c>
      <c r="MF43">
        <f t="shared" si="30"/>
        <v>1.1666666666666667</v>
      </c>
      <c r="MG43" t="str">
        <f t="shared" si="31"/>
        <v/>
      </c>
      <c r="MH43" t="str">
        <f t="shared" si="32"/>
        <v/>
      </c>
      <c r="MI43" t="str">
        <f t="shared" si="33"/>
        <v/>
      </c>
      <c r="MJ43" t="str">
        <f t="shared" si="34"/>
        <v/>
      </c>
      <c r="MK43">
        <f t="shared" si="35"/>
        <v>0</v>
      </c>
      <c r="ML43">
        <f t="shared" si="36"/>
        <v>4</v>
      </c>
      <c r="MM43" t="str">
        <f t="shared" si="37"/>
        <v/>
      </c>
      <c r="MN43" t="str">
        <f t="shared" si="38"/>
        <v/>
      </c>
      <c r="MO43">
        <f t="shared" si="39"/>
        <v>0</v>
      </c>
      <c r="MP43">
        <f t="shared" si="40"/>
        <v>4</v>
      </c>
      <c r="MQ43" t="str">
        <f t="shared" si="41"/>
        <v/>
      </c>
      <c r="MR43" t="str">
        <f t="shared" si="42"/>
        <v/>
      </c>
      <c r="MS43">
        <f t="shared" si="43"/>
        <v>76.5</v>
      </c>
      <c r="MT43">
        <f t="shared" si="44"/>
        <v>84.25</v>
      </c>
      <c r="MU43" s="77">
        <f t="shared" si="2"/>
        <v>0</v>
      </c>
      <c r="MV43">
        <f t="shared" si="3"/>
        <v>0</v>
      </c>
      <c r="MW43">
        <v>0</v>
      </c>
      <c r="MX43">
        <v>0</v>
      </c>
      <c r="MY43" t="str">
        <f t="shared" si="4"/>
        <v/>
      </c>
      <c r="NB43" t="str">
        <f t="shared" si="5"/>
        <v/>
      </c>
      <c r="NC43" t="str">
        <f t="shared" si="6"/>
        <v/>
      </c>
      <c r="ND43" t="str">
        <f t="shared" si="7"/>
        <v/>
      </c>
      <c r="NE43" t="str">
        <f t="shared" si="8"/>
        <v/>
      </c>
      <c r="NF43" t="str">
        <f t="shared" si="9"/>
        <v/>
      </c>
      <c r="NG43" t="str">
        <f t="shared" si="10"/>
        <v/>
      </c>
      <c r="NH43" t="str">
        <f t="shared" si="11"/>
        <v/>
      </c>
      <c r="NI43" t="str">
        <f t="shared" si="12"/>
        <v/>
      </c>
      <c r="NJ43" t="str">
        <f t="shared" si="13"/>
        <v/>
      </c>
      <c r="NK43" t="str">
        <f t="shared" si="14"/>
        <v/>
      </c>
      <c r="NL43" t="str">
        <f t="shared" si="15"/>
        <v/>
      </c>
      <c r="NM43" t="str">
        <f t="shared" si="16"/>
        <v/>
      </c>
      <c r="NN43" s="77" t="str">
        <f t="shared" si="17"/>
        <v/>
      </c>
      <c r="NO43" s="77" t="str">
        <f t="shared" si="18"/>
        <v/>
      </c>
      <c r="NP43" s="77" t="str">
        <f t="shared" si="19"/>
        <v/>
      </c>
      <c r="NQ43" s="77" t="str">
        <f t="shared" si="20"/>
        <v/>
      </c>
      <c r="NR43" s="77" t="str">
        <f t="shared" si="21"/>
        <v/>
      </c>
      <c r="NS43" s="77" t="str">
        <f t="shared" si="22"/>
        <v/>
      </c>
      <c r="NT43" s="77" t="str">
        <f t="shared" si="23"/>
        <v/>
      </c>
      <c r="NU43" s="77" t="str">
        <f t="shared" si="24"/>
        <v/>
      </c>
      <c r="NV43" s="77" t="str">
        <f t="shared" si="25"/>
        <v/>
      </c>
      <c r="NW43" s="77" t="e">
        <f>IF(LEN(VLOOKUP(I:I,#REF!, 2, 0))=0, "", VLOOKUP(I:I,#REF!, 2, 0))</f>
        <v>#REF!</v>
      </c>
      <c r="NX43" s="77" t="e">
        <f>IF(LEN(VLOOKUP(I:I,#REF!, 3, 0))=0, "", VLOOKUP(I:I,#REF!, 3, 0))</f>
        <v>#REF!</v>
      </c>
      <c r="NY43" s="77">
        <f t="shared" si="45"/>
        <v>0</v>
      </c>
      <c r="NZ43" s="77">
        <f t="shared" si="46"/>
        <v>0</v>
      </c>
      <c r="OA43" s="77">
        <f t="shared" si="47"/>
        <v>0</v>
      </c>
      <c r="OB43" s="77" t="str">
        <f t="shared" si="48"/>
        <v/>
      </c>
      <c r="OC43" t="str">
        <f t="shared" si="49"/>
        <v/>
      </c>
      <c r="OD43" s="77" t="str">
        <f t="shared" si="50"/>
        <v/>
      </c>
      <c r="OE43" t="str">
        <f t="shared" si="51"/>
        <v/>
      </c>
      <c r="OF43" t="str">
        <f t="shared" si="52"/>
        <v/>
      </c>
      <c r="OG43" t="str">
        <f t="shared" si="53"/>
        <v/>
      </c>
      <c r="OH43">
        <f t="shared" si="58"/>
        <v>0</v>
      </c>
      <c r="OI43">
        <f t="shared" si="54"/>
        <v>0</v>
      </c>
      <c r="OJ43" s="77">
        <f t="shared" si="55"/>
        <v>0</v>
      </c>
      <c r="OK43" t="e">
        <f>IF(LEN(VLOOKUP(I:I,#REF!, 2, 0))=0, "", VLOOKUP(I:I,#REF!, 2, 0))</f>
        <v>#REF!</v>
      </c>
      <c r="OL43" t="e">
        <f>IF(LEN(VLOOKUP(I:I,#REF!, 3, 0))=0, "", VLOOKUP(I:I,#REF!, 3, 0))</f>
        <v>#REF!</v>
      </c>
      <c r="OM43" t="s">
        <v>353</v>
      </c>
      <c r="ON43" t="s">
        <v>353</v>
      </c>
      <c r="OO43" s="109">
        <v>0</v>
      </c>
      <c r="OP43" t="str">
        <f t="shared" si="56"/>
        <v/>
      </c>
      <c r="OQ43">
        <v>1</v>
      </c>
      <c r="OR43">
        <v>2</v>
      </c>
      <c r="OS43">
        <f t="shared" si="57"/>
        <v>7</v>
      </c>
    </row>
    <row r="44" spans="1:409" ht="18" customHeight="1">
      <c r="C44">
        <v>1</v>
      </c>
      <c r="F44" t="s">
        <v>353</v>
      </c>
      <c r="G44" t="s">
        <v>353</v>
      </c>
      <c r="H44" s="110" t="s">
        <v>868</v>
      </c>
      <c r="I44" s="110" t="s">
        <v>868</v>
      </c>
      <c r="J44" s="5"/>
      <c r="K44" s="6">
        <v>44271.364328703705</v>
      </c>
      <c r="L44" s="6">
        <v>44273.362291666665</v>
      </c>
      <c r="M44" s="7">
        <v>72</v>
      </c>
      <c r="N44" s="7">
        <v>2</v>
      </c>
      <c r="O44" s="73">
        <v>1</v>
      </c>
      <c r="P44" s="4" t="s">
        <v>313</v>
      </c>
      <c r="Q44" s="7">
        <v>172624</v>
      </c>
      <c r="R44" s="7">
        <v>0</v>
      </c>
      <c r="S44" s="6">
        <v>44280.362341851855</v>
      </c>
      <c r="T44" s="4" t="s">
        <v>869</v>
      </c>
      <c r="U44" s="4" t="s">
        <v>870</v>
      </c>
      <c r="V44" s="4" t="s">
        <v>871</v>
      </c>
      <c r="W44" s="4" t="s">
        <v>872</v>
      </c>
      <c r="X44" s="7">
        <v>45.8</v>
      </c>
      <c r="Y44" s="7">
        <v>77.790999999999997</v>
      </c>
      <c r="Z44" s="7">
        <v>78.349999999999994</v>
      </c>
      <c r="AA44" s="7">
        <v>8</v>
      </c>
      <c r="AB44" s="7">
        <v>2</v>
      </c>
      <c r="AC44" s="7">
        <v>0</v>
      </c>
      <c r="AD44" s="7">
        <v>2</v>
      </c>
      <c r="AE44" s="7">
        <v>0</v>
      </c>
      <c r="AF44" s="7">
        <v>0</v>
      </c>
      <c r="AG44" s="7">
        <v>2</v>
      </c>
      <c r="AH44" s="7">
        <v>2</v>
      </c>
      <c r="AI44" s="7">
        <v>2</v>
      </c>
      <c r="AJ44" s="4" t="s">
        <v>873</v>
      </c>
      <c r="AK44" s="7">
        <v>41.146000000000001</v>
      </c>
      <c r="AL44" s="7">
        <v>51.33</v>
      </c>
      <c r="AM44" s="7">
        <v>52.722999999999999</v>
      </c>
      <c r="AN44" s="7">
        <v>4</v>
      </c>
      <c r="AO44" s="7">
        <v>3</v>
      </c>
      <c r="AP44" s="7">
        <v>0</v>
      </c>
      <c r="AQ44" s="7">
        <v>3.746</v>
      </c>
      <c r="AR44" s="7">
        <v>177.97900000000001</v>
      </c>
      <c r="AS44" s="7">
        <v>179.54599999999999</v>
      </c>
      <c r="AT44" s="7">
        <v>3</v>
      </c>
      <c r="AU44" s="7">
        <v>323.642</v>
      </c>
      <c r="AV44" s="7">
        <v>651.02</v>
      </c>
      <c r="AW44" s="7">
        <v>652.61</v>
      </c>
      <c r="AX44" s="7">
        <v>6</v>
      </c>
      <c r="AY44" s="4" t="s">
        <v>377</v>
      </c>
      <c r="AZ44" s="4" t="s">
        <v>377</v>
      </c>
      <c r="BA44" s="4"/>
      <c r="BB44" s="73">
        <v>1</v>
      </c>
      <c r="BC44" s="4" t="s">
        <v>874</v>
      </c>
      <c r="BD44" s="7">
        <v>348.33699999999999</v>
      </c>
      <c r="BE44" s="7">
        <v>348.33699999999999</v>
      </c>
      <c r="BF44" s="7">
        <v>349.41300000000001</v>
      </c>
      <c r="BG44" s="7">
        <v>1</v>
      </c>
      <c r="BH44" s="7">
        <v>8.9830000000000005</v>
      </c>
      <c r="BI44" s="7">
        <v>19.352</v>
      </c>
      <c r="BJ44" s="7">
        <v>22.914999999999999</v>
      </c>
      <c r="BK44" s="7">
        <v>4</v>
      </c>
      <c r="BL44" s="4" t="s">
        <v>377</v>
      </c>
      <c r="BM44" s="7">
        <v>706.36900000000003</v>
      </c>
      <c r="BN44" s="7">
        <v>730.63300000000004</v>
      </c>
      <c r="BO44" s="7">
        <v>737.58399999999995</v>
      </c>
      <c r="BP44" s="7">
        <v>5</v>
      </c>
      <c r="BQ44" s="7">
        <v>96</v>
      </c>
      <c r="BR44" s="7">
        <v>96</v>
      </c>
      <c r="BS44" s="7">
        <v>122.685</v>
      </c>
      <c r="BT44" s="7">
        <v>956.58600000000001</v>
      </c>
      <c r="BU44" s="7">
        <v>959.60299999999995</v>
      </c>
      <c r="BV44" s="7">
        <v>19</v>
      </c>
      <c r="BW44" s="4" t="s">
        <v>411</v>
      </c>
      <c r="BX44" s="4" t="s">
        <v>411</v>
      </c>
      <c r="BY44" s="4"/>
      <c r="BZ44" s="73">
        <v>0</v>
      </c>
      <c r="CA44" s="4" t="s">
        <v>875</v>
      </c>
      <c r="CB44" s="7">
        <v>24.117000000000001</v>
      </c>
      <c r="CC44" s="7">
        <v>294.62</v>
      </c>
      <c r="CD44" s="7">
        <v>295.60300000000001</v>
      </c>
      <c r="CE44" s="7">
        <v>5</v>
      </c>
      <c r="CF44" s="7">
        <v>100</v>
      </c>
      <c r="CG44" s="7">
        <v>100</v>
      </c>
      <c r="CH44" s="7">
        <v>4.4909999999999997</v>
      </c>
      <c r="CI44" s="7">
        <v>288.404</v>
      </c>
      <c r="CJ44" s="7">
        <v>289.82</v>
      </c>
      <c r="CK44" s="7">
        <v>21</v>
      </c>
      <c r="CL44" s="97" t="s">
        <v>841</v>
      </c>
      <c r="CM44" s="94" t="s">
        <v>414</v>
      </c>
      <c r="CN44" s="7">
        <v>186.947</v>
      </c>
      <c r="CO44" s="7">
        <v>196.91900000000001</v>
      </c>
      <c r="CP44" s="7">
        <v>198.596</v>
      </c>
      <c r="CQ44" s="7">
        <v>9</v>
      </c>
      <c r="CR44" s="7">
        <v>96</v>
      </c>
      <c r="CS44" s="7">
        <v>95</v>
      </c>
      <c r="CT44" s="7">
        <v>3</v>
      </c>
      <c r="CU44" s="7">
        <v>0</v>
      </c>
      <c r="CV44" s="4" t="s">
        <v>876</v>
      </c>
      <c r="CW44" s="7">
        <v>485.85899999999998</v>
      </c>
      <c r="CX44" s="7">
        <v>485.85899999999998</v>
      </c>
      <c r="CY44" s="7">
        <v>744.44299999999998</v>
      </c>
      <c r="CZ44" s="7">
        <v>1</v>
      </c>
      <c r="DA44" s="7">
        <v>7.4379999999999997</v>
      </c>
      <c r="DB44" s="7">
        <v>18.189</v>
      </c>
      <c r="DC44" s="7">
        <v>19.347999999999999</v>
      </c>
      <c r="DD44" s="7">
        <v>3</v>
      </c>
      <c r="DE44" s="4" t="s">
        <v>377</v>
      </c>
      <c r="DF44" s="7">
        <v>5.1269999999999998</v>
      </c>
      <c r="DG44" s="7">
        <v>268.62700000000001</v>
      </c>
      <c r="DH44" s="7">
        <v>270.49200000000002</v>
      </c>
      <c r="DI44" s="7">
        <v>23</v>
      </c>
      <c r="DJ44" s="7">
        <v>95</v>
      </c>
      <c r="DK44" s="7">
        <v>96</v>
      </c>
      <c r="DL44" s="4" t="s">
        <v>353</v>
      </c>
      <c r="DM44" s="4" t="s">
        <v>353</v>
      </c>
      <c r="DN44" s="4" t="s">
        <v>353</v>
      </c>
      <c r="DO44" s="4" t="s">
        <v>353</v>
      </c>
      <c r="DP44" s="4" t="s">
        <v>353</v>
      </c>
      <c r="DQ44" s="4" t="s">
        <v>320</v>
      </c>
      <c r="DR44" s="4"/>
      <c r="DS44" s="73">
        <v>-999</v>
      </c>
      <c r="DT44" s="4" t="s">
        <v>353</v>
      </c>
      <c r="DU44" s="4" t="s">
        <v>353</v>
      </c>
      <c r="DV44" s="4" t="s">
        <v>353</v>
      </c>
      <c r="DW44" s="4" t="s">
        <v>353</v>
      </c>
      <c r="DX44" s="4" t="s">
        <v>353</v>
      </c>
      <c r="DY44" s="4" t="s">
        <v>353</v>
      </c>
      <c r="DZ44" s="4" t="s">
        <v>353</v>
      </c>
      <c r="EA44" s="4" t="s">
        <v>353</v>
      </c>
      <c r="EB44" s="4" t="s">
        <v>353</v>
      </c>
      <c r="EC44" s="4" t="s">
        <v>353</v>
      </c>
      <c r="ED44" s="4" t="s">
        <v>353</v>
      </c>
      <c r="EE44" s="94" t="s">
        <v>353</v>
      </c>
      <c r="EF44" s="94" t="s">
        <v>353</v>
      </c>
      <c r="EG44" s="4" t="s">
        <v>353</v>
      </c>
      <c r="EH44" s="4" t="s">
        <v>353</v>
      </c>
      <c r="EI44" s="4" t="s">
        <v>353</v>
      </c>
      <c r="EJ44" s="4" t="s">
        <v>353</v>
      </c>
      <c r="EK44" s="4" t="s">
        <v>353</v>
      </c>
      <c r="EL44" s="4" t="s">
        <v>353</v>
      </c>
      <c r="EM44" s="4" t="s">
        <v>353</v>
      </c>
      <c r="EN44" s="4" t="s">
        <v>353</v>
      </c>
      <c r="EO44" s="4" t="s">
        <v>353</v>
      </c>
      <c r="EP44" s="4" t="s">
        <v>353</v>
      </c>
      <c r="EQ44" s="4" t="s">
        <v>353</v>
      </c>
      <c r="ER44" s="4" t="s">
        <v>353</v>
      </c>
      <c r="ES44" s="4" t="s">
        <v>353</v>
      </c>
      <c r="ET44" s="4" t="s">
        <v>353</v>
      </c>
      <c r="EU44" s="4" t="s">
        <v>353</v>
      </c>
      <c r="EV44" s="4" t="s">
        <v>353</v>
      </c>
      <c r="EW44" s="4" t="s">
        <v>353</v>
      </c>
      <c r="EX44" s="4" t="s">
        <v>353</v>
      </c>
      <c r="EY44" s="4" t="s">
        <v>353</v>
      </c>
      <c r="EZ44" s="4" t="s">
        <v>353</v>
      </c>
      <c r="FA44" s="4" t="s">
        <v>353</v>
      </c>
      <c r="FB44" s="4" t="s">
        <v>353</v>
      </c>
      <c r="FC44" s="4" t="s">
        <v>353</v>
      </c>
      <c r="FD44" s="4" t="s">
        <v>353</v>
      </c>
      <c r="FE44" s="4" t="s">
        <v>353</v>
      </c>
      <c r="FF44" s="4" t="s">
        <v>353</v>
      </c>
      <c r="FG44" s="4" t="s">
        <v>353</v>
      </c>
      <c r="FH44" s="4" t="s">
        <v>353</v>
      </c>
      <c r="FI44" s="4" t="s">
        <v>353</v>
      </c>
      <c r="FJ44" s="4" t="s">
        <v>353</v>
      </c>
      <c r="FK44" s="4" t="s">
        <v>353</v>
      </c>
      <c r="FL44" s="4" t="s">
        <v>353</v>
      </c>
      <c r="FM44" s="4" t="s">
        <v>353</v>
      </c>
      <c r="FN44" s="4" t="s">
        <v>353</v>
      </c>
      <c r="FO44" s="4" t="s">
        <v>353</v>
      </c>
      <c r="FP44" s="4" t="s">
        <v>353</v>
      </c>
      <c r="FQ44" s="4" t="s">
        <v>353</v>
      </c>
      <c r="FR44" s="4" t="s">
        <v>353</v>
      </c>
      <c r="FS44" s="4" t="s">
        <v>353</v>
      </c>
      <c r="FT44" s="4" t="s">
        <v>320</v>
      </c>
      <c r="FU44" s="4"/>
      <c r="FV44" s="73">
        <v>-999</v>
      </c>
      <c r="FW44" s="4" t="s">
        <v>353</v>
      </c>
      <c r="FX44" s="4" t="s">
        <v>353</v>
      </c>
      <c r="FY44" s="4" t="s">
        <v>353</v>
      </c>
      <c r="FZ44" s="4" t="s">
        <v>353</v>
      </c>
      <c r="GA44" s="4" t="s">
        <v>353</v>
      </c>
      <c r="GB44" s="4" t="s">
        <v>353</v>
      </c>
      <c r="GC44" s="4" t="s">
        <v>353</v>
      </c>
      <c r="GD44" s="4" t="s">
        <v>320</v>
      </c>
      <c r="GE44" s="4"/>
      <c r="GF44" s="73">
        <v>-999</v>
      </c>
      <c r="GG44" s="4" t="s">
        <v>353</v>
      </c>
      <c r="GH44" s="4" t="s">
        <v>353</v>
      </c>
      <c r="GI44" s="4" t="s">
        <v>353</v>
      </c>
      <c r="GJ44" s="4" t="s">
        <v>353</v>
      </c>
      <c r="GK44" s="4" t="s">
        <v>353</v>
      </c>
      <c r="GL44" s="4" t="s">
        <v>353</v>
      </c>
      <c r="GM44" s="4" t="s">
        <v>353</v>
      </c>
      <c r="GN44" s="4" t="s">
        <v>353</v>
      </c>
      <c r="GO44" s="4" t="s">
        <v>353</v>
      </c>
      <c r="GP44" s="4" t="s">
        <v>353</v>
      </c>
      <c r="GQ44" s="4" t="s">
        <v>353</v>
      </c>
      <c r="GR44" s="4" t="s">
        <v>353</v>
      </c>
      <c r="GS44" s="4" t="s">
        <v>353</v>
      </c>
      <c r="GT44" s="4" t="s">
        <v>353</v>
      </c>
      <c r="GU44" s="4" t="s">
        <v>353</v>
      </c>
      <c r="GV44" s="4" t="s">
        <v>353</v>
      </c>
      <c r="GW44" s="4" t="s">
        <v>353</v>
      </c>
      <c r="GX44" s="4" t="s">
        <v>353</v>
      </c>
      <c r="GY44" s="4" t="s">
        <v>353</v>
      </c>
      <c r="GZ44" s="4" t="s">
        <v>353</v>
      </c>
      <c r="HA44" s="4" t="s">
        <v>353</v>
      </c>
      <c r="HB44" s="4" t="s">
        <v>353</v>
      </c>
      <c r="HC44" s="4" t="s">
        <v>353</v>
      </c>
      <c r="HD44" s="4" t="s">
        <v>353</v>
      </c>
      <c r="HE44" s="4" t="s">
        <v>353</v>
      </c>
      <c r="HF44" s="4" t="s">
        <v>353</v>
      </c>
      <c r="HG44" s="4" t="s">
        <v>353</v>
      </c>
      <c r="HH44" s="4" t="s">
        <v>353</v>
      </c>
      <c r="HI44" s="4" t="s">
        <v>346</v>
      </c>
      <c r="HJ44" s="4" t="s">
        <v>347</v>
      </c>
      <c r="HK44" s="8"/>
      <c r="HL44" s="4" t="s">
        <v>868</v>
      </c>
      <c r="HM44" s="5"/>
      <c r="HN44" s="5"/>
      <c r="HO44" s="9"/>
      <c r="HP44" s="9"/>
      <c r="HQ44" s="9"/>
      <c r="HR44" s="5"/>
      <c r="HS44" s="4"/>
      <c r="HT44" s="4"/>
      <c r="HU44" s="4"/>
      <c r="HV44" s="4"/>
      <c r="HW44" s="9"/>
      <c r="HX44" s="9"/>
      <c r="HY44" s="9"/>
      <c r="HZ44" s="9"/>
      <c r="IA44" s="9"/>
      <c r="IB44" s="9"/>
      <c r="IC44" s="9"/>
      <c r="ID44" s="9"/>
      <c r="IE44" s="4"/>
      <c r="IF44" s="9"/>
      <c r="IG44" s="9"/>
      <c r="IH44" s="4"/>
      <c r="II44" s="4" t="s">
        <v>320</v>
      </c>
      <c r="IJ44" s="4"/>
      <c r="IK44" s="7">
        <v>-999</v>
      </c>
      <c r="IL44" s="4"/>
      <c r="IM44" s="4" t="s">
        <v>320</v>
      </c>
      <c r="IN44" s="4"/>
      <c r="IO44" s="73">
        <v>-999</v>
      </c>
      <c r="IP44" s="4"/>
      <c r="IQ44" s="4"/>
      <c r="IR44" s="4" t="s">
        <v>320</v>
      </c>
      <c r="IS44" s="4"/>
      <c r="IT44" s="7">
        <v>-999</v>
      </c>
      <c r="IU44" s="4"/>
      <c r="IV44" s="4" t="s">
        <v>320</v>
      </c>
      <c r="IW44" s="4"/>
      <c r="IX44" s="7">
        <v>-999</v>
      </c>
      <c r="IY44" s="4"/>
      <c r="IZ44" s="4"/>
      <c r="JA44" s="4" t="s">
        <v>320</v>
      </c>
      <c r="JB44" s="4"/>
      <c r="JC44" s="73">
        <v>-999</v>
      </c>
      <c r="JD44" s="4"/>
      <c r="JE44" s="4" t="s">
        <v>320</v>
      </c>
      <c r="JF44" s="4"/>
      <c r="JG44" s="73">
        <v>-999</v>
      </c>
      <c r="JH44" s="4"/>
      <c r="JI44" s="9"/>
      <c r="JJ44" s="9"/>
      <c r="JK44" s="9"/>
      <c r="JL44" s="9"/>
      <c r="JM44" s="4"/>
      <c r="JN44" s="9"/>
      <c r="JO44" s="9"/>
      <c r="JP44" s="9"/>
      <c r="JQ44" s="9"/>
      <c r="JR44" s="9"/>
      <c r="JS44" s="4"/>
      <c r="JT44" s="9"/>
      <c r="JU44" s="9"/>
      <c r="JV44" s="4"/>
      <c r="JW44" s="9"/>
      <c r="JX44" s="9"/>
      <c r="JY44" s="9"/>
      <c r="JZ44" s="9"/>
      <c r="KA44" s="9"/>
      <c r="KB44" s="4"/>
      <c r="KC44" s="4"/>
      <c r="KD44" s="9"/>
      <c r="KE44" s="9"/>
      <c r="KF44" s="9"/>
      <c r="KG44" s="9"/>
      <c r="KH44" s="9"/>
      <c r="KI44" s="9"/>
      <c r="KJ44" s="9"/>
      <c r="KK44" s="9"/>
      <c r="KL44" s="9"/>
      <c r="KM44" s="9"/>
      <c r="KN44" s="9"/>
      <c r="KO44" s="9"/>
      <c r="KP44" s="4"/>
      <c r="KQ44" s="4"/>
      <c r="KR44" s="9"/>
      <c r="KS44" s="4"/>
      <c r="KT44" s="4"/>
      <c r="KU44" s="9"/>
      <c r="KV44" s="9"/>
      <c r="KW44" s="9"/>
      <c r="KX44" s="9"/>
      <c r="KY44" s="9"/>
      <c r="KZ44" s="9"/>
      <c r="LA44" s="9"/>
      <c r="LB44" s="9"/>
      <c r="LC44" s="9"/>
      <c r="LD44" s="9"/>
      <c r="LE44" s="9"/>
      <c r="LF44" s="9"/>
      <c r="LG44" s="9"/>
      <c r="LH44" s="9"/>
      <c r="LI44" s="9"/>
      <c r="LJ44" s="9"/>
      <c r="LK44" s="9"/>
      <c r="LL44" s="9"/>
      <c r="LM44" s="9"/>
      <c r="LN44" s="9"/>
      <c r="LO44" s="9"/>
      <c r="LP44" s="9"/>
      <c r="LQ44" s="9"/>
      <c r="LR44" s="9"/>
      <c r="LS44" s="9"/>
      <c r="LT44" s="9"/>
      <c r="LU44" s="9"/>
      <c r="LV44" s="4"/>
      <c r="LW44" s="4"/>
      <c r="LX44" s="4"/>
      <c r="LY44" s="4"/>
      <c r="LZ44" s="9"/>
      <c r="MA44">
        <f t="shared" si="27"/>
        <v>8</v>
      </c>
      <c r="MB44" t="str">
        <f t="shared" si="28"/>
        <v/>
      </c>
      <c r="MC44" t="str">
        <f t="shared" si="0"/>
        <v/>
      </c>
      <c r="MD44" t="str">
        <f t="shared" si="1"/>
        <v/>
      </c>
      <c r="ME44" t="str">
        <f t="shared" si="29"/>
        <v/>
      </c>
      <c r="MF44">
        <f t="shared" si="30"/>
        <v>1.3333333333333333</v>
      </c>
      <c r="MG44" t="str">
        <f t="shared" si="31"/>
        <v/>
      </c>
      <c r="MH44" t="str">
        <f t="shared" si="32"/>
        <v/>
      </c>
      <c r="MI44" t="str">
        <f t="shared" si="33"/>
        <v/>
      </c>
      <c r="MJ44" t="str">
        <f t="shared" si="34"/>
        <v/>
      </c>
      <c r="MK44">
        <f t="shared" si="35"/>
        <v>0</v>
      </c>
      <c r="ML44">
        <f t="shared" si="36"/>
        <v>2.6666666666666665</v>
      </c>
      <c r="MM44" t="str">
        <f t="shared" si="37"/>
        <v/>
      </c>
      <c r="MN44" t="str">
        <f t="shared" si="38"/>
        <v/>
      </c>
      <c r="MO44">
        <f t="shared" si="39"/>
        <v>0</v>
      </c>
      <c r="MP44">
        <f t="shared" si="40"/>
        <v>2.6666666666666665</v>
      </c>
      <c r="MQ44" t="str">
        <f t="shared" si="41"/>
        <v/>
      </c>
      <c r="MR44" t="str">
        <f t="shared" si="42"/>
        <v/>
      </c>
      <c r="MS44">
        <f t="shared" si="43"/>
        <v>96.75</v>
      </c>
      <c r="MT44">
        <f t="shared" si="44"/>
        <v>96.75</v>
      </c>
      <c r="MU44" s="77">
        <f t="shared" si="2"/>
        <v>1</v>
      </c>
      <c r="MV44">
        <f t="shared" si="3"/>
        <v>0</v>
      </c>
      <c r="MW44">
        <v>1</v>
      </c>
      <c r="MX44">
        <v>1</v>
      </c>
      <c r="MY44" t="str">
        <f t="shared" si="4"/>
        <v/>
      </c>
      <c r="NB44" t="str">
        <f t="shared" si="5"/>
        <v/>
      </c>
      <c r="NC44" t="str">
        <f t="shared" si="6"/>
        <v/>
      </c>
      <c r="ND44" t="str">
        <f t="shared" si="7"/>
        <v/>
      </c>
      <c r="NE44" t="str">
        <f t="shared" si="8"/>
        <v/>
      </c>
      <c r="NF44" t="str">
        <f t="shared" si="9"/>
        <v/>
      </c>
      <c r="NG44" t="str">
        <f t="shared" si="10"/>
        <v/>
      </c>
      <c r="NH44" t="str">
        <f t="shared" si="11"/>
        <v/>
      </c>
      <c r="NI44" t="str">
        <f t="shared" si="12"/>
        <v/>
      </c>
      <c r="NJ44" t="str">
        <f t="shared" si="13"/>
        <v/>
      </c>
      <c r="NK44" t="str">
        <f t="shared" si="14"/>
        <v/>
      </c>
      <c r="NL44" t="str">
        <f t="shared" si="15"/>
        <v/>
      </c>
      <c r="NM44" t="str">
        <f t="shared" si="16"/>
        <v/>
      </c>
      <c r="NN44" s="77" t="str">
        <f t="shared" si="17"/>
        <v/>
      </c>
      <c r="NO44" s="77" t="str">
        <f t="shared" si="18"/>
        <v/>
      </c>
      <c r="NP44" s="77" t="str">
        <f t="shared" si="19"/>
        <v/>
      </c>
      <c r="NQ44" s="77" t="str">
        <f t="shared" si="20"/>
        <v/>
      </c>
      <c r="NR44" s="77" t="str">
        <f t="shared" si="21"/>
        <v/>
      </c>
      <c r="NS44" s="77" t="str">
        <f t="shared" si="22"/>
        <v/>
      </c>
      <c r="NT44" s="77" t="str">
        <f t="shared" si="23"/>
        <v/>
      </c>
      <c r="NU44" s="77" t="str">
        <f t="shared" si="24"/>
        <v/>
      </c>
      <c r="NV44" s="77" t="str">
        <f t="shared" si="25"/>
        <v/>
      </c>
      <c r="NW44" s="77" t="e">
        <f>IF(LEN(VLOOKUP(I:I,#REF!, 2, 0))=0, "", VLOOKUP(I:I,#REF!, 2, 0))</f>
        <v>#REF!</v>
      </c>
      <c r="NX44" s="77" t="e">
        <f>IF(LEN(VLOOKUP(I:I,#REF!, 3, 0))=0, "", VLOOKUP(I:I,#REF!, 3, 0))</f>
        <v>#REF!</v>
      </c>
      <c r="NY44" s="77">
        <f t="shared" si="45"/>
        <v>0.66666666666666663</v>
      </c>
      <c r="NZ44" s="77">
        <f t="shared" si="46"/>
        <v>1</v>
      </c>
      <c r="OA44" s="77">
        <f t="shared" si="47"/>
        <v>0</v>
      </c>
      <c r="OB44" s="77" t="str">
        <f t="shared" si="48"/>
        <v/>
      </c>
      <c r="OC44" t="str">
        <f t="shared" si="49"/>
        <v/>
      </c>
      <c r="OD44" s="77" t="str">
        <f t="shared" si="50"/>
        <v/>
      </c>
      <c r="OE44" t="str">
        <f t="shared" si="51"/>
        <v/>
      </c>
      <c r="OF44" t="str">
        <f t="shared" si="52"/>
        <v/>
      </c>
      <c r="OG44" t="str">
        <f t="shared" si="53"/>
        <v/>
      </c>
      <c r="OH44">
        <f t="shared" si="58"/>
        <v>0.66666666666666663</v>
      </c>
      <c r="OI44">
        <f t="shared" si="54"/>
        <v>0</v>
      </c>
      <c r="OJ44" s="77">
        <f t="shared" si="55"/>
        <v>1</v>
      </c>
      <c r="OK44" t="e">
        <f>IF(LEN(VLOOKUP(I:I,#REF!, 2, 0))=0, "", VLOOKUP(I:I,#REF!, 2, 0))</f>
        <v>#REF!</v>
      </c>
      <c r="OL44" t="e">
        <f>IF(LEN(VLOOKUP(I:I,#REF!, 3, 0))=0, "", VLOOKUP(I:I,#REF!, 3, 0))</f>
        <v>#REF!</v>
      </c>
      <c r="OM44" t="s">
        <v>353</v>
      </c>
      <c r="ON44" t="s">
        <v>353</v>
      </c>
      <c r="OO44" s="109">
        <v>1</v>
      </c>
      <c r="OP44" t="str">
        <f t="shared" si="56"/>
        <v/>
      </c>
      <c r="OQ44">
        <v>1</v>
      </c>
      <c r="OR44">
        <v>2</v>
      </c>
      <c r="OS44">
        <f t="shared" si="57"/>
        <v>6</v>
      </c>
    </row>
    <row r="45" spans="1:409" ht="18" customHeight="1">
      <c r="F45" t="s">
        <v>353</v>
      </c>
      <c r="G45" t="s">
        <v>353</v>
      </c>
      <c r="H45" s="112" t="s">
        <v>4047</v>
      </c>
      <c r="I45" s="112" t="s">
        <v>4047</v>
      </c>
      <c r="J45" s="22"/>
      <c r="K45" s="23">
        <v>44271.364363425928</v>
      </c>
      <c r="L45" s="23">
        <v>44271.43550925926</v>
      </c>
      <c r="M45" s="24">
        <v>100</v>
      </c>
      <c r="N45" s="24">
        <v>1</v>
      </c>
      <c r="O45" s="74">
        <v>1</v>
      </c>
      <c r="P45" s="25" t="s">
        <v>313</v>
      </c>
      <c r="Q45" s="24">
        <v>6147</v>
      </c>
      <c r="R45" s="24">
        <v>1</v>
      </c>
      <c r="S45" s="23">
        <v>44271.435544687498</v>
      </c>
      <c r="T45" s="25" t="s">
        <v>314</v>
      </c>
      <c r="U45" s="25" t="s">
        <v>779</v>
      </c>
      <c r="V45" s="25" t="s">
        <v>780</v>
      </c>
      <c r="W45" s="25" t="s">
        <v>675</v>
      </c>
      <c r="X45" s="24">
        <v>7.3470000000000004</v>
      </c>
      <c r="Y45" s="24">
        <v>22.122</v>
      </c>
      <c r="Z45" s="24">
        <v>27.161999999999999</v>
      </c>
      <c r="AA45" s="24">
        <v>3</v>
      </c>
      <c r="AB45" s="24">
        <v>4</v>
      </c>
      <c r="AC45" s="24">
        <v>0</v>
      </c>
      <c r="AD45" s="24">
        <v>2</v>
      </c>
      <c r="AE45" s="24">
        <v>1</v>
      </c>
      <c r="AF45" s="24">
        <v>0</v>
      </c>
      <c r="AG45" s="24">
        <v>0</v>
      </c>
      <c r="AH45" s="24">
        <v>3</v>
      </c>
      <c r="AI45" s="24">
        <v>1</v>
      </c>
      <c r="AJ45" s="25" t="s">
        <v>4048</v>
      </c>
      <c r="AK45" s="24">
        <v>5.327</v>
      </c>
      <c r="AL45" s="24">
        <v>13.743</v>
      </c>
      <c r="AM45" s="24">
        <v>14.879</v>
      </c>
      <c r="AN45" s="24">
        <v>4</v>
      </c>
      <c r="AO45" s="24">
        <v>4</v>
      </c>
      <c r="AP45" s="24">
        <v>0</v>
      </c>
      <c r="AQ45" s="24">
        <v>5.0650000000000004</v>
      </c>
      <c r="AR45" s="24">
        <v>279.19200000000001</v>
      </c>
      <c r="AS45" s="24">
        <v>289.69400000000002</v>
      </c>
      <c r="AT45" s="24">
        <v>9</v>
      </c>
      <c r="AU45" s="24">
        <v>79.400000000000006</v>
      </c>
      <c r="AV45" s="24">
        <v>637.28200000000004</v>
      </c>
      <c r="AW45" s="24">
        <v>751.93100000000004</v>
      </c>
      <c r="AX45" s="24">
        <v>17</v>
      </c>
      <c r="AY45" s="25" t="s">
        <v>377</v>
      </c>
      <c r="AZ45" s="25" t="s">
        <v>377</v>
      </c>
      <c r="BA45" s="25"/>
      <c r="BB45" s="74">
        <v>1</v>
      </c>
      <c r="BC45" s="25" t="s">
        <v>4049</v>
      </c>
      <c r="BD45" s="24">
        <v>77.25</v>
      </c>
      <c r="BE45" s="24">
        <v>398.524</v>
      </c>
      <c r="BF45" s="24">
        <v>508.79399999999998</v>
      </c>
      <c r="BG45" s="24">
        <v>13</v>
      </c>
      <c r="BH45" s="24">
        <v>11.065</v>
      </c>
      <c r="BI45" s="24">
        <v>11.065</v>
      </c>
      <c r="BJ45" s="24">
        <v>14.384</v>
      </c>
      <c r="BK45" s="24">
        <v>1</v>
      </c>
      <c r="BL45" s="25" t="s">
        <v>377</v>
      </c>
      <c r="BM45" s="24">
        <v>2.206</v>
      </c>
      <c r="BN45" s="24">
        <v>57.048999999999999</v>
      </c>
      <c r="BO45" s="24">
        <v>65.28</v>
      </c>
      <c r="BP45" s="24">
        <v>3</v>
      </c>
      <c r="BQ45" s="24">
        <v>10</v>
      </c>
      <c r="BR45" s="24">
        <v>11</v>
      </c>
      <c r="BS45" s="24">
        <v>2.319</v>
      </c>
      <c r="BT45" s="24">
        <v>382.46</v>
      </c>
      <c r="BU45" s="24">
        <v>383.54599999999999</v>
      </c>
      <c r="BV45" s="24">
        <v>15</v>
      </c>
      <c r="BW45" s="25" t="s">
        <v>572</v>
      </c>
      <c r="BX45" s="25" t="s">
        <v>572</v>
      </c>
      <c r="BY45" s="25"/>
      <c r="BZ45" s="74">
        <v>0</v>
      </c>
      <c r="CA45" s="25" t="s">
        <v>4050</v>
      </c>
      <c r="CB45" s="24">
        <v>21.974</v>
      </c>
      <c r="CC45" s="24">
        <v>103.185</v>
      </c>
      <c r="CD45" s="24">
        <v>104.181</v>
      </c>
      <c r="CE45" s="24">
        <v>5</v>
      </c>
      <c r="CF45" s="24">
        <v>94</v>
      </c>
      <c r="CG45" s="24">
        <v>95</v>
      </c>
      <c r="CH45" s="24">
        <v>2.0329999999999999</v>
      </c>
      <c r="CI45" s="24">
        <v>160.56899999999999</v>
      </c>
      <c r="CJ45" s="24">
        <v>161.851</v>
      </c>
      <c r="CK45" s="24">
        <v>20</v>
      </c>
      <c r="CL45" s="99" t="s">
        <v>574</v>
      </c>
      <c r="CM45" s="96" t="s">
        <v>414</v>
      </c>
      <c r="CN45" s="24">
        <v>2.1269999999999998</v>
      </c>
      <c r="CO45" s="24">
        <v>46.713999999999999</v>
      </c>
      <c r="CP45" s="24">
        <v>122.67</v>
      </c>
      <c r="CQ45" s="24">
        <v>4</v>
      </c>
      <c r="CR45" s="24">
        <v>83</v>
      </c>
      <c r="CS45" s="24">
        <v>81</v>
      </c>
      <c r="CT45" s="24">
        <v>2</v>
      </c>
      <c r="CU45" s="24">
        <v>2</v>
      </c>
      <c r="CV45" s="25" t="s">
        <v>4016</v>
      </c>
      <c r="CW45" s="24">
        <v>6.476</v>
      </c>
      <c r="CX45" s="24">
        <v>185.53</v>
      </c>
      <c r="CY45" s="24">
        <v>186.453</v>
      </c>
      <c r="CZ45" s="24">
        <v>6</v>
      </c>
      <c r="DA45" s="24">
        <v>7.6369999999999996</v>
      </c>
      <c r="DB45" s="24">
        <v>7.6369999999999996</v>
      </c>
      <c r="DC45" s="24">
        <v>12.03</v>
      </c>
      <c r="DD45" s="24">
        <v>1</v>
      </c>
      <c r="DE45" s="25" t="s">
        <v>377</v>
      </c>
      <c r="DF45" s="24">
        <v>2.4039999999999999</v>
      </c>
      <c r="DG45" s="24">
        <v>5.8490000000000002</v>
      </c>
      <c r="DH45" s="24">
        <v>39.354999999999997</v>
      </c>
      <c r="DI45" s="24">
        <v>2</v>
      </c>
      <c r="DJ45" s="24">
        <v>77</v>
      </c>
      <c r="DK45" s="24">
        <v>37</v>
      </c>
      <c r="DL45" s="24">
        <v>12.007999999999999</v>
      </c>
      <c r="DM45" s="24">
        <v>48.731999999999999</v>
      </c>
      <c r="DN45" s="24">
        <v>77.343999999999994</v>
      </c>
      <c r="DO45" s="24">
        <v>6</v>
      </c>
      <c r="DP45" s="25" t="s">
        <v>1116</v>
      </c>
      <c r="DQ45" s="25" t="s">
        <v>3754</v>
      </c>
      <c r="DR45" s="25" t="s">
        <v>956</v>
      </c>
      <c r="DS45" s="74">
        <v>1</v>
      </c>
      <c r="DT45" s="25" t="s">
        <v>4051</v>
      </c>
      <c r="DU45" s="24">
        <v>5.5069999999999997</v>
      </c>
      <c r="DV45" s="24">
        <v>7.3170000000000002</v>
      </c>
      <c r="DW45" s="24">
        <v>65.158000000000001</v>
      </c>
      <c r="DX45" s="24">
        <v>3</v>
      </c>
      <c r="DY45" s="24">
        <v>96</v>
      </c>
      <c r="DZ45" s="24">
        <v>21</v>
      </c>
      <c r="EA45" s="24">
        <v>51.832000000000001</v>
      </c>
      <c r="EB45" s="24">
        <v>61.59</v>
      </c>
      <c r="EC45" s="24">
        <v>66.983000000000004</v>
      </c>
      <c r="ED45" s="24">
        <v>4</v>
      </c>
      <c r="EE45" s="96" t="s">
        <v>336</v>
      </c>
      <c r="EF45" s="96" t="s">
        <v>448</v>
      </c>
      <c r="EG45" s="24">
        <v>151.58500000000001</v>
      </c>
      <c r="EH45" s="24">
        <v>159.755</v>
      </c>
      <c r="EI45" s="24">
        <v>162.44399999999999</v>
      </c>
      <c r="EJ45" s="24">
        <v>2</v>
      </c>
      <c r="EK45" s="24">
        <v>62</v>
      </c>
      <c r="EL45" s="24">
        <v>74</v>
      </c>
      <c r="EM45" s="24">
        <v>0</v>
      </c>
      <c r="EN45" s="24">
        <v>4</v>
      </c>
      <c r="EO45" s="25" t="s">
        <v>333</v>
      </c>
      <c r="EP45" s="24">
        <v>139.08600000000001</v>
      </c>
      <c r="EQ45" s="24">
        <v>144.86799999999999</v>
      </c>
      <c r="ER45" s="24">
        <v>147.78899999999999</v>
      </c>
      <c r="ES45" s="24">
        <v>4</v>
      </c>
      <c r="ET45" s="25" t="s">
        <v>578</v>
      </c>
      <c r="EU45" s="24">
        <v>0</v>
      </c>
      <c r="EV45" s="24">
        <v>0</v>
      </c>
      <c r="EW45" s="24">
        <v>1683.2149999999999</v>
      </c>
      <c r="EX45" s="24">
        <v>0</v>
      </c>
      <c r="EY45" s="24">
        <v>62</v>
      </c>
      <c r="EZ45" s="24">
        <v>75</v>
      </c>
      <c r="FA45" s="24">
        <v>103.11199999999999</v>
      </c>
      <c r="FB45" s="24">
        <v>183.923</v>
      </c>
      <c r="FC45" s="24">
        <v>185.232</v>
      </c>
      <c r="FD45" s="24">
        <v>22</v>
      </c>
      <c r="FE45" s="25" t="s">
        <v>2736</v>
      </c>
      <c r="FF45" s="24">
        <v>3</v>
      </c>
      <c r="FG45" s="24">
        <v>2</v>
      </c>
      <c r="FH45" s="24">
        <v>2</v>
      </c>
      <c r="FI45" s="24">
        <v>0</v>
      </c>
      <c r="FJ45" s="24">
        <v>1</v>
      </c>
      <c r="FK45" s="24">
        <v>0</v>
      </c>
      <c r="FL45" s="25" t="s">
        <v>336</v>
      </c>
      <c r="FM45" s="25" t="s">
        <v>337</v>
      </c>
      <c r="FN45" s="24">
        <v>1</v>
      </c>
      <c r="FO45" s="24">
        <v>2.8730000000000002</v>
      </c>
      <c r="FP45" s="24">
        <v>68.016000000000005</v>
      </c>
      <c r="FQ45" s="24">
        <v>69.247</v>
      </c>
      <c r="FR45" s="24">
        <v>12</v>
      </c>
      <c r="FS45" s="25" t="s">
        <v>486</v>
      </c>
      <c r="FT45" s="25" t="s">
        <v>323</v>
      </c>
      <c r="FU45" s="25"/>
      <c r="FV45" s="74">
        <v>1</v>
      </c>
      <c r="FW45" s="25" t="s">
        <v>4052</v>
      </c>
      <c r="FX45" s="25" t="s">
        <v>370</v>
      </c>
      <c r="FY45" s="24">
        <v>4.569</v>
      </c>
      <c r="FZ45" s="24">
        <v>86.486999999999995</v>
      </c>
      <c r="GA45" s="24">
        <v>88.445999999999998</v>
      </c>
      <c r="GB45" s="24">
        <v>5</v>
      </c>
      <c r="GC45" s="25" t="s">
        <v>1511</v>
      </c>
      <c r="GD45" s="25" t="s">
        <v>368</v>
      </c>
      <c r="GE45" s="25"/>
      <c r="GF45" s="74">
        <v>1</v>
      </c>
      <c r="GG45" s="25" t="s">
        <v>4053</v>
      </c>
      <c r="GH45" s="25" t="s">
        <v>370</v>
      </c>
      <c r="GI45" s="24">
        <v>80.688999999999993</v>
      </c>
      <c r="GJ45" s="24">
        <v>138.15100000000001</v>
      </c>
      <c r="GK45" s="24">
        <v>140.12899999999999</v>
      </c>
      <c r="GL45" s="24">
        <v>7</v>
      </c>
      <c r="GM45" s="24">
        <v>1</v>
      </c>
      <c r="GN45" s="25" t="s">
        <v>4054</v>
      </c>
      <c r="GO45" s="24">
        <v>5.4829999999999997</v>
      </c>
      <c r="GP45" s="24">
        <v>7.1710000000000003</v>
      </c>
      <c r="GQ45" s="24">
        <v>12.529</v>
      </c>
      <c r="GR45" s="24">
        <v>2</v>
      </c>
      <c r="GS45" s="24">
        <v>2</v>
      </c>
      <c r="GT45" s="24">
        <v>2</v>
      </c>
      <c r="GU45" s="24">
        <v>1</v>
      </c>
      <c r="GV45" s="24">
        <v>4</v>
      </c>
      <c r="GW45" s="25" t="s">
        <v>312</v>
      </c>
      <c r="GX45" s="24">
        <v>13.016</v>
      </c>
      <c r="GY45" s="24">
        <v>79.706999999999994</v>
      </c>
      <c r="GZ45" s="24">
        <v>81.143000000000001</v>
      </c>
      <c r="HA45" s="24">
        <v>12</v>
      </c>
      <c r="HB45" s="24">
        <v>6</v>
      </c>
      <c r="HC45" s="24">
        <v>2</v>
      </c>
      <c r="HD45" s="24">
        <v>4</v>
      </c>
      <c r="HE45" s="24">
        <v>1</v>
      </c>
      <c r="HF45" s="24">
        <v>1</v>
      </c>
      <c r="HG45" s="24">
        <v>5</v>
      </c>
      <c r="HH45" s="24">
        <v>4</v>
      </c>
      <c r="HI45" s="25" t="s">
        <v>3684</v>
      </c>
      <c r="HJ45" s="25" t="s">
        <v>3685</v>
      </c>
      <c r="HK45" s="8"/>
      <c r="HL45" s="25" t="s">
        <v>4047</v>
      </c>
      <c r="HM45" s="23">
        <v>44274.354953703703</v>
      </c>
      <c r="HN45" s="23">
        <v>44274.393726851849</v>
      </c>
      <c r="HO45" s="24">
        <v>100</v>
      </c>
      <c r="HP45" s="24">
        <v>3350</v>
      </c>
      <c r="HQ45" s="24">
        <v>1</v>
      </c>
      <c r="HR45" s="23">
        <v>44274.39373945602</v>
      </c>
      <c r="HS45" s="25" t="s">
        <v>314</v>
      </c>
      <c r="HT45" s="25" t="s">
        <v>779</v>
      </c>
      <c r="HU45" s="25" t="s">
        <v>780</v>
      </c>
      <c r="HV45" s="25" t="s">
        <v>675</v>
      </c>
      <c r="HW45" s="24">
        <v>0</v>
      </c>
      <c r="HX45" s="24">
        <v>1</v>
      </c>
      <c r="HY45" s="24">
        <v>1</v>
      </c>
      <c r="HZ45" s="24">
        <v>1</v>
      </c>
      <c r="IA45" s="24">
        <v>1</v>
      </c>
      <c r="IB45" s="24">
        <v>1</v>
      </c>
      <c r="IC45" s="24">
        <v>1</v>
      </c>
      <c r="ID45" s="24">
        <v>1</v>
      </c>
      <c r="IE45" s="25" t="s">
        <v>333</v>
      </c>
      <c r="IF45" s="24">
        <v>4</v>
      </c>
      <c r="IG45" s="24">
        <v>0</v>
      </c>
      <c r="IH45" s="25" t="s">
        <v>391</v>
      </c>
      <c r="II45" s="25" t="s">
        <v>391</v>
      </c>
      <c r="IJ45" s="25"/>
      <c r="IK45" s="74">
        <v>1</v>
      </c>
      <c r="IL45" s="74">
        <v>31</v>
      </c>
      <c r="IM45" s="74">
        <v>31</v>
      </c>
      <c r="IN45" s="25"/>
      <c r="IO45" s="74">
        <v>0</v>
      </c>
      <c r="IP45" s="25" t="s">
        <v>4055</v>
      </c>
      <c r="IQ45" s="74">
        <v>23</v>
      </c>
      <c r="IR45" s="74">
        <v>23</v>
      </c>
      <c r="IS45" s="25"/>
      <c r="IT45" s="74">
        <v>0</v>
      </c>
      <c r="IU45" s="74">
        <v>13</v>
      </c>
      <c r="IV45" s="74">
        <v>13</v>
      </c>
      <c r="IW45" s="25"/>
      <c r="IX45" s="74">
        <v>0</v>
      </c>
      <c r="IY45" s="25" t="s">
        <v>4056</v>
      </c>
      <c r="IZ45" s="74">
        <v>200</v>
      </c>
      <c r="JA45" s="74">
        <v>200</v>
      </c>
      <c r="JB45" s="25"/>
      <c r="JC45" s="74">
        <v>0</v>
      </c>
      <c r="JD45" s="74">
        <v>60</v>
      </c>
      <c r="JE45" s="74">
        <v>60</v>
      </c>
      <c r="JF45" s="25"/>
      <c r="JG45" s="74">
        <v>1</v>
      </c>
      <c r="JH45" s="25" t="s">
        <v>4057</v>
      </c>
      <c r="JI45" s="24">
        <v>4</v>
      </c>
      <c r="JJ45" s="24">
        <v>0</v>
      </c>
      <c r="JK45" s="24">
        <v>2</v>
      </c>
      <c r="JL45" s="24">
        <v>3</v>
      </c>
      <c r="JM45" s="25" t="s">
        <v>4058</v>
      </c>
      <c r="JN45" s="24">
        <v>1</v>
      </c>
      <c r="JO45" s="24">
        <v>2</v>
      </c>
      <c r="JP45" s="24">
        <v>2</v>
      </c>
      <c r="JQ45" s="24">
        <v>2</v>
      </c>
      <c r="JR45" s="24">
        <v>1</v>
      </c>
      <c r="JS45" s="25" t="s">
        <v>4059</v>
      </c>
      <c r="JT45" s="24">
        <v>2</v>
      </c>
      <c r="JU45" s="24">
        <v>1</v>
      </c>
      <c r="JV45" s="25" t="s">
        <v>4060</v>
      </c>
      <c r="JW45" s="24">
        <v>2</v>
      </c>
      <c r="JX45" s="24">
        <v>4</v>
      </c>
      <c r="JY45" s="24">
        <v>0</v>
      </c>
      <c r="JZ45" s="24">
        <v>1</v>
      </c>
      <c r="KA45" s="24">
        <v>0</v>
      </c>
      <c r="KB45" s="25" t="s">
        <v>313</v>
      </c>
      <c r="KC45" s="25" t="s">
        <v>313</v>
      </c>
      <c r="KD45" s="24">
        <v>1</v>
      </c>
      <c r="KE45" s="24">
        <v>8.4420000000000002</v>
      </c>
      <c r="KF45" s="24">
        <v>16.492000000000001</v>
      </c>
      <c r="KG45" s="24">
        <v>17.692</v>
      </c>
      <c r="KH45" s="24">
        <v>7</v>
      </c>
      <c r="KI45" s="24">
        <v>1</v>
      </c>
      <c r="KJ45" s="24">
        <v>1</v>
      </c>
      <c r="KK45" s="24">
        <v>1</v>
      </c>
      <c r="KL45" s="24">
        <v>1</v>
      </c>
      <c r="KM45" s="24">
        <v>1</v>
      </c>
      <c r="KN45" s="24">
        <v>11</v>
      </c>
      <c r="KO45" s="24">
        <v>1</v>
      </c>
      <c r="KP45" s="25" t="s">
        <v>360</v>
      </c>
      <c r="KQ45" s="25" t="s">
        <v>313</v>
      </c>
      <c r="KR45" s="24">
        <v>1</v>
      </c>
      <c r="KS45" s="25" t="s">
        <v>1048</v>
      </c>
      <c r="KT45" s="25" t="s">
        <v>4061</v>
      </c>
      <c r="KU45" s="24">
        <v>5</v>
      </c>
      <c r="KV45" s="24">
        <v>5</v>
      </c>
      <c r="KW45" s="24">
        <v>5</v>
      </c>
      <c r="KX45" s="24">
        <v>5</v>
      </c>
      <c r="KY45" s="24">
        <v>5</v>
      </c>
      <c r="KZ45" s="24">
        <v>5</v>
      </c>
      <c r="LA45" s="24">
        <v>5</v>
      </c>
      <c r="LB45" s="24">
        <v>5</v>
      </c>
      <c r="LC45" s="24">
        <v>5</v>
      </c>
      <c r="LD45" s="24">
        <v>5</v>
      </c>
      <c r="LE45" s="24">
        <v>5</v>
      </c>
      <c r="LF45" s="24">
        <v>5</v>
      </c>
      <c r="LG45" s="24">
        <v>5</v>
      </c>
      <c r="LH45" s="24">
        <v>5</v>
      </c>
      <c r="LI45" s="24">
        <v>5</v>
      </c>
      <c r="LJ45" s="24">
        <v>5</v>
      </c>
      <c r="LK45" s="24">
        <v>5</v>
      </c>
      <c r="LL45" s="24">
        <v>5</v>
      </c>
      <c r="LM45" s="24">
        <v>5</v>
      </c>
      <c r="LN45" s="24">
        <v>5</v>
      </c>
      <c r="LO45" s="24">
        <v>5</v>
      </c>
      <c r="LP45" s="24">
        <v>5</v>
      </c>
      <c r="LQ45" s="24">
        <v>5</v>
      </c>
      <c r="LR45" s="24">
        <v>5</v>
      </c>
      <c r="LS45" s="24">
        <v>5</v>
      </c>
      <c r="LT45" s="24">
        <v>5</v>
      </c>
      <c r="LU45" s="24">
        <v>5</v>
      </c>
      <c r="LV45" s="25" t="s">
        <v>313</v>
      </c>
      <c r="LW45" s="25" t="s">
        <v>313</v>
      </c>
      <c r="LX45" s="25" t="s">
        <v>313</v>
      </c>
      <c r="LY45" s="25" t="s">
        <v>313</v>
      </c>
      <c r="LZ45" s="24">
        <v>70</v>
      </c>
      <c r="MA45">
        <f t="shared" si="27"/>
        <v>7</v>
      </c>
      <c r="MB45">
        <f t="shared" si="28"/>
        <v>6</v>
      </c>
      <c r="MC45">
        <f t="shared" si="0"/>
        <v>14</v>
      </c>
      <c r="MD45">
        <f t="shared" si="1"/>
        <v>5</v>
      </c>
      <c r="ME45">
        <f t="shared" si="29"/>
        <v>60</v>
      </c>
      <c r="MF45">
        <f t="shared" si="30"/>
        <v>1.1666666666666667</v>
      </c>
      <c r="MG45">
        <f t="shared" si="31"/>
        <v>1</v>
      </c>
      <c r="MH45">
        <f t="shared" si="32"/>
        <v>2.8</v>
      </c>
      <c r="MI45">
        <f t="shared" si="33"/>
        <v>1</v>
      </c>
      <c r="MJ45">
        <f t="shared" si="34"/>
        <v>5</v>
      </c>
      <c r="MK45">
        <f t="shared" si="35"/>
        <v>1.2</v>
      </c>
      <c r="ML45">
        <f t="shared" si="36"/>
        <v>2.4</v>
      </c>
      <c r="MM45">
        <f t="shared" si="37"/>
        <v>1</v>
      </c>
      <c r="MN45">
        <f t="shared" si="38"/>
        <v>2</v>
      </c>
      <c r="MO45">
        <f t="shared" si="39"/>
        <v>1.1666666666666667</v>
      </c>
      <c r="MP45">
        <f t="shared" si="40"/>
        <v>2.3333333333333335</v>
      </c>
      <c r="MQ45">
        <f t="shared" si="41"/>
        <v>0</v>
      </c>
      <c r="MR45">
        <f t="shared" si="42"/>
        <v>4</v>
      </c>
      <c r="MS45">
        <f t="shared" si="43"/>
        <v>69.142857142857139</v>
      </c>
      <c r="MT45">
        <f t="shared" si="44"/>
        <v>56.285714285714285</v>
      </c>
      <c r="MU45" s="77">
        <f t="shared" si="2"/>
        <v>1</v>
      </c>
      <c r="MV45">
        <f t="shared" si="3"/>
        <v>0</v>
      </c>
      <c r="MW45">
        <v>1</v>
      </c>
      <c r="MX45">
        <v>1</v>
      </c>
      <c r="MY45">
        <f t="shared" si="4"/>
        <v>1</v>
      </c>
      <c r="NA45">
        <v>0</v>
      </c>
      <c r="NB45">
        <f t="shared" si="5"/>
        <v>1</v>
      </c>
      <c r="NC45">
        <f t="shared" si="6"/>
        <v>0</v>
      </c>
      <c r="ND45">
        <f t="shared" si="7"/>
        <v>1</v>
      </c>
      <c r="NE45">
        <f t="shared" si="8"/>
        <v>0</v>
      </c>
      <c r="NF45">
        <f t="shared" si="9"/>
        <v>1</v>
      </c>
      <c r="NG45">
        <f t="shared" si="10"/>
        <v>0</v>
      </c>
      <c r="NH45">
        <f t="shared" si="11"/>
        <v>1</v>
      </c>
      <c r="NI45">
        <f t="shared" si="12"/>
        <v>0</v>
      </c>
      <c r="NJ45">
        <f t="shared" si="13"/>
        <v>0</v>
      </c>
      <c r="NK45">
        <f t="shared" si="14"/>
        <v>0</v>
      </c>
      <c r="NL45">
        <f t="shared" si="15"/>
        <v>0</v>
      </c>
      <c r="NM45">
        <f t="shared" si="16"/>
        <v>1</v>
      </c>
      <c r="NN45" s="77">
        <f t="shared" si="17"/>
        <v>1</v>
      </c>
      <c r="NO45" s="77">
        <f t="shared" si="18"/>
        <v>0</v>
      </c>
      <c r="NP45" s="77">
        <f t="shared" si="19"/>
        <v>1</v>
      </c>
      <c r="NQ45" s="77">
        <f t="shared" si="20"/>
        <v>1</v>
      </c>
      <c r="NR45" s="77">
        <f t="shared" si="21"/>
        <v>1</v>
      </c>
      <c r="NS45" s="77">
        <f t="shared" si="22"/>
        <v>0</v>
      </c>
      <c r="NT45" s="77">
        <f t="shared" si="23"/>
        <v>1</v>
      </c>
      <c r="NU45" s="77">
        <f t="shared" si="24"/>
        <v>1</v>
      </c>
      <c r="NV45" s="77">
        <f t="shared" si="25"/>
        <v>1</v>
      </c>
      <c r="NW45" s="77" t="e">
        <f>IF(LEN(VLOOKUP(I:I,#REF!, 2, 0))=0, "", VLOOKUP(I:I,#REF!, 2, 0))</f>
        <v>#REF!</v>
      </c>
      <c r="NX45" s="77" t="e">
        <f>IF(LEN(VLOOKUP(I:I,#REF!, 3, 0))=0, "", VLOOKUP(I:I,#REF!, 3, 0))</f>
        <v>#REF!</v>
      </c>
      <c r="NY45" s="77">
        <f t="shared" si="45"/>
        <v>0.6</v>
      </c>
      <c r="NZ45" s="77">
        <f t="shared" si="46"/>
        <v>0.66666666666666663</v>
      </c>
      <c r="OA45" s="77">
        <f t="shared" si="47"/>
        <v>0.5</v>
      </c>
      <c r="OB45" s="77">
        <f t="shared" si="48"/>
        <v>0.5</v>
      </c>
      <c r="OC45">
        <f t="shared" si="49"/>
        <v>1</v>
      </c>
      <c r="OD45" s="77">
        <f t="shared" si="50"/>
        <v>0.25</v>
      </c>
      <c r="OE45">
        <f t="shared" si="51"/>
        <v>0.6</v>
      </c>
      <c r="OF45">
        <f t="shared" si="52"/>
        <v>0.63636363636363635</v>
      </c>
      <c r="OG45" t="e">
        <f t="shared" si="53"/>
        <v>#REF!</v>
      </c>
      <c r="OH45">
        <f t="shared" si="58"/>
        <v>0.54545454545454541</v>
      </c>
      <c r="OI45">
        <f t="shared" si="54"/>
        <v>0.75</v>
      </c>
      <c r="OJ45" s="77">
        <f t="shared" si="55"/>
        <v>0.42857142857142855</v>
      </c>
      <c r="OK45" t="e">
        <f>IF(LEN(VLOOKUP(I:I,#REF!, 2, 0))=0, "", VLOOKUP(I:I,#REF!, 2, 0))</f>
        <v>#REF!</v>
      </c>
      <c r="OL45" t="e">
        <f>IF(LEN(VLOOKUP(I:I,#REF!, 3, 0))=0, "", VLOOKUP(I:I,#REF!, 3, 0))</f>
        <v>#REF!</v>
      </c>
      <c r="OM45">
        <v>2</v>
      </c>
      <c r="ON45">
        <v>1</v>
      </c>
      <c r="OO45" s="1">
        <v>1</v>
      </c>
      <c r="OP45">
        <f t="shared" si="56"/>
        <v>5</v>
      </c>
      <c r="OQ45">
        <v>1</v>
      </c>
      <c r="OR45">
        <v>2</v>
      </c>
      <c r="OS45">
        <f t="shared" si="57"/>
        <v>4</v>
      </c>
    </row>
    <row r="46" spans="1:409" ht="18" customHeight="1">
      <c r="F46">
        <v>1</v>
      </c>
      <c r="G46">
        <v>1</v>
      </c>
      <c r="H46" s="110" t="s">
        <v>877</v>
      </c>
      <c r="I46" s="110" t="s">
        <v>877</v>
      </c>
      <c r="J46" s="5"/>
      <c r="K46" s="6">
        <v>44271.363993055558</v>
      </c>
      <c r="L46" s="6">
        <v>44271.418414351851</v>
      </c>
      <c r="M46" s="7">
        <v>100</v>
      </c>
      <c r="N46" s="7">
        <v>2</v>
      </c>
      <c r="O46" s="73">
        <v>1</v>
      </c>
      <c r="P46" s="4" t="s">
        <v>313</v>
      </c>
      <c r="Q46" s="7">
        <v>4701</v>
      </c>
      <c r="R46" s="7">
        <v>1</v>
      </c>
      <c r="S46" s="6">
        <v>44271.418420173613</v>
      </c>
      <c r="T46" s="4" t="s">
        <v>314</v>
      </c>
      <c r="U46" s="4" t="s">
        <v>315</v>
      </c>
      <c r="V46" s="4" t="s">
        <v>316</v>
      </c>
      <c r="W46" s="4" t="s">
        <v>598</v>
      </c>
      <c r="X46" s="7">
        <v>18.283000000000001</v>
      </c>
      <c r="Y46" s="7">
        <v>36.942</v>
      </c>
      <c r="Z46" s="7">
        <v>39.417999999999999</v>
      </c>
      <c r="AA46" s="7">
        <v>6</v>
      </c>
      <c r="AB46" s="7">
        <v>3</v>
      </c>
      <c r="AC46" s="7">
        <v>2</v>
      </c>
      <c r="AD46" s="7">
        <v>1</v>
      </c>
      <c r="AE46" s="7">
        <v>0</v>
      </c>
      <c r="AF46" s="7">
        <v>2</v>
      </c>
      <c r="AG46" s="7">
        <v>2</v>
      </c>
      <c r="AH46" s="7">
        <v>2</v>
      </c>
      <c r="AI46" s="7">
        <v>0</v>
      </c>
      <c r="AJ46" s="4" t="s">
        <v>878</v>
      </c>
      <c r="AK46" s="7">
        <v>3.65</v>
      </c>
      <c r="AL46" s="7">
        <v>15.670999999999999</v>
      </c>
      <c r="AM46" s="7">
        <v>18.009</v>
      </c>
      <c r="AN46" s="7">
        <v>5</v>
      </c>
      <c r="AO46" s="7">
        <v>3</v>
      </c>
      <c r="AP46" s="7">
        <v>1</v>
      </c>
      <c r="AQ46" s="7">
        <v>9.6519999999999992</v>
      </c>
      <c r="AR46" s="7">
        <v>180.66900000000001</v>
      </c>
      <c r="AS46" s="7">
        <v>182.881</v>
      </c>
      <c r="AT46" s="7">
        <v>2</v>
      </c>
      <c r="AU46" s="7">
        <v>8.1310000000000002</v>
      </c>
      <c r="AV46" s="7">
        <v>324.88400000000001</v>
      </c>
      <c r="AW46" s="7">
        <v>331.14400000000001</v>
      </c>
      <c r="AX46" s="7">
        <v>3</v>
      </c>
      <c r="AY46" s="4" t="s">
        <v>377</v>
      </c>
      <c r="AZ46" s="4" t="s">
        <v>377</v>
      </c>
      <c r="BA46" s="4"/>
      <c r="BB46" s="73">
        <v>1</v>
      </c>
      <c r="BC46" s="4" t="s">
        <v>879</v>
      </c>
      <c r="BD46" s="7">
        <v>51.21</v>
      </c>
      <c r="BE46" s="7">
        <v>244.643</v>
      </c>
      <c r="BF46" s="7">
        <v>326.90899999999999</v>
      </c>
      <c r="BG46" s="7">
        <v>2</v>
      </c>
      <c r="BH46" s="7">
        <v>2.39</v>
      </c>
      <c r="BI46" s="7">
        <v>30.92</v>
      </c>
      <c r="BJ46" s="7">
        <v>32.076000000000001</v>
      </c>
      <c r="BK46" s="7">
        <v>5</v>
      </c>
      <c r="BL46" s="4" t="s">
        <v>880</v>
      </c>
      <c r="BM46" s="7">
        <v>6.8120000000000003</v>
      </c>
      <c r="BN46" s="7">
        <v>172.08099999999999</v>
      </c>
      <c r="BO46" s="7">
        <v>175.465</v>
      </c>
      <c r="BP46" s="7">
        <v>5</v>
      </c>
      <c r="BQ46" s="7">
        <v>99</v>
      </c>
      <c r="BR46" s="7">
        <v>96</v>
      </c>
      <c r="BS46" s="7">
        <v>18.988</v>
      </c>
      <c r="BT46" s="7">
        <v>459.96</v>
      </c>
      <c r="BU46" s="7">
        <v>595.05999999999995</v>
      </c>
      <c r="BV46" s="7">
        <v>6</v>
      </c>
      <c r="BW46" s="4" t="s">
        <v>881</v>
      </c>
      <c r="BX46" s="4" t="s">
        <v>881</v>
      </c>
      <c r="BY46" s="4"/>
      <c r="BZ46" s="73">
        <v>0</v>
      </c>
      <c r="CA46" s="4" t="s">
        <v>882</v>
      </c>
      <c r="CB46" s="7">
        <v>64.155000000000001</v>
      </c>
      <c r="CC46" s="7">
        <v>64.155000000000001</v>
      </c>
      <c r="CD46" s="7">
        <v>65.715999999999994</v>
      </c>
      <c r="CE46" s="7">
        <v>1</v>
      </c>
      <c r="CF46" s="7">
        <v>96</v>
      </c>
      <c r="CG46" s="7">
        <v>74</v>
      </c>
      <c r="CH46" s="7">
        <v>29.882999999999999</v>
      </c>
      <c r="CI46" s="7">
        <v>90.307000000000002</v>
      </c>
      <c r="CJ46" s="7">
        <v>92.736999999999995</v>
      </c>
      <c r="CK46" s="7">
        <v>5</v>
      </c>
      <c r="CL46" s="97" t="s">
        <v>413</v>
      </c>
      <c r="CM46" s="94" t="s">
        <v>414</v>
      </c>
      <c r="CN46" s="7">
        <v>2.8889999999999998</v>
      </c>
      <c r="CO46" s="7">
        <v>132.21899999999999</v>
      </c>
      <c r="CP46" s="7">
        <v>197.87</v>
      </c>
      <c r="CQ46" s="7">
        <v>6</v>
      </c>
      <c r="CR46" s="7">
        <v>100</v>
      </c>
      <c r="CS46" s="7">
        <v>84</v>
      </c>
      <c r="CT46" s="7">
        <v>3</v>
      </c>
      <c r="CU46" s="7">
        <v>1</v>
      </c>
      <c r="CV46" s="4" t="s">
        <v>681</v>
      </c>
      <c r="CW46" s="7">
        <v>23.228000000000002</v>
      </c>
      <c r="CX46" s="7">
        <v>248.93100000000001</v>
      </c>
      <c r="CY46" s="7">
        <v>250.98099999999999</v>
      </c>
      <c r="CZ46" s="7">
        <v>2</v>
      </c>
      <c r="DA46" s="7">
        <v>3.9969999999999999</v>
      </c>
      <c r="DB46" s="7">
        <v>4.9210000000000003</v>
      </c>
      <c r="DC46" s="7">
        <v>8.8000000000000007</v>
      </c>
      <c r="DD46" s="7">
        <v>2</v>
      </c>
      <c r="DE46" s="4" t="s">
        <v>377</v>
      </c>
      <c r="DF46" s="7">
        <v>12.379</v>
      </c>
      <c r="DG46" s="7">
        <v>54.463000000000001</v>
      </c>
      <c r="DH46" s="7">
        <v>57.02</v>
      </c>
      <c r="DI46" s="7">
        <v>5</v>
      </c>
      <c r="DJ46" s="7">
        <v>100</v>
      </c>
      <c r="DK46" s="7">
        <v>76</v>
      </c>
      <c r="DL46" s="7">
        <v>5.3179999999999996</v>
      </c>
      <c r="DM46" s="7">
        <v>29.963000000000001</v>
      </c>
      <c r="DN46" s="7">
        <v>126.374</v>
      </c>
      <c r="DO46" s="7">
        <v>3</v>
      </c>
      <c r="DP46" s="4" t="s">
        <v>881</v>
      </c>
      <c r="DQ46" s="4" t="s">
        <v>881</v>
      </c>
      <c r="DR46" s="4"/>
      <c r="DS46" s="73">
        <v>0</v>
      </c>
      <c r="DT46" s="4" t="s">
        <v>883</v>
      </c>
      <c r="DU46" s="7">
        <v>22.882999999999999</v>
      </c>
      <c r="DV46" s="7">
        <v>87.643000000000001</v>
      </c>
      <c r="DW46" s="7">
        <v>91.534999999999997</v>
      </c>
      <c r="DX46" s="7">
        <v>12</v>
      </c>
      <c r="DY46" s="7">
        <v>90</v>
      </c>
      <c r="DZ46" s="7">
        <v>73</v>
      </c>
      <c r="EA46" s="7">
        <v>59.862000000000002</v>
      </c>
      <c r="EB46" s="7">
        <v>82.09</v>
      </c>
      <c r="EC46" s="7">
        <v>91.037000000000006</v>
      </c>
      <c r="ED46" s="7">
        <v>5</v>
      </c>
      <c r="EE46" s="94" t="s">
        <v>417</v>
      </c>
      <c r="EF46" s="94" t="s">
        <v>364</v>
      </c>
      <c r="EG46" s="7">
        <v>43.645000000000003</v>
      </c>
      <c r="EH46" s="7">
        <v>174.99100000000001</v>
      </c>
      <c r="EI46" s="7">
        <v>180.20500000000001</v>
      </c>
      <c r="EJ46" s="7">
        <v>17</v>
      </c>
      <c r="EK46" s="7">
        <v>93</v>
      </c>
      <c r="EL46" s="7">
        <v>53</v>
      </c>
      <c r="EM46" s="7">
        <v>1</v>
      </c>
      <c r="EN46" s="7">
        <v>1</v>
      </c>
      <c r="EO46" s="4" t="s">
        <v>884</v>
      </c>
      <c r="EP46" s="7">
        <v>15.464</v>
      </c>
      <c r="EQ46" s="7">
        <v>15.464</v>
      </c>
      <c r="ER46" s="7">
        <v>22.797000000000001</v>
      </c>
      <c r="ES46" s="7">
        <v>1</v>
      </c>
      <c r="ET46" s="4" t="s">
        <v>326</v>
      </c>
      <c r="EU46" s="7">
        <v>59.322000000000003</v>
      </c>
      <c r="EV46" s="7">
        <v>263.26600000000002</v>
      </c>
      <c r="EW46" s="7">
        <v>548.59199999999998</v>
      </c>
      <c r="EX46" s="7">
        <v>5</v>
      </c>
      <c r="EY46" s="7">
        <v>84</v>
      </c>
      <c r="EZ46" s="7">
        <v>58</v>
      </c>
      <c r="FA46" s="7">
        <v>7.1109999999999998</v>
      </c>
      <c r="FB46" s="7">
        <v>63.401000000000003</v>
      </c>
      <c r="FC46" s="7">
        <v>67.86</v>
      </c>
      <c r="FD46" s="7">
        <v>10</v>
      </c>
      <c r="FE46" s="4" t="s">
        <v>885</v>
      </c>
      <c r="FF46" s="7">
        <v>4</v>
      </c>
      <c r="FG46" s="7">
        <v>0</v>
      </c>
      <c r="FH46" s="7">
        <v>0</v>
      </c>
      <c r="FI46" s="7">
        <v>0</v>
      </c>
      <c r="FJ46" s="7">
        <v>1</v>
      </c>
      <c r="FK46" s="7">
        <v>0</v>
      </c>
      <c r="FL46" s="4" t="s">
        <v>336</v>
      </c>
      <c r="FM46" s="4" t="s">
        <v>886</v>
      </c>
      <c r="FN46" s="7">
        <v>3</v>
      </c>
      <c r="FO46" s="7">
        <v>110.17700000000001</v>
      </c>
      <c r="FP46" s="7">
        <v>117.107</v>
      </c>
      <c r="FQ46" s="7">
        <v>118.797</v>
      </c>
      <c r="FR46" s="7">
        <v>4</v>
      </c>
      <c r="FS46" s="4" t="s">
        <v>782</v>
      </c>
      <c r="FT46" s="4" t="s">
        <v>320</v>
      </c>
      <c r="FU46" s="4"/>
      <c r="FV46" s="73">
        <v>-888</v>
      </c>
      <c r="FW46" s="4" t="s">
        <v>782</v>
      </c>
      <c r="FX46" s="4" t="s">
        <v>336</v>
      </c>
      <c r="FY46" s="7">
        <v>22.608000000000001</v>
      </c>
      <c r="FZ46" s="7">
        <v>27.407</v>
      </c>
      <c r="GA46" s="7">
        <v>29.774000000000001</v>
      </c>
      <c r="GB46" s="7">
        <v>4</v>
      </c>
      <c r="GC46" s="4" t="s">
        <v>782</v>
      </c>
      <c r="GD46" s="4" t="s">
        <v>320</v>
      </c>
      <c r="GE46" s="4"/>
      <c r="GF46" s="73">
        <v>-888</v>
      </c>
      <c r="GG46" s="4" t="s">
        <v>782</v>
      </c>
      <c r="GH46" s="4" t="s">
        <v>336</v>
      </c>
      <c r="GI46" s="7">
        <v>21.163</v>
      </c>
      <c r="GJ46" s="7">
        <v>139.804</v>
      </c>
      <c r="GK46" s="7">
        <v>144.214</v>
      </c>
      <c r="GL46" s="7">
        <v>10</v>
      </c>
      <c r="GM46" s="7">
        <v>3</v>
      </c>
      <c r="GN46" s="4" t="s">
        <v>887</v>
      </c>
      <c r="GO46" s="7">
        <v>3.7530000000000001</v>
      </c>
      <c r="GP46" s="7">
        <v>15.621</v>
      </c>
      <c r="GQ46" s="7">
        <v>18.091999999999999</v>
      </c>
      <c r="GR46" s="7">
        <v>2</v>
      </c>
      <c r="GS46" s="7">
        <v>3</v>
      </c>
      <c r="GT46" s="7">
        <v>0</v>
      </c>
      <c r="GU46" s="7">
        <v>0</v>
      </c>
      <c r="GV46" s="7">
        <v>2</v>
      </c>
      <c r="GW46" s="4" t="s">
        <v>336</v>
      </c>
      <c r="GX46" s="7">
        <v>6.4409999999999998</v>
      </c>
      <c r="GY46" s="7">
        <v>41.777000000000001</v>
      </c>
      <c r="GZ46" s="7">
        <v>43.790999999999997</v>
      </c>
      <c r="HA46" s="7">
        <v>8</v>
      </c>
      <c r="HB46" s="7">
        <v>3</v>
      </c>
      <c r="HC46" s="7">
        <v>2</v>
      </c>
      <c r="HD46" s="7">
        <v>1</v>
      </c>
      <c r="HE46" s="7">
        <v>1</v>
      </c>
      <c r="HF46" s="7">
        <v>2</v>
      </c>
      <c r="HG46" s="7">
        <v>3</v>
      </c>
      <c r="HH46" s="7">
        <v>4</v>
      </c>
      <c r="HI46" s="4" t="s">
        <v>346</v>
      </c>
      <c r="HJ46" s="4" t="s">
        <v>347</v>
      </c>
      <c r="HK46" s="8"/>
      <c r="HL46" s="4" t="s">
        <v>877</v>
      </c>
      <c r="HM46" s="6">
        <v>44274.35396990741</v>
      </c>
      <c r="HN46" s="6">
        <v>44274.536377314813</v>
      </c>
      <c r="HO46" s="7">
        <v>100</v>
      </c>
      <c r="HP46" s="7">
        <v>15759</v>
      </c>
      <c r="HQ46" s="7">
        <v>1</v>
      </c>
      <c r="HR46" s="6">
        <v>44274.536395636576</v>
      </c>
      <c r="HS46" s="4" t="s">
        <v>314</v>
      </c>
      <c r="HT46" s="4" t="s">
        <v>888</v>
      </c>
      <c r="HU46" s="4" t="s">
        <v>889</v>
      </c>
      <c r="HV46" s="4" t="s">
        <v>317</v>
      </c>
      <c r="HW46" s="7">
        <v>0</v>
      </c>
      <c r="HX46" s="7">
        <v>0</v>
      </c>
      <c r="HY46" s="7">
        <v>2</v>
      </c>
      <c r="HZ46" s="7">
        <v>2</v>
      </c>
      <c r="IA46" s="7">
        <v>3</v>
      </c>
      <c r="IB46" s="7">
        <v>2</v>
      </c>
      <c r="IC46" s="7">
        <v>3</v>
      </c>
      <c r="ID46" s="7">
        <v>2</v>
      </c>
      <c r="IE46" s="4" t="s">
        <v>890</v>
      </c>
      <c r="IF46" s="7">
        <v>2</v>
      </c>
      <c r="IG46" s="7">
        <v>1</v>
      </c>
      <c r="IH46" s="4" t="s">
        <v>633</v>
      </c>
      <c r="II46" s="4" t="s">
        <v>633</v>
      </c>
      <c r="IJ46" s="4"/>
      <c r="IK46" s="73">
        <v>0</v>
      </c>
      <c r="IL46" s="73">
        <v>26</v>
      </c>
      <c r="IM46" s="73">
        <v>26</v>
      </c>
      <c r="IN46" s="4"/>
      <c r="IO46" s="73">
        <v>0</v>
      </c>
      <c r="IP46" s="4" t="s">
        <v>891</v>
      </c>
      <c r="IQ46" s="73">
        <v>77</v>
      </c>
      <c r="IR46" s="73">
        <v>77</v>
      </c>
      <c r="IS46" s="4"/>
      <c r="IT46" s="73">
        <v>0</v>
      </c>
      <c r="IU46" s="73">
        <v>13</v>
      </c>
      <c r="IV46" s="73">
        <v>13</v>
      </c>
      <c r="IW46" s="4"/>
      <c r="IX46" s="73">
        <v>0</v>
      </c>
      <c r="IY46" s="4" t="s">
        <v>892</v>
      </c>
      <c r="IZ46" s="4" t="s">
        <v>893</v>
      </c>
      <c r="JA46" s="73">
        <v>28</v>
      </c>
      <c r="JB46" s="4"/>
      <c r="JC46" s="73">
        <v>0</v>
      </c>
      <c r="JD46" s="73">
        <v>30</v>
      </c>
      <c r="JE46" s="73">
        <v>30</v>
      </c>
      <c r="JF46" s="4"/>
      <c r="JG46" s="73">
        <v>0</v>
      </c>
      <c r="JH46" s="4" t="s">
        <v>894</v>
      </c>
      <c r="JI46" s="7">
        <v>0</v>
      </c>
      <c r="JJ46" s="7">
        <v>0</v>
      </c>
      <c r="JK46" s="7">
        <v>3</v>
      </c>
      <c r="JL46" s="7">
        <v>4</v>
      </c>
      <c r="JM46" s="4" t="s">
        <v>661</v>
      </c>
      <c r="JN46" s="7">
        <v>1</v>
      </c>
      <c r="JO46" s="7">
        <v>3</v>
      </c>
      <c r="JP46" s="7">
        <v>3</v>
      </c>
      <c r="JQ46" s="7">
        <v>2</v>
      </c>
      <c r="JR46" s="7">
        <v>1</v>
      </c>
      <c r="JS46" s="4" t="s">
        <v>895</v>
      </c>
      <c r="JT46" s="7">
        <v>1</v>
      </c>
      <c r="JU46" s="7">
        <v>3</v>
      </c>
      <c r="JV46" s="4" t="s">
        <v>896</v>
      </c>
      <c r="JW46" s="7">
        <v>1</v>
      </c>
      <c r="JX46" s="7">
        <v>1</v>
      </c>
      <c r="JY46" s="7">
        <v>0</v>
      </c>
      <c r="JZ46" s="7">
        <v>1</v>
      </c>
      <c r="KA46" s="7">
        <v>0</v>
      </c>
      <c r="KB46" s="4" t="s">
        <v>336</v>
      </c>
      <c r="KC46" s="4" t="s">
        <v>897</v>
      </c>
      <c r="KD46" s="7">
        <v>1</v>
      </c>
      <c r="KE46" s="7">
        <v>5.0019999999999998</v>
      </c>
      <c r="KF46" s="7">
        <v>27.073</v>
      </c>
      <c r="KG46" s="7">
        <v>28.693000000000001</v>
      </c>
      <c r="KH46" s="7">
        <v>6</v>
      </c>
      <c r="KI46" s="7">
        <v>1</v>
      </c>
      <c r="KJ46" s="7">
        <v>1</v>
      </c>
      <c r="KK46" s="7">
        <v>2</v>
      </c>
      <c r="KL46" s="7">
        <v>1</v>
      </c>
      <c r="KM46" s="7">
        <v>1</v>
      </c>
      <c r="KN46" s="7">
        <v>11</v>
      </c>
      <c r="KO46" s="7">
        <v>2</v>
      </c>
      <c r="KP46" s="4" t="s">
        <v>326</v>
      </c>
      <c r="KQ46" s="4" t="s">
        <v>313</v>
      </c>
      <c r="KR46" s="7">
        <v>1</v>
      </c>
      <c r="KS46" s="4" t="s">
        <v>633</v>
      </c>
      <c r="KT46" s="4" t="s">
        <v>313</v>
      </c>
      <c r="KU46" s="7">
        <v>3</v>
      </c>
      <c r="KV46" s="7">
        <v>1</v>
      </c>
      <c r="KW46" s="7">
        <v>1</v>
      </c>
      <c r="KX46" s="7">
        <v>1</v>
      </c>
      <c r="KY46" s="7">
        <v>1</v>
      </c>
      <c r="KZ46" s="7">
        <v>1</v>
      </c>
      <c r="LA46" s="7">
        <v>1</v>
      </c>
      <c r="LB46" s="7">
        <v>1</v>
      </c>
      <c r="LC46" s="7">
        <v>3</v>
      </c>
      <c r="LD46" s="7">
        <v>2</v>
      </c>
      <c r="LE46" s="7">
        <v>4</v>
      </c>
      <c r="LF46" s="7">
        <v>2</v>
      </c>
      <c r="LG46" s="7">
        <v>3</v>
      </c>
      <c r="LH46" s="7">
        <v>1</v>
      </c>
      <c r="LI46" s="7">
        <v>3</v>
      </c>
      <c r="LJ46" s="7">
        <v>4</v>
      </c>
      <c r="LK46" s="7">
        <v>2</v>
      </c>
      <c r="LL46" s="7">
        <v>3</v>
      </c>
      <c r="LM46" s="7">
        <v>3</v>
      </c>
      <c r="LN46" s="7">
        <v>3</v>
      </c>
      <c r="LO46" s="7">
        <v>5</v>
      </c>
      <c r="LP46" s="7">
        <v>4</v>
      </c>
      <c r="LQ46" s="7">
        <v>3</v>
      </c>
      <c r="LR46" s="7">
        <v>3</v>
      </c>
      <c r="LS46" s="7">
        <v>3</v>
      </c>
      <c r="LT46" s="7">
        <v>3</v>
      </c>
      <c r="LU46" s="7">
        <v>3</v>
      </c>
      <c r="LV46" s="4" t="s">
        <v>898</v>
      </c>
      <c r="LW46" s="4" t="s">
        <v>899</v>
      </c>
      <c r="LX46" s="4" t="s">
        <v>900</v>
      </c>
      <c r="LY46" s="4" t="s">
        <v>313</v>
      </c>
      <c r="LZ46" s="7">
        <v>25</v>
      </c>
      <c r="MA46">
        <f t="shared" si="27"/>
        <v>7</v>
      </c>
      <c r="MB46">
        <f t="shared" si="28"/>
        <v>14</v>
      </c>
      <c r="MC46">
        <f t="shared" si="0"/>
        <v>9</v>
      </c>
      <c r="MD46">
        <f t="shared" si="1"/>
        <v>6</v>
      </c>
      <c r="ME46">
        <f t="shared" si="29"/>
        <v>21</v>
      </c>
      <c r="MF46">
        <f t="shared" si="30"/>
        <v>1.1666666666666667</v>
      </c>
      <c r="MG46">
        <f t="shared" si="31"/>
        <v>2.3333333333333335</v>
      </c>
      <c r="MH46">
        <f t="shared" si="32"/>
        <v>1.8</v>
      </c>
      <c r="MI46">
        <f t="shared" si="33"/>
        <v>1.2</v>
      </c>
      <c r="MJ46">
        <f t="shared" si="34"/>
        <v>1.75</v>
      </c>
      <c r="MK46">
        <f t="shared" si="35"/>
        <v>1</v>
      </c>
      <c r="ML46">
        <f t="shared" si="36"/>
        <v>2</v>
      </c>
      <c r="MM46">
        <f t="shared" si="37"/>
        <v>0</v>
      </c>
      <c r="MN46">
        <f t="shared" si="38"/>
        <v>0</v>
      </c>
      <c r="MO46">
        <f t="shared" si="39"/>
        <v>0.83333333333333337</v>
      </c>
      <c r="MP46">
        <f t="shared" si="40"/>
        <v>1.6666666666666667</v>
      </c>
      <c r="MQ46">
        <f t="shared" si="41"/>
        <v>0.33333333333333331</v>
      </c>
      <c r="MR46">
        <f t="shared" si="42"/>
        <v>1</v>
      </c>
      <c r="MS46">
        <f t="shared" si="43"/>
        <v>94.571428571428569</v>
      </c>
      <c r="MT46">
        <f t="shared" si="44"/>
        <v>73.428571428571431</v>
      </c>
      <c r="MU46" s="77">
        <f t="shared" si="2"/>
        <v>1</v>
      </c>
      <c r="MV46">
        <f t="shared" si="3"/>
        <v>0</v>
      </c>
      <c r="MW46">
        <v>1</v>
      </c>
      <c r="MX46">
        <v>1</v>
      </c>
      <c r="MY46">
        <f t="shared" si="4"/>
        <v>0</v>
      </c>
      <c r="MZ46">
        <v>1</v>
      </c>
      <c r="NA46">
        <v>1</v>
      </c>
      <c r="NB46">
        <f t="shared" si="5"/>
        <v>0</v>
      </c>
      <c r="NC46">
        <f t="shared" si="6"/>
        <v>0</v>
      </c>
      <c r="ND46">
        <f t="shared" si="7"/>
        <v>0</v>
      </c>
      <c r="NE46">
        <f t="shared" si="8"/>
        <v>0</v>
      </c>
      <c r="NF46">
        <f t="shared" si="9"/>
        <v>0</v>
      </c>
      <c r="NG46">
        <f t="shared" si="10"/>
        <v>0</v>
      </c>
      <c r="NH46">
        <f t="shared" si="11"/>
        <v>0</v>
      </c>
      <c r="NI46">
        <f t="shared" si="12"/>
        <v>0</v>
      </c>
      <c r="NJ46">
        <f t="shared" si="13"/>
        <v>0</v>
      </c>
      <c r="NK46">
        <f t="shared" si="14"/>
        <v>0</v>
      </c>
      <c r="NL46">
        <f t="shared" si="15"/>
        <v>0</v>
      </c>
      <c r="NM46">
        <f t="shared" si="16"/>
        <v>0</v>
      </c>
      <c r="NN46" s="77">
        <f t="shared" si="17"/>
        <v>0.5</v>
      </c>
      <c r="NO46" s="77">
        <f t="shared" si="18"/>
        <v>0</v>
      </c>
      <c r="NP46" s="77">
        <f t="shared" si="19"/>
        <v>1</v>
      </c>
      <c r="NQ46" s="77">
        <f t="shared" si="20"/>
        <v>0</v>
      </c>
      <c r="NR46" s="77">
        <f t="shared" si="21"/>
        <v>0</v>
      </c>
      <c r="NS46" s="77">
        <f t="shared" si="22"/>
        <v>0</v>
      </c>
      <c r="NT46" s="77">
        <f t="shared" si="23"/>
        <v>1</v>
      </c>
      <c r="NU46" s="77">
        <f t="shared" si="24"/>
        <v>0</v>
      </c>
      <c r="NV46" s="77">
        <f t="shared" si="25"/>
        <v>0</v>
      </c>
      <c r="NW46" s="77" t="e">
        <f>IF(LEN(VLOOKUP(I:I,#REF!, 2, 0))=0, "", VLOOKUP(I:I,#REF!, 2, 0))</f>
        <v>#REF!</v>
      </c>
      <c r="NX46" s="77" t="e">
        <f>IF(LEN(VLOOKUP(I:I,#REF!, 3, 0))=0, "", VLOOKUP(I:I,#REF!, 3, 0))</f>
        <v>#REF!</v>
      </c>
      <c r="NY46" s="77">
        <f t="shared" si="45"/>
        <v>0.66666666666666663</v>
      </c>
      <c r="NZ46" s="77">
        <f t="shared" si="46"/>
        <v>1</v>
      </c>
      <c r="OA46" s="77">
        <f t="shared" si="47"/>
        <v>0</v>
      </c>
      <c r="OB46" s="77">
        <f t="shared" si="48"/>
        <v>0</v>
      </c>
      <c r="OC46">
        <f t="shared" si="49"/>
        <v>0</v>
      </c>
      <c r="OD46" s="77">
        <f t="shared" si="50"/>
        <v>0</v>
      </c>
      <c r="OE46">
        <f t="shared" si="51"/>
        <v>0.16666666666666666</v>
      </c>
      <c r="OF46">
        <f t="shared" si="52"/>
        <v>0.18181818181818182</v>
      </c>
      <c r="OG46" t="e">
        <f t="shared" si="53"/>
        <v>#REF!</v>
      </c>
      <c r="OH46">
        <f t="shared" si="58"/>
        <v>0.33333333333333331</v>
      </c>
      <c r="OI46">
        <f t="shared" si="54"/>
        <v>0</v>
      </c>
      <c r="OJ46" s="77">
        <f t="shared" si="55"/>
        <v>0.5</v>
      </c>
      <c r="OK46" t="e">
        <f>IF(LEN(VLOOKUP(I:I,#REF!, 2, 0))=0, "", VLOOKUP(I:I,#REF!, 2, 0))</f>
        <v>#REF!</v>
      </c>
      <c r="OL46" t="e">
        <f>IF(LEN(VLOOKUP(I:I,#REF!, 3, 0))=0, "", VLOOKUP(I:I,#REF!, 3, 0))</f>
        <v>#REF!</v>
      </c>
      <c r="OM46">
        <v>4</v>
      </c>
      <c r="ON46">
        <v>1</v>
      </c>
      <c r="OO46" s="1">
        <v>1</v>
      </c>
      <c r="OP46">
        <f t="shared" si="56"/>
        <v>12</v>
      </c>
      <c r="OQ46">
        <v>1</v>
      </c>
      <c r="OR46">
        <v>2</v>
      </c>
      <c r="OS46">
        <f t="shared" si="57"/>
        <v>5</v>
      </c>
    </row>
    <row r="47" spans="1:409" ht="18" customHeight="1">
      <c r="F47">
        <v>1</v>
      </c>
      <c r="G47">
        <v>1</v>
      </c>
      <c r="H47" s="110" t="s">
        <v>901</v>
      </c>
      <c r="I47" s="110" t="s">
        <v>901</v>
      </c>
      <c r="J47" s="5"/>
      <c r="K47" s="6">
        <v>44271.363969907405</v>
      </c>
      <c r="L47" s="6">
        <v>44271.424537037034</v>
      </c>
      <c r="M47" s="7">
        <v>100</v>
      </c>
      <c r="N47" s="7">
        <v>2</v>
      </c>
      <c r="O47" s="73">
        <v>1</v>
      </c>
      <c r="P47" s="4" t="s">
        <v>313</v>
      </c>
      <c r="Q47" s="7">
        <v>5233</v>
      </c>
      <c r="R47" s="7">
        <v>1</v>
      </c>
      <c r="S47" s="6">
        <v>44271.424554618054</v>
      </c>
      <c r="T47" s="4" t="s">
        <v>314</v>
      </c>
      <c r="U47" s="4" t="s">
        <v>407</v>
      </c>
      <c r="V47" s="4" t="s">
        <v>444</v>
      </c>
      <c r="W47" s="4" t="s">
        <v>317</v>
      </c>
      <c r="X47" s="7">
        <v>21.501000000000001</v>
      </c>
      <c r="Y47" s="7">
        <v>35.067</v>
      </c>
      <c r="Z47" s="7">
        <v>37.17</v>
      </c>
      <c r="AA47" s="7">
        <v>2</v>
      </c>
      <c r="AB47" s="7">
        <v>3</v>
      </c>
      <c r="AC47" s="7">
        <v>0</v>
      </c>
      <c r="AD47" s="7">
        <v>0</v>
      </c>
      <c r="AE47" s="7">
        <v>0</v>
      </c>
      <c r="AF47" s="7">
        <v>2</v>
      </c>
      <c r="AG47" s="7">
        <v>2</v>
      </c>
      <c r="AH47" s="7">
        <v>0</v>
      </c>
      <c r="AI47" s="7">
        <v>0</v>
      </c>
      <c r="AJ47" s="4" t="s">
        <v>902</v>
      </c>
      <c r="AK47" s="7">
        <v>2.2000000000000002</v>
      </c>
      <c r="AL47" s="7">
        <v>3.8170000000000002</v>
      </c>
      <c r="AM47" s="7">
        <v>7.0359999999999996</v>
      </c>
      <c r="AN47" s="7">
        <v>2</v>
      </c>
      <c r="AO47" s="7">
        <v>3</v>
      </c>
      <c r="AP47" s="7">
        <v>0</v>
      </c>
      <c r="AQ47" s="7">
        <v>0</v>
      </c>
      <c r="AR47" s="7">
        <v>0</v>
      </c>
      <c r="AS47" s="7">
        <v>335.76900000000001</v>
      </c>
      <c r="AT47" s="7">
        <v>0</v>
      </c>
      <c r="AU47" s="7">
        <v>273.66899999999998</v>
      </c>
      <c r="AV47" s="7">
        <v>339.017</v>
      </c>
      <c r="AW47" s="7">
        <v>343.75400000000002</v>
      </c>
      <c r="AX47" s="7">
        <v>2</v>
      </c>
      <c r="AY47" s="4" t="s">
        <v>377</v>
      </c>
      <c r="AZ47" s="4" t="s">
        <v>377</v>
      </c>
      <c r="BA47" s="4"/>
      <c r="BB47" s="73">
        <v>1</v>
      </c>
      <c r="BC47" s="4" t="s">
        <v>903</v>
      </c>
      <c r="BD47" s="7">
        <v>0</v>
      </c>
      <c r="BE47" s="7">
        <v>0</v>
      </c>
      <c r="BF47" s="7">
        <v>362.28100000000001</v>
      </c>
      <c r="BG47" s="7">
        <v>0</v>
      </c>
      <c r="BH47" s="7">
        <v>3.165</v>
      </c>
      <c r="BI47" s="7">
        <v>3.165</v>
      </c>
      <c r="BJ47" s="7">
        <v>7.3529999999999998</v>
      </c>
      <c r="BK47" s="7">
        <v>1</v>
      </c>
      <c r="BL47" s="4" t="s">
        <v>377</v>
      </c>
      <c r="BM47" s="7">
        <v>0</v>
      </c>
      <c r="BN47" s="7">
        <v>0</v>
      </c>
      <c r="BO47" s="7">
        <v>189.63300000000001</v>
      </c>
      <c r="BP47" s="7">
        <v>0</v>
      </c>
      <c r="BQ47" s="7">
        <v>100</v>
      </c>
      <c r="BR47" s="7">
        <v>100</v>
      </c>
      <c r="BS47" s="7">
        <v>41.65</v>
      </c>
      <c r="BT47" s="7">
        <v>51.774999999999999</v>
      </c>
      <c r="BU47" s="7">
        <v>166.661</v>
      </c>
      <c r="BV47" s="7">
        <v>2</v>
      </c>
      <c r="BW47" s="4" t="s">
        <v>572</v>
      </c>
      <c r="BX47" s="4" t="s">
        <v>572</v>
      </c>
      <c r="BY47" s="4"/>
      <c r="BZ47" s="73">
        <v>0</v>
      </c>
      <c r="CA47" s="4" t="s">
        <v>904</v>
      </c>
      <c r="CB47" s="7">
        <v>109.18</v>
      </c>
      <c r="CC47" s="7">
        <v>150.422</v>
      </c>
      <c r="CD47" s="7">
        <v>169.99</v>
      </c>
      <c r="CE47" s="7">
        <v>2</v>
      </c>
      <c r="CF47" s="7">
        <v>100</v>
      </c>
      <c r="CG47" s="7">
        <v>70</v>
      </c>
      <c r="CH47" s="7">
        <v>25.449000000000002</v>
      </c>
      <c r="CI47" s="7">
        <v>34.369999999999997</v>
      </c>
      <c r="CJ47" s="7">
        <v>45.113</v>
      </c>
      <c r="CK47" s="7">
        <v>2</v>
      </c>
      <c r="CL47" s="97" t="s">
        <v>413</v>
      </c>
      <c r="CM47" s="94" t="s">
        <v>414</v>
      </c>
      <c r="CN47" s="7">
        <v>0</v>
      </c>
      <c r="CO47" s="7">
        <v>0</v>
      </c>
      <c r="CP47" s="7">
        <v>168.369</v>
      </c>
      <c r="CQ47" s="7">
        <v>0</v>
      </c>
      <c r="CR47" s="7">
        <v>100</v>
      </c>
      <c r="CS47" s="7">
        <v>100</v>
      </c>
      <c r="CT47" s="7">
        <v>1</v>
      </c>
      <c r="CU47" s="7">
        <v>0</v>
      </c>
      <c r="CV47" s="4" t="s">
        <v>905</v>
      </c>
      <c r="CW47" s="7">
        <v>0</v>
      </c>
      <c r="CX47" s="7">
        <v>0</v>
      </c>
      <c r="CY47" s="7">
        <v>420.41300000000001</v>
      </c>
      <c r="CZ47" s="7">
        <v>0</v>
      </c>
      <c r="DA47" s="7">
        <v>4.5220000000000002</v>
      </c>
      <c r="DB47" s="7">
        <v>5.4829999999999997</v>
      </c>
      <c r="DC47" s="7">
        <v>9.6780000000000008</v>
      </c>
      <c r="DD47" s="7">
        <v>2</v>
      </c>
      <c r="DE47" s="4" t="s">
        <v>377</v>
      </c>
      <c r="DF47" s="7">
        <v>59.753</v>
      </c>
      <c r="DG47" s="7">
        <v>63.009</v>
      </c>
      <c r="DH47" s="7">
        <v>64.009</v>
      </c>
      <c r="DI47" s="7">
        <v>2</v>
      </c>
      <c r="DJ47" s="7">
        <v>100</v>
      </c>
      <c r="DK47" s="7">
        <v>0</v>
      </c>
      <c r="DL47" s="7">
        <v>12.853999999999999</v>
      </c>
      <c r="DM47" s="7">
        <v>496.96899999999999</v>
      </c>
      <c r="DN47" s="7">
        <v>516.76700000000005</v>
      </c>
      <c r="DO47" s="7">
        <v>7</v>
      </c>
      <c r="DP47" s="4" t="s">
        <v>543</v>
      </c>
      <c r="DQ47" s="4" t="s">
        <v>510</v>
      </c>
      <c r="DR47" s="4" t="s">
        <v>544</v>
      </c>
      <c r="DS47" s="73">
        <v>1</v>
      </c>
      <c r="DT47" s="4" t="s">
        <v>906</v>
      </c>
      <c r="DU47" s="7">
        <v>64.628</v>
      </c>
      <c r="DV47" s="7">
        <v>135.59299999999999</v>
      </c>
      <c r="DW47" s="7">
        <v>423.58</v>
      </c>
      <c r="DX47" s="7">
        <v>3</v>
      </c>
      <c r="DY47" s="7">
        <v>100</v>
      </c>
      <c r="DZ47" s="7">
        <v>1</v>
      </c>
      <c r="EA47" s="7">
        <v>80.935000000000002</v>
      </c>
      <c r="EB47" s="7">
        <v>91.218999999999994</v>
      </c>
      <c r="EC47" s="7">
        <v>92.611999999999995</v>
      </c>
      <c r="ED47" s="7">
        <v>5</v>
      </c>
      <c r="EE47" s="94" t="s">
        <v>417</v>
      </c>
      <c r="EF47" s="94" t="s">
        <v>364</v>
      </c>
      <c r="EG47" s="7">
        <v>0</v>
      </c>
      <c r="EH47" s="7">
        <v>0</v>
      </c>
      <c r="EI47" s="7">
        <v>169.43199999999999</v>
      </c>
      <c r="EJ47" s="7">
        <v>0</v>
      </c>
      <c r="EK47" s="7">
        <v>100</v>
      </c>
      <c r="EL47" s="7">
        <v>1</v>
      </c>
      <c r="EM47" s="7">
        <v>0</v>
      </c>
      <c r="EN47" s="7">
        <v>0</v>
      </c>
      <c r="EO47" s="4" t="s">
        <v>333</v>
      </c>
      <c r="EP47" s="7">
        <v>15.733000000000001</v>
      </c>
      <c r="EQ47" s="7">
        <v>16.707999999999998</v>
      </c>
      <c r="ER47" s="7">
        <v>19.957999999999998</v>
      </c>
      <c r="ES47" s="7">
        <v>2</v>
      </c>
      <c r="ET47" s="4" t="s">
        <v>578</v>
      </c>
      <c r="EU47" s="7">
        <v>5.9909999999999997</v>
      </c>
      <c r="EV47" s="7">
        <v>5.9909999999999997</v>
      </c>
      <c r="EW47" s="7">
        <v>293.64999999999998</v>
      </c>
      <c r="EX47" s="7">
        <v>1</v>
      </c>
      <c r="EY47" s="7">
        <v>100</v>
      </c>
      <c r="EZ47" s="7">
        <v>1</v>
      </c>
      <c r="FA47" s="7">
        <v>7.0890000000000004</v>
      </c>
      <c r="FB47" s="7">
        <v>63.302</v>
      </c>
      <c r="FC47" s="7">
        <v>63.872999999999998</v>
      </c>
      <c r="FD47" s="7">
        <v>8</v>
      </c>
      <c r="FE47" s="4" t="s">
        <v>907</v>
      </c>
      <c r="FF47" s="7">
        <v>1</v>
      </c>
      <c r="FG47" s="7">
        <v>4</v>
      </c>
      <c r="FH47" s="7">
        <v>0</v>
      </c>
      <c r="FI47" s="7">
        <v>0</v>
      </c>
      <c r="FJ47" s="7">
        <v>1</v>
      </c>
      <c r="FK47" s="7">
        <v>0</v>
      </c>
      <c r="FL47" s="4" t="s">
        <v>313</v>
      </c>
      <c r="FM47" s="4" t="s">
        <v>313</v>
      </c>
      <c r="FN47" s="7">
        <v>1</v>
      </c>
      <c r="FO47" s="7">
        <v>65.873000000000005</v>
      </c>
      <c r="FP47" s="7">
        <v>101.468</v>
      </c>
      <c r="FQ47" s="7">
        <v>108.595</v>
      </c>
      <c r="FR47" s="7">
        <v>3</v>
      </c>
      <c r="FS47" s="4" t="s">
        <v>323</v>
      </c>
      <c r="FT47" s="4" t="s">
        <v>323</v>
      </c>
      <c r="FU47" s="4"/>
      <c r="FV47" s="73">
        <v>1</v>
      </c>
      <c r="FW47" s="4" t="s">
        <v>908</v>
      </c>
      <c r="FX47" s="4" t="s">
        <v>312</v>
      </c>
      <c r="FY47" s="7">
        <v>62.107999999999997</v>
      </c>
      <c r="FZ47" s="7">
        <v>235.85300000000001</v>
      </c>
      <c r="GA47" s="7">
        <v>237.102</v>
      </c>
      <c r="GB47" s="7">
        <v>7</v>
      </c>
      <c r="GC47" s="4" t="s">
        <v>909</v>
      </c>
      <c r="GD47" s="4" t="s">
        <v>909</v>
      </c>
      <c r="GE47" s="4"/>
      <c r="GF47" s="73">
        <v>0</v>
      </c>
      <c r="GG47" s="4" t="s">
        <v>910</v>
      </c>
      <c r="GH47" s="4" t="s">
        <v>456</v>
      </c>
      <c r="GI47" s="7">
        <v>22.475999999999999</v>
      </c>
      <c r="GJ47" s="7">
        <v>50.412999999999997</v>
      </c>
      <c r="GK47" s="7">
        <v>51.024000000000001</v>
      </c>
      <c r="GL47" s="7">
        <v>3</v>
      </c>
      <c r="GM47" s="7">
        <v>1</v>
      </c>
      <c r="GN47" s="4" t="s">
        <v>911</v>
      </c>
      <c r="GO47" s="7">
        <v>22.366</v>
      </c>
      <c r="GP47" s="7">
        <v>22.366</v>
      </c>
      <c r="GQ47" s="7">
        <v>27.1</v>
      </c>
      <c r="GR47" s="7">
        <v>1</v>
      </c>
      <c r="GS47" s="7">
        <v>1</v>
      </c>
      <c r="GT47" s="7">
        <v>0</v>
      </c>
      <c r="GU47" s="7">
        <v>0</v>
      </c>
      <c r="GV47" s="7">
        <v>4</v>
      </c>
      <c r="GW47" s="4" t="s">
        <v>912</v>
      </c>
      <c r="GX47" s="7">
        <v>11.821</v>
      </c>
      <c r="GY47" s="7">
        <v>48.398000000000003</v>
      </c>
      <c r="GZ47" s="7">
        <v>51.298999999999999</v>
      </c>
      <c r="HA47" s="7">
        <v>7</v>
      </c>
      <c r="HB47" s="7">
        <v>3</v>
      </c>
      <c r="HC47" s="7">
        <v>1</v>
      </c>
      <c r="HD47" s="7">
        <v>1</v>
      </c>
      <c r="HE47" s="7">
        <v>1</v>
      </c>
      <c r="HF47" s="7">
        <v>2</v>
      </c>
      <c r="HG47" s="7">
        <v>6</v>
      </c>
      <c r="HH47" s="7">
        <v>3</v>
      </c>
      <c r="HI47" s="4" t="s">
        <v>346</v>
      </c>
      <c r="HJ47" s="4" t="s">
        <v>347</v>
      </c>
      <c r="HK47" s="8"/>
      <c r="HL47" s="4" t="s">
        <v>901</v>
      </c>
      <c r="HM47" s="6">
        <v>44274.356122685182</v>
      </c>
      <c r="HN47" s="6">
        <v>44274.38722222222</v>
      </c>
      <c r="HO47" s="7">
        <v>100</v>
      </c>
      <c r="HP47" s="7">
        <v>2687</v>
      </c>
      <c r="HQ47" s="7">
        <v>1</v>
      </c>
      <c r="HR47" s="6">
        <v>44274.387243634257</v>
      </c>
      <c r="HS47" s="4" t="s">
        <v>314</v>
      </c>
      <c r="HT47" s="4" t="s">
        <v>407</v>
      </c>
      <c r="HU47" s="4" t="s">
        <v>444</v>
      </c>
      <c r="HV47" s="4" t="s">
        <v>317</v>
      </c>
      <c r="HW47" s="7">
        <v>1</v>
      </c>
      <c r="HX47" s="7">
        <v>0</v>
      </c>
      <c r="HY47" s="7">
        <v>1</v>
      </c>
      <c r="HZ47" s="7">
        <v>3</v>
      </c>
      <c r="IA47" s="7">
        <v>5</v>
      </c>
      <c r="IB47" s="7">
        <v>3</v>
      </c>
      <c r="IC47" s="7">
        <v>4</v>
      </c>
      <c r="ID47" s="7">
        <v>1</v>
      </c>
      <c r="IE47" s="4" t="s">
        <v>913</v>
      </c>
      <c r="IF47" s="7">
        <v>2</v>
      </c>
      <c r="IG47" s="7">
        <v>0</v>
      </c>
      <c r="IH47" s="4" t="s">
        <v>391</v>
      </c>
      <c r="II47" s="4" t="s">
        <v>391</v>
      </c>
      <c r="IJ47" s="4"/>
      <c r="IK47" s="73">
        <v>1</v>
      </c>
      <c r="IL47" s="4" t="s">
        <v>721</v>
      </c>
      <c r="IM47" s="73">
        <v>33</v>
      </c>
      <c r="IN47" s="4"/>
      <c r="IO47" s="73">
        <v>1</v>
      </c>
      <c r="IP47" s="4" t="s">
        <v>914</v>
      </c>
      <c r="IQ47" s="4" t="s">
        <v>915</v>
      </c>
      <c r="IR47" s="73">
        <v>23</v>
      </c>
      <c r="IS47" s="4"/>
      <c r="IT47" s="73">
        <v>0</v>
      </c>
      <c r="IU47" s="73">
        <v>19</v>
      </c>
      <c r="IV47" s="73">
        <v>19</v>
      </c>
      <c r="IW47" s="4"/>
      <c r="IX47" s="73">
        <v>0</v>
      </c>
      <c r="IY47" s="4" t="s">
        <v>916</v>
      </c>
      <c r="IZ47" s="4" t="s">
        <v>435</v>
      </c>
      <c r="JA47" s="73">
        <v>40</v>
      </c>
      <c r="JB47" s="4"/>
      <c r="JC47" s="73">
        <v>1</v>
      </c>
      <c r="JD47" s="73">
        <v>50</v>
      </c>
      <c r="JE47" s="73">
        <v>50</v>
      </c>
      <c r="JF47" s="4"/>
      <c r="JG47" s="73">
        <v>0</v>
      </c>
      <c r="JH47" s="4" t="s">
        <v>917</v>
      </c>
      <c r="JI47" s="7">
        <v>0</v>
      </c>
      <c r="JJ47" s="7">
        <v>0</v>
      </c>
      <c r="JK47" s="7">
        <v>2</v>
      </c>
      <c r="JL47" s="7">
        <v>3</v>
      </c>
      <c r="JM47" s="4" t="s">
        <v>918</v>
      </c>
      <c r="JN47" s="7">
        <v>1</v>
      </c>
      <c r="JO47" s="7">
        <v>2</v>
      </c>
      <c r="JP47" s="7">
        <v>2</v>
      </c>
      <c r="JQ47" s="7">
        <v>3</v>
      </c>
      <c r="JR47" s="7">
        <v>1</v>
      </c>
      <c r="JS47" s="4" t="s">
        <v>919</v>
      </c>
      <c r="JT47" s="7">
        <v>2</v>
      </c>
      <c r="JU47" s="7">
        <v>1</v>
      </c>
      <c r="JV47" s="4" t="s">
        <v>320</v>
      </c>
      <c r="JW47" s="7">
        <v>2</v>
      </c>
      <c r="JX47" s="7">
        <v>0</v>
      </c>
      <c r="JY47" s="7">
        <v>0</v>
      </c>
      <c r="JZ47" s="7">
        <v>1</v>
      </c>
      <c r="KA47" s="7">
        <v>0</v>
      </c>
      <c r="KB47" s="4" t="s">
        <v>313</v>
      </c>
      <c r="KC47" s="4" t="s">
        <v>313</v>
      </c>
      <c r="KD47" s="7">
        <v>2</v>
      </c>
      <c r="KE47" s="7">
        <v>9.5289999999999999</v>
      </c>
      <c r="KF47" s="7">
        <v>38.93</v>
      </c>
      <c r="KG47" s="7">
        <v>41.067999999999998</v>
      </c>
      <c r="KH47" s="7">
        <v>5</v>
      </c>
      <c r="KI47" s="7">
        <v>2</v>
      </c>
      <c r="KJ47" s="7">
        <v>2</v>
      </c>
      <c r="KK47" s="7">
        <v>2</v>
      </c>
      <c r="KL47" s="7">
        <v>2</v>
      </c>
      <c r="KM47" s="7">
        <v>2</v>
      </c>
      <c r="KN47" s="7">
        <v>11</v>
      </c>
      <c r="KO47" s="7">
        <v>1</v>
      </c>
      <c r="KP47" s="4" t="s">
        <v>326</v>
      </c>
      <c r="KQ47" s="4" t="s">
        <v>313</v>
      </c>
      <c r="KR47" s="7">
        <v>1</v>
      </c>
      <c r="KS47" s="4" t="s">
        <v>312</v>
      </c>
      <c r="KT47" s="4" t="s">
        <v>313</v>
      </c>
      <c r="KU47" s="7">
        <v>1</v>
      </c>
      <c r="KV47" s="7">
        <v>1</v>
      </c>
      <c r="KW47" s="7">
        <v>1</v>
      </c>
      <c r="KX47" s="7">
        <v>1</v>
      </c>
      <c r="KY47" s="7">
        <v>1</v>
      </c>
      <c r="KZ47" s="7">
        <v>3</v>
      </c>
      <c r="LA47" s="7">
        <v>2</v>
      </c>
      <c r="LB47" s="7">
        <v>2</v>
      </c>
      <c r="LC47" s="7">
        <v>3</v>
      </c>
      <c r="LD47" s="7">
        <v>3</v>
      </c>
      <c r="LE47" s="7">
        <v>4</v>
      </c>
      <c r="LF47" s="7">
        <v>2</v>
      </c>
      <c r="LG47" s="7">
        <v>1</v>
      </c>
      <c r="LH47" s="7">
        <v>1</v>
      </c>
      <c r="LI47" s="7">
        <v>3</v>
      </c>
      <c r="LJ47" s="7">
        <v>2</v>
      </c>
      <c r="LK47" s="7">
        <v>1</v>
      </c>
      <c r="LL47" s="7">
        <v>1</v>
      </c>
      <c r="LM47" s="7">
        <v>2</v>
      </c>
      <c r="LN47" s="7">
        <v>4</v>
      </c>
      <c r="LO47" s="7">
        <v>4</v>
      </c>
      <c r="LP47" s="7">
        <v>4</v>
      </c>
      <c r="LQ47" s="7">
        <v>4</v>
      </c>
      <c r="LR47" s="7">
        <v>2</v>
      </c>
      <c r="LS47" s="7">
        <v>1</v>
      </c>
      <c r="LT47" s="7">
        <v>1</v>
      </c>
      <c r="LU47" s="7">
        <v>4</v>
      </c>
      <c r="LV47" s="4" t="s">
        <v>920</v>
      </c>
      <c r="LW47" s="4" t="s">
        <v>921</v>
      </c>
      <c r="LX47" s="4" t="s">
        <v>922</v>
      </c>
      <c r="LY47" s="4" t="s">
        <v>313</v>
      </c>
      <c r="LZ47" s="7">
        <v>26</v>
      </c>
      <c r="MA47">
        <f t="shared" si="27"/>
        <v>4</v>
      </c>
      <c r="MB47">
        <f t="shared" si="28"/>
        <v>17</v>
      </c>
      <c r="MC47">
        <f t="shared" si="0"/>
        <v>8</v>
      </c>
      <c r="MD47">
        <f t="shared" si="1"/>
        <v>10</v>
      </c>
      <c r="ME47">
        <f t="shared" si="29"/>
        <v>24</v>
      </c>
      <c r="MF47">
        <f t="shared" si="30"/>
        <v>0.66666666666666663</v>
      </c>
      <c r="MG47">
        <f t="shared" si="31"/>
        <v>2.8333333333333335</v>
      </c>
      <c r="MH47">
        <f t="shared" si="32"/>
        <v>1.6</v>
      </c>
      <c r="MI47">
        <f t="shared" si="33"/>
        <v>2</v>
      </c>
      <c r="MJ47">
        <f t="shared" si="34"/>
        <v>2</v>
      </c>
      <c r="MK47">
        <f t="shared" si="35"/>
        <v>0</v>
      </c>
      <c r="ML47">
        <f t="shared" si="36"/>
        <v>1.4</v>
      </c>
      <c r="MM47">
        <f t="shared" si="37"/>
        <v>0</v>
      </c>
      <c r="MN47">
        <f t="shared" si="38"/>
        <v>0</v>
      </c>
      <c r="MO47">
        <f t="shared" si="39"/>
        <v>0</v>
      </c>
      <c r="MP47">
        <f t="shared" si="40"/>
        <v>1.1666666666666667</v>
      </c>
      <c r="MQ47">
        <f t="shared" si="41"/>
        <v>0</v>
      </c>
      <c r="MR47">
        <f t="shared" si="42"/>
        <v>0.66666666666666663</v>
      </c>
      <c r="MS47">
        <f t="shared" si="43"/>
        <v>100</v>
      </c>
      <c r="MT47">
        <f t="shared" si="44"/>
        <v>39</v>
      </c>
      <c r="MU47" s="77">
        <f t="shared" si="2"/>
        <v>1</v>
      </c>
      <c r="MV47">
        <f t="shared" si="3"/>
        <v>0</v>
      </c>
      <c r="MW47">
        <v>1</v>
      </c>
      <c r="MX47">
        <v>1</v>
      </c>
      <c r="MY47">
        <f t="shared" si="4"/>
        <v>1</v>
      </c>
      <c r="MZ47">
        <v>1</v>
      </c>
      <c r="NA47">
        <v>1</v>
      </c>
      <c r="NB47">
        <f t="shared" si="5"/>
        <v>1</v>
      </c>
      <c r="NC47">
        <f t="shared" si="6"/>
        <v>0</v>
      </c>
      <c r="ND47">
        <f t="shared" si="7"/>
        <v>0</v>
      </c>
      <c r="NE47">
        <f t="shared" si="8"/>
        <v>0.5</v>
      </c>
      <c r="NF47">
        <f t="shared" si="9"/>
        <v>1</v>
      </c>
      <c r="NG47">
        <f t="shared" si="10"/>
        <v>1</v>
      </c>
      <c r="NH47">
        <f t="shared" si="11"/>
        <v>1</v>
      </c>
      <c r="NI47">
        <f t="shared" si="12"/>
        <v>1</v>
      </c>
      <c r="NJ47">
        <f t="shared" si="13"/>
        <v>0</v>
      </c>
      <c r="NK47">
        <f t="shared" si="14"/>
        <v>0</v>
      </c>
      <c r="NL47">
        <f t="shared" si="15"/>
        <v>1</v>
      </c>
      <c r="NM47">
        <f t="shared" si="16"/>
        <v>0</v>
      </c>
      <c r="NN47" s="77">
        <f t="shared" si="17"/>
        <v>1</v>
      </c>
      <c r="NO47" s="77">
        <f t="shared" si="18"/>
        <v>0</v>
      </c>
      <c r="NP47" s="77">
        <f t="shared" si="19"/>
        <v>1</v>
      </c>
      <c r="NQ47" s="77">
        <f t="shared" si="20"/>
        <v>1</v>
      </c>
      <c r="NR47" s="77">
        <f t="shared" si="21"/>
        <v>1</v>
      </c>
      <c r="NS47" s="77">
        <f t="shared" si="22"/>
        <v>1</v>
      </c>
      <c r="NT47" s="77">
        <f t="shared" si="23"/>
        <v>1</v>
      </c>
      <c r="NU47" s="77">
        <f t="shared" si="24"/>
        <v>1</v>
      </c>
      <c r="NV47" s="77">
        <f t="shared" si="25"/>
        <v>1</v>
      </c>
      <c r="NW47" s="77" t="e">
        <f>IF(LEN(VLOOKUP(I:I,#REF!, 2, 0))=0, "", VLOOKUP(I:I,#REF!, 2, 0))</f>
        <v>#REF!</v>
      </c>
      <c r="NX47" s="77" t="e">
        <f>IF(LEN(VLOOKUP(I:I,#REF!, 3, 0))=0, "", VLOOKUP(I:I,#REF!, 3, 0))</f>
        <v>#REF!</v>
      </c>
      <c r="NY47" s="77">
        <f t="shared" si="45"/>
        <v>0.83333333333333337</v>
      </c>
      <c r="NZ47" s="77">
        <f t="shared" si="46"/>
        <v>1</v>
      </c>
      <c r="OA47" s="77">
        <f t="shared" si="47"/>
        <v>0.5</v>
      </c>
      <c r="OB47" s="77">
        <f t="shared" si="48"/>
        <v>0.58333333333333337</v>
      </c>
      <c r="OC47">
        <f t="shared" si="49"/>
        <v>0.5</v>
      </c>
      <c r="OD47" s="77">
        <f t="shared" si="50"/>
        <v>0.625</v>
      </c>
      <c r="OE47">
        <f t="shared" si="51"/>
        <v>0.73333333333333328</v>
      </c>
      <c r="OF47">
        <f t="shared" si="52"/>
        <v>0.72727272727272729</v>
      </c>
      <c r="OG47" t="e">
        <f t="shared" si="53"/>
        <v>#REF!</v>
      </c>
      <c r="OH47">
        <f t="shared" si="58"/>
        <v>0.70833333333333337</v>
      </c>
      <c r="OI47">
        <f t="shared" si="54"/>
        <v>0.5</v>
      </c>
      <c r="OJ47" s="77">
        <f t="shared" si="55"/>
        <v>0.8125</v>
      </c>
      <c r="OK47" t="e">
        <f>IF(LEN(VLOOKUP(I:I,#REF!, 2, 0))=0, "", VLOOKUP(I:I,#REF!, 2, 0))</f>
        <v>#REF!</v>
      </c>
      <c r="OL47" t="e">
        <f>IF(LEN(VLOOKUP(I:I,#REF!, 3, 0))=0, "", VLOOKUP(I:I,#REF!, 3, 0))</f>
        <v>#REF!</v>
      </c>
      <c r="OM47">
        <v>4</v>
      </c>
      <c r="ON47">
        <v>1</v>
      </c>
      <c r="OO47" s="1">
        <v>1</v>
      </c>
      <c r="OP47">
        <f t="shared" si="56"/>
        <v>16</v>
      </c>
      <c r="OQ47">
        <v>1</v>
      </c>
      <c r="OR47">
        <v>2</v>
      </c>
      <c r="OS47">
        <f t="shared" si="57"/>
        <v>4</v>
      </c>
    </row>
    <row r="48" spans="1:409" ht="18" customHeight="1">
      <c r="F48">
        <v>1</v>
      </c>
      <c r="G48">
        <v>1</v>
      </c>
      <c r="H48" s="112" t="s">
        <v>4062</v>
      </c>
      <c r="I48" s="112" t="s">
        <v>4062</v>
      </c>
      <c r="J48" s="22"/>
      <c r="K48" s="23">
        <v>44271.364224537036</v>
      </c>
      <c r="L48" s="23">
        <v>44271.434155092589</v>
      </c>
      <c r="M48" s="24">
        <v>100</v>
      </c>
      <c r="N48" s="24">
        <v>1</v>
      </c>
      <c r="O48" s="74">
        <v>1</v>
      </c>
      <c r="P48" s="25" t="s">
        <v>313</v>
      </c>
      <c r="Q48" s="24">
        <v>6041</v>
      </c>
      <c r="R48" s="24">
        <v>1</v>
      </c>
      <c r="S48" s="23">
        <v>44271.434174502312</v>
      </c>
      <c r="T48" s="25" t="s">
        <v>314</v>
      </c>
      <c r="U48" s="25" t="s">
        <v>315</v>
      </c>
      <c r="V48" s="25" t="s">
        <v>425</v>
      </c>
      <c r="W48" s="25" t="s">
        <v>317</v>
      </c>
      <c r="X48" s="24">
        <v>5.6840000000000002</v>
      </c>
      <c r="Y48" s="24">
        <v>68.540999999999997</v>
      </c>
      <c r="Z48" s="24">
        <v>70.174999999999997</v>
      </c>
      <c r="AA48" s="24">
        <v>7</v>
      </c>
      <c r="AB48" s="24">
        <v>3</v>
      </c>
      <c r="AC48" s="24">
        <v>1</v>
      </c>
      <c r="AD48" s="24">
        <v>1</v>
      </c>
      <c r="AE48" s="24">
        <v>0</v>
      </c>
      <c r="AF48" s="24">
        <v>0</v>
      </c>
      <c r="AG48" s="24">
        <v>0</v>
      </c>
      <c r="AH48" s="24">
        <v>0</v>
      </c>
      <c r="AI48" s="24">
        <v>1</v>
      </c>
      <c r="AJ48" s="25" t="s">
        <v>4063</v>
      </c>
      <c r="AK48" s="24">
        <v>1.8460000000000001</v>
      </c>
      <c r="AL48" s="24">
        <v>29.045999999999999</v>
      </c>
      <c r="AM48" s="24">
        <v>30.387</v>
      </c>
      <c r="AN48" s="24">
        <v>4</v>
      </c>
      <c r="AO48" s="24">
        <v>0</v>
      </c>
      <c r="AP48" s="24">
        <v>2</v>
      </c>
      <c r="AQ48" s="24">
        <v>3.3730000000000002</v>
      </c>
      <c r="AR48" s="24">
        <v>163.58699999999999</v>
      </c>
      <c r="AS48" s="24">
        <v>168.76599999999999</v>
      </c>
      <c r="AT48" s="24">
        <v>3</v>
      </c>
      <c r="AU48" s="24">
        <v>1.69</v>
      </c>
      <c r="AV48" s="24">
        <v>856.25699999999995</v>
      </c>
      <c r="AW48" s="24">
        <v>886.255</v>
      </c>
      <c r="AX48" s="24">
        <v>9</v>
      </c>
      <c r="AY48" s="25" t="s">
        <v>377</v>
      </c>
      <c r="AZ48" s="25" t="s">
        <v>377</v>
      </c>
      <c r="BA48" s="25"/>
      <c r="BB48" s="74">
        <v>1</v>
      </c>
      <c r="BC48" s="25" t="s">
        <v>4064</v>
      </c>
      <c r="BD48" s="24">
        <v>11.002000000000001</v>
      </c>
      <c r="BE48" s="24">
        <v>194.23</v>
      </c>
      <c r="BF48" s="24">
        <v>428.31400000000002</v>
      </c>
      <c r="BG48" s="24">
        <v>6</v>
      </c>
      <c r="BH48" s="24">
        <v>6.7709999999999999</v>
      </c>
      <c r="BI48" s="24">
        <v>6.7709999999999999</v>
      </c>
      <c r="BJ48" s="24">
        <v>12.087999999999999</v>
      </c>
      <c r="BK48" s="24">
        <v>1</v>
      </c>
      <c r="BL48" s="25" t="s">
        <v>377</v>
      </c>
      <c r="BM48" s="24">
        <v>1.9970000000000001</v>
      </c>
      <c r="BN48" s="24">
        <v>1.9970000000000001</v>
      </c>
      <c r="BO48" s="24">
        <v>37.06</v>
      </c>
      <c r="BP48" s="24">
        <v>1</v>
      </c>
      <c r="BQ48" s="24">
        <v>90</v>
      </c>
      <c r="BR48" s="24">
        <v>100</v>
      </c>
      <c r="BS48" s="24">
        <v>3.5249999999999999</v>
      </c>
      <c r="BT48" s="24">
        <v>132.511</v>
      </c>
      <c r="BU48" s="24">
        <v>195.66</v>
      </c>
      <c r="BV48" s="24">
        <v>5</v>
      </c>
      <c r="BW48" s="25" t="s">
        <v>411</v>
      </c>
      <c r="BX48" s="25" t="s">
        <v>411</v>
      </c>
      <c r="BY48" s="25"/>
      <c r="BZ48" s="74">
        <v>0</v>
      </c>
      <c r="CA48" s="25" t="s">
        <v>4065</v>
      </c>
      <c r="CB48" s="24">
        <v>0.86899999999999999</v>
      </c>
      <c r="CC48" s="24">
        <v>36.009</v>
      </c>
      <c r="CD48" s="24">
        <v>46.466999999999999</v>
      </c>
      <c r="CE48" s="24">
        <v>2</v>
      </c>
      <c r="CF48" s="24">
        <v>90</v>
      </c>
      <c r="CG48" s="24">
        <v>80</v>
      </c>
      <c r="CH48" s="24">
        <v>2.7629999999999999</v>
      </c>
      <c r="CI48" s="24">
        <v>87.938999999999993</v>
      </c>
      <c r="CJ48" s="24">
        <v>92.921999999999997</v>
      </c>
      <c r="CK48" s="24">
        <v>13</v>
      </c>
      <c r="CL48" s="99" t="s">
        <v>413</v>
      </c>
      <c r="CM48" s="96" t="s">
        <v>414</v>
      </c>
      <c r="CN48" s="24">
        <v>2.4239999999999999</v>
      </c>
      <c r="CO48" s="24">
        <v>2.4239999999999999</v>
      </c>
      <c r="CP48" s="24">
        <v>127.402</v>
      </c>
      <c r="CQ48" s="24">
        <v>1</v>
      </c>
      <c r="CR48" s="24">
        <v>90</v>
      </c>
      <c r="CS48" s="24">
        <v>70</v>
      </c>
      <c r="CT48" s="24">
        <v>0</v>
      </c>
      <c r="CU48" s="24">
        <v>3</v>
      </c>
      <c r="CV48" s="25" t="s">
        <v>620</v>
      </c>
      <c r="CW48" s="24">
        <v>1.7829999999999999</v>
      </c>
      <c r="CX48" s="24">
        <v>230.18600000000001</v>
      </c>
      <c r="CY48" s="24">
        <v>427.59800000000001</v>
      </c>
      <c r="CZ48" s="24">
        <v>3</v>
      </c>
      <c r="DA48" s="24">
        <v>6.2779999999999996</v>
      </c>
      <c r="DB48" s="24">
        <v>17.765000000000001</v>
      </c>
      <c r="DC48" s="24">
        <v>23.515999999999998</v>
      </c>
      <c r="DD48" s="24">
        <v>3</v>
      </c>
      <c r="DE48" s="25" t="s">
        <v>377</v>
      </c>
      <c r="DF48" s="24">
        <v>1.4610000000000001</v>
      </c>
      <c r="DG48" s="24">
        <v>1.4610000000000001</v>
      </c>
      <c r="DH48" s="24">
        <v>21.896999999999998</v>
      </c>
      <c r="DI48" s="24">
        <v>1</v>
      </c>
      <c r="DJ48" s="24">
        <v>80</v>
      </c>
      <c r="DK48" s="24">
        <v>70</v>
      </c>
      <c r="DL48" s="24">
        <v>65.256</v>
      </c>
      <c r="DM48" s="24">
        <v>335.19099999999997</v>
      </c>
      <c r="DN48" s="24">
        <v>335.81299999999999</v>
      </c>
      <c r="DO48" s="24">
        <v>14</v>
      </c>
      <c r="DP48" s="25" t="s">
        <v>411</v>
      </c>
      <c r="DQ48" s="25" t="s">
        <v>411</v>
      </c>
      <c r="DR48" s="25"/>
      <c r="DS48" s="74">
        <v>0</v>
      </c>
      <c r="DT48" s="25" t="s">
        <v>4066</v>
      </c>
      <c r="DU48" s="24">
        <v>2.3860000000000001</v>
      </c>
      <c r="DV48" s="24">
        <v>104.465</v>
      </c>
      <c r="DW48" s="24">
        <v>105.11499999999999</v>
      </c>
      <c r="DX48" s="24">
        <v>4</v>
      </c>
      <c r="DY48" s="24">
        <v>90</v>
      </c>
      <c r="DZ48" s="24">
        <v>0</v>
      </c>
      <c r="EA48" s="24">
        <v>4.6360000000000001</v>
      </c>
      <c r="EB48" s="24">
        <v>49.715000000000003</v>
      </c>
      <c r="EC48" s="24">
        <v>50.735999999999997</v>
      </c>
      <c r="ED48" s="24">
        <v>7</v>
      </c>
      <c r="EE48" s="96" t="s">
        <v>417</v>
      </c>
      <c r="EF48" s="96" t="s">
        <v>364</v>
      </c>
      <c r="EG48" s="24">
        <v>4.1680000000000001</v>
      </c>
      <c r="EH48" s="24">
        <v>118.122</v>
      </c>
      <c r="EI48" s="24">
        <v>227.43199999999999</v>
      </c>
      <c r="EJ48" s="24">
        <v>6</v>
      </c>
      <c r="EK48" s="24">
        <v>90</v>
      </c>
      <c r="EL48" s="24">
        <v>0</v>
      </c>
      <c r="EM48" s="24">
        <v>0</v>
      </c>
      <c r="EN48" s="24">
        <v>4</v>
      </c>
      <c r="EO48" s="25" t="s">
        <v>691</v>
      </c>
      <c r="EP48" s="24">
        <v>2.2389999999999999</v>
      </c>
      <c r="EQ48" s="24">
        <v>38.734000000000002</v>
      </c>
      <c r="ER48" s="24">
        <v>40.088999999999999</v>
      </c>
      <c r="ES48" s="24">
        <v>6</v>
      </c>
      <c r="ET48" s="25" t="s">
        <v>366</v>
      </c>
      <c r="EU48" s="24">
        <v>3.145</v>
      </c>
      <c r="EV48" s="24">
        <v>3.145</v>
      </c>
      <c r="EW48" s="24">
        <v>242.273</v>
      </c>
      <c r="EX48" s="24">
        <v>1</v>
      </c>
      <c r="EY48" s="24">
        <v>90</v>
      </c>
      <c r="EZ48" s="24">
        <v>0</v>
      </c>
      <c r="FA48" s="24">
        <v>2.4820000000000002</v>
      </c>
      <c r="FB48" s="24">
        <v>78.358999999999995</v>
      </c>
      <c r="FC48" s="24">
        <v>78.480999999999995</v>
      </c>
      <c r="FD48" s="24">
        <v>19</v>
      </c>
      <c r="FE48" s="25" t="s">
        <v>313</v>
      </c>
      <c r="FF48" s="24">
        <v>1</v>
      </c>
      <c r="FG48" s="24">
        <v>0</v>
      </c>
      <c r="FH48" s="24">
        <v>0</v>
      </c>
      <c r="FI48" s="24">
        <v>4</v>
      </c>
      <c r="FJ48" s="24">
        <v>1</v>
      </c>
      <c r="FK48" s="24">
        <v>0</v>
      </c>
      <c r="FL48" s="25" t="s">
        <v>313</v>
      </c>
      <c r="FM48" s="25" t="s">
        <v>313</v>
      </c>
      <c r="FN48" s="24">
        <v>0</v>
      </c>
      <c r="FO48" s="24">
        <v>2.3690000000000002</v>
      </c>
      <c r="FP48" s="24">
        <v>217.12799999999999</v>
      </c>
      <c r="FQ48" s="24">
        <v>218.08099999999999</v>
      </c>
      <c r="FR48" s="24">
        <v>8</v>
      </c>
      <c r="FS48" s="25" t="s">
        <v>323</v>
      </c>
      <c r="FT48" s="25" t="s">
        <v>323</v>
      </c>
      <c r="FU48" s="25"/>
      <c r="FV48" s="74">
        <v>1</v>
      </c>
      <c r="FW48" s="25" t="s">
        <v>4067</v>
      </c>
      <c r="FX48" s="25" t="s">
        <v>336</v>
      </c>
      <c r="FY48" s="24">
        <v>51.253999999999998</v>
      </c>
      <c r="FZ48" s="24">
        <v>306.92500000000001</v>
      </c>
      <c r="GA48" s="24">
        <v>308.02600000000001</v>
      </c>
      <c r="GB48" s="24">
        <v>13</v>
      </c>
      <c r="GC48" s="25" t="s">
        <v>695</v>
      </c>
      <c r="GD48" s="25" t="s">
        <v>695</v>
      </c>
      <c r="GE48" s="25"/>
      <c r="GF48" s="74">
        <v>0</v>
      </c>
      <c r="GG48" s="25" t="s">
        <v>4068</v>
      </c>
      <c r="GH48" s="25" t="s">
        <v>312</v>
      </c>
      <c r="GI48" s="24">
        <v>3.887</v>
      </c>
      <c r="GJ48" s="24">
        <v>120.20399999999999</v>
      </c>
      <c r="GK48" s="24">
        <v>234.08799999999999</v>
      </c>
      <c r="GL48" s="24">
        <v>9</v>
      </c>
      <c r="GM48" s="24">
        <v>1</v>
      </c>
      <c r="GN48" s="25" t="s">
        <v>4069</v>
      </c>
      <c r="GO48" s="24">
        <v>11.045</v>
      </c>
      <c r="GP48" s="24">
        <v>13.385999999999999</v>
      </c>
      <c r="GQ48" s="24">
        <v>24.335000000000001</v>
      </c>
      <c r="GR48" s="24">
        <v>2</v>
      </c>
      <c r="GS48" s="24">
        <v>2</v>
      </c>
      <c r="GT48" s="24">
        <v>0</v>
      </c>
      <c r="GU48" s="24">
        <v>4</v>
      </c>
      <c r="GV48" s="24">
        <v>4</v>
      </c>
      <c r="GW48" s="25" t="s">
        <v>336</v>
      </c>
      <c r="GX48" s="24">
        <v>2.4910000000000001</v>
      </c>
      <c r="GY48" s="24">
        <v>159.04</v>
      </c>
      <c r="GZ48" s="24">
        <v>159.791</v>
      </c>
      <c r="HA48" s="24">
        <v>12</v>
      </c>
      <c r="HB48" s="24">
        <v>4</v>
      </c>
      <c r="HC48" s="24">
        <v>4</v>
      </c>
      <c r="HD48" s="24">
        <v>1</v>
      </c>
      <c r="HE48" s="24">
        <v>1</v>
      </c>
      <c r="HF48" s="24">
        <v>2</v>
      </c>
      <c r="HG48" s="24">
        <v>6</v>
      </c>
      <c r="HH48" s="24">
        <v>6</v>
      </c>
      <c r="HI48" s="25" t="s">
        <v>3684</v>
      </c>
      <c r="HJ48" s="25" t="s">
        <v>3685</v>
      </c>
      <c r="HK48" s="8"/>
      <c r="HL48" s="25" t="s">
        <v>4062</v>
      </c>
      <c r="HM48" s="23">
        <v>44274.354166666664</v>
      </c>
      <c r="HN48" s="23">
        <v>44274.402638888889</v>
      </c>
      <c r="HO48" s="24">
        <v>100</v>
      </c>
      <c r="HP48" s="24">
        <v>4188</v>
      </c>
      <c r="HQ48" s="24">
        <v>1</v>
      </c>
      <c r="HR48" s="23">
        <v>44274.402655439815</v>
      </c>
      <c r="HS48" s="25" t="s">
        <v>314</v>
      </c>
      <c r="HT48" s="25" t="s">
        <v>315</v>
      </c>
      <c r="HU48" s="25" t="s">
        <v>425</v>
      </c>
      <c r="HV48" s="25" t="s">
        <v>317</v>
      </c>
      <c r="HW48" s="24">
        <v>1</v>
      </c>
      <c r="HX48" s="24">
        <v>0</v>
      </c>
      <c r="HY48" s="24">
        <v>3</v>
      </c>
      <c r="HZ48" s="24">
        <v>4</v>
      </c>
      <c r="IA48" s="24">
        <v>5</v>
      </c>
      <c r="IB48" s="24">
        <v>1</v>
      </c>
      <c r="IC48" s="24">
        <v>5</v>
      </c>
      <c r="ID48" s="24">
        <v>1</v>
      </c>
      <c r="IE48" s="25" t="s">
        <v>691</v>
      </c>
      <c r="IF48" s="24">
        <v>0</v>
      </c>
      <c r="IG48" s="24">
        <v>4</v>
      </c>
      <c r="IH48" s="25" t="s">
        <v>391</v>
      </c>
      <c r="II48" s="25" t="s">
        <v>391</v>
      </c>
      <c r="IJ48" s="25"/>
      <c r="IK48" s="74">
        <v>1</v>
      </c>
      <c r="IL48" s="74">
        <v>33</v>
      </c>
      <c r="IM48" s="74">
        <v>33</v>
      </c>
      <c r="IN48" s="25"/>
      <c r="IO48" s="74">
        <v>1</v>
      </c>
      <c r="IP48" s="25" t="s">
        <v>4070</v>
      </c>
      <c r="IQ48" s="74">
        <v>23</v>
      </c>
      <c r="IR48" s="74">
        <v>23</v>
      </c>
      <c r="IS48" s="25"/>
      <c r="IT48" s="74">
        <v>0</v>
      </c>
      <c r="IU48" s="74">
        <v>28</v>
      </c>
      <c r="IV48" s="74">
        <v>28</v>
      </c>
      <c r="IW48" s="25"/>
      <c r="IX48" s="74">
        <v>0</v>
      </c>
      <c r="IY48" s="25" t="s">
        <v>4071</v>
      </c>
      <c r="IZ48" s="74">
        <v>40</v>
      </c>
      <c r="JA48" s="74">
        <v>40</v>
      </c>
      <c r="JB48" s="25"/>
      <c r="JC48" s="74">
        <v>1</v>
      </c>
      <c r="JD48" s="74">
        <v>73</v>
      </c>
      <c r="JE48" s="74">
        <v>73</v>
      </c>
      <c r="JF48" s="25"/>
      <c r="JG48" s="74">
        <v>0</v>
      </c>
      <c r="JH48" s="25" t="s">
        <v>4072</v>
      </c>
      <c r="JI48" s="24">
        <v>0</v>
      </c>
      <c r="JJ48" s="24">
        <v>4</v>
      </c>
      <c r="JK48" s="24">
        <v>2</v>
      </c>
      <c r="JL48" s="24">
        <v>1</v>
      </c>
      <c r="JM48" s="25" t="s">
        <v>4073</v>
      </c>
      <c r="JN48" s="24">
        <v>1</v>
      </c>
      <c r="JO48" s="24">
        <v>1</v>
      </c>
      <c r="JP48" s="24">
        <v>3</v>
      </c>
      <c r="JQ48" s="24">
        <v>1</v>
      </c>
      <c r="JR48" s="24">
        <v>3</v>
      </c>
      <c r="JS48" s="25" t="s">
        <v>313</v>
      </c>
      <c r="JT48" s="24">
        <v>3</v>
      </c>
      <c r="JU48" s="24">
        <v>2</v>
      </c>
      <c r="JV48" s="25" t="s">
        <v>313</v>
      </c>
      <c r="JW48" s="24">
        <v>4</v>
      </c>
      <c r="JX48" s="24">
        <v>0</v>
      </c>
      <c r="JY48" s="24">
        <v>4</v>
      </c>
      <c r="JZ48" s="24">
        <v>1</v>
      </c>
      <c r="KA48" s="24">
        <v>0</v>
      </c>
      <c r="KB48" s="25" t="s">
        <v>313</v>
      </c>
      <c r="KC48" s="25" t="s">
        <v>313</v>
      </c>
      <c r="KD48" s="24">
        <v>2</v>
      </c>
      <c r="KE48" s="24">
        <v>1.8029999999999999</v>
      </c>
      <c r="KF48" s="24">
        <v>155.24700000000001</v>
      </c>
      <c r="KG48" s="24">
        <v>157.05500000000001</v>
      </c>
      <c r="KH48" s="24">
        <v>6</v>
      </c>
      <c r="KI48" s="24">
        <v>5</v>
      </c>
      <c r="KJ48" s="24">
        <v>3</v>
      </c>
      <c r="KK48" s="24">
        <v>1</v>
      </c>
      <c r="KL48" s="24">
        <v>1</v>
      </c>
      <c r="KM48" s="24">
        <v>1</v>
      </c>
      <c r="KN48" s="24">
        <v>11</v>
      </c>
      <c r="KO48" s="24">
        <v>1</v>
      </c>
      <c r="KP48" s="25" t="s">
        <v>326</v>
      </c>
      <c r="KQ48" s="25" t="s">
        <v>313</v>
      </c>
      <c r="KR48" s="24">
        <v>0</v>
      </c>
      <c r="KS48" s="25" t="s">
        <v>312</v>
      </c>
      <c r="KT48" s="25" t="s">
        <v>313</v>
      </c>
      <c r="KU48" s="24">
        <v>3</v>
      </c>
      <c r="KV48" s="24">
        <v>1</v>
      </c>
      <c r="KW48" s="24">
        <v>3</v>
      </c>
      <c r="KX48" s="24">
        <v>1</v>
      </c>
      <c r="KY48" s="24">
        <v>3</v>
      </c>
      <c r="KZ48" s="24">
        <v>3</v>
      </c>
      <c r="LA48" s="24">
        <v>3</v>
      </c>
      <c r="LB48" s="24">
        <v>3</v>
      </c>
      <c r="LC48" s="24">
        <v>3</v>
      </c>
      <c r="LD48" s="24">
        <v>3</v>
      </c>
      <c r="LE48" s="24">
        <v>3</v>
      </c>
      <c r="LF48" s="24">
        <v>3</v>
      </c>
      <c r="LG48" s="24">
        <v>3</v>
      </c>
      <c r="LH48" s="24">
        <v>3</v>
      </c>
      <c r="LI48" s="24">
        <v>3</v>
      </c>
      <c r="LJ48" s="24">
        <v>2</v>
      </c>
      <c r="LK48" s="24">
        <v>1</v>
      </c>
      <c r="LL48" s="24">
        <v>1</v>
      </c>
      <c r="LM48" s="24">
        <v>2</v>
      </c>
      <c r="LN48" s="24">
        <v>3</v>
      </c>
      <c r="LO48" s="24">
        <v>3</v>
      </c>
      <c r="LP48" s="24">
        <v>3</v>
      </c>
      <c r="LQ48" s="24">
        <v>3</v>
      </c>
      <c r="LR48" s="24">
        <v>3</v>
      </c>
      <c r="LS48" s="24">
        <v>3</v>
      </c>
      <c r="LT48" s="24">
        <v>3</v>
      </c>
      <c r="LU48" s="24">
        <v>3</v>
      </c>
      <c r="LV48" s="25" t="s">
        <v>4074</v>
      </c>
      <c r="LW48" s="25" t="s">
        <v>4075</v>
      </c>
      <c r="LX48" s="25" t="s">
        <v>4076</v>
      </c>
      <c r="LY48" s="25" t="s">
        <v>313</v>
      </c>
      <c r="LZ48" s="24">
        <v>38</v>
      </c>
      <c r="MA48">
        <f t="shared" si="27"/>
        <v>2</v>
      </c>
      <c r="MB48">
        <f t="shared" si="28"/>
        <v>19</v>
      </c>
      <c r="MC48">
        <f t="shared" si="0"/>
        <v>12</v>
      </c>
      <c r="MD48">
        <f t="shared" si="1"/>
        <v>11</v>
      </c>
      <c r="ME48">
        <f t="shared" si="29"/>
        <v>32</v>
      </c>
      <c r="MF48">
        <f t="shared" si="30"/>
        <v>0.33333333333333331</v>
      </c>
      <c r="MG48">
        <f t="shared" si="31"/>
        <v>3.1666666666666665</v>
      </c>
      <c r="MH48">
        <f t="shared" si="32"/>
        <v>2.4</v>
      </c>
      <c r="MI48">
        <f t="shared" si="33"/>
        <v>2.2000000000000002</v>
      </c>
      <c r="MJ48">
        <f t="shared" si="34"/>
        <v>2.6666666666666665</v>
      </c>
      <c r="MK48">
        <f t="shared" si="35"/>
        <v>2.8</v>
      </c>
      <c r="ML48">
        <f t="shared" si="36"/>
        <v>0.6</v>
      </c>
      <c r="MM48">
        <f t="shared" si="37"/>
        <v>4</v>
      </c>
      <c r="MN48">
        <f t="shared" si="38"/>
        <v>0</v>
      </c>
      <c r="MO48">
        <f t="shared" si="39"/>
        <v>3</v>
      </c>
      <c r="MP48">
        <f t="shared" si="40"/>
        <v>0.5</v>
      </c>
      <c r="MQ48">
        <f t="shared" si="41"/>
        <v>4</v>
      </c>
      <c r="MR48">
        <f t="shared" si="42"/>
        <v>0</v>
      </c>
      <c r="MS48">
        <f t="shared" si="43"/>
        <v>88.571428571428569</v>
      </c>
      <c r="MT48">
        <f t="shared" si="44"/>
        <v>45.714285714285715</v>
      </c>
      <c r="MU48" s="77">
        <f t="shared" si="2"/>
        <v>1</v>
      </c>
      <c r="MV48">
        <f t="shared" si="3"/>
        <v>0</v>
      </c>
      <c r="MW48">
        <v>1</v>
      </c>
      <c r="MX48">
        <v>1</v>
      </c>
      <c r="MY48">
        <f t="shared" si="4"/>
        <v>0</v>
      </c>
      <c r="MZ48">
        <v>1</v>
      </c>
      <c r="NA48">
        <v>1</v>
      </c>
      <c r="NB48">
        <f t="shared" si="5"/>
        <v>1</v>
      </c>
      <c r="NC48">
        <f t="shared" si="6"/>
        <v>0</v>
      </c>
      <c r="ND48">
        <f t="shared" si="7"/>
        <v>0</v>
      </c>
      <c r="NE48">
        <f t="shared" si="8"/>
        <v>0</v>
      </c>
      <c r="NF48">
        <f t="shared" si="9"/>
        <v>1</v>
      </c>
      <c r="NG48">
        <f t="shared" si="10"/>
        <v>0</v>
      </c>
      <c r="NH48">
        <f t="shared" si="11"/>
        <v>1</v>
      </c>
      <c r="NI48">
        <f t="shared" si="12"/>
        <v>1</v>
      </c>
      <c r="NJ48">
        <f t="shared" si="13"/>
        <v>0</v>
      </c>
      <c r="NK48">
        <f t="shared" si="14"/>
        <v>0</v>
      </c>
      <c r="NL48">
        <f t="shared" si="15"/>
        <v>1</v>
      </c>
      <c r="NM48">
        <f t="shared" si="16"/>
        <v>0</v>
      </c>
      <c r="NN48" s="77">
        <f t="shared" si="17"/>
        <v>1</v>
      </c>
      <c r="NO48" s="77">
        <f t="shared" si="18"/>
        <v>0</v>
      </c>
      <c r="NP48" s="77">
        <f t="shared" si="19"/>
        <v>1</v>
      </c>
      <c r="NQ48" s="77">
        <f t="shared" si="20"/>
        <v>0</v>
      </c>
      <c r="NR48" s="77">
        <f t="shared" si="21"/>
        <v>0</v>
      </c>
      <c r="NS48" s="77">
        <f t="shared" si="22"/>
        <v>0</v>
      </c>
      <c r="NT48" s="77">
        <f t="shared" si="23"/>
        <v>0</v>
      </c>
      <c r="NU48" s="77">
        <f t="shared" si="24"/>
        <v>0</v>
      </c>
      <c r="NV48" s="77">
        <f t="shared" si="25"/>
        <v>0</v>
      </c>
      <c r="NW48" s="77" t="e">
        <f>IF(LEN(VLOOKUP(I:I,#REF!, 2, 0))=0, "", VLOOKUP(I:I,#REF!, 2, 0))</f>
        <v>#REF!</v>
      </c>
      <c r="NX48" s="77" t="e">
        <f>IF(LEN(VLOOKUP(I:I,#REF!, 3, 0))=0, "", VLOOKUP(I:I,#REF!, 3, 0))</f>
        <v>#REF!</v>
      </c>
      <c r="NY48" s="77">
        <f t="shared" si="45"/>
        <v>0.66666666666666663</v>
      </c>
      <c r="NZ48" s="77">
        <f t="shared" si="46"/>
        <v>1</v>
      </c>
      <c r="OA48" s="77">
        <f t="shared" si="47"/>
        <v>0</v>
      </c>
      <c r="OB48" s="77">
        <f t="shared" si="48"/>
        <v>0.33333333333333331</v>
      </c>
      <c r="OC48">
        <f t="shared" si="49"/>
        <v>0.5</v>
      </c>
      <c r="OD48" s="77">
        <f t="shared" si="50"/>
        <v>0.25</v>
      </c>
      <c r="OE48">
        <f t="shared" si="51"/>
        <v>0.33333333333333331</v>
      </c>
      <c r="OF48">
        <f t="shared" si="52"/>
        <v>0.36363636363636365</v>
      </c>
      <c r="OG48" t="e">
        <f t="shared" si="53"/>
        <v>#REF!</v>
      </c>
      <c r="OH48">
        <f t="shared" si="58"/>
        <v>0.5</v>
      </c>
      <c r="OI48">
        <f t="shared" si="54"/>
        <v>0.25</v>
      </c>
      <c r="OJ48" s="77">
        <f t="shared" si="55"/>
        <v>0.625</v>
      </c>
      <c r="OK48" t="e">
        <f>IF(LEN(VLOOKUP(I:I,#REF!, 2, 0))=0, "", VLOOKUP(I:I,#REF!, 2, 0))</f>
        <v>#REF!</v>
      </c>
      <c r="OL48" t="e">
        <f>IF(LEN(VLOOKUP(I:I,#REF!, 3, 0))=0, "", VLOOKUP(I:I,#REF!, 3, 0))</f>
        <v>#REF!</v>
      </c>
      <c r="OM48">
        <v>4</v>
      </c>
      <c r="ON48">
        <v>1</v>
      </c>
      <c r="OO48" s="1">
        <v>1</v>
      </c>
      <c r="OP48">
        <f t="shared" si="56"/>
        <v>18</v>
      </c>
      <c r="OQ48">
        <v>1</v>
      </c>
      <c r="OR48">
        <v>2</v>
      </c>
      <c r="OS48">
        <f t="shared" si="57"/>
        <v>2</v>
      </c>
    </row>
    <row r="49" spans="3:409" ht="18" customHeight="1">
      <c r="F49" t="s">
        <v>353</v>
      </c>
      <c r="G49" t="s">
        <v>353</v>
      </c>
      <c r="H49" s="110" t="s">
        <v>923</v>
      </c>
      <c r="I49" s="110" t="s">
        <v>923</v>
      </c>
      <c r="J49" s="11" t="s">
        <v>810</v>
      </c>
      <c r="K49" s="6">
        <v>44271.364224537036</v>
      </c>
      <c r="L49" s="6">
        <v>44271.413715277777</v>
      </c>
      <c r="M49" s="7">
        <v>100</v>
      </c>
      <c r="N49" s="7">
        <v>2</v>
      </c>
      <c r="O49" s="73">
        <v>1</v>
      </c>
      <c r="P49" s="4" t="s">
        <v>313</v>
      </c>
      <c r="Q49" s="7">
        <v>4275</v>
      </c>
      <c r="R49" s="7">
        <v>1</v>
      </c>
      <c r="S49" s="6">
        <v>44271.413734895832</v>
      </c>
      <c r="T49" s="4" t="s">
        <v>314</v>
      </c>
      <c r="U49" s="4" t="s">
        <v>779</v>
      </c>
      <c r="V49" s="4" t="s">
        <v>780</v>
      </c>
      <c r="W49" s="4" t="s">
        <v>317</v>
      </c>
      <c r="X49" s="7">
        <v>31.879000000000001</v>
      </c>
      <c r="Y49" s="7">
        <v>57.411999999999999</v>
      </c>
      <c r="Z49" s="7">
        <v>58.427999999999997</v>
      </c>
      <c r="AA49" s="7">
        <v>6</v>
      </c>
      <c r="AB49" s="7">
        <v>3</v>
      </c>
      <c r="AC49" s="7">
        <v>0</v>
      </c>
      <c r="AD49" s="7">
        <v>0</v>
      </c>
      <c r="AE49" s="7">
        <v>0</v>
      </c>
      <c r="AF49" s="7">
        <v>2</v>
      </c>
      <c r="AG49" s="7">
        <v>2</v>
      </c>
      <c r="AH49" s="7">
        <v>1</v>
      </c>
      <c r="AI49" s="7">
        <v>0</v>
      </c>
      <c r="AJ49" s="4" t="s">
        <v>924</v>
      </c>
      <c r="AK49" s="7">
        <v>3.4630000000000001</v>
      </c>
      <c r="AL49" s="7">
        <v>13.201000000000001</v>
      </c>
      <c r="AM49" s="7">
        <v>16.593</v>
      </c>
      <c r="AN49" s="7">
        <v>4</v>
      </c>
      <c r="AO49" s="7">
        <v>3</v>
      </c>
      <c r="AP49" s="7">
        <v>0</v>
      </c>
      <c r="AQ49" s="7">
        <v>3.5470000000000002</v>
      </c>
      <c r="AR49" s="7">
        <v>160.09899999999999</v>
      </c>
      <c r="AS49" s="7">
        <v>167.16499999999999</v>
      </c>
      <c r="AT49" s="7">
        <v>4</v>
      </c>
      <c r="AU49" s="7">
        <v>60.847999999999999</v>
      </c>
      <c r="AV49" s="7">
        <v>135.20699999999999</v>
      </c>
      <c r="AW49" s="7">
        <v>143.77000000000001</v>
      </c>
      <c r="AX49" s="7">
        <v>5</v>
      </c>
      <c r="AY49" s="4" t="s">
        <v>356</v>
      </c>
      <c r="AZ49" s="4" t="s">
        <v>320</v>
      </c>
      <c r="BA49" s="4"/>
      <c r="BB49" s="73">
        <v>-888</v>
      </c>
      <c r="BC49" s="4" t="s">
        <v>925</v>
      </c>
      <c r="BD49" s="7">
        <v>279</v>
      </c>
      <c r="BE49" s="7">
        <v>279</v>
      </c>
      <c r="BF49" s="7">
        <v>281.964</v>
      </c>
      <c r="BG49" s="7">
        <v>1</v>
      </c>
      <c r="BH49" s="7">
        <v>2.6</v>
      </c>
      <c r="BI49" s="7">
        <v>2.6</v>
      </c>
      <c r="BJ49" s="7">
        <v>35.045000000000002</v>
      </c>
      <c r="BK49" s="7">
        <v>1</v>
      </c>
      <c r="BL49" s="4" t="s">
        <v>479</v>
      </c>
      <c r="BM49" s="7">
        <v>50.034999999999997</v>
      </c>
      <c r="BN49" s="7">
        <v>50.034999999999997</v>
      </c>
      <c r="BO49" s="7">
        <v>51.298999999999999</v>
      </c>
      <c r="BP49" s="7">
        <v>1</v>
      </c>
      <c r="BQ49" s="7">
        <v>100</v>
      </c>
      <c r="BR49" s="7">
        <v>96</v>
      </c>
      <c r="BS49" s="7">
        <v>20.077999999999999</v>
      </c>
      <c r="BT49" s="7">
        <v>241.83500000000001</v>
      </c>
      <c r="BU49" s="7">
        <v>245.5</v>
      </c>
      <c r="BV49" s="7">
        <v>10</v>
      </c>
      <c r="BW49" s="4" t="s">
        <v>480</v>
      </c>
      <c r="BX49" s="4" t="s">
        <v>411</v>
      </c>
      <c r="BY49" s="4"/>
      <c r="BZ49" s="73">
        <v>0</v>
      </c>
      <c r="CA49" s="4" t="s">
        <v>926</v>
      </c>
      <c r="CB49" s="7">
        <v>50.926000000000002</v>
      </c>
      <c r="CC49" s="7">
        <v>50.926000000000002</v>
      </c>
      <c r="CD49" s="7">
        <v>51.841000000000001</v>
      </c>
      <c r="CE49" s="7">
        <v>1</v>
      </c>
      <c r="CF49" s="7">
        <v>91</v>
      </c>
      <c r="CG49" s="7">
        <v>72</v>
      </c>
      <c r="CH49" s="7">
        <v>36.594999999999999</v>
      </c>
      <c r="CI49" s="7">
        <v>67.742000000000004</v>
      </c>
      <c r="CJ49" s="7">
        <v>73.298000000000002</v>
      </c>
      <c r="CK49" s="7">
        <v>9</v>
      </c>
      <c r="CL49" s="97" t="s">
        <v>413</v>
      </c>
      <c r="CM49" s="94" t="s">
        <v>414</v>
      </c>
      <c r="CN49" s="7">
        <v>164.77199999999999</v>
      </c>
      <c r="CO49" s="7">
        <v>166.07599999999999</v>
      </c>
      <c r="CP49" s="7">
        <v>166.774</v>
      </c>
      <c r="CQ49" s="7">
        <v>2</v>
      </c>
      <c r="CR49" s="7">
        <v>94</v>
      </c>
      <c r="CS49" s="7">
        <v>100</v>
      </c>
      <c r="CT49" s="7">
        <v>3</v>
      </c>
      <c r="CU49" s="7">
        <v>0</v>
      </c>
      <c r="CV49" s="4" t="s">
        <v>927</v>
      </c>
      <c r="CW49" s="7">
        <v>344.71199999999999</v>
      </c>
      <c r="CX49" s="7">
        <v>803.05200000000002</v>
      </c>
      <c r="CY49" s="7">
        <v>803.84299999999996</v>
      </c>
      <c r="CZ49" s="7">
        <v>5</v>
      </c>
      <c r="DA49" s="7">
        <v>5.2709999999999999</v>
      </c>
      <c r="DB49" s="7">
        <v>22.611000000000001</v>
      </c>
      <c r="DC49" s="7">
        <v>24.616</v>
      </c>
      <c r="DD49" s="7">
        <v>5</v>
      </c>
      <c r="DE49" s="4" t="s">
        <v>377</v>
      </c>
      <c r="DF49" s="7">
        <v>40.561</v>
      </c>
      <c r="DG49" s="7">
        <v>91.63</v>
      </c>
      <c r="DH49" s="7">
        <v>131.61600000000001</v>
      </c>
      <c r="DI49" s="7">
        <v>5</v>
      </c>
      <c r="DJ49" s="7">
        <v>100</v>
      </c>
      <c r="DK49" s="7">
        <v>100</v>
      </c>
      <c r="DL49" s="7">
        <v>9.8390000000000004</v>
      </c>
      <c r="DM49" s="7">
        <v>89.366</v>
      </c>
      <c r="DN49" s="7">
        <v>90.153000000000006</v>
      </c>
      <c r="DO49" s="7">
        <v>8</v>
      </c>
      <c r="DP49" s="4" t="s">
        <v>411</v>
      </c>
      <c r="DQ49" s="4" t="s">
        <v>411</v>
      </c>
      <c r="DR49" s="4"/>
      <c r="DS49" s="73">
        <v>0</v>
      </c>
      <c r="DT49" s="4" t="s">
        <v>928</v>
      </c>
      <c r="DU49" s="7">
        <v>71.853999999999999</v>
      </c>
      <c r="DV49" s="7">
        <v>71.853999999999999</v>
      </c>
      <c r="DW49" s="7">
        <v>72.733000000000004</v>
      </c>
      <c r="DX49" s="7">
        <v>1</v>
      </c>
      <c r="DY49" s="7">
        <v>100</v>
      </c>
      <c r="DZ49" s="7">
        <v>95</v>
      </c>
      <c r="EA49" s="7">
        <v>29.03</v>
      </c>
      <c r="EB49" s="7">
        <v>67.629000000000005</v>
      </c>
      <c r="EC49" s="7">
        <v>73.971000000000004</v>
      </c>
      <c r="ED49" s="7">
        <v>10</v>
      </c>
      <c r="EE49" s="94" t="s">
        <v>417</v>
      </c>
      <c r="EF49" s="94" t="s">
        <v>364</v>
      </c>
      <c r="EG49" s="7">
        <v>176.73099999999999</v>
      </c>
      <c r="EH49" s="7">
        <v>176.73099999999999</v>
      </c>
      <c r="EI49" s="7">
        <v>177.83699999999999</v>
      </c>
      <c r="EJ49" s="7">
        <v>1</v>
      </c>
      <c r="EK49" s="7">
        <v>92</v>
      </c>
      <c r="EL49" s="7">
        <v>98</v>
      </c>
      <c r="EM49" s="7">
        <v>3</v>
      </c>
      <c r="EN49" s="7">
        <v>0</v>
      </c>
      <c r="EO49" s="4" t="s">
        <v>333</v>
      </c>
      <c r="EP49" s="7">
        <v>6</v>
      </c>
      <c r="EQ49" s="7">
        <v>29.681000000000001</v>
      </c>
      <c r="ER49" s="7">
        <v>32.200000000000003</v>
      </c>
      <c r="ES49" s="7">
        <v>6</v>
      </c>
      <c r="ET49" s="4" t="s">
        <v>929</v>
      </c>
      <c r="EU49" s="7">
        <v>286.11799999999999</v>
      </c>
      <c r="EV49" s="7">
        <v>287.279</v>
      </c>
      <c r="EW49" s="7">
        <v>288.3</v>
      </c>
      <c r="EX49" s="7">
        <v>2</v>
      </c>
      <c r="EY49" s="7">
        <v>100</v>
      </c>
      <c r="EZ49" s="7">
        <v>98</v>
      </c>
      <c r="FA49" s="7">
        <v>33.082000000000001</v>
      </c>
      <c r="FB49" s="7">
        <v>165.06100000000001</v>
      </c>
      <c r="FC49" s="7">
        <v>166.9</v>
      </c>
      <c r="FD49" s="7">
        <v>14</v>
      </c>
      <c r="FE49" s="4" t="s">
        <v>930</v>
      </c>
      <c r="FF49" s="7">
        <v>2</v>
      </c>
      <c r="FG49" s="7">
        <v>3</v>
      </c>
      <c r="FH49" s="7">
        <v>3</v>
      </c>
      <c r="FI49" s="7">
        <v>0</v>
      </c>
      <c r="FJ49" s="7">
        <v>1</v>
      </c>
      <c r="FK49" s="7">
        <v>0</v>
      </c>
      <c r="FL49" s="4" t="s">
        <v>313</v>
      </c>
      <c r="FM49" s="4" t="s">
        <v>313</v>
      </c>
      <c r="FN49" s="7">
        <v>1</v>
      </c>
      <c r="FO49" s="7">
        <v>9.4260000000000002</v>
      </c>
      <c r="FP49" s="7">
        <v>91.132000000000005</v>
      </c>
      <c r="FQ49" s="7">
        <v>93.653000000000006</v>
      </c>
      <c r="FR49" s="7">
        <v>11</v>
      </c>
      <c r="FS49" s="4" t="s">
        <v>420</v>
      </c>
      <c r="FT49" s="4" t="s">
        <v>323</v>
      </c>
      <c r="FU49" s="4"/>
      <c r="FV49" s="73">
        <v>1</v>
      </c>
      <c r="FW49" s="4" t="s">
        <v>931</v>
      </c>
      <c r="FX49" s="4" t="s">
        <v>343</v>
      </c>
      <c r="FY49" s="7">
        <v>14.695</v>
      </c>
      <c r="FZ49" s="7">
        <v>140.58799999999999</v>
      </c>
      <c r="GA49" s="7">
        <v>141.69399999999999</v>
      </c>
      <c r="GB49" s="7">
        <v>11</v>
      </c>
      <c r="GC49" s="4" t="s">
        <v>932</v>
      </c>
      <c r="GD49" s="4" t="s">
        <v>932</v>
      </c>
      <c r="GE49" s="4"/>
      <c r="GF49" s="73">
        <v>0</v>
      </c>
      <c r="GG49" s="4" t="s">
        <v>933</v>
      </c>
      <c r="GH49" s="4" t="s">
        <v>339</v>
      </c>
      <c r="GI49" s="7">
        <v>67.442999999999998</v>
      </c>
      <c r="GJ49" s="7">
        <v>133.62299999999999</v>
      </c>
      <c r="GK49" s="7">
        <v>140.74299999999999</v>
      </c>
      <c r="GL49" s="7">
        <v>7</v>
      </c>
      <c r="GM49" s="7">
        <v>2</v>
      </c>
      <c r="GN49" s="4" t="s">
        <v>934</v>
      </c>
      <c r="GO49" s="7">
        <v>22.716999999999999</v>
      </c>
      <c r="GP49" s="7">
        <v>30.146000000000001</v>
      </c>
      <c r="GQ49" s="7">
        <v>31.356000000000002</v>
      </c>
      <c r="GR49" s="7">
        <v>4</v>
      </c>
      <c r="GS49" s="7">
        <v>1</v>
      </c>
      <c r="GT49" s="7">
        <v>3</v>
      </c>
      <c r="GU49" s="7">
        <v>0</v>
      </c>
      <c r="GV49" s="7">
        <v>3</v>
      </c>
      <c r="GW49" s="4" t="s">
        <v>336</v>
      </c>
      <c r="GX49" s="7">
        <v>13.956</v>
      </c>
      <c r="GY49" s="7">
        <v>70.793999999999997</v>
      </c>
      <c r="GZ49" s="7">
        <v>73.427999999999997</v>
      </c>
      <c r="HA49" s="7">
        <v>9</v>
      </c>
      <c r="HB49" s="7">
        <v>2</v>
      </c>
      <c r="HC49" s="7">
        <v>2</v>
      </c>
      <c r="HD49" s="7">
        <v>2</v>
      </c>
      <c r="HE49" s="7">
        <v>2</v>
      </c>
      <c r="HF49" s="7">
        <v>2</v>
      </c>
      <c r="HG49" s="7">
        <v>5</v>
      </c>
      <c r="HH49" s="7">
        <v>5</v>
      </c>
      <c r="HI49" s="4" t="s">
        <v>346</v>
      </c>
      <c r="HJ49" s="4" t="s">
        <v>347</v>
      </c>
      <c r="HK49" s="8"/>
      <c r="HL49" s="4" t="s">
        <v>923</v>
      </c>
      <c r="HM49" s="6">
        <v>44274.368495370371</v>
      </c>
      <c r="HN49" s="6">
        <v>44277.441504629627</v>
      </c>
      <c r="HO49" s="7">
        <v>100</v>
      </c>
      <c r="HP49" s="7">
        <v>265507</v>
      </c>
      <c r="HQ49" s="7">
        <v>1</v>
      </c>
      <c r="HR49" s="6">
        <v>44277.441511504629</v>
      </c>
      <c r="HS49" s="4" t="s">
        <v>314</v>
      </c>
      <c r="HT49" s="4" t="s">
        <v>779</v>
      </c>
      <c r="HU49" s="4" t="s">
        <v>780</v>
      </c>
      <c r="HV49" s="4" t="s">
        <v>317</v>
      </c>
      <c r="HW49" s="7">
        <v>0</v>
      </c>
      <c r="HX49" s="7">
        <v>0</v>
      </c>
      <c r="HY49" s="7">
        <v>1</v>
      </c>
      <c r="HZ49" s="7">
        <v>1</v>
      </c>
      <c r="IA49" s="7">
        <v>1</v>
      </c>
      <c r="IB49" s="7">
        <v>1</v>
      </c>
      <c r="IC49" s="7">
        <v>1</v>
      </c>
      <c r="ID49" s="7">
        <v>1</v>
      </c>
      <c r="IE49" s="4" t="s">
        <v>935</v>
      </c>
      <c r="IF49" s="7">
        <v>3</v>
      </c>
      <c r="IG49" s="7">
        <v>0</v>
      </c>
      <c r="IH49" s="4" t="s">
        <v>427</v>
      </c>
      <c r="II49" s="4" t="s">
        <v>391</v>
      </c>
      <c r="IJ49" s="4"/>
      <c r="IK49" s="73">
        <v>1</v>
      </c>
      <c r="IL49" s="4" t="s">
        <v>693</v>
      </c>
      <c r="IM49" s="73">
        <v>21</v>
      </c>
      <c r="IN49" s="4"/>
      <c r="IO49" s="73">
        <v>0</v>
      </c>
      <c r="IP49" s="4" t="s">
        <v>936</v>
      </c>
      <c r="IQ49" s="4" t="s">
        <v>635</v>
      </c>
      <c r="IR49" s="73">
        <v>60</v>
      </c>
      <c r="IS49" s="4"/>
      <c r="IT49" s="73">
        <v>0</v>
      </c>
      <c r="IU49" s="4" t="s">
        <v>937</v>
      </c>
      <c r="IV49" s="73">
        <v>36</v>
      </c>
      <c r="IW49" s="4"/>
      <c r="IX49" s="73">
        <v>0</v>
      </c>
      <c r="IY49" s="4" t="s">
        <v>938</v>
      </c>
      <c r="IZ49" s="4" t="s">
        <v>939</v>
      </c>
      <c r="JA49" s="73">
        <v>28</v>
      </c>
      <c r="JB49" s="4"/>
      <c r="JC49" s="73">
        <v>0</v>
      </c>
      <c r="JD49" s="4" t="s">
        <v>940</v>
      </c>
      <c r="JE49" s="73">
        <v>34</v>
      </c>
      <c r="JF49" s="4"/>
      <c r="JG49" s="73">
        <v>0</v>
      </c>
      <c r="JH49" s="4" t="s">
        <v>941</v>
      </c>
      <c r="JI49" s="7">
        <v>3</v>
      </c>
      <c r="JJ49" s="7">
        <v>0</v>
      </c>
      <c r="JK49" s="7">
        <v>2</v>
      </c>
      <c r="JL49" s="7">
        <v>2</v>
      </c>
      <c r="JM49" s="4" t="s">
        <v>942</v>
      </c>
      <c r="JN49" s="7">
        <v>1</v>
      </c>
      <c r="JO49" s="7">
        <v>2</v>
      </c>
      <c r="JP49" s="7">
        <v>2</v>
      </c>
      <c r="JQ49" s="7">
        <v>1</v>
      </c>
      <c r="JR49" s="7">
        <v>2</v>
      </c>
      <c r="JS49" s="4" t="s">
        <v>943</v>
      </c>
      <c r="JT49" s="7">
        <v>3</v>
      </c>
      <c r="JU49" s="7">
        <v>2</v>
      </c>
      <c r="JV49" s="4" t="s">
        <v>944</v>
      </c>
      <c r="JW49" s="7">
        <v>2</v>
      </c>
      <c r="JX49" s="7">
        <v>3</v>
      </c>
      <c r="JY49" s="7">
        <v>0</v>
      </c>
      <c r="JZ49" s="7">
        <v>1</v>
      </c>
      <c r="KA49" s="7">
        <v>0</v>
      </c>
      <c r="KB49" s="4" t="s">
        <v>336</v>
      </c>
      <c r="KC49" s="4" t="s">
        <v>945</v>
      </c>
      <c r="KD49" s="7">
        <v>1</v>
      </c>
      <c r="KE49" s="7">
        <v>10.631</v>
      </c>
      <c r="KF49" s="7">
        <v>32.945999999999998</v>
      </c>
      <c r="KG49" s="7">
        <v>34.5</v>
      </c>
      <c r="KH49" s="7">
        <v>6</v>
      </c>
      <c r="KI49" s="7">
        <v>2</v>
      </c>
      <c r="KJ49" s="7">
        <v>1</v>
      </c>
      <c r="KK49" s="7">
        <v>1</v>
      </c>
      <c r="KL49" s="7">
        <v>1</v>
      </c>
      <c r="KM49" s="7">
        <v>2</v>
      </c>
      <c r="KN49" s="7">
        <v>11</v>
      </c>
      <c r="KO49" s="7">
        <v>1</v>
      </c>
      <c r="KP49" s="4" t="s">
        <v>808</v>
      </c>
      <c r="KQ49" s="4" t="s">
        <v>946</v>
      </c>
      <c r="KR49" s="7">
        <v>1</v>
      </c>
      <c r="KS49" s="4" t="s">
        <v>312</v>
      </c>
      <c r="KT49" s="4" t="s">
        <v>313</v>
      </c>
      <c r="KU49" s="7">
        <v>4</v>
      </c>
      <c r="KV49" s="7">
        <v>4</v>
      </c>
      <c r="KW49" s="7">
        <v>3</v>
      </c>
      <c r="KX49" s="7">
        <v>3</v>
      </c>
      <c r="KY49" s="7">
        <v>4</v>
      </c>
      <c r="KZ49" s="7">
        <v>4</v>
      </c>
      <c r="LA49" s="7">
        <v>4</v>
      </c>
      <c r="LB49" s="7">
        <v>3</v>
      </c>
      <c r="LC49" s="7">
        <v>4</v>
      </c>
      <c r="LD49" s="7">
        <v>4</v>
      </c>
      <c r="LE49" s="7">
        <v>4</v>
      </c>
      <c r="LF49" s="7">
        <v>4</v>
      </c>
      <c r="LG49" s="7">
        <v>4</v>
      </c>
      <c r="LH49" s="7">
        <v>3</v>
      </c>
      <c r="LI49" s="7">
        <v>4</v>
      </c>
      <c r="LJ49" s="7">
        <v>4</v>
      </c>
      <c r="LK49" s="7">
        <v>4</v>
      </c>
      <c r="LL49" s="7">
        <v>4</v>
      </c>
      <c r="LM49" s="7">
        <v>4</v>
      </c>
      <c r="LN49" s="7">
        <v>4</v>
      </c>
      <c r="LO49" s="7">
        <v>5</v>
      </c>
      <c r="LP49" s="7">
        <v>5</v>
      </c>
      <c r="LQ49" s="7">
        <v>5</v>
      </c>
      <c r="LR49" s="7">
        <v>4</v>
      </c>
      <c r="LS49" s="7">
        <v>4</v>
      </c>
      <c r="LT49" s="7">
        <v>4</v>
      </c>
      <c r="LU49" s="7">
        <v>4</v>
      </c>
      <c r="LV49" s="4" t="s">
        <v>947</v>
      </c>
      <c r="LW49" s="4" t="s">
        <v>948</v>
      </c>
      <c r="LX49" s="4" t="s">
        <v>949</v>
      </c>
      <c r="LY49" s="4" t="s">
        <v>313</v>
      </c>
      <c r="LZ49" s="7">
        <v>52</v>
      </c>
      <c r="MA49">
        <f t="shared" si="27"/>
        <v>5</v>
      </c>
      <c r="MB49">
        <f t="shared" si="28"/>
        <v>6</v>
      </c>
      <c r="MC49">
        <f t="shared" si="0"/>
        <v>10</v>
      </c>
      <c r="MD49">
        <f t="shared" si="1"/>
        <v>7</v>
      </c>
      <c r="ME49">
        <f t="shared" si="29"/>
        <v>45</v>
      </c>
      <c r="MF49">
        <f t="shared" si="30"/>
        <v>0.83333333333333337</v>
      </c>
      <c r="MG49">
        <f t="shared" si="31"/>
        <v>1</v>
      </c>
      <c r="MH49">
        <f t="shared" si="32"/>
        <v>2</v>
      </c>
      <c r="MI49">
        <f t="shared" si="33"/>
        <v>1.4</v>
      </c>
      <c r="MJ49">
        <f t="shared" si="34"/>
        <v>3.75</v>
      </c>
      <c r="MK49">
        <f t="shared" si="35"/>
        <v>0</v>
      </c>
      <c r="ML49">
        <f t="shared" si="36"/>
        <v>3</v>
      </c>
      <c r="MM49">
        <f t="shared" si="37"/>
        <v>0</v>
      </c>
      <c r="MN49">
        <f t="shared" si="38"/>
        <v>3</v>
      </c>
      <c r="MO49">
        <f t="shared" si="39"/>
        <v>0</v>
      </c>
      <c r="MP49">
        <f t="shared" si="40"/>
        <v>3</v>
      </c>
      <c r="MQ49">
        <f t="shared" si="41"/>
        <v>0</v>
      </c>
      <c r="MR49">
        <f t="shared" si="42"/>
        <v>3</v>
      </c>
      <c r="MS49">
        <f t="shared" si="43"/>
        <v>96.714285714285708</v>
      </c>
      <c r="MT49">
        <f t="shared" si="44"/>
        <v>94.142857142857139</v>
      </c>
      <c r="MU49" s="77">
        <f t="shared" si="2"/>
        <v>0</v>
      </c>
      <c r="MV49">
        <f t="shared" si="3"/>
        <v>0</v>
      </c>
      <c r="MW49">
        <v>1</v>
      </c>
      <c r="MX49">
        <v>1</v>
      </c>
      <c r="MY49">
        <f t="shared" si="4"/>
        <v>0</v>
      </c>
      <c r="MZ49">
        <v>1</v>
      </c>
      <c r="NA49">
        <v>1</v>
      </c>
      <c r="NB49">
        <f t="shared" si="5"/>
        <v>1</v>
      </c>
      <c r="NC49">
        <f t="shared" si="6"/>
        <v>0</v>
      </c>
      <c r="ND49">
        <f t="shared" si="7"/>
        <v>0</v>
      </c>
      <c r="NE49">
        <f t="shared" si="8"/>
        <v>1</v>
      </c>
      <c r="NF49">
        <f t="shared" si="9"/>
        <v>0</v>
      </c>
      <c r="NG49">
        <f t="shared" si="10"/>
        <v>1</v>
      </c>
      <c r="NH49">
        <f t="shared" si="11"/>
        <v>1</v>
      </c>
      <c r="NI49">
        <f t="shared" si="12"/>
        <v>0</v>
      </c>
      <c r="NJ49">
        <f t="shared" si="13"/>
        <v>0</v>
      </c>
      <c r="NK49">
        <f t="shared" si="14"/>
        <v>0</v>
      </c>
      <c r="NL49">
        <f t="shared" si="15"/>
        <v>0</v>
      </c>
      <c r="NM49">
        <f t="shared" si="16"/>
        <v>0</v>
      </c>
      <c r="NN49" s="77">
        <f t="shared" si="17"/>
        <v>1</v>
      </c>
      <c r="NO49" s="77">
        <f t="shared" si="18"/>
        <v>1</v>
      </c>
      <c r="NP49" s="77">
        <f t="shared" si="19"/>
        <v>1</v>
      </c>
      <c r="NQ49" s="77">
        <f t="shared" si="20"/>
        <v>1</v>
      </c>
      <c r="NR49" s="77">
        <f t="shared" si="21"/>
        <v>1</v>
      </c>
      <c r="NS49" s="77">
        <f t="shared" si="22"/>
        <v>0</v>
      </c>
      <c r="NT49" s="77">
        <f t="shared" si="23"/>
        <v>0</v>
      </c>
      <c r="NU49" s="77">
        <f t="shared" si="24"/>
        <v>0</v>
      </c>
      <c r="NV49" s="77">
        <f t="shared" si="25"/>
        <v>0</v>
      </c>
      <c r="NW49" s="77" t="e">
        <f>IF(LEN(VLOOKUP(I:I,#REF!, 2, 0))=0, "", VLOOKUP(I:I,#REF!, 2, 0))</f>
        <v>#REF!</v>
      </c>
      <c r="NX49" s="77" t="e">
        <f>IF(LEN(VLOOKUP(I:I,#REF!, 3, 0))=0, "", VLOOKUP(I:I,#REF!, 3, 0))</f>
        <v>#REF!</v>
      </c>
      <c r="NY49" s="77">
        <f t="shared" si="45"/>
        <v>0.66666666666666663</v>
      </c>
      <c r="NZ49" s="77">
        <f t="shared" si="46"/>
        <v>1</v>
      </c>
      <c r="OA49" s="77">
        <f t="shared" si="47"/>
        <v>0</v>
      </c>
      <c r="OB49" s="77">
        <f t="shared" si="48"/>
        <v>0.5</v>
      </c>
      <c r="OC49">
        <f t="shared" si="49"/>
        <v>0.5</v>
      </c>
      <c r="OD49" s="77">
        <f t="shared" si="50"/>
        <v>0.5</v>
      </c>
      <c r="OE49">
        <f t="shared" si="51"/>
        <v>0.4</v>
      </c>
      <c r="OF49">
        <f t="shared" si="52"/>
        <v>0.36363636363636365</v>
      </c>
      <c r="OG49" t="e">
        <f t="shared" si="53"/>
        <v>#REF!</v>
      </c>
      <c r="OH49">
        <f t="shared" si="58"/>
        <v>0.58333333333333337</v>
      </c>
      <c r="OI49">
        <f t="shared" si="54"/>
        <v>0.25</v>
      </c>
      <c r="OJ49" s="77">
        <f t="shared" si="55"/>
        <v>0.75</v>
      </c>
      <c r="OK49" t="e">
        <f>IF(LEN(VLOOKUP(I:I,#REF!, 2, 0))=0, "", VLOOKUP(I:I,#REF!, 2, 0))</f>
        <v>#REF!</v>
      </c>
      <c r="OL49" t="e">
        <f>IF(LEN(VLOOKUP(I:I,#REF!, 3, 0))=0, "", VLOOKUP(I:I,#REF!, 3, 0))</f>
        <v>#REF!</v>
      </c>
      <c r="OM49">
        <v>5</v>
      </c>
      <c r="ON49">
        <v>1</v>
      </c>
      <c r="OO49" s="109">
        <v>0</v>
      </c>
      <c r="OP49">
        <f t="shared" si="56"/>
        <v>5</v>
      </c>
      <c r="OQ49">
        <v>1</v>
      </c>
      <c r="OR49">
        <v>2</v>
      </c>
      <c r="OS49">
        <f t="shared" si="57"/>
        <v>4</v>
      </c>
    </row>
    <row r="50" spans="3:409" ht="18" customHeight="1">
      <c r="F50" t="s">
        <v>353</v>
      </c>
      <c r="G50" t="s">
        <v>353</v>
      </c>
      <c r="H50" s="112" t="s">
        <v>4077</v>
      </c>
      <c r="I50" s="112" t="s">
        <v>4077</v>
      </c>
      <c r="J50" s="22"/>
      <c r="K50" s="23">
        <v>44271.364050925928</v>
      </c>
      <c r="L50" s="23">
        <v>44273.377002314817</v>
      </c>
      <c r="M50" s="24">
        <v>100</v>
      </c>
      <c r="N50" s="24">
        <v>1</v>
      </c>
      <c r="O50" s="74">
        <v>1</v>
      </c>
      <c r="P50" s="25" t="s">
        <v>313</v>
      </c>
      <c r="Q50" s="24">
        <v>173919</v>
      </c>
      <c r="R50" s="24">
        <v>1</v>
      </c>
      <c r="S50" s="23">
        <v>44273.377022685185</v>
      </c>
      <c r="T50" s="25" t="s">
        <v>314</v>
      </c>
      <c r="U50" s="25" t="s">
        <v>779</v>
      </c>
      <c r="V50" s="25" t="s">
        <v>780</v>
      </c>
      <c r="W50" s="25" t="s">
        <v>979</v>
      </c>
      <c r="X50" s="24">
        <v>13.821</v>
      </c>
      <c r="Y50" s="24">
        <v>25.315000000000001</v>
      </c>
      <c r="Z50" s="24">
        <v>28</v>
      </c>
      <c r="AA50" s="24">
        <v>7</v>
      </c>
      <c r="AB50" s="24">
        <v>4</v>
      </c>
      <c r="AC50" s="24">
        <v>3</v>
      </c>
      <c r="AD50" s="24">
        <v>1</v>
      </c>
      <c r="AE50" s="24">
        <v>2</v>
      </c>
      <c r="AF50" s="24">
        <v>1</v>
      </c>
      <c r="AG50" s="24">
        <v>1</v>
      </c>
      <c r="AH50" s="24">
        <v>2</v>
      </c>
      <c r="AI50" s="24">
        <v>2</v>
      </c>
      <c r="AJ50" s="25" t="s">
        <v>4078</v>
      </c>
      <c r="AK50" s="24">
        <v>3.335</v>
      </c>
      <c r="AL50" s="24">
        <v>5.4580000000000002</v>
      </c>
      <c r="AM50" s="24">
        <v>7.1920000000000002</v>
      </c>
      <c r="AN50" s="24">
        <v>2</v>
      </c>
      <c r="AO50" s="24">
        <v>4</v>
      </c>
      <c r="AP50" s="24">
        <v>3</v>
      </c>
      <c r="AQ50" s="24">
        <v>2.786</v>
      </c>
      <c r="AR50" s="24">
        <v>162.595</v>
      </c>
      <c r="AS50" s="24">
        <v>345.1</v>
      </c>
      <c r="AT50" s="24">
        <v>6</v>
      </c>
      <c r="AU50" s="24">
        <v>163.655</v>
      </c>
      <c r="AV50" s="24">
        <v>367.678</v>
      </c>
      <c r="AW50" s="24">
        <v>368.53399999999999</v>
      </c>
      <c r="AX50" s="24">
        <v>5</v>
      </c>
      <c r="AY50" s="25" t="s">
        <v>4079</v>
      </c>
      <c r="AZ50" s="25" t="s">
        <v>320</v>
      </c>
      <c r="BA50" s="26"/>
      <c r="BB50" s="74">
        <v>-888</v>
      </c>
      <c r="BC50" s="25" t="s">
        <v>4080</v>
      </c>
      <c r="BD50" s="24">
        <v>1150.413</v>
      </c>
      <c r="BE50" s="24">
        <v>1150.413</v>
      </c>
      <c r="BF50" s="24">
        <v>1151.463</v>
      </c>
      <c r="BG50" s="24">
        <v>1</v>
      </c>
      <c r="BH50" s="24">
        <v>2.9279999999999999</v>
      </c>
      <c r="BI50" s="24">
        <v>2.9279999999999999</v>
      </c>
      <c r="BJ50" s="24">
        <v>80.293000000000006</v>
      </c>
      <c r="BK50" s="24">
        <v>1</v>
      </c>
      <c r="BL50" s="25" t="s">
        <v>377</v>
      </c>
      <c r="BM50" s="24">
        <v>49.226999999999997</v>
      </c>
      <c r="BN50" s="24">
        <v>49.226999999999997</v>
      </c>
      <c r="BO50" s="24">
        <v>50.225999999999999</v>
      </c>
      <c r="BP50" s="24">
        <v>1</v>
      </c>
      <c r="BQ50" s="24">
        <v>100</v>
      </c>
      <c r="BR50" s="24">
        <v>90</v>
      </c>
      <c r="BS50" s="24">
        <v>24.324999999999999</v>
      </c>
      <c r="BT50" s="24">
        <v>70.188999999999993</v>
      </c>
      <c r="BU50" s="24">
        <v>82.26</v>
      </c>
      <c r="BV50" s="24">
        <v>9</v>
      </c>
      <c r="BW50" s="25" t="s">
        <v>377</v>
      </c>
      <c r="BX50" s="25" t="s">
        <v>377</v>
      </c>
      <c r="BY50" s="25"/>
      <c r="BZ50" s="74">
        <v>0</v>
      </c>
      <c r="CA50" s="25" t="s">
        <v>4081</v>
      </c>
      <c r="CB50" s="24">
        <v>102.52200000000001</v>
      </c>
      <c r="CC50" s="24">
        <v>102.52200000000001</v>
      </c>
      <c r="CD50" s="24">
        <v>103.736</v>
      </c>
      <c r="CE50" s="24">
        <v>1</v>
      </c>
      <c r="CF50" s="24">
        <v>80</v>
      </c>
      <c r="CG50" s="24">
        <v>60</v>
      </c>
      <c r="CH50" s="24">
        <v>3.782</v>
      </c>
      <c r="CI50" s="24">
        <v>72.363</v>
      </c>
      <c r="CJ50" s="24">
        <v>96.388000000000005</v>
      </c>
      <c r="CK50" s="24">
        <v>6</v>
      </c>
      <c r="CL50" s="99" t="s">
        <v>4082</v>
      </c>
      <c r="CM50" s="96" t="s">
        <v>4083</v>
      </c>
      <c r="CN50" s="24">
        <v>110.208</v>
      </c>
      <c r="CO50" s="24">
        <v>294.79700000000003</v>
      </c>
      <c r="CP50" s="24">
        <v>295.93</v>
      </c>
      <c r="CQ50" s="24">
        <v>2</v>
      </c>
      <c r="CR50" s="24">
        <v>100</v>
      </c>
      <c r="CS50" s="24">
        <v>70</v>
      </c>
      <c r="CT50" s="24">
        <v>3</v>
      </c>
      <c r="CU50" s="24">
        <v>3</v>
      </c>
      <c r="CV50" s="25" t="s">
        <v>4084</v>
      </c>
      <c r="CW50" s="24">
        <v>1.9470000000000001</v>
      </c>
      <c r="CX50" s="24">
        <v>196.017</v>
      </c>
      <c r="CY50" s="24">
        <v>198.114</v>
      </c>
      <c r="CZ50" s="24">
        <v>4</v>
      </c>
      <c r="DA50" s="24">
        <v>5.1779999999999999</v>
      </c>
      <c r="DB50" s="24">
        <v>19.111000000000001</v>
      </c>
      <c r="DC50" s="24">
        <v>21.812000000000001</v>
      </c>
      <c r="DD50" s="24">
        <v>3</v>
      </c>
      <c r="DE50" s="25" t="s">
        <v>377</v>
      </c>
      <c r="DF50" s="24">
        <v>11.994999999999999</v>
      </c>
      <c r="DG50" s="24">
        <v>13.571</v>
      </c>
      <c r="DH50" s="24">
        <v>24.981999999999999</v>
      </c>
      <c r="DI50" s="24">
        <v>2</v>
      </c>
      <c r="DJ50" s="24">
        <v>100</v>
      </c>
      <c r="DK50" s="24">
        <v>60</v>
      </c>
      <c r="DL50" s="24">
        <v>7.4009999999999998</v>
      </c>
      <c r="DM50" s="24">
        <v>47.232999999999997</v>
      </c>
      <c r="DN50" s="24">
        <v>57.88</v>
      </c>
      <c r="DO50" s="24">
        <v>6</v>
      </c>
      <c r="DP50" s="25" t="s">
        <v>323</v>
      </c>
      <c r="DQ50" s="25" t="s">
        <v>323</v>
      </c>
      <c r="DR50" s="25"/>
      <c r="DS50" s="74">
        <v>0</v>
      </c>
      <c r="DT50" s="25" t="s">
        <v>325</v>
      </c>
      <c r="DU50" s="24">
        <v>101.846</v>
      </c>
      <c r="DV50" s="24">
        <v>101.846</v>
      </c>
      <c r="DW50" s="24">
        <v>103.443</v>
      </c>
      <c r="DX50" s="24">
        <v>1</v>
      </c>
      <c r="DY50" s="24">
        <v>100</v>
      </c>
      <c r="DZ50" s="24">
        <v>60</v>
      </c>
      <c r="EA50" s="24">
        <v>3.86</v>
      </c>
      <c r="EB50" s="24">
        <v>38.531999999999996</v>
      </c>
      <c r="EC50" s="24">
        <v>39.896000000000001</v>
      </c>
      <c r="ED50" s="24">
        <v>6</v>
      </c>
      <c r="EE50" s="96" t="s">
        <v>4085</v>
      </c>
      <c r="EF50" s="96" t="s">
        <v>4086</v>
      </c>
      <c r="EG50" s="24">
        <v>125.36</v>
      </c>
      <c r="EH50" s="24">
        <v>126.431</v>
      </c>
      <c r="EI50" s="24">
        <v>127.01</v>
      </c>
      <c r="EJ50" s="24">
        <v>2</v>
      </c>
      <c r="EK50" s="24">
        <v>100</v>
      </c>
      <c r="EL50" s="24">
        <v>70</v>
      </c>
      <c r="EM50" s="24">
        <v>3</v>
      </c>
      <c r="EN50" s="24">
        <v>4</v>
      </c>
      <c r="EO50" s="25" t="s">
        <v>4087</v>
      </c>
      <c r="EP50" s="24">
        <v>6.4290000000000003</v>
      </c>
      <c r="EQ50" s="24">
        <v>15.611000000000001</v>
      </c>
      <c r="ER50" s="24">
        <v>20.084</v>
      </c>
      <c r="ES50" s="24">
        <v>7</v>
      </c>
      <c r="ET50" s="25" t="s">
        <v>4088</v>
      </c>
      <c r="EU50" s="24">
        <v>135.327</v>
      </c>
      <c r="EV50" s="24">
        <v>135.327</v>
      </c>
      <c r="EW50" s="24">
        <v>301.18</v>
      </c>
      <c r="EX50" s="24">
        <v>1</v>
      </c>
      <c r="EY50" s="24">
        <v>100</v>
      </c>
      <c r="EZ50" s="24">
        <v>60</v>
      </c>
      <c r="FA50" s="24">
        <v>9.5340000000000007</v>
      </c>
      <c r="FB50" s="24">
        <v>82.453000000000003</v>
      </c>
      <c r="FC50" s="24">
        <v>85.972999999999999</v>
      </c>
      <c r="FD50" s="24">
        <v>11</v>
      </c>
      <c r="FE50" s="25" t="s">
        <v>4089</v>
      </c>
      <c r="FF50" s="24">
        <v>4</v>
      </c>
      <c r="FG50" s="24">
        <v>0</v>
      </c>
      <c r="FH50" s="24">
        <v>3</v>
      </c>
      <c r="FI50" s="24">
        <v>4</v>
      </c>
      <c r="FJ50" s="24">
        <v>1</v>
      </c>
      <c r="FK50" s="24">
        <v>0</v>
      </c>
      <c r="FL50" s="25" t="s">
        <v>345</v>
      </c>
      <c r="FM50" s="25" t="s">
        <v>337</v>
      </c>
      <c r="FN50" s="24">
        <v>1</v>
      </c>
      <c r="FO50" s="24">
        <v>2.585</v>
      </c>
      <c r="FP50" s="24">
        <v>135.46</v>
      </c>
      <c r="FQ50" s="24">
        <v>136.501</v>
      </c>
      <c r="FR50" s="24">
        <v>10</v>
      </c>
      <c r="FS50" s="25" t="s">
        <v>2425</v>
      </c>
      <c r="FT50" s="25" t="s">
        <v>323</v>
      </c>
      <c r="FU50" s="25"/>
      <c r="FV50" s="74">
        <v>1</v>
      </c>
      <c r="FW50" s="25" t="s">
        <v>325</v>
      </c>
      <c r="FX50" s="25" t="s">
        <v>336</v>
      </c>
      <c r="FY50" s="24">
        <v>2.7040000000000002</v>
      </c>
      <c r="FZ50" s="24">
        <v>414.14600000000002</v>
      </c>
      <c r="GA50" s="24">
        <v>414.64600000000002</v>
      </c>
      <c r="GB50" s="24">
        <v>9</v>
      </c>
      <c r="GC50" s="25" t="s">
        <v>457</v>
      </c>
      <c r="GD50" s="25" t="s">
        <v>457</v>
      </c>
      <c r="GE50" s="25"/>
      <c r="GF50" s="74">
        <v>0</v>
      </c>
      <c r="GG50" s="25" t="s">
        <v>4090</v>
      </c>
      <c r="GH50" s="25" t="s">
        <v>336</v>
      </c>
      <c r="GI50" s="24">
        <v>5.52</v>
      </c>
      <c r="GJ50" s="24">
        <v>35.393000000000001</v>
      </c>
      <c r="GK50" s="24">
        <v>35.975000000000001</v>
      </c>
      <c r="GL50" s="24">
        <v>6</v>
      </c>
      <c r="GM50" s="24">
        <v>4</v>
      </c>
      <c r="GN50" s="25" t="s">
        <v>4091</v>
      </c>
      <c r="GO50" s="24">
        <v>3.198</v>
      </c>
      <c r="GP50" s="24">
        <v>3.198</v>
      </c>
      <c r="GQ50" s="24">
        <v>4.13</v>
      </c>
      <c r="GR50" s="24">
        <v>1</v>
      </c>
      <c r="GS50" s="24">
        <v>4</v>
      </c>
      <c r="GT50" s="24">
        <v>3</v>
      </c>
      <c r="GU50" s="24">
        <v>4</v>
      </c>
      <c r="GV50" s="24">
        <v>3</v>
      </c>
      <c r="GW50" s="25" t="s">
        <v>808</v>
      </c>
      <c r="GX50" s="24">
        <v>10.319000000000001</v>
      </c>
      <c r="GY50" s="24">
        <v>54.938000000000002</v>
      </c>
      <c r="GZ50" s="24">
        <v>55.960999999999999</v>
      </c>
      <c r="HA50" s="24">
        <v>9</v>
      </c>
      <c r="HB50" s="24">
        <v>4</v>
      </c>
      <c r="HC50" s="24">
        <v>4</v>
      </c>
      <c r="HD50" s="24">
        <v>3</v>
      </c>
      <c r="HE50" s="24">
        <v>4</v>
      </c>
      <c r="HF50" s="24">
        <v>4</v>
      </c>
      <c r="HG50" s="24">
        <v>4</v>
      </c>
      <c r="HH50" s="24">
        <v>4</v>
      </c>
      <c r="HI50" s="25" t="s">
        <v>3684</v>
      </c>
      <c r="HJ50" s="25" t="s">
        <v>3685</v>
      </c>
      <c r="HK50" s="8"/>
      <c r="HL50" s="25" t="s">
        <v>4077</v>
      </c>
      <c r="HM50" s="23">
        <v>44274.354548611111</v>
      </c>
      <c r="HN50" s="23">
        <v>44274.536261574074</v>
      </c>
      <c r="HO50" s="24">
        <v>100</v>
      </c>
      <c r="HP50" s="24">
        <v>15699</v>
      </c>
      <c r="HQ50" s="24">
        <v>1</v>
      </c>
      <c r="HR50" s="23">
        <v>44274.536272835649</v>
      </c>
      <c r="HS50" s="25" t="s">
        <v>314</v>
      </c>
      <c r="HT50" s="25" t="s">
        <v>779</v>
      </c>
      <c r="HU50" s="25" t="s">
        <v>780</v>
      </c>
      <c r="HV50" s="25" t="s">
        <v>979</v>
      </c>
      <c r="HW50" s="24">
        <v>1</v>
      </c>
      <c r="HX50" s="24">
        <v>2</v>
      </c>
      <c r="HY50" s="24">
        <v>1</v>
      </c>
      <c r="HZ50" s="24">
        <v>1</v>
      </c>
      <c r="IA50" s="24">
        <v>1</v>
      </c>
      <c r="IB50" s="24">
        <v>1</v>
      </c>
      <c r="IC50" s="24">
        <v>1</v>
      </c>
      <c r="ID50" s="24">
        <v>1</v>
      </c>
      <c r="IE50" s="25" t="s">
        <v>4092</v>
      </c>
      <c r="IF50" s="24">
        <v>4</v>
      </c>
      <c r="IG50" s="24">
        <v>4</v>
      </c>
      <c r="IH50" s="25" t="s">
        <v>4093</v>
      </c>
      <c r="II50" s="25" t="s">
        <v>1041</v>
      </c>
      <c r="IJ50" s="25"/>
      <c r="IK50" s="74">
        <v>0</v>
      </c>
      <c r="IL50" s="74">
        <v>165</v>
      </c>
      <c r="IM50" s="74">
        <v>165</v>
      </c>
      <c r="IN50" s="25"/>
      <c r="IO50" s="74">
        <v>0</v>
      </c>
      <c r="IP50" s="25" t="s">
        <v>4094</v>
      </c>
      <c r="IQ50" s="74">
        <v>132</v>
      </c>
      <c r="IR50" s="74">
        <v>132</v>
      </c>
      <c r="IS50" s="25"/>
      <c r="IT50" s="74">
        <v>0</v>
      </c>
      <c r="IU50" s="74">
        <v>13</v>
      </c>
      <c r="IV50" s="74">
        <v>13</v>
      </c>
      <c r="IW50" s="25"/>
      <c r="IX50" s="74">
        <v>0</v>
      </c>
      <c r="IY50" s="25" t="s">
        <v>3422</v>
      </c>
      <c r="IZ50" s="74">
        <v>200</v>
      </c>
      <c r="JA50" s="74">
        <v>200</v>
      </c>
      <c r="JB50" s="25"/>
      <c r="JC50" s="74">
        <v>0</v>
      </c>
      <c r="JD50" s="74">
        <v>40</v>
      </c>
      <c r="JE50" s="74">
        <v>40</v>
      </c>
      <c r="JF50" s="25"/>
      <c r="JG50" s="74">
        <v>0</v>
      </c>
      <c r="JH50" s="25" t="s">
        <v>4095</v>
      </c>
      <c r="JI50" s="24">
        <v>4</v>
      </c>
      <c r="JJ50" s="24">
        <v>4</v>
      </c>
      <c r="JK50" s="24">
        <v>1</v>
      </c>
      <c r="JL50" s="24">
        <v>3</v>
      </c>
      <c r="JM50" s="25" t="s">
        <v>4096</v>
      </c>
      <c r="JN50" s="24">
        <v>2</v>
      </c>
      <c r="JO50" s="24">
        <v>1</v>
      </c>
      <c r="JP50" s="24">
        <v>1</v>
      </c>
      <c r="JQ50" s="24">
        <v>2</v>
      </c>
      <c r="JR50" s="24">
        <v>1</v>
      </c>
      <c r="JS50" s="25" t="s">
        <v>827</v>
      </c>
      <c r="JT50" s="24">
        <v>1</v>
      </c>
      <c r="JU50" s="24">
        <v>2</v>
      </c>
      <c r="JV50" s="25" t="s">
        <v>827</v>
      </c>
      <c r="JW50" s="24">
        <v>2</v>
      </c>
      <c r="JX50" s="24">
        <v>4</v>
      </c>
      <c r="JY50" s="24">
        <v>4</v>
      </c>
      <c r="JZ50" s="24">
        <v>1</v>
      </c>
      <c r="KA50" s="24">
        <v>0</v>
      </c>
      <c r="KB50" s="25" t="s">
        <v>456</v>
      </c>
      <c r="KC50" s="25" t="s">
        <v>313</v>
      </c>
      <c r="KD50" s="24">
        <v>1</v>
      </c>
      <c r="KE50" s="24">
        <v>5.3789999999999996</v>
      </c>
      <c r="KF50" s="24">
        <v>12.051</v>
      </c>
      <c r="KG50" s="24">
        <v>13.473000000000001</v>
      </c>
      <c r="KH50" s="24">
        <v>5</v>
      </c>
      <c r="KI50" s="24">
        <v>2</v>
      </c>
      <c r="KJ50" s="24">
        <v>2</v>
      </c>
      <c r="KK50" s="24">
        <v>2</v>
      </c>
      <c r="KL50" s="24">
        <v>2</v>
      </c>
      <c r="KM50" s="24">
        <v>2</v>
      </c>
      <c r="KN50" s="24">
        <v>10</v>
      </c>
      <c r="KO50" s="24">
        <v>1</v>
      </c>
      <c r="KP50" s="25" t="s">
        <v>1621</v>
      </c>
      <c r="KQ50" s="25" t="s">
        <v>313</v>
      </c>
      <c r="KR50" s="24">
        <v>1</v>
      </c>
      <c r="KS50" s="25" t="s">
        <v>1959</v>
      </c>
      <c r="KT50" s="25" t="s">
        <v>4097</v>
      </c>
      <c r="KU50" s="24">
        <v>4</v>
      </c>
      <c r="KV50" s="24">
        <v>4</v>
      </c>
      <c r="KW50" s="24">
        <v>4</v>
      </c>
      <c r="KX50" s="24">
        <v>4</v>
      </c>
      <c r="KY50" s="24">
        <v>4</v>
      </c>
      <c r="KZ50" s="24">
        <v>4</v>
      </c>
      <c r="LA50" s="24">
        <v>4</v>
      </c>
      <c r="LB50" s="24">
        <v>4</v>
      </c>
      <c r="LC50" s="24">
        <v>4</v>
      </c>
      <c r="LD50" s="24">
        <v>4</v>
      </c>
      <c r="LE50" s="24">
        <v>4</v>
      </c>
      <c r="LF50" s="24">
        <v>4</v>
      </c>
      <c r="LG50" s="24">
        <v>4</v>
      </c>
      <c r="LH50" s="24">
        <v>4</v>
      </c>
      <c r="LI50" s="24">
        <v>4</v>
      </c>
      <c r="LJ50" s="24">
        <v>4</v>
      </c>
      <c r="LK50" s="24">
        <v>4</v>
      </c>
      <c r="LL50" s="24">
        <v>4</v>
      </c>
      <c r="LM50" s="24">
        <v>4</v>
      </c>
      <c r="LN50" s="24">
        <v>4</v>
      </c>
      <c r="LO50" s="24">
        <v>4</v>
      </c>
      <c r="LP50" s="24">
        <v>4</v>
      </c>
      <c r="LQ50" s="24">
        <v>4</v>
      </c>
      <c r="LR50" s="24">
        <v>4</v>
      </c>
      <c r="LS50" s="24">
        <v>4</v>
      </c>
      <c r="LT50" s="24">
        <v>4</v>
      </c>
      <c r="LU50" s="24">
        <v>4</v>
      </c>
      <c r="LV50" s="25" t="s">
        <v>4098</v>
      </c>
      <c r="LW50" s="25" t="s">
        <v>4099</v>
      </c>
      <c r="LX50" s="25" t="s">
        <v>4100</v>
      </c>
      <c r="LY50" s="25" t="s">
        <v>313</v>
      </c>
      <c r="LZ50" s="24">
        <v>56</v>
      </c>
      <c r="MA50">
        <f t="shared" si="27"/>
        <v>9</v>
      </c>
      <c r="MB50">
        <f t="shared" si="28"/>
        <v>6</v>
      </c>
      <c r="MC50">
        <f t="shared" si="0"/>
        <v>19</v>
      </c>
      <c r="MD50">
        <f t="shared" si="1"/>
        <v>10</v>
      </c>
      <c r="ME50">
        <f t="shared" si="29"/>
        <v>48</v>
      </c>
      <c r="MF50">
        <f t="shared" si="30"/>
        <v>1.5</v>
      </c>
      <c r="MG50">
        <f t="shared" si="31"/>
        <v>1</v>
      </c>
      <c r="MH50">
        <f t="shared" si="32"/>
        <v>3.8</v>
      </c>
      <c r="MI50">
        <f t="shared" si="33"/>
        <v>2</v>
      </c>
      <c r="MJ50">
        <f t="shared" si="34"/>
        <v>4</v>
      </c>
      <c r="MK50">
        <f t="shared" si="35"/>
        <v>3.4</v>
      </c>
      <c r="ML50">
        <f t="shared" si="36"/>
        <v>3.4</v>
      </c>
      <c r="MM50">
        <f t="shared" si="37"/>
        <v>4</v>
      </c>
      <c r="MN50">
        <f t="shared" si="38"/>
        <v>3</v>
      </c>
      <c r="MO50">
        <f t="shared" si="39"/>
        <v>3.5</v>
      </c>
      <c r="MP50">
        <f t="shared" si="40"/>
        <v>3.3333333333333335</v>
      </c>
      <c r="MQ50">
        <f t="shared" si="41"/>
        <v>4</v>
      </c>
      <c r="MR50">
        <f t="shared" si="42"/>
        <v>4</v>
      </c>
      <c r="MS50">
        <f t="shared" si="43"/>
        <v>97.142857142857139</v>
      </c>
      <c r="MT50">
        <f t="shared" si="44"/>
        <v>67.142857142857139</v>
      </c>
      <c r="MU50" s="77">
        <f t="shared" si="2"/>
        <v>0</v>
      </c>
      <c r="MV50">
        <f t="shared" si="3"/>
        <v>0</v>
      </c>
      <c r="MW50">
        <v>0</v>
      </c>
      <c r="MX50">
        <v>0</v>
      </c>
      <c r="MY50">
        <f t="shared" si="4"/>
        <v>0</v>
      </c>
      <c r="NA50">
        <v>0</v>
      </c>
      <c r="NB50">
        <f t="shared" si="5"/>
        <v>1</v>
      </c>
      <c r="NC50">
        <f t="shared" si="6"/>
        <v>0</v>
      </c>
      <c r="ND50">
        <f t="shared" si="7"/>
        <v>0</v>
      </c>
      <c r="NE50">
        <f t="shared" si="8"/>
        <v>0</v>
      </c>
      <c r="NF50">
        <f t="shared" si="9"/>
        <v>0</v>
      </c>
      <c r="NG50">
        <f t="shared" si="10"/>
        <v>0</v>
      </c>
      <c r="NH50">
        <f t="shared" si="11"/>
        <v>0</v>
      </c>
      <c r="NI50">
        <f t="shared" si="12"/>
        <v>0</v>
      </c>
      <c r="NJ50">
        <f t="shared" si="13"/>
        <v>0</v>
      </c>
      <c r="NK50">
        <f t="shared" si="14"/>
        <v>0</v>
      </c>
      <c r="NL50">
        <f t="shared" si="15"/>
        <v>0</v>
      </c>
      <c r="NM50">
        <f t="shared" si="16"/>
        <v>0</v>
      </c>
      <c r="NN50" s="77">
        <f t="shared" si="17"/>
        <v>0</v>
      </c>
      <c r="NO50" s="77">
        <f t="shared" si="18"/>
        <v>0</v>
      </c>
      <c r="NP50" s="77">
        <f t="shared" si="19"/>
        <v>0</v>
      </c>
      <c r="NQ50" s="77">
        <f t="shared" si="20"/>
        <v>0</v>
      </c>
      <c r="NR50" s="77">
        <f t="shared" si="21"/>
        <v>0</v>
      </c>
      <c r="NS50" s="77">
        <f t="shared" si="22"/>
        <v>0</v>
      </c>
      <c r="NT50" s="77">
        <f t="shared" si="23"/>
        <v>1</v>
      </c>
      <c r="NU50" s="77">
        <f t="shared" si="24"/>
        <v>0</v>
      </c>
      <c r="NV50" s="77">
        <f t="shared" si="25"/>
        <v>0</v>
      </c>
      <c r="NW50" s="77" t="e">
        <f>IF(LEN(VLOOKUP(I:I,#REF!, 2, 0))=0, "", VLOOKUP(I:I,#REF!, 2, 0))</f>
        <v>#REF!</v>
      </c>
      <c r="NX50" s="77" t="e">
        <f>IF(LEN(VLOOKUP(I:I,#REF!, 3, 0))=0, "", VLOOKUP(I:I,#REF!, 3, 0))</f>
        <v>#REF!</v>
      </c>
      <c r="NY50" s="77">
        <f t="shared" si="45"/>
        <v>0</v>
      </c>
      <c r="NZ50" s="77">
        <f t="shared" si="46"/>
        <v>0</v>
      </c>
      <c r="OA50" s="77">
        <f t="shared" si="47"/>
        <v>0</v>
      </c>
      <c r="OB50" s="77">
        <f t="shared" si="48"/>
        <v>0.16666666666666666</v>
      </c>
      <c r="OC50">
        <f t="shared" si="49"/>
        <v>0.5</v>
      </c>
      <c r="OD50" s="77">
        <f t="shared" si="50"/>
        <v>0</v>
      </c>
      <c r="OE50">
        <f t="shared" si="51"/>
        <v>6.6666666666666666E-2</v>
      </c>
      <c r="OF50">
        <f t="shared" si="52"/>
        <v>9.0909090909090912E-2</v>
      </c>
      <c r="OG50" t="e">
        <f t="shared" si="53"/>
        <v>#REF!</v>
      </c>
      <c r="OH50">
        <f t="shared" si="58"/>
        <v>9.0909090909090912E-2</v>
      </c>
      <c r="OI50">
        <f t="shared" si="54"/>
        <v>0.25</v>
      </c>
      <c r="OJ50" s="77">
        <f t="shared" si="55"/>
        <v>0</v>
      </c>
      <c r="OK50" t="e">
        <f>IF(LEN(VLOOKUP(I:I,#REF!, 2, 0))=0, "", VLOOKUP(I:I,#REF!, 2, 0))</f>
        <v>#REF!</v>
      </c>
      <c r="OL50" t="e">
        <f>IF(LEN(VLOOKUP(I:I,#REF!, 3, 0))=0, "", VLOOKUP(I:I,#REF!, 3, 0))</f>
        <v>#REF!</v>
      </c>
      <c r="OM50">
        <v>5</v>
      </c>
      <c r="ON50">
        <v>1</v>
      </c>
      <c r="OO50" s="109">
        <v>0</v>
      </c>
      <c r="OP50">
        <f t="shared" si="56"/>
        <v>5</v>
      </c>
      <c r="OQ50">
        <v>1</v>
      </c>
      <c r="OR50">
        <v>2</v>
      </c>
      <c r="OS50">
        <f t="shared" si="57"/>
        <v>7</v>
      </c>
    </row>
    <row r="51" spans="3:409" ht="18" customHeight="1">
      <c r="C51">
        <v>1</v>
      </c>
      <c r="F51" t="s">
        <v>353</v>
      </c>
      <c r="G51" t="s">
        <v>353</v>
      </c>
      <c r="H51" s="112" t="s">
        <v>4101</v>
      </c>
      <c r="I51" s="112" t="s">
        <v>4101</v>
      </c>
      <c r="J51" s="29" t="s">
        <v>810</v>
      </c>
      <c r="K51" s="23">
        <v>44271.364004629628</v>
      </c>
      <c r="L51" s="23">
        <v>44280.339699074073</v>
      </c>
      <c r="M51" s="24">
        <v>46</v>
      </c>
      <c r="N51" s="24">
        <v>1</v>
      </c>
      <c r="O51" s="74">
        <v>1</v>
      </c>
      <c r="P51" s="25" t="s">
        <v>313</v>
      </c>
      <c r="Q51" s="24">
        <v>775500</v>
      </c>
      <c r="R51" s="24">
        <v>0</v>
      </c>
      <c r="S51" s="23">
        <v>44287.339726585647</v>
      </c>
      <c r="T51" s="25" t="s">
        <v>1097</v>
      </c>
      <c r="U51" s="25" t="s">
        <v>4102</v>
      </c>
      <c r="V51" s="25" t="s">
        <v>1099</v>
      </c>
      <c r="W51" s="25" t="s">
        <v>812</v>
      </c>
      <c r="X51" s="24">
        <v>15.657999999999999</v>
      </c>
      <c r="Y51" s="24">
        <v>30.41</v>
      </c>
      <c r="Z51" s="24">
        <v>31.291</v>
      </c>
      <c r="AA51" s="24">
        <v>2</v>
      </c>
      <c r="AB51" s="24">
        <v>3</v>
      </c>
      <c r="AC51" s="24">
        <v>1</v>
      </c>
      <c r="AD51" s="24">
        <v>1</v>
      </c>
      <c r="AE51" s="24">
        <v>0</v>
      </c>
      <c r="AF51" s="24">
        <v>1</v>
      </c>
      <c r="AG51" s="24">
        <v>0</v>
      </c>
      <c r="AH51" s="24">
        <v>1</v>
      </c>
      <c r="AI51" s="24">
        <v>0</v>
      </c>
      <c r="AJ51" s="25" t="s">
        <v>4103</v>
      </c>
      <c r="AK51" s="24">
        <v>3.423</v>
      </c>
      <c r="AL51" s="24">
        <v>5.8390000000000004</v>
      </c>
      <c r="AM51" s="24">
        <v>7.8710000000000004</v>
      </c>
      <c r="AN51" s="24">
        <v>2</v>
      </c>
      <c r="AO51" s="24">
        <v>3</v>
      </c>
      <c r="AP51" s="24">
        <v>0</v>
      </c>
      <c r="AQ51" s="24">
        <v>0</v>
      </c>
      <c r="AR51" s="24">
        <v>0</v>
      </c>
      <c r="AS51" s="24">
        <v>362.61900000000003</v>
      </c>
      <c r="AT51" s="24">
        <v>0</v>
      </c>
      <c r="AU51" s="24">
        <v>376.702</v>
      </c>
      <c r="AV51" s="24">
        <v>499.59699999999998</v>
      </c>
      <c r="AW51" s="24">
        <v>501.57799999999997</v>
      </c>
      <c r="AX51" s="24">
        <v>3</v>
      </c>
      <c r="AY51" s="25" t="s">
        <v>377</v>
      </c>
      <c r="AZ51" s="25" t="s">
        <v>377</v>
      </c>
      <c r="BA51" s="25"/>
      <c r="BB51" s="74">
        <v>1</v>
      </c>
      <c r="BC51" s="25" t="s">
        <v>4104</v>
      </c>
      <c r="BD51" s="24">
        <v>280.40600000000001</v>
      </c>
      <c r="BE51" s="24">
        <v>282.49799999999999</v>
      </c>
      <c r="BF51" s="24">
        <v>314.10599999999999</v>
      </c>
      <c r="BG51" s="24">
        <v>2</v>
      </c>
      <c r="BH51" s="24">
        <v>2.42</v>
      </c>
      <c r="BI51" s="24">
        <v>9.3179999999999996</v>
      </c>
      <c r="BJ51" s="24">
        <v>13.558999999999999</v>
      </c>
      <c r="BK51" s="24">
        <v>4</v>
      </c>
      <c r="BL51" s="25" t="s">
        <v>377</v>
      </c>
      <c r="BM51" s="24">
        <v>286.476</v>
      </c>
      <c r="BN51" s="24">
        <v>377.45100000000002</v>
      </c>
      <c r="BO51" s="24">
        <v>422.94</v>
      </c>
      <c r="BP51" s="24">
        <v>3</v>
      </c>
      <c r="BQ51" s="24">
        <v>100</v>
      </c>
      <c r="BR51" s="24">
        <v>100</v>
      </c>
      <c r="BS51" s="24">
        <v>166.83099999999999</v>
      </c>
      <c r="BT51" s="24">
        <v>985.34799999999996</v>
      </c>
      <c r="BU51" s="24">
        <v>992.01099999999997</v>
      </c>
      <c r="BV51" s="24">
        <v>15</v>
      </c>
      <c r="BW51" s="25" t="s">
        <v>572</v>
      </c>
      <c r="BX51" s="25" t="s">
        <v>572</v>
      </c>
      <c r="BY51" s="25"/>
      <c r="BZ51" s="74">
        <v>0</v>
      </c>
      <c r="CA51" s="25" t="s">
        <v>4105</v>
      </c>
      <c r="CB51" s="24">
        <v>54.478999999999999</v>
      </c>
      <c r="CC51" s="24">
        <v>54.478999999999999</v>
      </c>
      <c r="CD51" s="24">
        <v>85.736999999999995</v>
      </c>
      <c r="CE51" s="24">
        <v>1</v>
      </c>
      <c r="CF51" s="24">
        <v>100</v>
      </c>
      <c r="CG51" s="24">
        <v>90</v>
      </c>
      <c r="CH51" s="24">
        <v>26.907</v>
      </c>
      <c r="CI51" s="24">
        <v>65.98</v>
      </c>
      <c r="CJ51" s="24">
        <v>69.522999999999996</v>
      </c>
      <c r="CK51" s="24">
        <v>4</v>
      </c>
      <c r="CL51" s="99" t="s">
        <v>413</v>
      </c>
      <c r="CM51" s="96" t="s">
        <v>414</v>
      </c>
      <c r="CN51" s="24">
        <v>1.375</v>
      </c>
      <c r="CO51" s="24">
        <v>164.636</v>
      </c>
      <c r="CP51" s="24">
        <v>285.11900000000003</v>
      </c>
      <c r="CQ51" s="24">
        <v>4</v>
      </c>
      <c r="CR51" s="24">
        <v>100</v>
      </c>
      <c r="CS51" s="24">
        <v>100</v>
      </c>
      <c r="CT51" s="24">
        <v>4</v>
      </c>
      <c r="CU51" s="24">
        <v>0</v>
      </c>
      <c r="CV51" s="25" t="s">
        <v>415</v>
      </c>
      <c r="CW51" s="24">
        <v>457.517</v>
      </c>
      <c r="CX51" s="24">
        <v>458.75599999999997</v>
      </c>
      <c r="CY51" s="24">
        <v>1126.8409999999999</v>
      </c>
      <c r="CZ51" s="24">
        <v>3</v>
      </c>
      <c r="DA51" s="24">
        <v>10.311999999999999</v>
      </c>
      <c r="DB51" s="24">
        <v>16.548999999999999</v>
      </c>
      <c r="DC51" s="24">
        <v>22.273</v>
      </c>
      <c r="DD51" s="24">
        <v>3</v>
      </c>
      <c r="DE51" s="25" t="s">
        <v>377</v>
      </c>
      <c r="DF51" s="24">
        <v>0</v>
      </c>
      <c r="DG51" s="24">
        <v>0</v>
      </c>
      <c r="DH51" s="24">
        <v>36.892000000000003</v>
      </c>
      <c r="DI51" s="24">
        <v>0</v>
      </c>
      <c r="DJ51" s="24">
        <v>100</v>
      </c>
      <c r="DK51" s="24">
        <v>100</v>
      </c>
      <c r="DL51" s="24">
        <v>42.033999999999999</v>
      </c>
      <c r="DM51" s="24">
        <v>159.71899999999999</v>
      </c>
      <c r="DN51" s="24">
        <v>282.37400000000002</v>
      </c>
      <c r="DO51" s="24">
        <v>4</v>
      </c>
      <c r="DP51" s="25" t="s">
        <v>572</v>
      </c>
      <c r="DQ51" s="25" t="s">
        <v>572</v>
      </c>
      <c r="DR51" s="25"/>
      <c r="DS51" s="74">
        <v>0</v>
      </c>
      <c r="DT51" s="25" t="s">
        <v>4106</v>
      </c>
      <c r="DU51" s="24">
        <v>0</v>
      </c>
      <c r="DV51" s="24">
        <v>0</v>
      </c>
      <c r="DW51" s="24">
        <v>74.090999999999994</v>
      </c>
      <c r="DX51" s="24">
        <v>0</v>
      </c>
      <c r="DY51" s="24">
        <v>100</v>
      </c>
      <c r="DZ51" s="24">
        <v>100</v>
      </c>
      <c r="EA51" s="24">
        <v>10.867000000000001</v>
      </c>
      <c r="EB51" s="24">
        <v>30.712</v>
      </c>
      <c r="EC51" s="24">
        <v>39.256</v>
      </c>
      <c r="ED51" s="24">
        <v>2</v>
      </c>
      <c r="EE51" s="96" t="s">
        <v>413</v>
      </c>
      <c r="EF51" s="96" t="s">
        <v>3809</v>
      </c>
      <c r="EG51" s="24">
        <v>0</v>
      </c>
      <c r="EH51" s="24">
        <v>0</v>
      </c>
      <c r="EI51" s="24">
        <v>171.42099999999999</v>
      </c>
      <c r="EJ51" s="24">
        <v>0</v>
      </c>
      <c r="EK51" s="24">
        <v>100</v>
      </c>
      <c r="EL51" s="24">
        <v>100</v>
      </c>
      <c r="EM51" s="24">
        <v>4</v>
      </c>
      <c r="EN51" s="24">
        <v>0</v>
      </c>
      <c r="EO51" s="25" t="s">
        <v>4107</v>
      </c>
      <c r="EP51" s="24">
        <v>7.52</v>
      </c>
      <c r="EQ51" s="24">
        <v>26.064</v>
      </c>
      <c r="ER51" s="24">
        <v>27.134</v>
      </c>
      <c r="ES51" s="24">
        <v>6</v>
      </c>
      <c r="ET51" s="25" t="s">
        <v>419</v>
      </c>
      <c r="EU51" s="24">
        <v>0</v>
      </c>
      <c r="EV51" s="24">
        <v>0</v>
      </c>
      <c r="EW51" s="24">
        <v>247.57400000000001</v>
      </c>
      <c r="EX51" s="24">
        <v>0</v>
      </c>
      <c r="EY51" s="24">
        <v>100</v>
      </c>
      <c r="EZ51" s="24">
        <v>100</v>
      </c>
      <c r="FA51" s="24">
        <v>80.006</v>
      </c>
      <c r="FB51" s="24">
        <v>114.16200000000001</v>
      </c>
      <c r="FC51" s="24">
        <v>115.342</v>
      </c>
      <c r="FD51" s="24">
        <v>5</v>
      </c>
      <c r="FE51" s="25" t="s">
        <v>4108</v>
      </c>
      <c r="FF51" s="24">
        <v>3</v>
      </c>
      <c r="FG51" s="24">
        <v>4</v>
      </c>
      <c r="FH51" s="24">
        <v>4</v>
      </c>
      <c r="FI51" s="24">
        <v>0</v>
      </c>
      <c r="FJ51" s="24">
        <v>1</v>
      </c>
      <c r="FK51" s="24">
        <v>0</v>
      </c>
      <c r="FL51" s="25" t="s">
        <v>313</v>
      </c>
      <c r="FM51" s="25" t="s">
        <v>313</v>
      </c>
      <c r="FN51" s="24">
        <v>1</v>
      </c>
      <c r="FO51" s="26" t="s">
        <v>353</v>
      </c>
      <c r="FP51" s="26" t="s">
        <v>353</v>
      </c>
      <c r="FQ51" s="26" t="s">
        <v>353</v>
      </c>
      <c r="FR51" s="26" t="s">
        <v>353</v>
      </c>
      <c r="FS51" s="25" t="s">
        <v>353</v>
      </c>
      <c r="FT51" s="25" t="s">
        <v>320</v>
      </c>
      <c r="FU51" s="25"/>
      <c r="FV51" s="74">
        <v>-999</v>
      </c>
      <c r="FW51" s="25" t="s">
        <v>353</v>
      </c>
      <c r="FX51" s="25" t="s">
        <v>353</v>
      </c>
      <c r="FY51" s="25" t="s">
        <v>353</v>
      </c>
      <c r="FZ51" s="25" t="s">
        <v>353</v>
      </c>
      <c r="GA51" s="25" t="s">
        <v>353</v>
      </c>
      <c r="GB51" s="25" t="s">
        <v>353</v>
      </c>
      <c r="GC51" s="25" t="s">
        <v>353</v>
      </c>
      <c r="GD51" s="25" t="s">
        <v>320</v>
      </c>
      <c r="GE51" s="25"/>
      <c r="GF51" s="74">
        <v>-999</v>
      </c>
      <c r="GG51" s="25" t="s">
        <v>353</v>
      </c>
      <c r="GH51" s="25" t="s">
        <v>353</v>
      </c>
      <c r="GI51" s="25" t="s">
        <v>353</v>
      </c>
      <c r="GJ51" s="25" t="s">
        <v>353</v>
      </c>
      <c r="GK51" s="25" t="s">
        <v>353</v>
      </c>
      <c r="GL51" s="25" t="s">
        <v>353</v>
      </c>
      <c r="GM51" s="25" t="s">
        <v>353</v>
      </c>
      <c r="GN51" s="25" t="s">
        <v>353</v>
      </c>
      <c r="GO51" s="25" t="s">
        <v>353</v>
      </c>
      <c r="GP51" s="25" t="s">
        <v>353</v>
      </c>
      <c r="GQ51" s="25" t="s">
        <v>353</v>
      </c>
      <c r="GR51" s="25" t="s">
        <v>353</v>
      </c>
      <c r="GS51" s="25" t="s">
        <v>353</v>
      </c>
      <c r="GT51" s="25" t="s">
        <v>353</v>
      </c>
      <c r="GU51" s="25" t="s">
        <v>353</v>
      </c>
      <c r="GV51" s="25" t="s">
        <v>353</v>
      </c>
      <c r="GW51" s="25" t="s">
        <v>353</v>
      </c>
      <c r="GX51" s="25" t="s">
        <v>353</v>
      </c>
      <c r="GY51" s="25" t="s">
        <v>353</v>
      </c>
      <c r="GZ51" s="25" t="s">
        <v>353</v>
      </c>
      <c r="HA51" s="25" t="s">
        <v>353</v>
      </c>
      <c r="HB51" s="25" t="s">
        <v>353</v>
      </c>
      <c r="HC51" s="25" t="s">
        <v>353</v>
      </c>
      <c r="HD51" s="25" t="s">
        <v>353</v>
      </c>
      <c r="HE51" s="25" t="s">
        <v>353</v>
      </c>
      <c r="HF51" s="25" t="s">
        <v>353</v>
      </c>
      <c r="HG51" s="25" t="s">
        <v>353</v>
      </c>
      <c r="HH51" s="25" t="s">
        <v>353</v>
      </c>
      <c r="HI51" s="25" t="s">
        <v>3684</v>
      </c>
      <c r="HJ51" s="25" t="s">
        <v>3685</v>
      </c>
      <c r="HK51" s="8"/>
      <c r="HL51" s="25" t="s">
        <v>4101</v>
      </c>
      <c r="HM51" s="23">
        <v>44277.334537037037</v>
      </c>
      <c r="HN51" s="23">
        <v>44277.436377314814</v>
      </c>
      <c r="HO51" s="24">
        <v>100</v>
      </c>
      <c r="HP51" s="24">
        <v>8798</v>
      </c>
      <c r="HQ51" s="24">
        <v>1</v>
      </c>
      <c r="HR51" s="23">
        <v>44277.43639333333</v>
      </c>
      <c r="HS51" s="25" t="s">
        <v>1097</v>
      </c>
      <c r="HT51" s="25" t="s">
        <v>4102</v>
      </c>
      <c r="HU51" s="25" t="s">
        <v>1099</v>
      </c>
      <c r="HV51" s="25" t="s">
        <v>812</v>
      </c>
      <c r="HW51" s="24">
        <v>1</v>
      </c>
      <c r="HX51" s="24">
        <v>2</v>
      </c>
      <c r="HY51" s="24">
        <v>2</v>
      </c>
      <c r="HZ51" s="24">
        <v>1</v>
      </c>
      <c r="IA51" s="24">
        <v>1</v>
      </c>
      <c r="IB51" s="24">
        <v>1</v>
      </c>
      <c r="IC51" s="24">
        <v>2</v>
      </c>
      <c r="ID51" s="24">
        <v>1</v>
      </c>
      <c r="IE51" s="25" t="s">
        <v>4109</v>
      </c>
      <c r="IF51" s="24">
        <v>4</v>
      </c>
      <c r="IG51" s="24">
        <v>0</v>
      </c>
      <c r="IH51" s="25" t="s">
        <v>585</v>
      </c>
      <c r="II51" s="25" t="s">
        <v>585</v>
      </c>
      <c r="IJ51" s="25"/>
      <c r="IK51" s="74">
        <v>0</v>
      </c>
      <c r="IL51" s="74">
        <v>33</v>
      </c>
      <c r="IM51" s="74">
        <v>33</v>
      </c>
      <c r="IN51" s="25"/>
      <c r="IO51" s="74">
        <v>1</v>
      </c>
      <c r="IP51" s="25" t="s">
        <v>4110</v>
      </c>
      <c r="IQ51" s="74">
        <v>17</v>
      </c>
      <c r="IR51" s="74">
        <v>17</v>
      </c>
      <c r="IS51" s="25"/>
      <c r="IT51" s="74">
        <v>0</v>
      </c>
      <c r="IU51" s="74">
        <v>19</v>
      </c>
      <c r="IV51" s="74">
        <v>19</v>
      </c>
      <c r="IW51" s="25"/>
      <c r="IX51" s="74">
        <v>0</v>
      </c>
      <c r="IY51" s="25" t="s">
        <v>4111</v>
      </c>
      <c r="IZ51" s="74">
        <v>40</v>
      </c>
      <c r="JA51" s="74">
        <v>40</v>
      </c>
      <c r="JB51" s="25"/>
      <c r="JC51" s="24">
        <v>1</v>
      </c>
      <c r="JD51" s="74">
        <v>30</v>
      </c>
      <c r="JE51" s="74">
        <v>30</v>
      </c>
      <c r="JF51" s="25"/>
      <c r="JG51" s="74">
        <v>0</v>
      </c>
      <c r="JH51" s="25" t="s">
        <v>4112</v>
      </c>
      <c r="JI51" s="24">
        <v>4</v>
      </c>
      <c r="JJ51" s="24">
        <v>0</v>
      </c>
      <c r="JK51" s="24">
        <v>2</v>
      </c>
      <c r="JL51" s="24">
        <v>2</v>
      </c>
      <c r="JM51" s="25" t="s">
        <v>4113</v>
      </c>
      <c r="JN51" s="24">
        <v>1</v>
      </c>
      <c r="JO51" s="24">
        <v>2</v>
      </c>
      <c r="JP51" s="24">
        <v>3</v>
      </c>
      <c r="JQ51" s="24">
        <v>2</v>
      </c>
      <c r="JR51" s="24">
        <v>1</v>
      </c>
      <c r="JS51" s="25" t="s">
        <v>4114</v>
      </c>
      <c r="JT51" s="24">
        <v>2</v>
      </c>
      <c r="JU51" s="24">
        <v>1</v>
      </c>
      <c r="JV51" s="25" t="s">
        <v>4115</v>
      </c>
      <c r="JW51" s="24">
        <v>1</v>
      </c>
      <c r="JX51" s="24">
        <v>4</v>
      </c>
      <c r="JY51" s="24">
        <v>0</v>
      </c>
      <c r="JZ51" s="24">
        <v>1</v>
      </c>
      <c r="KA51" s="24">
        <v>0</v>
      </c>
      <c r="KB51" s="25" t="s">
        <v>313</v>
      </c>
      <c r="KC51" s="25" t="s">
        <v>313</v>
      </c>
      <c r="KD51" s="24">
        <v>1</v>
      </c>
      <c r="KE51" s="24">
        <v>6.9660000000000002</v>
      </c>
      <c r="KF51" s="24">
        <v>24.876999999999999</v>
      </c>
      <c r="KG51" s="24">
        <v>25.815000000000001</v>
      </c>
      <c r="KH51" s="24">
        <v>7</v>
      </c>
      <c r="KI51" s="24">
        <v>1</v>
      </c>
      <c r="KJ51" s="24">
        <v>1</v>
      </c>
      <c r="KK51" s="24">
        <v>1</v>
      </c>
      <c r="KL51" s="24">
        <v>1</v>
      </c>
      <c r="KM51" s="24">
        <v>1</v>
      </c>
      <c r="KN51" s="24">
        <v>10</v>
      </c>
      <c r="KO51" s="24">
        <v>2</v>
      </c>
      <c r="KP51" s="25" t="s">
        <v>312</v>
      </c>
      <c r="KQ51" s="25" t="s">
        <v>313</v>
      </c>
      <c r="KR51" s="24">
        <v>0</v>
      </c>
      <c r="KS51" s="25" t="s">
        <v>312</v>
      </c>
      <c r="KT51" s="25" t="s">
        <v>313</v>
      </c>
      <c r="KU51" s="24">
        <v>5</v>
      </c>
      <c r="KV51" s="24">
        <v>5</v>
      </c>
      <c r="KW51" s="24">
        <v>5</v>
      </c>
      <c r="KX51" s="24">
        <v>5</v>
      </c>
      <c r="KY51" s="24">
        <v>4</v>
      </c>
      <c r="KZ51" s="24">
        <v>5</v>
      </c>
      <c r="LA51" s="24">
        <v>5</v>
      </c>
      <c r="LB51" s="24">
        <v>5</v>
      </c>
      <c r="LC51" s="24">
        <v>5</v>
      </c>
      <c r="LD51" s="24">
        <v>5</v>
      </c>
      <c r="LE51" s="24">
        <v>3</v>
      </c>
      <c r="LF51" s="24">
        <v>4</v>
      </c>
      <c r="LG51" s="24">
        <v>4</v>
      </c>
      <c r="LH51" s="24">
        <v>1</v>
      </c>
      <c r="LI51" s="24">
        <v>4</v>
      </c>
      <c r="LJ51" s="24">
        <v>5</v>
      </c>
      <c r="LK51" s="24">
        <v>1</v>
      </c>
      <c r="LL51" s="24">
        <v>5</v>
      </c>
      <c r="LM51" s="24">
        <v>3</v>
      </c>
      <c r="LN51" s="24">
        <v>5</v>
      </c>
      <c r="LO51" s="24">
        <v>5</v>
      </c>
      <c r="LP51" s="24">
        <v>5</v>
      </c>
      <c r="LQ51" s="24">
        <v>5</v>
      </c>
      <c r="LR51" s="24">
        <v>5</v>
      </c>
      <c r="LS51" s="24">
        <v>5</v>
      </c>
      <c r="LT51" s="24">
        <v>5</v>
      </c>
      <c r="LU51" s="24">
        <v>5</v>
      </c>
      <c r="LV51" s="25" t="s">
        <v>4116</v>
      </c>
      <c r="LW51" s="25" t="s">
        <v>1589</v>
      </c>
      <c r="LX51" s="25" t="s">
        <v>4117</v>
      </c>
      <c r="LY51" s="25" t="s">
        <v>4118</v>
      </c>
      <c r="LZ51" s="24">
        <v>61</v>
      </c>
      <c r="MA51">
        <f t="shared" si="27"/>
        <v>3</v>
      </c>
      <c r="MB51">
        <f t="shared" si="28"/>
        <v>8</v>
      </c>
      <c r="MC51" t="str">
        <f t="shared" si="0"/>
        <v/>
      </c>
      <c r="MD51">
        <f t="shared" si="1"/>
        <v>5</v>
      </c>
      <c r="ME51">
        <f t="shared" si="29"/>
        <v>56</v>
      </c>
      <c r="MF51">
        <f t="shared" si="30"/>
        <v>0.5</v>
      </c>
      <c r="MG51">
        <f t="shared" si="31"/>
        <v>1.3333333333333333</v>
      </c>
      <c r="MH51" t="str">
        <f t="shared" si="32"/>
        <v/>
      </c>
      <c r="MI51">
        <f t="shared" si="33"/>
        <v>1</v>
      </c>
      <c r="MJ51">
        <f t="shared" si="34"/>
        <v>4.666666666666667</v>
      </c>
      <c r="MK51">
        <f t="shared" si="35"/>
        <v>0.2</v>
      </c>
      <c r="ML51">
        <f t="shared" si="36"/>
        <v>3.6</v>
      </c>
      <c r="MM51" t="str">
        <f t="shared" si="37"/>
        <v/>
      </c>
      <c r="MN51" t="str">
        <f t="shared" si="38"/>
        <v/>
      </c>
      <c r="MO51">
        <f t="shared" si="39"/>
        <v>0.2</v>
      </c>
      <c r="MP51">
        <f t="shared" si="40"/>
        <v>3.6</v>
      </c>
      <c r="MQ51">
        <f t="shared" si="41"/>
        <v>0</v>
      </c>
      <c r="MR51">
        <f t="shared" si="42"/>
        <v>4</v>
      </c>
      <c r="MS51">
        <f t="shared" si="43"/>
        <v>100</v>
      </c>
      <c r="MT51">
        <f t="shared" si="44"/>
        <v>98.571428571428569</v>
      </c>
      <c r="MU51" s="77">
        <f t="shared" si="2"/>
        <v>1</v>
      </c>
      <c r="MV51">
        <f t="shared" si="3"/>
        <v>0</v>
      </c>
      <c r="MW51">
        <v>1</v>
      </c>
      <c r="MX51">
        <v>1</v>
      </c>
      <c r="MY51">
        <f t="shared" si="4"/>
        <v>0</v>
      </c>
      <c r="NA51">
        <v>0</v>
      </c>
      <c r="NB51" t="str">
        <f t="shared" si="5"/>
        <v/>
      </c>
      <c r="NC51" t="str">
        <f t="shared" si="6"/>
        <v/>
      </c>
      <c r="ND51" t="str">
        <f t="shared" si="7"/>
        <v/>
      </c>
      <c r="NE51" t="str">
        <f t="shared" si="8"/>
        <v/>
      </c>
      <c r="NF51" t="str">
        <f t="shared" si="9"/>
        <v/>
      </c>
      <c r="NG51" t="str">
        <f t="shared" si="10"/>
        <v/>
      </c>
      <c r="NH51">
        <f t="shared" si="11"/>
        <v>0</v>
      </c>
      <c r="NI51">
        <f t="shared" si="12"/>
        <v>1</v>
      </c>
      <c r="NJ51">
        <f t="shared" si="13"/>
        <v>0</v>
      </c>
      <c r="NK51">
        <f t="shared" si="14"/>
        <v>0</v>
      </c>
      <c r="NL51">
        <f t="shared" si="15"/>
        <v>1</v>
      </c>
      <c r="NM51">
        <f t="shared" si="16"/>
        <v>0</v>
      </c>
      <c r="NN51" s="77">
        <f t="shared" si="17"/>
        <v>1</v>
      </c>
      <c r="NO51" s="77">
        <f t="shared" si="18"/>
        <v>1</v>
      </c>
      <c r="NP51" s="77">
        <f t="shared" si="19"/>
        <v>1</v>
      </c>
      <c r="NQ51" s="77">
        <f t="shared" si="20"/>
        <v>1</v>
      </c>
      <c r="NR51" s="77">
        <f t="shared" si="21"/>
        <v>0</v>
      </c>
      <c r="NS51" s="77">
        <f t="shared" si="22"/>
        <v>0</v>
      </c>
      <c r="NT51" s="77">
        <f t="shared" si="23"/>
        <v>1</v>
      </c>
      <c r="NU51" s="77">
        <f t="shared" si="24"/>
        <v>1</v>
      </c>
      <c r="NV51" s="77">
        <f t="shared" si="25"/>
        <v>1</v>
      </c>
      <c r="NW51" s="77" t="e">
        <f>IF(LEN(VLOOKUP(I:I,#REF!, 2, 0))=0, "", VLOOKUP(I:I,#REF!, 2, 0))</f>
        <v>#REF!</v>
      </c>
      <c r="NX51" s="77" t="e">
        <f>IF(LEN(VLOOKUP(I:I,#REF!, 3, 0))=0, "", VLOOKUP(I:I,#REF!, 3, 0))</f>
        <v>#REF!</v>
      </c>
      <c r="NY51" s="77">
        <f t="shared" si="45"/>
        <v>0.4</v>
      </c>
      <c r="NZ51" s="77">
        <f t="shared" si="46"/>
        <v>0.66666666666666663</v>
      </c>
      <c r="OA51" s="77">
        <f t="shared" si="47"/>
        <v>0</v>
      </c>
      <c r="OB51" s="77" t="str">
        <f t="shared" si="48"/>
        <v/>
      </c>
      <c r="OC51" t="str">
        <f t="shared" si="49"/>
        <v/>
      </c>
      <c r="OD51" s="77" t="str">
        <f t="shared" si="50"/>
        <v/>
      </c>
      <c r="OE51">
        <f t="shared" si="51"/>
        <v>0.6</v>
      </c>
      <c r="OF51">
        <f t="shared" si="52"/>
        <v>0.54545454545454541</v>
      </c>
      <c r="OG51" t="e">
        <f t="shared" si="53"/>
        <v>#REF!</v>
      </c>
      <c r="OH51">
        <f t="shared" si="58"/>
        <v>0.4</v>
      </c>
      <c r="OI51">
        <f t="shared" si="54"/>
        <v>0</v>
      </c>
      <c r="OJ51" s="77">
        <f t="shared" si="55"/>
        <v>0.66666666666666663</v>
      </c>
      <c r="OK51" t="e">
        <f>IF(LEN(VLOOKUP(I:I,#REF!, 2, 0))=0, "", VLOOKUP(I:I,#REF!, 2, 0))</f>
        <v>#REF!</v>
      </c>
      <c r="OL51" t="e">
        <f>IF(LEN(VLOOKUP(I:I,#REF!, 3, 0))=0, "", VLOOKUP(I:I,#REF!, 3, 0))</f>
        <v>#REF!</v>
      </c>
      <c r="OM51">
        <v>1</v>
      </c>
      <c r="ON51">
        <v>0</v>
      </c>
      <c r="OO51" s="1">
        <v>1</v>
      </c>
      <c r="OP51">
        <f t="shared" si="56"/>
        <v>7</v>
      </c>
      <c r="OQ51">
        <v>1</v>
      </c>
      <c r="OR51">
        <v>2</v>
      </c>
      <c r="OS51">
        <f t="shared" si="57"/>
        <v>2</v>
      </c>
    </row>
    <row r="52" spans="3:409" ht="18" customHeight="1">
      <c r="F52">
        <v>1</v>
      </c>
      <c r="G52">
        <v>1</v>
      </c>
      <c r="H52" s="110" t="s">
        <v>950</v>
      </c>
      <c r="I52" s="110" t="s">
        <v>950</v>
      </c>
      <c r="J52" s="5"/>
      <c r="K52" s="6">
        <v>44271.363969907405</v>
      </c>
      <c r="L52" s="6">
        <v>44271.425706018519</v>
      </c>
      <c r="M52" s="7">
        <v>100</v>
      </c>
      <c r="N52" s="7">
        <v>2</v>
      </c>
      <c r="O52" s="73">
        <v>1</v>
      </c>
      <c r="P52" s="4" t="s">
        <v>313</v>
      </c>
      <c r="Q52" s="7">
        <v>5333</v>
      </c>
      <c r="R52" s="7">
        <v>1</v>
      </c>
      <c r="S52" s="6">
        <v>44271.425716180558</v>
      </c>
      <c r="T52" s="4" t="s">
        <v>314</v>
      </c>
      <c r="U52" s="4" t="s">
        <v>407</v>
      </c>
      <c r="V52" s="4" t="s">
        <v>444</v>
      </c>
      <c r="W52" s="4" t="s">
        <v>317</v>
      </c>
      <c r="X52" s="7">
        <v>6.8289999999999997</v>
      </c>
      <c r="Y52" s="7">
        <v>48.024000000000001</v>
      </c>
      <c r="Z52" s="7">
        <v>49.69</v>
      </c>
      <c r="AA52" s="7">
        <v>18</v>
      </c>
      <c r="AB52" s="7">
        <v>2</v>
      </c>
      <c r="AC52" s="7">
        <v>0</v>
      </c>
      <c r="AD52" s="7">
        <v>2</v>
      </c>
      <c r="AE52" s="7">
        <v>2</v>
      </c>
      <c r="AF52" s="7">
        <v>1</v>
      </c>
      <c r="AG52" s="7">
        <v>1</v>
      </c>
      <c r="AH52" s="7">
        <v>3</v>
      </c>
      <c r="AI52" s="7">
        <v>2</v>
      </c>
      <c r="AJ52" s="4" t="s">
        <v>951</v>
      </c>
      <c r="AK52" s="7">
        <v>1.335</v>
      </c>
      <c r="AL52" s="7">
        <v>4.8159999999999998</v>
      </c>
      <c r="AM52" s="7">
        <v>6.2539999999999996</v>
      </c>
      <c r="AN52" s="7">
        <v>4</v>
      </c>
      <c r="AO52" s="7">
        <v>3</v>
      </c>
      <c r="AP52" s="7">
        <v>0</v>
      </c>
      <c r="AQ52" s="7">
        <v>1.5880000000000001</v>
      </c>
      <c r="AR52" s="7">
        <v>166.053</v>
      </c>
      <c r="AS52" s="7">
        <v>166.619</v>
      </c>
      <c r="AT52" s="7">
        <v>5</v>
      </c>
      <c r="AU52" s="7">
        <v>34.436</v>
      </c>
      <c r="AV52" s="7">
        <v>223.458</v>
      </c>
      <c r="AW52" s="7">
        <v>266.82799999999997</v>
      </c>
      <c r="AX52" s="7">
        <v>11</v>
      </c>
      <c r="AY52" s="4" t="s">
        <v>479</v>
      </c>
      <c r="AZ52" s="4" t="s">
        <v>377</v>
      </c>
      <c r="BA52" s="4"/>
      <c r="BB52" s="73">
        <v>1</v>
      </c>
      <c r="BC52" s="4" t="s">
        <v>952</v>
      </c>
      <c r="BD52" s="7">
        <v>5.33</v>
      </c>
      <c r="BE52" s="7">
        <v>311.85500000000002</v>
      </c>
      <c r="BF52" s="7">
        <v>312.63299999999998</v>
      </c>
      <c r="BG52" s="7">
        <v>2</v>
      </c>
      <c r="BH52" s="7">
        <v>2.4990000000000001</v>
      </c>
      <c r="BI52" s="7">
        <v>2.4990000000000001</v>
      </c>
      <c r="BJ52" s="7">
        <v>13.557</v>
      </c>
      <c r="BK52" s="7">
        <v>1</v>
      </c>
      <c r="BL52" s="4" t="s">
        <v>479</v>
      </c>
      <c r="BM52" s="7">
        <v>3.3340000000000001</v>
      </c>
      <c r="BN52" s="7">
        <v>58.889000000000003</v>
      </c>
      <c r="BO52" s="7">
        <v>59.398000000000003</v>
      </c>
      <c r="BP52" s="7">
        <v>4</v>
      </c>
      <c r="BQ52" s="7">
        <v>98</v>
      </c>
      <c r="BR52" s="7">
        <v>100</v>
      </c>
      <c r="BS52" s="7">
        <v>4.7130000000000001</v>
      </c>
      <c r="BT52" s="7">
        <v>459.45600000000002</v>
      </c>
      <c r="BU52" s="7">
        <v>460.16500000000002</v>
      </c>
      <c r="BV52" s="7">
        <v>20</v>
      </c>
      <c r="BW52" s="4" t="s">
        <v>356</v>
      </c>
      <c r="BX52" s="4" t="s">
        <v>320</v>
      </c>
      <c r="BY52" s="4"/>
      <c r="BZ52" s="73">
        <v>-888</v>
      </c>
      <c r="CA52" s="4" t="s">
        <v>953</v>
      </c>
      <c r="CB52" s="7">
        <v>81.328000000000003</v>
      </c>
      <c r="CC52" s="7">
        <v>153.38900000000001</v>
      </c>
      <c r="CD52" s="7">
        <v>154.16900000000001</v>
      </c>
      <c r="CE52" s="7">
        <v>4</v>
      </c>
      <c r="CF52" s="7">
        <v>99</v>
      </c>
      <c r="CG52" s="7">
        <v>70</v>
      </c>
      <c r="CH52" s="7">
        <v>10.701000000000001</v>
      </c>
      <c r="CI52" s="7">
        <v>38.003</v>
      </c>
      <c r="CJ52" s="7">
        <v>39.027000000000001</v>
      </c>
      <c r="CK52" s="7">
        <v>14</v>
      </c>
      <c r="CL52" s="97" t="s">
        <v>413</v>
      </c>
      <c r="CM52" s="94" t="s">
        <v>414</v>
      </c>
      <c r="CN52" s="7">
        <v>65.031999999999996</v>
      </c>
      <c r="CO52" s="7">
        <v>65.031999999999996</v>
      </c>
      <c r="CP52" s="7">
        <v>183.29400000000001</v>
      </c>
      <c r="CQ52" s="7">
        <v>1</v>
      </c>
      <c r="CR52" s="7">
        <v>94</v>
      </c>
      <c r="CS52" s="7">
        <v>86</v>
      </c>
      <c r="CT52" s="7">
        <v>2</v>
      </c>
      <c r="CU52" s="7">
        <v>1</v>
      </c>
      <c r="CV52" s="4" t="s">
        <v>954</v>
      </c>
      <c r="CW52" s="7">
        <v>7.609</v>
      </c>
      <c r="CX52" s="7">
        <v>325.27699999999999</v>
      </c>
      <c r="CY52" s="7">
        <v>325.71600000000001</v>
      </c>
      <c r="CZ52" s="7">
        <v>2</v>
      </c>
      <c r="DA52" s="7">
        <v>5.9749999999999996</v>
      </c>
      <c r="DB52" s="7">
        <v>5.9749999999999996</v>
      </c>
      <c r="DC52" s="7">
        <v>13.646000000000001</v>
      </c>
      <c r="DD52" s="7">
        <v>1</v>
      </c>
      <c r="DE52" s="4" t="s">
        <v>479</v>
      </c>
      <c r="DF52" s="7">
        <v>3.6230000000000002</v>
      </c>
      <c r="DG52" s="7">
        <v>70.524000000000001</v>
      </c>
      <c r="DH52" s="7">
        <v>71.209999999999994</v>
      </c>
      <c r="DI52" s="7">
        <v>3</v>
      </c>
      <c r="DJ52" s="7">
        <v>90</v>
      </c>
      <c r="DK52" s="7">
        <v>94</v>
      </c>
      <c r="DL52" s="7">
        <v>4.2969999999999997</v>
      </c>
      <c r="DM52" s="7">
        <v>678.63099999999997</v>
      </c>
      <c r="DN52" s="7">
        <v>679.16200000000003</v>
      </c>
      <c r="DO52" s="7">
        <v>35</v>
      </c>
      <c r="DP52" s="4" t="s">
        <v>955</v>
      </c>
      <c r="DQ52" s="4" t="s">
        <v>510</v>
      </c>
      <c r="DR52" s="4" t="s">
        <v>956</v>
      </c>
      <c r="DS52" s="73">
        <v>1</v>
      </c>
      <c r="DT52" s="4" t="s">
        <v>957</v>
      </c>
      <c r="DU52" s="7">
        <v>69.472999999999999</v>
      </c>
      <c r="DV52" s="7">
        <v>73.049000000000007</v>
      </c>
      <c r="DW52" s="7">
        <v>125.352</v>
      </c>
      <c r="DX52" s="7">
        <v>4</v>
      </c>
      <c r="DY52" s="7">
        <v>99</v>
      </c>
      <c r="DZ52" s="7">
        <v>88</v>
      </c>
      <c r="EA52" s="7">
        <v>6.0780000000000003</v>
      </c>
      <c r="EB52" s="7">
        <v>26.042999999999999</v>
      </c>
      <c r="EC52" s="7">
        <v>31.245000000000001</v>
      </c>
      <c r="ED52" s="7">
        <v>11</v>
      </c>
      <c r="EE52" s="94" t="s">
        <v>417</v>
      </c>
      <c r="EF52" s="94" t="s">
        <v>364</v>
      </c>
      <c r="EG52" s="7">
        <v>215.90700000000001</v>
      </c>
      <c r="EH52" s="7">
        <v>215.90700000000001</v>
      </c>
      <c r="EI52" s="7">
        <v>216.559</v>
      </c>
      <c r="EJ52" s="7">
        <v>1</v>
      </c>
      <c r="EK52" s="7">
        <v>92</v>
      </c>
      <c r="EL52" s="7">
        <v>76</v>
      </c>
      <c r="EM52" s="7">
        <v>2</v>
      </c>
      <c r="EN52" s="7">
        <v>1</v>
      </c>
      <c r="EO52" s="4" t="s">
        <v>958</v>
      </c>
      <c r="EP52" s="7">
        <v>3.056</v>
      </c>
      <c r="EQ52" s="7">
        <v>20.577999999999999</v>
      </c>
      <c r="ER52" s="7">
        <v>22.638000000000002</v>
      </c>
      <c r="ES52" s="7">
        <v>5</v>
      </c>
      <c r="ET52" s="4" t="s">
        <v>959</v>
      </c>
      <c r="EU52" s="7">
        <v>246.75</v>
      </c>
      <c r="EV52" s="7">
        <v>284.00700000000001</v>
      </c>
      <c r="EW52" s="7">
        <v>552.25300000000004</v>
      </c>
      <c r="EX52" s="7">
        <v>7</v>
      </c>
      <c r="EY52" s="7">
        <v>93</v>
      </c>
      <c r="EZ52" s="7">
        <v>70</v>
      </c>
      <c r="FA52" s="7">
        <v>1.9079999999999999</v>
      </c>
      <c r="FB52" s="7">
        <v>299.01499999999999</v>
      </c>
      <c r="FC52" s="7">
        <v>300.029</v>
      </c>
      <c r="FD52" s="7">
        <v>71</v>
      </c>
      <c r="FE52" s="4" t="s">
        <v>960</v>
      </c>
      <c r="FF52" s="7">
        <v>4</v>
      </c>
      <c r="FG52" s="7">
        <v>0</v>
      </c>
      <c r="FH52" s="7">
        <v>0</v>
      </c>
      <c r="FI52" s="7">
        <v>1</v>
      </c>
      <c r="FJ52" s="7">
        <v>1</v>
      </c>
      <c r="FK52" s="7">
        <v>0</v>
      </c>
      <c r="FL52" s="4" t="s">
        <v>313</v>
      </c>
      <c r="FM52" s="4" t="s">
        <v>313</v>
      </c>
      <c r="FN52" s="7">
        <v>1</v>
      </c>
      <c r="FO52" s="7">
        <v>39.607999999999997</v>
      </c>
      <c r="FP52" s="7">
        <v>270.18</v>
      </c>
      <c r="FQ52" s="7">
        <v>270.91500000000002</v>
      </c>
      <c r="FR52" s="7">
        <v>35</v>
      </c>
      <c r="FS52" s="4" t="s">
        <v>420</v>
      </c>
      <c r="FT52" s="4" t="s">
        <v>323</v>
      </c>
      <c r="FU52" s="4"/>
      <c r="FV52" s="73">
        <v>1</v>
      </c>
      <c r="FW52" s="4" t="s">
        <v>961</v>
      </c>
      <c r="FX52" s="4" t="s">
        <v>343</v>
      </c>
      <c r="FY52" s="7">
        <v>0.67300000000000004</v>
      </c>
      <c r="FZ52" s="7">
        <v>176.62100000000001</v>
      </c>
      <c r="GA52" s="7">
        <v>177.49299999999999</v>
      </c>
      <c r="GB52" s="7">
        <v>16</v>
      </c>
      <c r="GC52" s="10" t="s">
        <v>962</v>
      </c>
      <c r="GD52" s="10" t="s">
        <v>360</v>
      </c>
      <c r="GE52" s="10"/>
      <c r="GF52" s="73">
        <v>0</v>
      </c>
      <c r="GG52" s="4" t="s">
        <v>963</v>
      </c>
      <c r="GH52" s="4" t="s">
        <v>336</v>
      </c>
      <c r="GI52" s="7">
        <v>10.968</v>
      </c>
      <c r="GJ52" s="7">
        <v>95.534000000000006</v>
      </c>
      <c r="GK52" s="7">
        <v>96.363</v>
      </c>
      <c r="GL52" s="7">
        <v>12</v>
      </c>
      <c r="GM52" s="7">
        <v>2</v>
      </c>
      <c r="GN52" s="4" t="s">
        <v>964</v>
      </c>
      <c r="GO52" s="7">
        <v>6.2039999999999997</v>
      </c>
      <c r="GP52" s="7">
        <v>8.6440000000000001</v>
      </c>
      <c r="GQ52" s="7">
        <v>9.5380000000000003</v>
      </c>
      <c r="GR52" s="7">
        <v>3</v>
      </c>
      <c r="GS52" s="7">
        <v>1</v>
      </c>
      <c r="GT52" s="7">
        <v>0</v>
      </c>
      <c r="GU52" s="7">
        <v>2</v>
      </c>
      <c r="GV52" s="7">
        <v>2</v>
      </c>
      <c r="GW52" s="4" t="s">
        <v>965</v>
      </c>
      <c r="GX52" s="7">
        <v>3.89</v>
      </c>
      <c r="GY52" s="7">
        <v>31.638999999999999</v>
      </c>
      <c r="GZ52" s="7">
        <v>32.512</v>
      </c>
      <c r="HA52" s="7">
        <v>14</v>
      </c>
      <c r="HB52" s="7">
        <v>5</v>
      </c>
      <c r="HC52" s="7">
        <v>3</v>
      </c>
      <c r="HD52" s="7">
        <v>2</v>
      </c>
      <c r="HE52" s="7">
        <v>1</v>
      </c>
      <c r="HF52" s="7">
        <v>1</v>
      </c>
      <c r="HG52" s="7">
        <v>6</v>
      </c>
      <c r="HH52" s="7">
        <v>5</v>
      </c>
      <c r="HI52" s="4" t="s">
        <v>346</v>
      </c>
      <c r="HJ52" s="4" t="s">
        <v>347</v>
      </c>
      <c r="HK52" s="8"/>
      <c r="HL52" s="4" t="s">
        <v>950</v>
      </c>
      <c r="HM52" s="6">
        <v>44274.35396990741</v>
      </c>
      <c r="HN52" s="6">
        <v>44274.535787037035</v>
      </c>
      <c r="HO52" s="7">
        <v>100</v>
      </c>
      <c r="HP52" s="7">
        <v>15709</v>
      </c>
      <c r="HQ52" s="7">
        <v>1</v>
      </c>
      <c r="HR52" s="6">
        <v>44274.535799386576</v>
      </c>
      <c r="HS52" s="4" t="s">
        <v>314</v>
      </c>
      <c r="HT52" s="4" t="s">
        <v>315</v>
      </c>
      <c r="HU52" s="4" t="s">
        <v>316</v>
      </c>
      <c r="HV52" s="4" t="s">
        <v>317</v>
      </c>
      <c r="HW52" s="7">
        <v>1</v>
      </c>
      <c r="HX52" s="7">
        <v>2</v>
      </c>
      <c r="HY52" s="7">
        <v>2</v>
      </c>
      <c r="HZ52" s="7">
        <v>1</v>
      </c>
      <c r="IA52" s="7">
        <v>2</v>
      </c>
      <c r="IB52" s="7">
        <v>1</v>
      </c>
      <c r="IC52" s="7">
        <v>2</v>
      </c>
      <c r="ID52" s="7">
        <v>2</v>
      </c>
      <c r="IE52" s="4" t="s">
        <v>966</v>
      </c>
      <c r="IF52" s="7">
        <v>3</v>
      </c>
      <c r="IG52" s="7">
        <v>0</v>
      </c>
      <c r="IH52" s="4" t="s">
        <v>427</v>
      </c>
      <c r="II52" s="4" t="s">
        <v>391</v>
      </c>
      <c r="IJ52" s="4"/>
      <c r="IK52" s="73">
        <v>1</v>
      </c>
      <c r="IL52" s="4" t="s">
        <v>428</v>
      </c>
      <c r="IM52" s="73">
        <v>33</v>
      </c>
      <c r="IN52" s="4"/>
      <c r="IO52" s="73">
        <v>1</v>
      </c>
      <c r="IP52" s="4" t="s">
        <v>967</v>
      </c>
      <c r="IQ52" s="4" t="s">
        <v>356</v>
      </c>
      <c r="IR52" s="4" t="s">
        <v>320</v>
      </c>
      <c r="IS52" s="4"/>
      <c r="IT52" s="73">
        <v>-888</v>
      </c>
      <c r="IU52" s="4" t="s">
        <v>968</v>
      </c>
      <c r="IV52" s="73">
        <v>63</v>
      </c>
      <c r="IW52" s="4"/>
      <c r="IX52" s="73">
        <v>0</v>
      </c>
      <c r="IY52" s="4" t="s">
        <v>969</v>
      </c>
      <c r="IZ52" s="4" t="s">
        <v>435</v>
      </c>
      <c r="JA52" s="73">
        <v>40</v>
      </c>
      <c r="JB52" s="4"/>
      <c r="JC52" s="73">
        <v>1</v>
      </c>
      <c r="JD52" s="4" t="s">
        <v>970</v>
      </c>
      <c r="JE52" s="73">
        <v>240</v>
      </c>
      <c r="JF52" s="4"/>
      <c r="JG52" s="73">
        <v>0</v>
      </c>
      <c r="JH52" s="4" t="s">
        <v>971</v>
      </c>
      <c r="JI52" s="7">
        <v>2</v>
      </c>
      <c r="JJ52" s="7">
        <v>0</v>
      </c>
      <c r="JK52" s="7">
        <v>2</v>
      </c>
      <c r="JL52" s="7">
        <v>1</v>
      </c>
      <c r="JM52" s="4" t="s">
        <v>972</v>
      </c>
      <c r="JN52" s="7">
        <v>1</v>
      </c>
      <c r="JO52" s="7">
        <v>2</v>
      </c>
      <c r="JP52" s="7">
        <v>2</v>
      </c>
      <c r="JQ52" s="7">
        <v>3</v>
      </c>
      <c r="JR52" s="7">
        <v>1</v>
      </c>
      <c r="JS52" s="4" t="s">
        <v>973</v>
      </c>
      <c r="JT52" s="7">
        <v>2</v>
      </c>
      <c r="JU52" s="7">
        <v>1</v>
      </c>
      <c r="JV52" s="4" t="s">
        <v>974</v>
      </c>
      <c r="JW52" s="7">
        <v>1</v>
      </c>
      <c r="JX52" s="7">
        <v>3</v>
      </c>
      <c r="JY52" s="7">
        <v>0</v>
      </c>
      <c r="JZ52" s="7">
        <v>1</v>
      </c>
      <c r="KA52" s="7">
        <v>0</v>
      </c>
      <c r="KB52" s="4" t="s">
        <v>313</v>
      </c>
      <c r="KC52" s="4" t="s">
        <v>313</v>
      </c>
      <c r="KD52" s="7">
        <v>2</v>
      </c>
      <c r="KE52" s="7">
        <v>3.4860000000000002</v>
      </c>
      <c r="KF52" s="7">
        <v>50.405000000000001</v>
      </c>
      <c r="KG52" s="7">
        <v>50.622999999999998</v>
      </c>
      <c r="KH52" s="7">
        <v>12</v>
      </c>
      <c r="KI52" s="7">
        <v>2</v>
      </c>
      <c r="KJ52" s="7">
        <v>2</v>
      </c>
      <c r="KK52" s="7">
        <v>2</v>
      </c>
      <c r="KL52" s="7">
        <v>1</v>
      </c>
      <c r="KM52" s="7">
        <v>2</v>
      </c>
      <c r="KN52" s="7">
        <v>10</v>
      </c>
      <c r="KO52" s="7">
        <v>2</v>
      </c>
      <c r="KP52" s="4" t="s">
        <v>326</v>
      </c>
      <c r="KQ52" s="4" t="s">
        <v>313</v>
      </c>
      <c r="KR52" s="7">
        <v>1</v>
      </c>
      <c r="KS52" s="4" t="s">
        <v>312</v>
      </c>
      <c r="KT52" s="4" t="s">
        <v>313</v>
      </c>
      <c r="KU52" s="7">
        <v>3</v>
      </c>
      <c r="KV52" s="7">
        <v>3</v>
      </c>
      <c r="KW52" s="7">
        <v>3</v>
      </c>
      <c r="KX52" s="7">
        <v>2</v>
      </c>
      <c r="KY52" s="7">
        <v>2</v>
      </c>
      <c r="KZ52" s="7">
        <v>3</v>
      </c>
      <c r="LA52" s="7">
        <v>3</v>
      </c>
      <c r="LB52" s="7">
        <v>3</v>
      </c>
      <c r="LC52" s="7">
        <v>3</v>
      </c>
      <c r="LD52" s="7">
        <v>3</v>
      </c>
      <c r="LE52" s="7">
        <v>4</v>
      </c>
      <c r="LF52" s="7">
        <v>3</v>
      </c>
      <c r="LG52" s="7">
        <v>4</v>
      </c>
      <c r="LH52" s="7">
        <v>4</v>
      </c>
      <c r="LI52" s="7">
        <v>4</v>
      </c>
      <c r="LJ52" s="7">
        <v>3</v>
      </c>
      <c r="LK52" s="7">
        <v>2</v>
      </c>
      <c r="LL52" s="7">
        <v>3</v>
      </c>
      <c r="LM52" s="7">
        <v>2</v>
      </c>
      <c r="LN52" s="7">
        <v>4</v>
      </c>
      <c r="LO52" s="7">
        <v>4</v>
      </c>
      <c r="LP52" s="7">
        <v>4</v>
      </c>
      <c r="LQ52" s="7">
        <v>4</v>
      </c>
      <c r="LR52" s="7">
        <v>3</v>
      </c>
      <c r="LS52" s="7">
        <v>2</v>
      </c>
      <c r="LT52" s="7">
        <v>4</v>
      </c>
      <c r="LU52" s="7">
        <v>4</v>
      </c>
      <c r="LV52" s="4" t="s">
        <v>975</v>
      </c>
      <c r="LW52" s="4" t="s">
        <v>976</v>
      </c>
      <c r="LX52" s="4" t="s">
        <v>977</v>
      </c>
      <c r="LY52" s="4" t="s">
        <v>313</v>
      </c>
      <c r="LZ52" s="7">
        <v>43</v>
      </c>
      <c r="MA52">
        <f t="shared" si="27"/>
        <v>11</v>
      </c>
      <c r="MB52">
        <f t="shared" si="28"/>
        <v>10</v>
      </c>
      <c r="MC52">
        <f t="shared" si="0"/>
        <v>12</v>
      </c>
      <c r="MD52">
        <f t="shared" si="1"/>
        <v>9</v>
      </c>
      <c r="ME52">
        <f t="shared" si="29"/>
        <v>35</v>
      </c>
      <c r="MF52">
        <f t="shared" si="30"/>
        <v>1.8333333333333333</v>
      </c>
      <c r="MG52">
        <f t="shared" si="31"/>
        <v>1.6666666666666667</v>
      </c>
      <c r="MH52">
        <f t="shared" si="32"/>
        <v>2.4</v>
      </c>
      <c r="MI52">
        <f t="shared" si="33"/>
        <v>1.8</v>
      </c>
      <c r="MJ52">
        <f t="shared" si="34"/>
        <v>2.9166666666666665</v>
      </c>
      <c r="MK52">
        <f t="shared" si="35"/>
        <v>0.6</v>
      </c>
      <c r="ML52">
        <f t="shared" si="36"/>
        <v>1.8</v>
      </c>
      <c r="MM52">
        <f t="shared" si="37"/>
        <v>2</v>
      </c>
      <c r="MN52">
        <f t="shared" si="38"/>
        <v>0</v>
      </c>
      <c r="MO52">
        <f t="shared" si="39"/>
        <v>0.83333333333333337</v>
      </c>
      <c r="MP52">
        <f t="shared" si="40"/>
        <v>1.5</v>
      </c>
      <c r="MQ52">
        <f t="shared" si="41"/>
        <v>0</v>
      </c>
      <c r="MR52">
        <f t="shared" si="42"/>
        <v>2.6666666666666665</v>
      </c>
      <c r="MS52">
        <f t="shared" si="43"/>
        <v>95</v>
      </c>
      <c r="MT52">
        <f t="shared" si="44"/>
        <v>83.428571428571431</v>
      </c>
      <c r="MU52" s="77">
        <f t="shared" si="2"/>
        <v>1</v>
      </c>
      <c r="MV52">
        <f t="shared" si="3"/>
        <v>0</v>
      </c>
      <c r="MW52">
        <v>1</v>
      </c>
      <c r="MX52">
        <v>1</v>
      </c>
      <c r="MY52">
        <f t="shared" si="4"/>
        <v>1</v>
      </c>
      <c r="MZ52">
        <v>1</v>
      </c>
      <c r="NA52">
        <v>1</v>
      </c>
      <c r="NB52">
        <f t="shared" si="5"/>
        <v>1</v>
      </c>
      <c r="NC52">
        <f t="shared" si="6"/>
        <v>0</v>
      </c>
      <c r="ND52">
        <f t="shared" si="7"/>
        <v>0</v>
      </c>
      <c r="NE52">
        <f t="shared" si="8"/>
        <v>0</v>
      </c>
      <c r="NF52">
        <f t="shared" si="9"/>
        <v>0</v>
      </c>
      <c r="NG52">
        <f t="shared" si="10"/>
        <v>1</v>
      </c>
      <c r="NH52">
        <f t="shared" si="11"/>
        <v>1</v>
      </c>
      <c r="NI52">
        <f t="shared" si="12"/>
        <v>1</v>
      </c>
      <c r="NJ52">
        <f t="shared" si="13"/>
        <v>0</v>
      </c>
      <c r="NK52">
        <f t="shared" si="14"/>
        <v>0</v>
      </c>
      <c r="NL52">
        <f t="shared" si="15"/>
        <v>1</v>
      </c>
      <c r="NM52">
        <f t="shared" si="16"/>
        <v>0</v>
      </c>
      <c r="NN52" s="77">
        <f t="shared" si="17"/>
        <v>1</v>
      </c>
      <c r="NO52" s="77">
        <f t="shared" si="18"/>
        <v>0</v>
      </c>
      <c r="NP52" s="77">
        <f t="shared" si="19"/>
        <v>1</v>
      </c>
      <c r="NQ52" s="77">
        <f t="shared" si="20"/>
        <v>1</v>
      </c>
      <c r="NR52" s="77">
        <f t="shared" si="21"/>
        <v>1</v>
      </c>
      <c r="NS52" s="77">
        <f t="shared" si="22"/>
        <v>1</v>
      </c>
      <c r="NT52" s="77">
        <f t="shared" si="23"/>
        <v>1</v>
      </c>
      <c r="NU52" s="77">
        <f t="shared" si="24"/>
        <v>1</v>
      </c>
      <c r="NV52" s="77">
        <f t="shared" si="25"/>
        <v>1</v>
      </c>
      <c r="NW52" s="77" t="e">
        <f>IF(LEN(VLOOKUP(I:I,#REF!, 2, 0))=0, "", VLOOKUP(I:I,#REF!, 2, 0))</f>
        <v>#REF!</v>
      </c>
      <c r="NX52" s="77" t="e">
        <f>IF(LEN(VLOOKUP(I:I,#REF!, 3, 0))=0, "", VLOOKUP(I:I,#REF!, 3, 0))</f>
        <v>#REF!</v>
      </c>
      <c r="NY52" s="77">
        <f t="shared" si="45"/>
        <v>0.83333333333333337</v>
      </c>
      <c r="NZ52" s="77">
        <f t="shared" si="46"/>
        <v>1</v>
      </c>
      <c r="OA52" s="77">
        <f t="shared" si="47"/>
        <v>0.5</v>
      </c>
      <c r="OB52" s="77">
        <f t="shared" si="48"/>
        <v>0.33333333333333331</v>
      </c>
      <c r="OC52">
        <f t="shared" si="49"/>
        <v>0.5</v>
      </c>
      <c r="OD52" s="77">
        <f t="shared" si="50"/>
        <v>0.25</v>
      </c>
      <c r="OE52">
        <f t="shared" si="51"/>
        <v>0.73333333333333328</v>
      </c>
      <c r="OF52">
        <f t="shared" si="52"/>
        <v>0.72727272727272729</v>
      </c>
      <c r="OG52" t="e">
        <f t="shared" si="53"/>
        <v>#REF!</v>
      </c>
      <c r="OH52">
        <f t="shared" si="58"/>
        <v>0.58333333333333337</v>
      </c>
      <c r="OI52">
        <f t="shared" si="54"/>
        <v>0.5</v>
      </c>
      <c r="OJ52" s="77">
        <f t="shared" si="55"/>
        <v>0.625</v>
      </c>
      <c r="OK52" t="e">
        <f>IF(LEN(VLOOKUP(I:I,#REF!, 2, 0))=0, "", VLOOKUP(I:I,#REF!, 2, 0))</f>
        <v>#REF!</v>
      </c>
      <c r="OL52" t="e">
        <f>IF(LEN(VLOOKUP(I:I,#REF!, 3, 0))=0, "", VLOOKUP(I:I,#REF!, 3, 0))</f>
        <v>#REF!</v>
      </c>
      <c r="OM52">
        <v>4</v>
      </c>
      <c r="ON52">
        <v>1</v>
      </c>
      <c r="OO52" s="1">
        <v>1</v>
      </c>
      <c r="OP52">
        <f t="shared" si="56"/>
        <v>8</v>
      </c>
      <c r="OQ52">
        <v>1</v>
      </c>
      <c r="OR52">
        <v>2</v>
      </c>
      <c r="OS52">
        <f t="shared" si="57"/>
        <v>8</v>
      </c>
    </row>
    <row r="53" spans="3:409" ht="18" customHeight="1">
      <c r="F53">
        <v>1</v>
      </c>
      <c r="G53">
        <v>1</v>
      </c>
      <c r="H53" s="110" t="s">
        <v>978</v>
      </c>
      <c r="I53" s="110" t="s">
        <v>978</v>
      </c>
      <c r="J53" s="5"/>
      <c r="K53" s="6">
        <v>44271.363969907405</v>
      </c>
      <c r="L53" s="6">
        <v>44271.417175925926</v>
      </c>
      <c r="M53" s="7">
        <v>100</v>
      </c>
      <c r="N53" s="7">
        <v>2</v>
      </c>
      <c r="O53" s="73">
        <v>1</v>
      </c>
      <c r="P53" s="4" t="s">
        <v>313</v>
      </c>
      <c r="Q53" s="7">
        <v>4597</v>
      </c>
      <c r="R53" s="7">
        <v>1</v>
      </c>
      <c r="S53" s="6">
        <v>44271.417189282409</v>
      </c>
      <c r="T53" s="4" t="s">
        <v>314</v>
      </c>
      <c r="U53" s="4" t="s">
        <v>779</v>
      </c>
      <c r="V53" s="4" t="s">
        <v>780</v>
      </c>
      <c r="W53" s="4" t="s">
        <v>979</v>
      </c>
      <c r="X53" s="7">
        <v>2.669</v>
      </c>
      <c r="Y53" s="7">
        <v>40.506</v>
      </c>
      <c r="Z53" s="7">
        <v>41.972000000000001</v>
      </c>
      <c r="AA53" s="7">
        <v>7</v>
      </c>
      <c r="AB53" s="7">
        <v>2</v>
      </c>
      <c r="AC53" s="7">
        <v>0</v>
      </c>
      <c r="AD53" s="7">
        <v>2</v>
      </c>
      <c r="AE53" s="7">
        <v>1</v>
      </c>
      <c r="AF53" s="7">
        <v>2</v>
      </c>
      <c r="AG53" s="7">
        <v>2</v>
      </c>
      <c r="AH53" s="7">
        <v>2</v>
      </c>
      <c r="AI53" s="7">
        <v>0</v>
      </c>
      <c r="AJ53" s="4" t="s">
        <v>980</v>
      </c>
      <c r="AK53" s="7">
        <v>2.923</v>
      </c>
      <c r="AL53" s="7">
        <v>6.0860000000000003</v>
      </c>
      <c r="AM53" s="7">
        <v>8.2520000000000007</v>
      </c>
      <c r="AN53" s="7">
        <v>3</v>
      </c>
      <c r="AO53" s="7">
        <v>3</v>
      </c>
      <c r="AP53" s="7">
        <v>0</v>
      </c>
      <c r="AQ53" s="7">
        <v>13.239000000000001</v>
      </c>
      <c r="AR53" s="7">
        <v>172.166</v>
      </c>
      <c r="AS53" s="7">
        <v>173.864</v>
      </c>
      <c r="AT53" s="7">
        <v>2</v>
      </c>
      <c r="AU53" s="7">
        <v>3.67</v>
      </c>
      <c r="AV53" s="7">
        <v>251.161</v>
      </c>
      <c r="AW53" s="7">
        <v>252.23599999999999</v>
      </c>
      <c r="AX53" s="7">
        <v>9</v>
      </c>
      <c r="AY53" s="4" t="s">
        <v>377</v>
      </c>
      <c r="AZ53" s="4" t="s">
        <v>377</v>
      </c>
      <c r="BA53" s="4"/>
      <c r="BB53" s="73">
        <v>1</v>
      </c>
      <c r="BC53" s="4" t="s">
        <v>981</v>
      </c>
      <c r="BD53" s="7">
        <v>3.1520000000000001</v>
      </c>
      <c r="BE53" s="7">
        <v>636.726</v>
      </c>
      <c r="BF53" s="7">
        <v>637.86199999999997</v>
      </c>
      <c r="BG53" s="7">
        <v>10</v>
      </c>
      <c r="BH53" s="7">
        <v>4.7389999999999999</v>
      </c>
      <c r="BI53" s="7">
        <v>5.7610000000000001</v>
      </c>
      <c r="BJ53" s="7">
        <v>12.553000000000001</v>
      </c>
      <c r="BK53" s="7">
        <v>2</v>
      </c>
      <c r="BL53" s="4" t="s">
        <v>377</v>
      </c>
      <c r="BM53" s="7">
        <v>1.569</v>
      </c>
      <c r="BN53" s="7">
        <v>80.927000000000007</v>
      </c>
      <c r="BO53" s="7">
        <v>84.581000000000003</v>
      </c>
      <c r="BP53" s="7">
        <v>6</v>
      </c>
      <c r="BQ53" s="7">
        <v>100</v>
      </c>
      <c r="BR53" s="7">
        <v>90</v>
      </c>
      <c r="BS53" s="7">
        <v>2.3250000000000002</v>
      </c>
      <c r="BT53" s="7">
        <v>493.97899999999998</v>
      </c>
      <c r="BU53" s="7">
        <v>501.13299999999998</v>
      </c>
      <c r="BV53" s="7">
        <v>8</v>
      </c>
      <c r="BW53" s="4" t="s">
        <v>572</v>
      </c>
      <c r="BX53" s="4" t="s">
        <v>572</v>
      </c>
      <c r="BY53" s="4"/>
      <c r="BZ53" s="73">
        <v>0</v>
      </c>
      <c r="CA53" s="4" t="s">
        <v>982</v>
      </c>
      <c r="CB53" s="7">
        <v>5.18</v>
      </c>
      <c r="CC53" s="7">
        <v>52.063000000000002</v>
      </c>
      <c r="CD53" s="7">
        <v>53.125999999999998</v>
      </c>
      <c r="CE53" s="7">
        <v>2</v>
      </c>
      <c r="CF53" s="7">
        <v>100</v>
      </c>
      <c r="CG53" s="7">
        <v>30</v>
      </c>
      <c r="CH53" s="7">
        <v>5.46</v>
      </c>
      <c r="CI53" s="7">
        <v>94.168999999999997</v>
      </c>
      <c r="CJ53" s="7">
        <v>95.21</v>
      </c>
      <c r="CK53" s="7">
        <v>15</v>
      </c>
      <c r="CL53" s="97" t="s">
        <v>413</v>
      </c>
      <c r="CM53" s="94" t="s">
        <v>414</v>
      </c>
      <c r="CN53" s="7">
        <v>2.8140000000000001</v>
      </c>
      <c r="CO53" s="7">
        <v>181.589</v>
      </c>
      <c r="CP53" s="7">
        <v>182.67</v>
      </c>
      <c r="CQ53" s="7">
        <v>2</v>
      </c>
      <c r="CR53" s="7">
        <v>99</v>
      </c>
      <c r="CS53" s="7">
        <v>70</v>
      </c>
      <c r="CT53" s="7">
        <v>2</v>
      </c>
      <c r="CU53" s="7">
        <v>1</v>
      </c>
      <c r="CV53" s="4" t="s">
        <v>983</v>
      </c>
      <c r="CW53" s="7">
        <v>1.04</v>
      </c>
      <c r="CX53" s="7">
        <v>296.887</v>
      </c>
      <c r="CY53" s="7">
        <v>423.47300000000001</v>
      </c>
      <c r="CZ53" s="7">
        <v>4</v>
      </c>
      <c r="DA53" s="7">
        <v>3.952</v>
      </c>
      <c r="DB53" s="7">
        <v>4.8650000000000002</v>
      </c>
      <c r="DC53" s="7">
        <v>12.842000000000001</v>
      </c>
      <c r="DD53" s="7">
        <v>2</v>
      </c>
      <c r="DE53" s="4" t="s">
        <v>377</v>
      </c>
      <c r="DF53" s="7">
        <v>39.093000000000004</v>
      </c>
      <c r="DG53" s="7">
        <v>39.093000000000004</v>
      </c>
      <c r="DH53" s="7">
        <v>40.033000000000001</v>
      </c>
      <c r="DI53" s="7">
        <v>1</v>
      </c>
      <c r="DJ53" s="7">
        <v>100</v>
      </c>
      <c r="DK53" s="7">
        <v>72</v>
      </c>
      <c r="DL53" s="7">
        <v>45.67</v>
      </c>
      <c r="DM53" s="7">
        <v>203.352</v>
      </c>
      <c r="DN53" s="7">
        <v>204.36699999999999</v>
      </c>
      <c r="DO53" s="7">
        <v>8</v>
      </c>
      <c r="DP53" s="4" t="s">
        <v>378</v>
      </c>
      <c r="DQ53" s="4" t="s">
        <v>378</v>
      </c>
      <c r="DR53" s="4"/>
      <c r="DS53" s="73">
        <v>0</v>
      </c>
      <c r="DT53" s="4" t="s">
        <v>984</v>
      </c>
      <c r="DU53" s="7">
        <v>1.3089999999999999</v>
      </c>
      <c r="DV53" s="7">
        <v>71.893000000000001</v>
      </c>
      <c r="DW53" s="7">
        <v>73.042000000000002</v>
      </c>
      <c r="DX53" s="7">
        <v>2</v>
      </c>
      <c r="DY53" s="7">
        <v>100</v>
      </c>
      <c r="DZ53" s="7">
        <v>10</v>
      </c>
      <c r="EA53" s="7">
        <v>8.09</v>
      </c>
      <c r="EB53" s="7">
        <v>39.603000000000002</v>
      </c>
      <c r="EC53" s="7">
        <v>44.325000000000003</v>
      </c>
      <c r="ED53" s="7">
        <v>6</v>
      </c>
      <c r="EE53" s="94" t="s">
        <v>417</v>
      </c>
      <c r="EF53" s="94" t="s">
        <v>364</v>
      </c>
      <c r="EG53" s="7">
        <v>168.977</v>
      </c>
      <c r="EH53" s="7">
        <v>168.977</v>
      </c>
      <c r="EI53" s="7">
        <v>170.31700000000001</v>
      </c>
      <c r="EJ53" s="7">
        <v>1</v>
      </c>
      <c r="EK53" s="7">
        <v>90</v>
      </c>
      <c r="EL53" s="7">
        <v>90</v>
      </c>
      <c r="EM53" s="7">
        <v>1</v>
      </c>
      <c r="EN53" s="7">
        <v>0</v>
      </c>
      <c r="EO53" s="4" t="s">
        <v>985</v>
      </c>
      <c r="EP53" s="7">
        <v>1.2290000000000001</v>
      </c>
      <c r="EQ53" s="7">
        <v>23.218</v>
      </c>
      <c r="ER53" s="7">
        <v>24.946000000000002</v>
      </c>
      <c r="ES53" s="7">
        <v>4</v>
      </c>
      <c r="ET53" s="4" t="s">
        <v>456</v>
      </c>
      <c r="EU53" s="7">
        <v>287.10000000000002</v>
      </c>
      <c r="EV53" s="7">
        <v>287.10000000000002</v>
      </c>
      <c r="EW53" s="7">
        <v>287.964</v>
      </c>
      <c r="EX53" s="7">
        <v>1</v>
      </c>
      <c r="EY53" s="7">
        <v>100</v>
      </c>
      <c r="EZ53" s="7">
        <v>100</v>
      </c>
      <c r="FA53" s="7">
        <v>6.4359999999999999</v>
      </c>
      <c r="FB53" s="7">
        <v>87.231999999999999</v>
      </c>
      <c r="FC53" s="7">
        <v>88.122</v>
      </c>
      <c r="FD53" s="7">
        <v>19</v>
      </c>
      <c r="FE53" s="4" t="s">
        <v>986</v>
      </c>
      <c r="FF53" s="7">
        <v>1</v>
      </c>
      <c r="FG53" s="7">
        <v>1</v>
      </c>
      <c r="FH53" s="7">
        <v>2</v>
      </c>
      <c r="FI53" s="7">
        <v>1</v>
      </c>
      <c r="FJ53" s="7">
        <v>1</v>
      </c>
      <c r="FK53" s="7">
        <v>0</v>
      </c>
      <c r="FL53" s="4" t="s">
        <v>313</v>
      </c>
      <c r="FM53" s="4" t="s">
        <v>313</v>
      </c>
      <c r="FN53" s="7">
        <v>1</v>
      </c>
      <c r="FO53" s="7">
        <v>3.2610000000000001</v>
      </c>
      <c r="FP53" s="7">
        <v>152.55199999999999</v>
      </c>
      <c r="FQ53" s="7">
        <v>153.9</v>
      </c>
      <c r="FR53" s="7">
        <v>11</v>
      </c>
      <c r="FS53" s="4" t="s">
        <v>323</v>
      </c>
      <c r="FT53" s="4" t="s">
        <v>323</v>
      </c>
      <c r="FU53" s="4"/>
      <c r="FV53" s="73">
        <v>1</v>
      </c>
      <c r="FW53" s="4" t="s">
        <v>987</v>
      </c>
      <c r="FX53" s="4" t="s">
        <v>370</v>
      </c>
      <c r="FY53" s="7">
        <v>3.0110000000000001</v>
      </c>
      <c r="FZ53" s="7">
        <v>130.52799999999999</v>
      </c>
      <c r="GA53" s="7">
        <v>131.51499999999999</v>
      </c>
      <c r="GB53" s="7">
        <v>12</v>
      </c>
      <c r="GC53" s="4" t="s">
        <v>368</v>
      </c>
      <c r="GD53" s="4" t="s">
        <v>368</v>
      </c>
      <c r="GE53" s="4"/>
      <c r="GF53" s="73">
        <v>1</v>
      </c>
      <c r="GG53" s="4" t="s">
        <v>988</v>
      </c>
      <c r="GH53" s="4" t="s">
        <v>343</v>
      </c>
      <c r="GI53" s="7">
        <v>7.1929999999999996</v>
      </c>
      <c r="GJ53" s="7">
        <v>40.051000000000002</v>
      </c>
      <c r="GK53" s="7">
        <v>89.260999999999996</v>
      </c>
      <c r="GL53" s="7">
        <v>3</v>
      </c>
      <c r="GM53" s="7">
        <v>1</v>
      </c>
      <c r="GN53" s="4" t="s">
        <v>989</v>
      </c>
      <c r="GO53" s="7">
        <v>10.707000000000001</v>
      </c>
      <c r="GP53" s="7">
        <v>10.707000000000001</v>
      </c>
      <c r="GQ53" s="7">
        <v>14.59</v>
      </c>
      <c r="GR53" s="7">
        <v>1</v>
      </c>
      <c r="GS53" s="7">
        <v>2</v>
      </c>
      <c r="GT53" s="7">
        <v>2</v>
      </c>
      <c r="GU53" s="7">
        <v>0</v>
      </c>
      <c r="GV53" s="7">
        <v>2</v>
      </c>
      <c r="GW53" s="4" t="s">
        <v>627</v>
      </c>
      <c r="GX53" s="7">
        <v>1.9990000000000001</v>
      </c>
      <c r="GY53" s="7">
        <v>54.49</v>
      </c>
      <c r="GZ53" s="7">
        <v>55.811</v>
      </c>
      <c r="HA53" s="7">
        <v>15</v>
      </c>
      <c r="HB53" s="7">
        <v>3</v>
      </c>
      <c r="HC53" s="7">
        <v>2</v>
      </c>
      <c r="HD53" s="7">
        <v>2</v>
      </c>
      <c r="HE53" s="7">
        <v>1</v>
      </c>
      <c r="HF53" s="7">
        <v>2</v>
      </c>
      <c r="HG53" s="7">
        <v>5</v>
      </c>
      <c r="HH53" s="7">
        <v>5</v>
      </c>
      <c r="HI53" s="4" t="s">
        <v>346</v>
      </c>
      <c r="HJ53" s="4" t="s">
        <v>347</v>
      </c>
      <c r="HK53" s="8"/>
      <c r="HL53" s="4" t="s">
        <v>978</v>
      </c>
      <c r="HM53" s="6">
        <v>44274.35423611111</v>
      </c>
      <c r="HN53" s="6">
        <v>44274.536990740744</v>
      </c>
      <c r="HO53" s="7">
        <v>100</v>
      </c>
      <c r="HP53" s="7">
        <v>15790</v>
      </c>
      <c r="HQ53" s="7">
        <v>1</v>
      </c>
      <c r="HR53" s="6">
        <v>44274.537001956021</v>
      </c>
      <c r="HS53" s="4" t="s">
        <v>314</v>
      </c>
      <c r="HT53" s="4" t="s">
        <v>779</v>
      </c>
      <c r="HU53" s="4" t="s">
        <v>780</v>
      </c>
      <c r="HV53" s="4" t="s">
        <v>979</v>
      </c>
      <c r="HW53" s="7">
        <v>0</v>
      </c>
      <c r="HX53" s="7">
        <v>0</v>
      </c>
      <c r="HY53" s="7">
        <v>2</v>
      </c>
      <c r="HZ53" s="7">
        <v>1</v>
      </c>
      <c r="IA53" s="7">
        <v>3</v>
      </c>
      <c r="IB53" s="7">
        <v>1</v>
      </c>
      <c r="IC53" s="7">
        <v>3</v>
      </c>
      <c r="ID53" s="7">
        <v>3</v>
      </c>
      <c r="IE53" s="4" t="s">
        <v>313</v>
      </c>
      <c r="IF53" s="7">
        <v>0</v>
      </c>
      <c r="IG53" s="7">
        <v>0</v>
      </c>
      <c r="IH53" s="4" t="s">
        <v>990</v>
      </c>
      <c r="II53" s="4" t="s">
        <v>391</v>
      </c>
      <c r="IJ53" s="4"/>
      <c r="IK53" s="73">
        <v>1</v>
      </c>
      <c r="IL53" s="4" t="s">
        <v>428</v>
      </c>
      <c r="IM53" s="73">
        <v>33</v>
      </c>
      <c r="IN53" s="4"/>
      <c r="IO53" s="73">
        <v>1</v>
      </c>
      <c r="IP53" s="4" t="s">
        <v>991</v>
      </c>
      <c r="IQ53" s="73">
        <v>24</v>
      </c>
      <c r="IR53" s="73">
        <v>24</v>
      </c>
      <c r="IS53" s="4"/>
      <c r="IT53" s="73">
        <v>0</v>
      </c>
      <c r="IU53" s="4" t="s">
        <v>724</v>
      </c>
      <c r="IV53" s="73">
        <v>18</v>
      </c>
      <c r="IW53" s="4"/>
      <c r="IX53" s="73">
        <v>0</v>
      </c>
      <c r="IY53" s="4" t="s">
        <v>992</v>
      </c>
      <c r="IZ53" s="4" t="s">
        <v>435</v>
      </c>
      <c r="JA53" s="73">
        <v>40</v>
      </c>
      <c r="JB53" s="4"/>
      <c r="JC53" s="73">
        <v>1</v>
      </c>
      <c r="JD53" s="4" t="s">
        <v>726</v>
      </c>
      <c r="JE53" s="73">
        <v>48</v>
      </c>
      <c r="JF53" s="4"/>
      <c r="JG53" s="73">
        <v>0</v>
      </c>
      <c r="JH53" s="4" t="s">
        <v>993</v>
      </c>
      <c r="JI53" s="7">
        <v>0</v>
      </c>
      <c r="JJ53" s="7">
        <v>0</v>
      </c>
      <c r="JK53" s="7">
        <v>2</v>
      </c>
      <c r="JL53" s="7">
        <v>1</v>
      </c>
      <c r="JM53" s="4" t="s">
        <v>994</v>
      </c>
      <c r="JN53" s="7">
        <v>1</v>
      </c>
      <c r="JO53" s="7">
        <v>2</v>
      </c>
      <c r="JP53" s="7">
        <v>2</v>
      </c>
      <c r="JQ53" s="7">
        <v>3</v>
      </c>
      <c r="JR53" s="7">
        <v>1</v>
      </c>
      <c r="JS53" s="4" t="s">
        <v>995</v>
      </c>
      <c r="JT53" s="7">
        <v>2</v>
      </c>
      <c r="JU53" s="7">
        <v>1</v>
      </c>
      <c r="JV53" s="4" t="s">
        <v>996</v>
      </c>
      <c r="JW53" s="7">
        <v>2</v>
      </c>
      <c r="JX53" s="7">
        <v>0</v>
      </c>
      <c r="JY53" s="7">
        <v>0</v>
      </c>
      <c r="JZ53" s="7">
        <v>1</v>
      </c>
      <c r="KA53" s="7">
        <v>0</v>
      </c>
      <c r="KB53" s="4" t="s">
        <v>313</v>
      </c>
      <c r="KC53" s="4" t="s">
        <v>313</v>
      </c>
      <c r="KD53" s="7">
        <v>2</v>
      </c>
      <c r="KE53" s="7">
        <v>13.957000000000001</v>
      </c>
      <c r="KF53" s="7">
        <v>36.65</v>
      </c>
      <c r="KG53" s="7">
        <v>38.435000000000002</v>
      </c>
      <c r="KH53" s="7">
        <v>7</v>
      </c>
      <c r="KI53" s="7">
        <v>3</v>
      </c>
      <c r="KJ53" s="7">
        <v>2</v>
      </c>
      <c r="KK53" s="7">
        <v>2</v>
      </c>
      <c r="KL53" s="7">
        <v>2</v>
      </c>
      <c r="KM53" s="7">
        <v>2</v>
      </c>
      <c r="KN53" s="7">
        <v>11</v>
      </c>
      <c r="KO53" s="7">
        <v>2</v>
      </c>
      <c r="KP53" s="4" t="s">
        <v>312</v>
      </c>
      <c r="KQ53" s="4" t="s">
        <v>313</v>
      </c>
      <c r="KR53" s="7">
        <v>1</v>
      </c>
      <c r="KS53" s="4" t="s">
        <v>312</v>
      </c>
      <c r="KT53" s="4" t="s">
        <v>313</v>
      </c>
      <c r="KU53" s="7">
        <v>4</v>
      </c>
      <c r="KV53" s="7">
        <v>4</v>
      </c>
      <c r="KW53" s="7">
        <v>2</v>
      </c>
      <c r="KX53" s="7">
        <v>1</v>
      </c>
      <c r="KY53" s="7">
        <v>2</v>
      </c>
      <c r="KZ53" s="7">
        <v>2</v>
      </c>
      <c r="LA53" s="7">
        <v>2</v>
      </c>
      <c r="LB53" s="7">
        <v>2</v>
      </c>
      <c r="LC53" s="7">
        <v>3</v>
      </c>
      <c r="LD53" s="7">
        <v>3</v>
      </c>
      <c r="LE53" s="7">
        <v>5</v>
      </c>
      <c r="LF53" s="7">
        <v>2</v>
      </c>
      <c r="LG53" s="7">
        <v>1</v>
      </c>
      <c r="LH53" s="7">
        <v>4</v>
      </c>
      <c r="LI53" s="7">
        <v>4</v>
      </c>
      <c r="LJ53" s="7">
        <v>3</v>
      </c>
      <c r="LK53" s="7">
        <v>2</v>
      </c>
      <c r="LL53" s="7">
        <v>1</v>
      </c>
      <c r="LM53" s="7">
        <v>1</v>
      </c>
      <c r="LN53" s="7">
        <v>5</v>
      </c>
      <c r="LO53" s="7">
        <v>5</v>
      </c>
      <c r="LP53" s="7">
        <v>5</v>
      </c>
      <c r="LQ53" s="7">
        <v>5</v>
      </c>
      <c r="LR53" s="7">
        <v>3</v>
      </c>
      <c r="LS53" s="7">
        <v>3</v>
      </c>
      <c r="LT53" s="7">
        <v>5</v>
      </c>
      <c r="LU53" s="7">
        <v>5</v>
      </c>
      <c r="LV53" s="4" t="s">
        <v>997</v>
      </c>
      <c r="LW53" s="4" t="s">
        <v>998</v>
      </c>
      <c r="LX53" s="4" t="s">
        <v>999</v>
      </c>
      <c r="LY53" s="4" t="s">
        <v>313</v>
      </c>
      <c r="LZ53" s="7">
        <v>37</v>
      </c>
      <c r="MA53">
        <f t="shared" si="27"/>
        <v>9</v>
      </c>
      <c r="MB53">
        <f t="shared" si="28"/>
        <v>13</v>
      </c>
      <c r="MC53">
        <f t="shared" si="0"/>
        <v>10</v>
      </c>
      <c r="MD53">
        <f t="shared" si="1"/>
        <v>11</v>
      </c>
      <c r="ME53">
        <f t="shared" si="29"/>
        <v>32</v>
      </c>
      <c r="MF53">
        <f t="shared" si="30"/>
        <v>1.5</v>
      </c>
      <c r="MG53">
        <f t="shared" si="31"/>
        <v>2.1666666666666665</v>
      </c>
      <c r="MH53">
        <f t="shared" si="32"/>
        <v>2</v>
      </c>
      <c r="MI53">
        <f t="shared" si="33"/>
        <v>2.2000000000000002</v>
      </c>
      <c r="MJ53">
        <f t="shared" si="34"/>
        <v>2.6666666666666665</v>
      </c>
      <c r="MK53">
        <f t="shared" si="35"/>
        <v>0.4</v>
      </c>
      <c r="ML53">
        <f t="shared" si="36"/>
        <v>2</v>
      </c>
      <c r="MM53">
        <f t="shared" si="37"/>
        <v>0</v>
      </c>
      <c r="MN53">
        <f t="shared" si="38"/>
        <v>2</v>
      </c>
      <c r="MO53">
        <f t="shared" si="39"/>
        <v>0.33333333333333331</v>
      </c>
      <c r="MP53">
        <f t="shared" si="40"/>
        <v>2</v>
      </c>
      <c r="MQ53">
        <f t="shared" si="41"/>
        <v>0</v>
      </c>
      <c r="MR53">
        <f t="shared" si="42"/>
        <v>0</v>
      </c>
      <c r="MS53">
        <f t="shared" si="43"/>
        <v>98.428571428571431</v>
      </c>
      <c r="MT53">
        <f t="shared" si="44"/>
        <v>66</v>
      </c>
      <c r="MU53" s="77">
        <f t="shared" si="2"/>
        <v>1</v>
      </c>
      <c r="MV53">
        <f t="shared" si="3"/>
        <v>0</v>
      </c>
      <c r="MW53">
        <v>1</v>
      </c>
      <c r="MX53">
        <v>1</v>
      </c>
      <c r="MY53">
        <f t="shared" si="4"/>
        <v>0</v>
      </c>
      <c r="MZ53">
        <v>1</v>
      </c>
      <c r="NA53">
        <v>1</v>
      </c>
      <c r="NB53">
        <f t="shared" si="5"/>
        <v>1</v>
      </c>
      <c r="NC53">
        <f t="shared" si="6"/>
        <v>0</v>
      </c>
      <c r="ND53">
        <f t="shared" si="7"/>
        <v>1</v>
      </c>
      <c r="NE53">
        <f t="shared" si="8"/>
        <v>0</v>
      </c>
      <c r="NF53">
        <f t="shared" si="9"/>
        <v>1</v>
      </c>
      <c r="NG53">
        <f t="shared" si="10"/>
        <v>0</v>
      </c>
      <c r="NH53">
        <f t="shared" si="11"/>
        <v>1</v>
      </c>
      <c r="NI53">
        <f t="shared" si="12"/>
        <v>1</v>
      </c>
      <c r="NJ53">
        <f t="shared" si="13"/>
        <v>0</v>
      </c>
      <c r="NK53">
        <f t="shared" si="14"/>
        <v>0</v>
      </c>
      <c r="NL53">
        <f t="shared" si="15"/>
        <v>1</v>
      </c>
      <c r="NM53">
        <f t="shared" si="16"/>
        <v>0</v>
      </c>
      <c r="NN53" s="77">
        <f t="shared" si="17"/>
        <v>1</v>
      </c>
      <c r="NO53" s="77">
        <f t="shared" si="18"/>
        <v>0</v>
      </c>
      <c r="NP53" s="77">
        <f t="shared" si="19"/>
        <v>1</v>
      </c>
      <c r="NQ53" s="77">
        <f t="shared" si="20"/>
        <v>1</v>
      </c>
      <c r="NR53" s="77">
        <f t="shared" si="21"/>
        <v>1</v>
      </c>
      <c r="NS53" s="77">
        <f t="shared" si="22"/>
        <v>1</v>
      </c>
      <c r="NT53" s="77">
        <f t="shared" si="23"/>
        <v>1</v>
      </c>
      <c r="NU53" s="77">
        <f t="shared" si="24"/>
        <v>1</v>
      </c>
      <c r="NV53" s="77">
        <f t="shared" si="25"/>
        <v>1</v>
      </c>
      <c r="NW53" s="77" t="e">
        <f>IF(LEN(VLOOKUP(I:I,#REF!, 2, 0))=0, "", VLOOKUP(I:I,#REF!, 2, 0))</f>
        <v>#REF!</v>
      </c>
      <c r="NX53" s="77" t="e">
        <f>IF(LEN(VLOOKUP(I:I,#REF!, 3, 0))=0, "", VLOOKUP(I:I,#REF!, 3, 0))</f>
        <v>#REF!</v>
      </c>
      <c r="NY53" s="77">
        <f t="shared" si="45"/>
        <v>0.66666666666666663</v>
      </c>
      <c r="NZ53" s="77">
        <f t="shared" si="46"/>
        <v>1</v>
      </c>
      <c r="OA53" s="77">
        <f t="shared" si="47"/>
        <v>0</v>
      </c>
      <c r="OB53" s="77">
        <f t="shared" si="48"/>
        <v>0.5</v>
      </c>
      <c r="OC53">
        <f t="shared" si="49"/>
        <v>1</v>
      </c>
      <c r="OD53" s="77">
        <f t="shared" si="50"/>
        <v>0.25</v>
      </c>
      <c r="OE53">
        <f t="shared" si="51"/>
        <v>0.73333333333333328</v>
      </c>
      <c r="OF53">
        <f t="shared" si="52"/>
        <v>0.72727272727272729</v>
      </c>
      <c r="OG53" t="e">
        <f t="shared" si="53"/>
        <v>#REF!</v>
      </c>
      <c r="OH53">
        <f t="shared" si="58"/>
        <v>0.58333333333333337</v>
      </c>
      <c r="OI53">
        <f t="shared" si="54"/>
        <v>0.5</v>
      </c>
      <c r="OJ53" s="77">
        <f t="shared" si="55"/>
        <v>0.625</v>
      </c>
      <c r="OK53" t="e">
        <f>IF(LEN(VLOOKUP(I:I,#REF!, 2, 0))=0, "", VLOOKUP(I:I,#REF!, 2, 0))</f>
        <v>#REF!</v>
      </c>
      <c r="OL53" t="e">
        <f>IF(LEN(VLOOKUP(I:I,#REF!, 3, 0))=0, "", VLOOKUP(I:I,#REF!, 3, 0))</f>
        <v>#REF!</v>
      </c>
      <c r="OM53">
        <v>1</v>
      </c>
      <c r="ON53">
        <v>0</v>
      </c>
      <c r="OO53" s="1">
        <v>1</v>
      </c>
      <c r="OP53">
        <f t="shared" si="56"/>
        <v>10</v>
      </c>
      <c r="OQ53">
        <v>1</v>
      </c>
      <c r="OR53">
        <v>2</v>
      </c>
      <c r="OS53">
        <f t="shared" si="57"/>
        <v>7</v>
      </c>
    </row>
    <row r="54" spans="3:409" ht="18" customHeight="1">
      <c r="F54" t="s">
        <v>353</v>
      </c>
      <c r="G54" t="s">
        <v>353</v>
      </c>
      <c r="H54" s="112" t="s">
        <v>4119</v>
      </c>
      <c r="I54" s="112" t="s">
        <v>4119</v>
      </c>
      <c r="J54" s="29" t="s">
        <v>810</v>
      </c>
      <c r="K54" s="23">
        <v>44271.364212962966</v>
      </c>
      <c r="L54" s="23">
        <v>44271.4215625</v>
      </c>
      <c r="M54" s="24">
        <v>100</v>
      </c>
      <c r="N54" s="24">
        <v>1</v>
      </c>
      <c r="O54" s="74">
        <v>1</v>
      </c>
      <c r="P54" s="25" t="s">
        <v>313</v>
      </c>
      <c r="Q54" s="24">
        <v>4955</v>
      </c>
      <c r="R54" s="24">
        <v>1</v>
      </c>
      <c r="S54" s="23">
        <v>44271.421688125003</v>
      </c>
      <c r="T54" s="25" t="s">
        <v>314</v>
      </c>
      <c r="U54" s="25" t="s">
        <v>779</v>
      </c>
      <c r="V54" s="25" t="s">
        <v>780</v>
      </c>
      <c r="W54" s="25" t="s">
        <v>979</v>
      </c>
      <c r="X54" s="24">
        <v>57.4</v>
      </c>
      <c r="Y54" s="24">
        <v>78.450999999999993</v>
      </c>
      <c r="Z54" s="24">
        <v>82.305000000000007</v>
      </c>
      <c r="AA54" s="24">
        <v>2</v>
      </c>
      <c r="AB54" s="24">
        <v>3</v>
      </c>
      <c r="AC54" s="24">
        <v>1</v>
      </c>
      <c r="AD54" s="24">
        <v>0</v>
      </c>
      <c r="AE54" s="24">
        <v>1</v>
      </c>
      <c r="AF54" s="24">
        <v>2</v>
      </c>
      <c r="AG54" s="24">
        <v>2</v>
      </c>
      <c r="AH54" s="24">
        <v>2</v>
      </c>
      <c r="AI54" s="24">
        <v>1</v>
      </c>
      <c r="AJ54" s="25" t="s">
        <v>4120</v>
      </c>
      <c r="AK54" s="24">
        <v>13.803000000000001</v>
      </c>
      <c r="AL54" s="24">
        <v>16.045999999999999</v>
      </c>
      <c r="AM54" s="24">
        <v>17.518000000000001</v>
      </c>
      <c r="AN54" s="24">
        <v>2</v>
      </c>
      <c r="AO54" s="24">
        <v>3</v>
      </c>
      <c r="AP54" s="24">
        <v>1</v>
      </c>
      <c r="AQ54" s="24">
        <v>0</v>
      </c>
      <c r="AR54" s="24">
        <v>0</v>
      </c>
      <c r="AS54" s="24">
        <v>154.30099999999999</v>
      </c>
      <c r="AT54" s="24">
        <v>0</v>
      </c>
      <c r="AU54" s="24">
        <v>245.102</v>
      </c>
      <c r="AV54" s="24">
        <v>324.90699999999998</v>
      </c>
      <c r="AW54" s="24">
        <v>469.24200000000002</v>
      </c>
      <c r="AX54" s="24">
        <v>4</v>
      </c>
      <c r="AY54" s="25" t="s">
        <v>331</v>
      </c>
      <c r="AZ54" s="25" t="s">
        <v>331</v>
      </c>
      <c r="BA54" s="25"/>
      <c r="BB54" s="74">
        <v>0</v>
      </c>
      <c r="BC54" s="25" t="s">
        <v>4121</v>
      </c>
      <c r="BD54" s="24">
        <v>0</v>
      </c>
      <c r="BE54" s="24">
        <v>0</v>
      </c>
      <c r="BF54" s="24">
        <v>313.39499999999998</v>
      </c>
      <c r="BG54" s="24">
        <v>0</v>
      </c>
      <c r="BH54" s="24">
        <v>8.15</v>
      </c>
      <c r="BI54" s="24">
        <v>8.15</v>
      </c>
      <c r="BJ54" s="24">
        <v>13.596</v>
      </c>
      <c r="BK54" s="24">
        <v>1</v>
      </c>
      <c r="BL54" s="25" t="s">
        <v>331</v>
      </c>
      <c r="BM54" s="24">
        <v>0</v>
      </c>
      <c r="BN54" s="24">
        <v>0</v>
      </c>
      <c r="BO54" s="24">
        <v>104.19799999999999</v>
      </c>
      <c r="BP54" s="24">
        <v>0</v>
      </c>
      <c r="BQ54" s="24">
        <v>70</v>
      </c>
      <c r="BR54" s="24">
        <v>50</v>
      </c>
      <c r="BS54" s="24">
        <v>237.24600000000001</v>
      </c>
      <c r="BT54" s="24">
        <v>481.93400000000003</v>
      </c>
      <c r="BU54" s="24">
        <v>489.8</v>
      </c>
      <c r="BV54" s="24">
        <v>9</v>
      </c>
      <c r="BW54" s="25" t="s">
        <v>378</v>
      </c>
      <c r="BX54" s="25" t="s">
        <v>378</v>
      </c>
      <c r="BY54" s="25"/>
      <c r="BZ54" s="74">
        <v>0</v>
      </c>
      <c r="CA54" s="25" t="s">
        <v>4122</v>
      </c>
      <c r="CB54" s="24">
        <v>0</v>
      </c>
      <c r="CC54" s="24">
        <v>0</v>
      </c>
      <c r="CD54" s="24">
        <v>183.649</v>
      </c>
      <c r="CE54" s="24">
        <v>0</v>
      </c>
      <c r="CF54" s="24">
        <v>39</v>
      </c>
      <c r="CG54" s="24">
        <v>36</v>
      </c>
      <c r="CH54" s="24">
        <v>65.433000000000007</v>
      </c>
      <c r="CI54" s="24">
        <v>79.623999999999995</v>
      </c>
      <c r="CJ54" s="24">
        <v>107.43600000000001</v>
      </c>
      <c r="CK54" s="24">
        <v>2</v>
      </c>
      <c r="CL54" s="99" t="s">
        <v>450</v>
      </c>
      <c r="CM54" s="96" t="s">
        <v>378</v>
      </c>
      <c r="CN54" s="24">
        <v>163.899</v>
      </c>
      <c r="CO54" s="24">
        <v>163.899</v>
      </c>
      <c r="CP54" s="24">
        <v>164.672</v>
      </c>
      <c r="CQ54" s="24">
        <v>1</v>
      </c>
      <c r="CR54" s="24">
        <v>61</v>
      </c>
      <c r="CS54" s="24">
        <v>50</v>
      </c>
      <c r="CT54" s="24">
        <v>3</v>
      </c>
      <c r="CU54" s="24">
        <v>2</v>
      </c>
      <c r="CV54" s="25" t="s">
        <v>3753</v>
      </c>
      <c r="CW54" s="24">
        <v>0</v>
      </c>
      <c r="CX54" s="24">
        <v>0</v>
      </c>
      <c r="CY54" s="24">
        <v>232.45400000000001</v>
      </c>
      <c r="CZ54" s="24">
        <v>0</v>
      </c>
      <c r="DA54" s="24">
        <v>6.2149999999999999</v>
      </c>
      <c r="DB54" s="24">
        <v>6.2149999999999999</v>
      </c>
      <c r="DC54" s="24">
        <v>13.146000000000001</v>
      </c>
      <c r="DD54" s="24">
        <v>1</v>
      </c>
      <c r="DE54" s="25" t="s">
        <v>331</v>
      </c>
      <c r="DF54" s="24">
        <v>0</v>
      </c>
      <c r="DG54" s="24">
        <v>0</v>
      </c>
      <c r="DH54" s="24">
        <v>44.072000000000003</v>
      </c>
      <c r="DI54" s="24">
        <v>0</v>
      </c>
      <c r="DJ54" s="24">
        <v>71</v>
      </c>
      <c r="DK54" s="24">
        <v>69</v>
      </c>
      <c r="DL54" s="24">
        <v>1.8160000000000001</v>
      </c>
      <c r="DM54" s="24">
        <v>270.27300000000002</v>
      </c>
      <c r="DN54" s="24">
        <v>313.24200000000002</v>
      </c>
      <c r="DO54" s="24">
        <v>4</v>
      </c>
      <c r="DP54" s="25" t="s">
        <v>508</v>
      </c>
      <c r="DQ54" s="25" t="s">
        <v>508</v>
      </c>
      <c r="DR54" s="25"/>
      <c r="DS54" s="74">
        <v>0</v>
      </c>
      <c r="DT54" s="25" t="s">
        <v>4123</v>
      </c>
      <c r="DU54" s="24">
        <v>4.1319999999999997</v>
      </c>
      <c r="DV54" s="24">
        <v>4.1319999999999997</v>
      </c>
      <c r="DW54" s="24">
        <v>72.468000000000004</v>
      </c>
      <c r="DX54" s="24">
        <v>1</v>
      </c>
      <c r="DY54" s="24">
        <v>95</v>
      </c>
      <c r="DZ54" s="24">
        <v>92</v>
      </c>
      <c r="EA54" s="24">
        <v>13.510999999999999</v>
      </c>
      <c r="EB54" s="24">
        <v>112.045</v>
      </c>
      <c r="EC54" s="24">
        <v>139.137</v>
      </c>
      <c r="ED54" s="24">
        <v>4</v>
      </c>
      <c r="EE54" s="96" t="s">
        <v>4124</v>
      </c>
      <c r="EF54" s="96" t="s">
        <v>4124</v>
      </c>
      <c r="EG54" s="24">
        <v>0</v>
      </c>
      <c r="EH54" s="24">
        <v>0</v>
      </c>
      <c r="EI54" s="24">
        <v>171.23500000000001</v>
      </c>
      <c r="EJ54" s="24">
        <v>0</v>
      </c>
      <c r="EK54" s="24">
        <v>62</v>
      </c>
      <c r="EL54" s="24">
        <v>57</v>
      </c>
      <c r="EM54" s="24">
        <v>3</v>
      </c>
      <c r="EN54" s="24">
        <v>1</v>
      </c>
      <c r="EO54" s="25" t="s">
        <v>418</v>
      </c>
      <c r="EP54" s="24">
        <v>60.6</v>
      </c>
      <c r="EQ54" s="24">
        <v>60.6</v>
      </c>
      <c r="ER54" s="24">
        <v>62.796999999999997</v>
      </c>
      <c r="ES54" s="24">
        <v>1</v>
      </c>
      <c r="ET54" s="25" t="s">
        <v>370</v>
      </c>
      <c r="EU54" s="24">
        <v>0</v>
      </c>
      <c r="EV54" s="24">
        <v>0</v>
      </c>
      <c r="EW54" s="24">
        <v>243.04499999999999</v>
      </c>
      <c r="EX54" s="24">
        <v>0</v>
      </c>
      <c r="EY54" s="24">
        <v>61</v>
      </c>
      <c r="EZ54" s="24">
        <v>52</v>
      </c>
      <c r="FA54" s="24">
        <v>4.819</v>
      </c>
      <c r="FB54" s="24">
        <v>41.426000000000002</v>
      </c>
      <c r="FC54" s="24">
        <v>42.2</v>
      </c>
      <c r="FD54" s="24">
        <v>7</v>
      </c>
      <c r="FE54" s="25" t="s">
        <v>661</v>
      </c>
      <c r="FF54" s="24">
        <v>2</v>
      </c>
      <c r="FG54" s="24">
        <v>0</v>
      </c>
      <c r="FH54" s="24">
        <v>2</v>
      </c>
      <c r="FI54" s="24">
        <v>2</v>
      </c>
      <c r="FJ54" s="24">
        <v>1</v>
      </c>
      <c r="FK54" s="24">
        <v>0</v>
      </c>
      <c r="FL54" s="25" t="s">
        <v>313</v>
      </c>
      <c r="FM54" s="25" t="s">
        <v>313</v>
      </c>
      <c r="FN54" s="24">
        <v>3</v>
      </c>
      <c r="FO54" s="24">
        <v>91.944999999999993</v>
      </c>
      <c r="FP54" s="24">
        <v>152.63499999999999</v>
      </c>
      <c r="FQ54" s="24">
        <v>154.065</v>
      </c>
      <c r="FR54" s="24">
        <v>5</v>
      </c>
      <c r="FS54" s="25" t="s">
        <v>420</v>
      </c>
      <c r="FT54" s="25" t="s">
        <v>323</v>
      </c>
      <c r="FU54" s="25"/>
      <c r="FV54" s="74">
        <v>1</v>
      </c>
      <c r="FW54" s="25" t="s">
        <v>4125</v>
      </c>
      <c r="FX54" s="25" t="s">
        <v>336</v>
      </c>
      <c r="FY54" s="24">
        <v>60.566000000000003</v>
      </c>
      <c r="FZ54" s="24">
        <v>101.35599999999999</v>
      </c>
      <c r="GA54" s="24">
        <v>102.77200000000001</v>
      </c>
      <c r="GB54" s="24">
        <v>3</v>
      </c>
      <c r="GC54" s="25" t="s">
        <v>572</v>
      </c>
      <c r="GD54" s="25" t="s">
        <v>572</v>
      </c>
      <c r="GE54" s="25"/>
      <c r="GF54" s="74">
        <v>0</v>
      </c>
      <c r="GG54" s="25" t="s">
        <v>661</v>
      </c>
      <c r="GH54" s="25" t="s">
        <v>336</v>
      </c>
      <c r="GI54" s="24">
        <v>9.7609999999999992</v>
      </c>
      <c r="GJ54" s="24">
        <v>13.347</v>
      </c>
      <c r="GK54" s="24">
        <v>71.432000000000002</v>
      </c>
      <c r="GL54" s="24">
        <v>2</v>
      </c>
      <c r="GM54" s="24">
        <v>2</v>
      </c>
      <c r="GN54" s="25" t="s">
        <v>4126</v>
      </c>
      <c r="GO54" s="24">
        <v>1.4419999999999999</v>
      </c>
      <c r="GP54" s="24">
        <v>2.4420000000000002</v>
      </c>
      <c r="GQ54" s="24">
        <v>3.1230000000000002</v>
      </c>
      <c r="GR54" s="24">
        <v>2</v>
      </c>
      <c r="GS54" s="24">
        <v>4</v>
      </c>
      <c r="GT54" s="24">
        <v>3</v>
      </c>
      <c r="GU54" s="24">
        <v>0</v>
      </c>
      <c r="GV54" s="24">
        <v>2</v>
      </c>
      <c r="GW54" s="25" t="s">
        <v>336</v>
      </c>
      <c r="GX54" s="24">
        <v>20.812999999999999</v>
      </c>
      <c r="GY54" s="24">
        <v>84.626999999999995</v>
      </c>
      <c r="GZ54" s="24">
        <v>86.257999999999996</v>
      </c>
      <c r="HA54" s="24">
        <v>8</v>
      </c>
      <c r="HB54" s="24">
        <v>2</v>
      </c>
      <c r="HC54" s="24">
        <v>3</v>
      </c>
      <c r="HD54" s="24">
        <v>2</v>
      </c>
      <c r="HE54" s="24">
        <v>1</v>
      </c>
      <c r="HF54" s="24">
        <v>2</v>
      </c>
      <c r="HG54" s="24">
        <v>5</v>
      </c>
      <c r="HH54" s="24">
        <v>5</v>
      </c>
      <c r="HI54" s="25" t="s">
        <v>3684</v>
      </c>
      <c r="HJ54" s="25" t="s">
        <v>3685</v>
      </c>
      <c r="HK54" s="8"/>
      <c r="HL54" s="25" t="s">
        <v>4119</v>
      </c>
      <c r="HM54" s="23">
        <v>44274.384317129632</v>
      </c>
      <c r="HN54" s="23">
        <v>44277.439502314817</v>
      </c>
      <c r="HO54" s="24">
        <v>100</v>
      </c>
      <c r="HP54" s="24">
        <v>263967</v>
      </c>
      <c r="HQ54" s="24">
        <v>1</v>
      </c>
      <c r="HR54" s="23">
        <v>44277.439507395837</v>
      </c>
      <c r="HS54" s="25" t="s">
        <v>314</v>
      </c>
      <c r="HT54" s="25" t="s">
        <v>779</v>
      </c>
      <c r="HU54" s="25" t="s">
        <v>780</v>
      </c>
      <c r="HV54" s="25" t="s">
        <v>979</v>
      </c>
      <c r="HW54" s="24">
        <v>1</v>
      </c>
      <c r="HX54" s="24">
        <v>0</v>
      </c>
      <c r="HY54" s="24">
        <v>4</v>
      </c>
      <c r="HZ54" s="24">
        <v>2</v>
      </c>
      <c r="IA54" s="24">
        <v>3</v>
      </c>
      <c r="IB54" s="24">
        <v>1</v>
      </c>
      <c r="IC54" s="24">
        <v>3</v>
      </c>
      <c r="ID54" s="24">
        <v>2</v>
      </c>
      <c r="IE54" s="25" t="s">
        <v>4127</v>
      </c>
      <c r="IF54" s="24">
        <v>3</v>
      </c>
      <c r="IG54" s="24">
        <v>0</v>
      </c>
      <c r="IH54" s="25" t="s">
        <v>391</v>
      </c>
      <c r="II54" s="25" t="s">
        <v>391</v>
      </c>
      <c r="IJ54" s="25"/>
      <c r="IK54" s="74">
        <v>1</v>
      </c>
      <c r="IL54" s="74">
        <v>33</v>
      </c>
      <c r="IM54" s="74">
        <v>33</v>
      </c>
      <c r="IN54" s="25"/>
      <c r="IO54" s="74">
        <v>1</v>
      </c>
      <c r="IP54" s="25" t="s">
        <v>4128</v>
      </c>
      <c r="IQ54" s="74">
        <v>22</v>
      </c>
      <c r="IR54" s="74">
        <v>22</v>
      </c>
      <c r="IS54" s="25"/>
      <c r="IT54" s="74">
        <v>1</v>
      </c>
      <c r="IU54" s="74">
        <v>12</v>
      </c>
      <c r="IV54" s="74">
        <v>12</v>
      </c>
      <c r="IW54" s="25"/>
      <c r="IX54" s="74">
        <v>0</v>
      </c>
      <c r="IY54" s="25" t="s">
        <v>661</v>
      </c>
      <c r="IZ54" s="25" t="s">
        <v>661</v>
      </c>
      <c r="JA54" s="25" t="s">
        <v>320</v>
      </c>
      <c r="JB54" s="25"/>
      <c r="JC54" s="74">
        <v>-888</v>
      </c>
      <c r="JD54" s="25" t="s">
        <v>4129</v>
      </c>
      <c r="JE54" s="74">
        <v>30</v>
      </c>
      <c r="JF54" s="25"/>
      <c r="JG54" s="74">
        <v>0</v>
      </c>
      <c r="JH54" s="25" t="s">
        <v>4130</v>
      </c>
      <c r="JI54" s="24">
        <v>3</v>
      </c>
      <c r="JJ54" s="24">
        <v>0</v>
      </c>
      <c r="JK54" s="24">
        <v>2</v>
      </c>
      <c r="JL54" s="24">
        <v>2</v>
      </c>
      <c r="JM54" s="25" t="s">
        <v>661</v>
      </c>
      <c r="JN54" s="24">
        <v>2</v>
      </c>
      <c r="JO54" s="24">
        <v>1</v>
      </c>
      <c r="JP54" s="24">
        <v>1</v>
      </c>
      <c r="JQ54" s="24">
        <v>3</v>
      </c>
      <c r="JR54" s="24">
        <v>2</v>
      </c>
      <c r="JS54" s="25" t="s">
        <v>661</v>
      </c>
      <c r="JT54" s="24">
        <v>2</v>
      </c>
      <c r="JU54" s="24">
        <v>1</v>
      </c>
      <c r="JV54" s="25" t="s">
        <v>4117</v>
      </c>
      <c r="JW54" s="24">
        <v>2</v>
      </c>
      <c r="JX54" s="24">
        <v>3</v>
      </c>
      <c r="JY54" s="24">
        <v>0</v>
      </c>
      <c r="JZ54" s="24">
        <v>3</v>
      </c>
      <c r="KA54" s="24">
        <v>0</v>
      </c>
      <c r="KB54" s="25" t="s">
        <v>360</v>
      </c>
      <c r="KC54" s="25" t="s">
        <v>313</v>
      </c>
      <c r="KD54" s="24">
        <v>2</v>
      </c>
      <c r="KE54" s="24">
        <v>13.317</v>
      </c>
      <c r="KF54" s="24">
        <v>40.976999999999997</v>
      </c>
      <c r="KG54" s="24">
        <v>42.24</v>
      </c>
      <c r="KH54" s="24">
        <v>5</v>
      </c>
      <c r="KI54" s="24">
        <v>3</v>
      </c>
      <c r="KJ54" s="24">
        <v>2</v>
      </c>
      <c r="KK54" s="24">
        <v>1</v>
      </c>
      <c r="KL54" s="24">
        <v>2</v>
      </c>
      <c r="KM54" s="24">
        <v>3</v>
      </c>
      <c r="KN54" s="24">
        <v>11</v>
      </c>
      <c r="KO54" s="24">
        <v>1</v>
      </c>
      <c r="KP54" s="25" t="s">
        <v>424</v>
      </c>
      <c r="KQ54" s="25" t="s">
        <v>4131</v>
      </c>
      <c r="KR54" s="24">
        <v>0</v>
      </c>
      <c r="KS54" s="25" t="s">
        <v>312</v>
      </c>
      <c r="KT54" s="25" t="s">
        <v>313</v>
      </c>
      <c r="KU54" s="24">
        <v>5</v>
      </c>
      <c r="KV54" s="24">
        <v>4</v>
      </c>
      <c r="KW54" s="24">
        <v>4</v>
      </c>
      <c r="KX54" s="24">
        <v>4</v>
      </c>
      <c r="KY54" s="24">
        <v>5</v>
      </c>
      <c r="KZ54" s="24">
        <v>5</v>
      </c>
      <c r="LA54" s="24">
        <v>4</v>
      </c>
      <c r="LB54" s="24">
        <v>5</v>
      </c>
      <c r="LC54" s="24">
        <v>3</v>
      </c>
      <c r="LD54" s="24">
        <v>2</v>
      </c>
      <c r="LE54" s="24">
        <v>4</v>
      </c>
      <c r="LF54" s="24">
        <v>4</v>
      </c>
      <c r="LG54" s="24">
        <v>4</v>
      </c>
      <c r="LH54" s="24">
        <v>4</v>
      </c>
      <c r="LI54" s="24">
        <v>4</v>
      </c>
      <c r="LJ54" s="24">
        <v>4</v>
      </c>
      <c r="LK54" s="24">
        <v>4</v>
      </c>
      <c r="LL54" s="24">
        <v>4</v>
      </c>
      <c r="LM54" s="24">
        <v>4</v>
      </c>
      <c r="LN54" s="24">
        <v>4</v>
      </c>
      <c r="LO54" s="24">
        <v>4</v>
      </c>
      <c r="LP54" s="24">
        <v>4</v>
      </c>
      <c r="LQ54" s="24">
        <v>5</v>
      </c>
      <c r="LR54" s="24">
        <v>5</v>
      </c>
      <c r="LS54" s="24">
        <v>5</v>
      </c>
      <c r="LT54" s="24">
        <v>4</v>
      </c>
      <c r="LU54" s="24">
        <v>5</v>
      </c>
      <c r="LV54" s="25" t="s">
        <v>4132</v>
      </c>
      <c r="LW54" s="25" t="s">
        <v>313</v>
      </c>
      <c r="LX54" s="25" t="s">
        <v>313</v>
      </c>
      <c r="LY54" s="25"/>
      <c r="LZ54" s="24">
        <v>57</v>
      </c>
      <c r="MA54">
        <f t="shared" si="27"/>
        <v>8</v>
      </c>
      <c r="MB54">
        <f t="shared" si="28"/>
        <v>15</v>
      </c>
      <c r="MC54">
        <f t="shared" si="0"/>
        <v>10</v>
      </c>
      <c r="MD54">
        <f t="shared" si="1"/>
        <v>11</v>
      </c>
      <c r="ME54">
        <f t="shared" si="29"/>
        <v>49</v>
      </c>
      <c r="MF54">
        <f t="shared" si="30"/>
        <v>1.3333333333333333</v>
      </c>
      <c r="MG54">
        <f t="shared" si="31"/>
        <v>2.5</v>
      </c>
      <c r="MH54">
        <f t="shared" si="32"/>
        <v>2</v>
      </c>
      <c r="MI54">
        <f t="shared" si="33"/>
        <v>2.2000000000000002</v>
      </c>
      <c r="MJ54">
        <f t="shared" si="34"/>
        <v>4.083333333333333</v>
      </c>
      <c r="MK54">
        <f t="shared" si="35"/>
        <v>1.4</v>
      </c>
      <c r="ML54">
        <f t="shared" si="36"/>
        <v>2.8</v>
      </c>
      <c r="MM54">
        <f t="shared" si="37"/>
        <v>0</v>
      </c>
      <c r="MN54">
        <f t="shared" si="38"/>
        <v>3</v>
      </c>
      <c r="MO54">
        <f t="shared" si="39"/>
        <v>1.1666666666666667</v>
      </c>
      <c r="MP54">
        <f t="shared" si="40"/>
        <v>2.8333333333333335</v>
      </c>
      <c r="MQ54">
        <f t="shared" si="41"/>
        <v>0</v>
      </c>
      <c r="MR54">
        <f t="shared" si="42"/>
        <v>3</v>
      </c>
      <c r="MS54">
        <f t="shared" si="43"/>
        <v>65.571428571428569</v>
      </c>
      <c r="MT54">
        <f t="shared" si="44"/>
        <v>58</v>
      </c>
      <c r="MU54" s="77">
        <f t="shared" si="2"/>
        <v>0</v>
      </c>
      <c r="MV54">
        <f t="shared" si="3"/>
        <v>0</v>
      </c>
      <c r="MW54">
        <v>0</v>
      </c>
      <c r="MX54">
        <v>0</v>
      </c>
      <c r="MY54">
        <f t="shared" si="4"/>
        <v>0</v>
      </c>
      <c r="MZ54">
        <v>1</v>
      </c>
      <c r="NA54">
        <v>0</v>
      </c>
      <c r="NB54">
        <f t="shared" si="5"/>
        <v>1</v>
      </c>
      <c r="NC54">
        <f t="shared" si="6"/>
        <v>0</v>
      </c>
      <c r="ND54">
        <f t="shared" si="7"/>
        <v>0</v>
      </c>
      <c r="NE54">
        <f t="shared" si="8"/>
        <v>0</v>
      </c>
      <c r="NF54">
        <f t="shared" si="9"/>
        <v>0</v>
      </c>
      <c r="NG54">
        <f t="shared" si="10"/>
        <v>0</v>
      </c>
      <c r="NH54">
        <f t="shared" si="11"/>
        <v>1</v>
      </c>
      <c r="NI54">
        <f t="shared" si="12"/>
        <v>1</v>
      </c>
      <c r="NJ54">
        <f t="shared" si="13"/>
        <v>1</v>
      </c>
      <c r="NK54">
        <f t="shared" si="14"/>
        <v>0</v>
      </c>
      <c r="NL54">
        <f t="shared" si="15"/>
        <v>0</v>
      </c>
      <c r="NM54">
        <f t="shared" si="16"/>
        <v>0</v>
      </c>
      <c r="NN54" s="77">
        <f t="shared" si="17"/>
        <v>1</v>
      </c>
      <c r="NO54" s="77">
        <f t="shared" si="18"/>
        <v>1</v>
      </c>
      <c r="NP54" s="77">
        <f t="shared" si="19"/>
        <v>0</v>
      </c>
      <c r="NQ54" s="77">
        <f t="shared" si="20"/>
        <v>0</v>
      </c>
      <c r="NR54" s="77">
        <f t="shared" si="21"/>
        <v>0</v>
      </c>
      <c r="NS54" s="77">
        <f t="shared" si="22"/>
        <v>1</v>
      </c>
      <c r="NT54" s="77">
        <f t="shared" si="23"/>
        <v>0</v>
      </c>
      <c r="NU54" s="77">
        <f t="shared" si="24"/>
        <v>1</v>
      </c>
      <c r="NV54" s="77">
        <f t="shared" si="25"/>
        <v>1</v>
      </c>
      <c r="NW54" s="77" t="e">
        <f>IF(LEN(VLOOKUP(I:I,#REF!, 2, 0))=0, "", VLOOKUP(I:I,#REF!, 2, 0))</f>
        <v>#REF!</v>
      </c>
      <c r="NX54" s="77" t="e">
        <f>IF(LEN(VLOOKUP(I:I,#REF!, 3, 0))=0, "", VLOOKUP(I:I,#REF!, 3, 0))</f>
        <v>#REF!</v>
      </c>
      <c r="NY54" s="77">
        <f t="shared" si="45"/>
        <v>0.16666666666666666</v>
      </c>
      <c r="NZ54" s="77">
        <f t="shared" si="46"/>
        <v>0.25</v>
      </c>
      <c r="OA54" s="77">
        <f t="shared" si="47"/>
        <v>0</v>
      </c>
      <c r="OB54" s="77">
        <f t="shared" si="48"/>
        <v>0.16666666666666666</v>
      </c>
      <c r="OC54">
        <f t="shared" si="49"/>
        <v>0.5</v>
      </c>
      <c r="OD54" s="77">
        <f t="shared" si="50"/>
        <v>0</v>
      </c>
      <c r="OE54">
        <f t="shared" si="51"/>
        <v>0.53333333333333333</v>
      </c>
      <c r="OF54">
        <f t="shared" si="52"/>
        <v>0.36363636363636365</v>
      </c>
      <c r="OG54" t="e">
        <f t="shared" si="53"/>
        <v>#REF!</v>
      </c>
      <c r="OH54">
        <f t="shared" si="58"/>
        <v>0.16666666666666666</v>
      </c>
      <c r="OI54">
        <f t="shared" si="54"/>
        <v>0.25</v>
      </c>
      <c r="OJ54" s="77">
        <f t="shared" si="55"/>
        <v>0.125</v>
      </c>
      <c r="OK54" t="e">
        <f>IF(LEN(VLOOKUP(I:I,#REF!, 2, 0))=0, "", VLOOKUP(I:I,#REF!, 2, 0))</f>
        <v>#REF!</v>
      </c>
      <c r="OL54" t="e">
        <f>IF(LEN(VLOOKUP(I:I,#REF!, 3, 0))=0, "", VLOOKUP(I:I,#REF!, 3, 0))</f>
        <v>#REF!</v>
      </c>
      <c r="OM54">
        <v>5</v>
      </c>
      <c r="ON54">
        <v>1</v>
      </c>
      <c r="OO54" s="1">
        <v>0</v>
      </c>
      <c r="OP54">
        <f t="shared" si="56"/>
        <v>13</v>
      </c>
      <c r="OQ54">
        <v>1</v>
      </c>
      <c r="OR54">
        <v>2</v>
      </c>
      <c r="OS54">
        <f t="shared" si="57"/>
        <v>6</v>
      </c>
    </row>
    <row r="55" spans="3:409" ht="18" customHeight="1">
      <c r="F55" t="s">
        <v>353</v>
      </c>
      <c r="G55" t="s">
        <v>353</v>
      </c>
      <c r="H55" s="110" t="s">
        <v>1000</v>
      </c>
      <c r="I55" s="110" t="s">
        <v>1000</v>
      </c>
      <c r="J55" s="5"/>
      <c r="K55" s="6">
        <v>44272.525879629633</v>
      </c>
      <c r="L55" s="6">
        <v>44273.405462962961</v>
      </c>
      <c r="M55" s="7">
        <v>100</v>
      </c>
      <c r="N55" s="7">
        <v>2</v>
      </c>
      <c r="O55" s="73">
        <v>1</v>
      </c>
      <c r="P55" s="4" t="s">
        <v>1001</v>
      </c>
      <c r="Q55" s="7">
        <v>75996</v>
      </c>
      <c r="R55" s="7">
        <v>1</v>
      </c>
      <c r="S55" s="6">
        <v>44273.405487731485</v>
      </c>
      <c r="T55" s="4" t="s">
        <v>314</v>
      </c>
      <c r="U55" s="4" t="s">
        <v>779</v>
      </c>
      <c r="V55" s="4" t="s">
        <v>780</v>
      </c>
      <c r="W55" s="4" t="s">
        <v>537</v>
      </c>
      <c r="X55" s="7">
        <v>14.779</v>
      </c>
      <c r="Y55" s="7">
        <v>18.798999999999999</v>
      </c>
      <c r="Z55" s="7">
        <v>22.992999999999999</v>
      </c>
      <c r="AA55" s="7">
        <v>2</v>
      </c>
      <c r="AB55" s="7">
        <v>0</v>
      </c>
      <c r="AC55" s="7">
        <v>0</v>
      </c>
      <c r="AD55" s="7">
        <v>2</v>
      </c>
      <c r="AE55" s="7">
        <v>0</v>
      </c>
      <c r="AF55" s="7">
        <v>0</v>
      </c>
      <c r="AG55" s="7">
        <v>0</v>
      </c>
      <c r="AH55" s="7">
        <v>1</v>
      </c>
      <c r="AI55" s="7">
        <v>0</v>
      </c>
      <c r="AJ55" s="4" t="s">
        <v>1002</v>
      </c>
      <c r="AK55" s="7">
        <v>10.294</v>
      </c>
      <c r="AL55" s="7">
        <v>65.478999999999999</v>
      </c>
      <c r="AM55" s="7">
        <v>72.835999999999999</v>
      </c>
      <c r="AN55" s="7">
        <v>4</v>
      </c>
      <c r="AO55" s="7">
        <v>4</v>
      </c>
      <c r="AP55" s="7">
        <v>0</v>
      </c>
      <c r="AQ55" s="7">
        <v>23.09</v>
      </c>
      <c r="AR55" s="7">
        <v>30.529</v>
      </c>
      <c r="AS55" s="7">
        <v>134.334</v>
      </c>
      <c r="AT55" s="7">
        <v>4</v>
      </c>
      <c r="AU55" s="7">
        <v>30.832999999999998</v>
      </c>
      <c r="AV55" s="7">
        <v>337.15499999999997</v>
      </c>
      <c r="AW55" s="7">
        <v>351.97500000000002</v>
      </c>
      <c r="AX55" s="7">
        <v>10</v>
      </c>
      <c r="AY55" s="4" t="s">
        <v>782</v>
      </c>
      <c r="AZ55" s="4" t="s">
        <v>320</v>
      </c>
      <c r="BA55" s="4"/>
      <c r="BB55" s="73">
        <v>-888</v>
      </c>
      <c r="BC55" s="4" t="s">
        <v>1003</v>
      </c>
      <c r="BD55" s="7">
        <v>586.21500000000003</v>
      </c>
      <c r="BE55" s="7">
        <v>593.79200000000003</v>
      </c>
      <c r="BF55" s="7">
        <v>1184.7840000000001</v>
      </c>
      <c r="BG55" s="7">
        <v>7</v>
      </c>
      <c r="BH55" s="7">
        <v>9.0679999999999996</v>
      </c>
      <c r="BI55" s="7">
        <v>19.734000000000002</v>
      </c>
      <c r="BJ55" s="7">
        <v>22.939</v>
      </c>
      <c r="BK55" s="7">
        <v>3</v>
      </c>
      <c r="BL55" s="4" t="s">
        <v>377</v>
      </c>
      <c r="BM55" s="7">
        <v>0</v>
      </c>
      <c r="BN55" s="7">
        <v>0</v>
      </c>
      <c r="BO55" s="7">
        <v>54.822000000000003</v>
      </c>
      <c r="BP55" s="7">
        <v>0</v>
      </c>
      <c r="BQ55" s="7">
        <v>71</v>
      </c>
      <c r="BR55" s="7">
        <v>90</v>
      </c>
      <c r="BS55" s="7">
        <v>153.69300000000001</v>
      </c>
      <c r="BT55" s="7">
        <v>281.43599999999998</v>
      </c>
      <c r="BU55" s="7">
        <v>297.90699999999998</v>
      </c>
      <c r="BV55" s="7">
        <v>6</v>
      </c>
      <c r="BW55" s="4" t="s">
        <v>695</v>
      </c>
      <c r="BX55" s="4" t="s">
        <v>695</v>
      </c>
      <c r="BY55" s="4"/>
      <c r="BZ55" s="73">
        <v>0</v>
      </c>
      <c r="CA55" s="4" t="s">
        <v>1004</v>
      </c>
      <c r="CB55" s="7">
        <v>0</v>
      </c>
      <c r="CC55" s="7">
        <v>0</v>
      </c>
      <c r="CD55" s="7">
        <v>49.134999999999998</v>
      </c>
      <c r="CE55" s="7">
        <v>0</v>
      </c>
      <c r="CF55" s="7">
        <v>87</v>
      </c>
      <c r="CG55" s="7">
        <v>91</v>
      </c>
      <c r="CH55" s="7">
        <v>58.426000000000002</v>
      </c>
      <c r="CI55" s="7">
        <v>95.117999999999995</v>
      </c>
      <c r="CJ55" s="7">
        <v>133.90799999999999</v>
      </c>
      <c r="CK55" s="7">
        <v>9</v>
      </c>
      <c r="CL55" s="97" t="s">
        <v>413</v>
      </c>
      <c r="CM55" s="94" t="s">
        <v>414</v>
      </c>
      <c r="CN55" s="7">
        <v>161.49100000000001</v>
      </c>
      <c r="CO55" s="7">
        <v>161.49100000000001</v>
      </c>
      <c r="CP55" s="7">
        <v>176.221</v>
      </c>
      <c r="CQ55" s="7">
        <v>1</v>
      </c>
      <c r="CR55" s="7">
        <v>92</v>
      </c>
      <c r="CS55" s="7">
        <v>92</v>
      </c>
      <c r="CT55" s="7">
        <v>1</v>
      </c>
      <c r="CU55" s="7">
        <v>1</v>
      </c>
      <c r="CV55" s="4" t="s">
        <v>1005</v>
      </c>
      <c r="CW55" s="7">
        <v>0</v>
      </c>
      <c r="CX55" s="7">
        <v>0</v>
      </c>
      <c r="CY55" s="7">
        <v>244.833</v>
      </c>
      <c r="CZ55" s="7">
        <v>0</v>
      </c>
      <c r="DA55" s="7">
        <v>3.673</v>
      </c>
      <c r="DB55" s="7">
        <v>3.673</v>
      </c>
      <c r="DC55" s="7">
        <v>14.058</v>
      </c>
      <c r="DD55" s="7">
        <v>1</v>
      </c>
      <c r="DE55" s="4" t="s">
        <v>377</v>
      </c>
      <c r="DF55" s="7">
        <v>0.112</v>
      </c>
      <c r="DG55" s="7">
        <v>0.112</v>
      </c>
      <c r="DH55" s="7">
        <v>39.762999999999998</v>
      </c>
      <c r="DI55" s="7">
        <v>1</v>
      </c>
      <c r="DJ55" s="7">
        <v>93</v>
      </c>
      <c r="DK55" s="7">
        <v>92</v>
      </c>
      <c r="DL55" s="7">
        <v>97.629000000000005</v>
      </c>
      <c r="DM55" s="7">
        <v>350.60500000000002</v>
      </c>
      <c r="DN55" s="7">
        <v>381.41399999999999</v>
      </c>
      <c r="DO55" s="7">
        <v>24</v>
      </c>
      <c r="DP55" s="4" t="s">
        <v>1006</v>
      </c>
      <c r="DQ55" s="4" t="s">
        <v>433</v>
      </c>
      <c r="DR55" s="4" t="s">
        <v>1007</v>
      </c>
      <c r="DS55" s="73">
        <v>0</v>
      </c>
      <c r="DT55" s="4" t="s">
        <v>1008</v>
      </c>
      <c r="DU55" s="7">
        <v>69.025999999999996</v>
      </c>
      <c r="DV55" s="7">
        <v>251.34399999999999</v>
      </c>
      <c r="DW55" s="7">
        <v>252.547</v>
      </c>
      <c r="DX55" s="7">
        <v>3</v>
      </c>
      <c r="DY55" s="7">
        <v>94</v>
      </c>
      <c r="DZ55" s="7">
        <v>74</v>
      </c>
      <c r="EA55" s="7">
        <v>78.385999999999996</v>
      </c>
      <c r="EB55" s="7">
        <v>139.81299999999999</v>
      </c>
      <c r="EC55" s="7">
        <v>159.76300000000001</v>
      </c>
      <c r="ED55" s="7">
        <v>4</v>
      </c>
      <c r="EE55" s="94" t="s">
        <v>1009</v>
      </c>
      <c r="EF55" s="94" t="s">
        <v>417</v>
      </c>
      <c r="EG55" s="7">
        <v>206.06</v>
      </c>
      <c r="EH55" s="7">
        <v>206.06</v>
      </c>
      <c r="EI55" s="7">
        <v>207.17400000000001</v>
      </c>
      <c r="EJ55" s="7">
        <v>1</v>
      </c>
      <c r="EK55" s="7">
        <v>92</v>
      </c>
      <c r="EL55" s="7">
        <v>81</v>
      </c>
      <c r="EM55" s="7">
        <v>1</v>
      </c>
      <c r="EN55" s="7">
        <v>1</v>
      </c>
      <c r="EO55" s="4" t="s">
        <v>333</v>
      </c>
      <c r="EP55" s="7">
        <v>11.334</v>
      </c>
      <c r="EQ55" s="7">
        <v>13.17</v>
      </c>
      <c r="ER55" s="7">
        <v>15.967000000000001</v>
      </c>
      <c r="ES55" s="7">
        <v>3</v>
      </c>
      <c r="ET55" s="4" t="s">
        <v>312</v>
      </c>
      <c r="EU55" s="7">
        <v>159.4</v>
      </c>
      <c r="EV55" s="7">
        <v>159.4</v>
      </c>
      <c r="EW55" s="7">
        <v>465.09199999999998</v>
      </c>
      <c r="EX55" s="7">
        <v>1</v>
      </c>
      <c r="EY55" s="7">
        <v>92</v>
      </c>
      <c r="EZ55" s="7">
        <v>89</v>
      </c>
      <c r="FA55" s="7">
        <v>86.564999999999998</v>
      </c>
      <c r="FB55" s="7">
        <v>205.96899999999999</v>
      </c>
      <c r="FC55" s="7">
        <v>208.477</v>
      </c>
      <c r="FD55" s="7">
        <v>6</v>
      </c>
      <c r="FE55" s="4" t="s">
        <v>1010</v>
      </c>
      <c r="FF55" s="7">
        <v>1</v>
      </c>
      <c r="FG55" s="7">
        <v>4</v>
      </c>
      <c r="FH55" s="7">
        <v>1</v>
      </c>
      <c r="FI55" s="7">
        <v>1</v>
      </c>
      <c r="FJ55" s="7">
        <v>1</v>
      </c>
      <c r="FK55" s="7">
        <v>1</v>
      </c>
      <c r="FL55" s="4" t="s">
        <v>312</v>
      </c>
      <c r="FM55" s="4" t="s">
        <v>313</v>
      </c>
      <c r="FN55" s="7">
        <v>1</v>
      </c>
      <c r="FO55" s="7">
        <v>152.256</v>
      </c>
      <c r="FP55" s="7">
        <v>221.005</v>
      </c>
      <c r="FQ55" s="7">
        <v>229.608</v>
      </c>
      <c r="FR55" s="7">
        <v>4</v>
      </c>
      <c r="FS55" s="4" t="s">
        <v>411</v>
      </c>
      <c r="FT55" s="4" t="s">
        <v>411</v>
      </c>
      <c r="FU55" s="4"/>
      <c r="FV55" s="73">
        <v>0</v>
      </c>
      <c r="FW55" s="4" t="s">
        <v>1011</v>
      </c>
      <c r="FX55" s="4" t="s">
        <v>312</v>
      </c>
      <c r="FY55" s="7">
        <v>90.775999999999996</v>
      </c>
      <c r="FZ55" s="7">
        <v>108.64400000000001</v>
      </c>
      <c r="GA55" s="7">
        <v>110.175</v>
      </c>
      <c r="GB55" s="7">
        <v>3</v>
      </c>
      <c r="GC55" s="4" t="s">
        <v>1012</v>
      </c>
      <c r="GD55" s="4" t="s">
        <v>324</v>
      </c>
      <c r="GE55" s="4" t="s">
        <v>1013</v>
      </c>
      <c r="GF55" s="73">
        <v>0</v>
      </c>
      <c r="GG55" s="4" t="s">
        <v>1014</v>
      </c>
      <c r="GH55" s="4" t="s">
        <v>370</v>
      </c>
      <c r="GI55" s="7">
        <v>34.055</v>
      </c>
      <c r="GJ55" s="7">
        <v>36.200000000000003</v>
      </c>
      <c r="GK55" s="7">
        <v>88.528000000000006</v>
      </c>
      <c r="GL55" s="7">
        <v>2</v>
      </c>
      <c r="GM55" s="7">
        <v>1</v>
      </c>
      <c r="GN55" s="4" t="s">
        <v>1015</v>
      </c>
      <c r="GO55" s="7">
        <v>7.7489999999999997</v>
      </c>
      <c r="GP55" s="7">
        <v>16.190000000000001</v>
      </c>
      <c r="GQ55" s="7">
        <v>18.146000000000001</v>
      </c>
      <c r="GR55" s="7">
        <v>2</v>
      </c>
      <c r="GS55" s="7">
        <v>4</v>
      </c>
      <c r="GT55" s="7">
        <v>1</v>
      </c>
      <c r="GU55" s="7">
        <v>1</v>
      </c>
      <c r="GV55" s="7">
        <v>3</v>
      </c>
      <c r="GW55" s="4" t="s">
        <v>336</v>
      </c>
      <c r="GX55" s="7">
        <v>0.36399999999999999</v>
      </c>
      <c r="GY55" s="7">
        <v>49.317999999999998</v>
      </c>
      <c r="GZ55" s="7">
        <v>51.66</v>
      </c>
      <c r="HA55" s="7">
        <v>7</v>
      </c>
      <c r="HB55" s="7">
        <v>2</v>
      </c>
      <c r="HC55" s="7">
        <v>1</v>
      </c>
      <c r="HD55" s="7">
        <v>5</v>
      </c>
      <c r="HE55" s="7">
        <v>6</v>
      </c>
      <c r="HF55" s="7">
        <v>5</v>
      </c>
      <c r="HG55" s="7">
        <v>4</v>
      </c>
      <c r="HH55" s="7">
        <v>5</v>
      </c>
      <c r="HI55" s="4" t="s">
        <v>346</v>
      </c>
      <c r="HJ55" s="4" t="s">
        <v>347</v>
      </c>
      <c r="HK55" s="8"/>
      <c r="HL55" s="4" t="s">
        <v>1000</v>
      </c>
      <c r="HM55" s="6">
        <v>44274.35396990741</v>
      </c>
      <c r="HN55" s="6">
        <v>44274.394189814811</v>
      </c>
      <c r="HO55" s="7">
        <v>100</v>
      </c>
      <c r="HP55" s="7">
        <v>3474</v>
      </c>
      <c r="HQ55" s="7">
        <v>1</v>
      </c>
      <c r="HR55" s="6">
        <v>44274.394196990739</v>
      </c>
      <c r="HS55" s="4" t="s">
        <v>314</v>
      </c>
      <c r="HT55" s="4" t="s">
        <v>779</v>
      </c>
      <c r="HU55" s="4" t="s">
        <v>780</v>
      </c>
      <c r="HV55" s="4" t="s">
        <v>537</v>
      </c>
      <c r="HW55" s="7">
        <v>1</v>
      </c>
      <c r="HX55" s="7">
        <v>0</v>
      </c>
      <c r="HY55" s="7">
        <v>2</v>
      </c>
      <c r="HZ55" s="7">
        <v>1</v>
      </c>
      <c r="IA55" s="7">
        <v>3</v>
      </c>
      <c r="IB55" s="7">
        <v>2</v>
      </c>
      <c r="IC55" s="7">
        <v>3</v>
      </c>
      <c r="ID55" s="7">
        <v>1</v>
      </c>
      <c r="IE55" s="4" t="s">
        <v>333</v>
      </c>
      <c r="IF55" s="7">
        <v>0</v>
      </c>
      <c r="IG55" s="7">
        <v>1</v>
      </c>
      <c r="IH55" s="4" t="s">
        <v>510</v>
      </c>
      <c r="II55" s="4" t="s">
        <v>510</v>
      </c>
      <c r="IJ55" s="4"/>
      <c r="IK55" s="73">
        <v>0</v>
      </c>
      <c r="IL55" s="73">
        <v>55</v>
      </c>
      <c r="IM55" s="73">
        <v>55</v>
      </c>
      <c r="IN55" s="4"/>
      <c r="IO55" s="73">
        <v>0</v>
      </c>
      <c r="IP55" s="4" t="s">
        <v>1016</v>
      </c>
      <c r="IQ55" s="73">
        <v>2</v>
      </c>
      <c r="IR55" s="73">
        <v>2</v>
      </c>
      <c r="IS55" s="4"/>
      <c r="IT55" s="73">
        <v>0</v>
      </c>
      <c r="IU55" s="73">
        <v>14</v>
      </c>
      <c r="IV55" s="73">
        <v>14</v>
      </c>
      <c r="IW55" s="4"/>
      <c r="IX55" s="73">
        <v>0</v>
      </c>
      <c r="IY55" s="4" t="s">
        <v>1017</v>
      </c>
      <c r="IZ55" s="73">
        <v>13</v>
      </c>
      <c r="JA55" s="73">
        <v>13</v>
      </c>
      <c r="JB55" s="4"/>
      <c r="JC55" s="73">
        <v>0</v>
      </c>
      <c r="JD55" s="73">
        <v>14</v>
      </c>
      <c r="JE55" s="73">
        <v>14</v>
      </c>
      <c r="JF55" s="4"/>
      <c r="JG55" s="73">
        <v>0</v>
      </c>
      <c r="JH55" s="4" t="s">
        <v>1018</v>
      </c>
      <c r="JI55" s="7">
        <v>0</v>
      </c>
      <c r="JJ55" s="7">
        <v>2</v>
      </c>
      <c r="JK55" s="7">
        <v>4</v>
      </c>
      <c r="JL55" s="7">
        <v>4</v>
      </c>
      <c r="JM55" s="4" t="s">
        <v>1019</v>
      </c>
      <c r="JN55" s="7">
        <v>1</v>
      </c>
      <c r="JO55" s="7">
        <v>3</v>
      </c>
      <c r="JP55" s="7">
        <v>2</v>
      </c>
      <c r="JQ55" s="7">
        <v>3</v>
      </c>
      <c r="JR55" s="7">
        <v>1</v>
      </c>
      <c r="JS55" s="4" t="s">
        <v>1020</v>
      </c>
      <c r="JT55" s="7">
        <v>1</v>
      </c>
      <c r="JU55" s="7">
        <v>2</v>
      </c>
      <c r="JV55" s="4" t="s">
        <v>1021</v>
      </c>
      <c r="JW55" s="7">
        <v>4</v>
      </c>
      <c r="JX55" s="7">
        <v>0</v>
      </c>
      <c r="JY55" s="7">
        <v>2</v>
      </c>
      <c r="JZ55" s="7">
        <v>1</v>
      </c>
      <c r="KA55" s="7">
        <v>0</v>
      </c>
      <c r="KB55" s="4" t="s">
        <v>336</v>
      </c>
      <c r="KC55" s="4" t="s">
        <v>337</v>
      </c>
      <c r="KD55" s="7">
        <v>0</v>
      </c>
      <c r="KE55" s="7">
        <v>55.814999999999998</v>
      </c>
      <c r="KF55" s="7">
        <v>160.78</v>
      </c>
      <c r="KG55" s="7">
        <v>160.79599999999999</v>
      </c>
      <c r="KH55" s="7">
        <v>7</v>
      </c>
      <c r="KI55" s="7">
        <v>3</v>
      </c>
      <c r="KJ55" s="7">
        <v>2</v>
      </c>
      <c r="KK55" s="7">
        <v>1</v>
      </c>
      <c r="KL55" s="7">
        <v>2</v>
      </c>
      <c r="KM55" s="4"/>
      <c r="KN55" s="7">
        <v>10</v>
      </c>
      <c r="KO55" s="7">
        <v>2</v>
      </c>
      <c r="KP55" s="4" t="s">
        <v>1022</v>
      </c>
      <c r="KQ55" s="4" t="s">
        <v>1023</v>
      </c>
      <c r="KR55" s="7">
        <v>1</v>
      </c>
      <c r="KS55" s="4" t="s">
        <v>312</v>
      </c>
      <c r="KT55" s="4" t="s">
        <v>313</v>
      </c>
      <c r="KU55" s="7">
        <v>2</v>
      </c>
      <c r="KV55" s="7">
        <v>3</v>
      </c>
      <c r="KW55" s="7">
        <v>1</v>
      </c>
      <c r="KX55" s="7">
        <v>4</v>
      </c>
      <c r="KY55" s="7">
        <v>3</v>
      </c>
      <c r="KZ55" s="7">
        <v>2</v>
      </c>
      <c r="LA55" s="7">
        <v>2</v>
      </c>
      <c r="LB55" s="7">
        <v>3</v>
      </c>
      <c r="LC55" s="7">
        <v>4</v>
      </c>
      <c r="LD55" s="4"/>
      <c r="LE55" s="7">
        <v>4</v>
      </c>
      <c r="LF55" s="7">
        <v>4</v>
      </c>
      <c r="LG55" s="7">
        <v>1</v>
      </c>
      <c r="LH55" s="7">
        <v>3</v>
      </c>
      <c r="LI55" s="7">
        <v>3</v>
      </c>
      <c r="LJ55" s="7">
        <v>2</v>
      </c>
      <c r="LK55" s="4" t="s">
        <v>313</v>
      </c>
      <c r="LL55" s="4" t="s">
        <v>313</v>
      </c>
      <c r="LM55" s="4" t="s">
        <v>313</v>
      </c>
      <c r="LN55" s="7">
        <v>4</v>
      </c>
      <c r="LO55" s="4" t="s">
        <v>313</v>
      </c>
      <c r="LP55" s="4" t="s">
        <v>313</v>
      </c>
      <c r="LQ55" s="4" t="s">
        <v>313</v>
      </c>
      <c r="LR55" s="4" t="s">
        <v>313</v>
      </c>
      <c r="LS55" s="4" t="s">
        <v>313</v>
      </c>
      <c r="LT55" s="4" t="s">
        <v>313</v>
      </c>
      <c r="LU55" s="4" t="s">
        <v>313</v>
      </c>
      <c r="LV55" s="4" t="s">
        <v>594</v>
      </c>
      <c r="LW55" s="4" t="s">
        <v>1024</v>
      </c>
      <c r="LX55" s="4" t="s">
        <v>1025</v>
      </c>
      <c r="LY55" s="4" t="s">
        <v>313</v>
      </c>
      <c r="LZ55" s="7">
        <v>36</v>
      </c>
      <c r="MA55">
        <f t="shared" si="27"/>
        <v>3</v>
      </c>
      <c r="MB55">
        <f t="shared" si="28"/>
        <v>12</v>
      </c>
      <c r="MC55">
        <f t="shared" si="0"/>
        <v>19</v>
      </c>
      <c r="MD55">
        <f t="shared" si="1"/>
        <v>8</v>
      </c>
      <c r="ME55">
        <f t="shared" si="29"/>
        <v>32</v>
      </c>
      <c r="MF55">
        <f t="shared" si="30"/>
        <v>0.5</v>
      </c>
      <c r="MG55">
        <f t="shared" si="31"/>
        <v>2</v>
      </c>
      <c r="MH55">
        <f t="shared" si="32"/>
        <v>3.8</v>
      </c>
      <c r="MI55">
        <f t="shared" si="33"/>
        <v>2</v>
      </c>
      <c r="MJ55">
        <f t="shared" si="34"/>
        <v>2.9090909090909092</v>
      </c>
      <c r="MK55">
        <f t="shared" si="35"/>
        <v>0.6</v>
      </c>
      <c r="ML55">
        <f t="shared" si="36"/>
        <v>1.4</v>
      </c>
      <c r="MM55">
        <f t="shared" si="37"/>
        <v>1</v>
      </c>
      <c r="MN55">
        <f t="shared" si="38"/>
        <v>1</v>
      </c>
      <c r="MO55">
        <f t="shared" si="39"/>
        <v>0.66666666666666663</v>
      </c>
      <c r="MP55">
        <f t="shared" si="40"/>
        <v>1.3333333333333333</v>
      </c>
      <c r="MQ55">
        <f t="shared" si="41"/>
        <v>1.6666666666666667</v>
      </c>
      <c r="MR55">
        <f t="shared" si="42"/>
        <v>0</v>
      </c>
      <c r="MS55">
        <f t="shared" si="43"/>
        <v>88.714285714285708</v>
      </c>
      <c r="MT55">
        <f t="shared" si="44"/>
        <v>87</v>
      </c>
      <c r="MU55" s="77">
        <f t="shared" si="2"/>
        <v>0</v>
      </c>
      <c r="MV55">
        <f t="shared" si="3"/>
        <v>0</v>
      </c>
      <c r="MW55">
        <v>1</v>
      </c>
      <c r="MX55">
        <v>1</v>
      </c>
      <c r="MY55">
        <f t="shared" si="4"/>
        <v>0</v>
      </c>
      <c r="NA55">
        <v>0</v>
      </c>
      <c r="NB55">
        <f t="shared" si="5"/>
        <v>0</v>
      </c>
      <c r="NC55">
        <f t="shared" si="6"/>
        <v>0</v>
      </c>
      <c r="ND55">
        <f t="shared" si="7"/>
        <v>0</v>
      </c>
      <c r="NE55">
        <f t="shared" si="8"/>
        <v>0</v>
      </c>
      <c r="NF55">
        <f t="shared" si="9"/>
        <v>1</v>
      </c>
      <c r="NG55">
        <f t="shared" si="10"/>
        <v>0</v>
      </c>
      <c r="NH55">
        <f t="shared" si="11"/>
        <v>0</v>
      </c>
      <c r="NI55">
        <f t="shared" si="12"/>
        <v>0</v>
      </c>
      <c r="NJ55">
        <f t="shared" si="13"/>
        <v>0</v>
      </c>
      <c r="NK55">
        <f t="shared" si="14"/>
        <v>0</v>
      </c>
      <c r="NL55">
        <f t="shared" si="15"/>
        <v>0</v>
      </c>
      <c r="NM55">
        <f t="shared" si="16"/>
        <v>0</v>
      </c>
      <c r="NN55" s="77">
        <f t="shared" si="17"/>
        <v>0</v>
      </c>
      <c r="NO55" s="77">
        <f t="shared" si="18"/>
        <v>0</v>
      </c>
      <c r="NP55" s="77">
        <f t="shared" si="19"/>
        <v>1</v>
      </c>
      <c r="NQ55" s="77">
        <f t="shared" si="20"/>
        <v>0</v>
      </c>
      <c r="NR55" s="77">
        <f t="shared" si="21"/>
        <v>1</v>
      </c>
      <c r="NS55" s="77">
        <f t="shared" si="22"/>
        <v>1</v>
      </c>
      <c r="NT55" s="77">
        <f t="shared" si="23"/>
        <v>1</v>
      </c>
      <c r="NU55" s="77">
        <f t="shared" si="24"/>
        <v>0</v>
      </c>
      <c r="NV55" s="77">
        <f t="shared" si="25"/>
        <v>0</v>
      </c>
      <c r="NW55" s="77" t="e">
        <f>IF(LEN(VLOOKUP(I:I,#REF!, 2, 0))=0, "", VLOOKUP(I:I,#REF!, 2, 0))</f>
        <v>#REF!</v>
      </c>
      <c r="NX55" s="77" t="e">
        <f>IF(LEN(VLOOKUP(I:I,#REF!, 3, 0))=0, "", VLOOKUP(I:I,#REF!, 3, 0))</f>
        <v>#REF!</v>
      </c>
      <c r="NY55" s="77">
        <f t="shared" si="45"/>
        <v>0.4</v>
      </c>
      <c r="NZ55" s="77">
        <f t="shared" si="46"/>
        <v>0.66666666666666663</v>
      </c>
      <c r="OA55" s="77">
        <f t="shared" si="47"/>
        <v>0</v>
      </c>
      <c r="OB55" s="77">
        <f t="shared" si="48"/>
        <v>0.16666666666666666</v>
      </c>
      <c r="OC55">
        <f t="shared" si="49"/>
        <v>0</v>
      </c>
      <c r="OD55" s="77">
        <f t="shared" si="50"/>
        <v>0.25</v>
      </c>
      <c r="OE55">
        <f t="shared" si="51"/>
        <v>0.26666666666666666</v>
      </c>
      <c r="OF55">
        <f t="shared" si="52"/>
        <v>0.27272727272727271</v>
      </c>
      <c r="OG55" t="e">
        <f t="shared" si="53"/>
        <v>#REF!</v>
      </c>
      <c r="OH55">
        <f t="shared" si="58"/>
        <v>0.27272727272727271</v>
      </c>
      <c r="OI55">
        <f t="shared" si="54"/>
        <v>0</v>
      </c>
      <c r="OJ55" s="77">
        <f t="shared" si="55"/>
        <v>0.42857142857142855</v>
      </c>
      <c r="OK55" t="e">
        <f>IF(LEN(VLOOKUP(I:I,#REF!, 2, 0))=0, "", VLOOKUP(I:I,#REF!, 2, 0))</f>
        <v>#REF!</v>
      </c>
      <c r="OL55" t="e">
        <f>IF(LEN(VLOOKUP(I:I,#REF!, 3, 0))=0, "", VLOOKUP(I:I,#REF!, 3, 0))</f>
        <v>#REF!</v>
      </c>
      <c r="OM55">
        <v>5</v>
      </c>
      <c r="ON55">
        <v>1</v>
      </c>
      <c r="OO55" s="109">
        <v>0</v>
      </c>
      <c r="OP55">
        <f t="shared" si="56"/>
        <v>11</v>
      </c>
      <c r="OQ55">
        <v>1</v>
      </c>
      <c r="OR55">
        <v>2</v>
      </c>
      <c r="OS55">
        <f t="shared" si="57"/>
        <v>2</v>
      </c>
    </row>
    <row r="56" spans="3:409" ht="18" customHeight="1">
      <c r="F56">
        <v>1</v>
      </c>
      <c r="G56" t="s">
        <v>353</v>
      </c>
      <c r="H56" s="112" t="s">
        <v>4133</v>
      </c>
      <c r="I56" s="112" t="s">
        <v>4133</v>
      </c>
      <c r="J56" s="29" t="s">
        <v>810</v>
      </c>
      <c r="K56" s="23">
        <v>44271.363981481481</v>
      </c>
      <c r="L56" s="23">
        <v>44271.414131944446</v>
      </c>
      <c r="M56" s="24">
        <v>100</v>
      </c>
      <c r="N56" s="24">
        <v>1</v>
      </c>
      <c r="O56" s="74">
        <v>1</v>
      </c>
      <c r="P56" s="25" t="s">
        <v>313</v>
      </c>
      <c r="Q56" s="24">
        <v>4333</v>
      </c>
      <c r="R56" s="24">
        <v>1</v>
      </c>
      <c r="S56" s="23">
        <v>44271.414144699076</v>
      </c>
      <c r="T56" s="25" t="s">
        <v>314</v>
      </c>
      <c r="U56" s="25" t="s">
        <v>1220</v>
      </c>
      <c r="V56" s="25" t="s">
        <v>1221</v>
      </c>
      <c r="W56" s="25" t="s">
        <v>675</v>
      </c>
      <c r="X56" s="24">
        <v>13.253</v>
      </c>
      <c r="Y56" s="24">
        <v>30.202000000000002</v>
      </c>
      <c r="Z56" s="24">
        <v>31.937000000000001</v>
      </c>
      <c r="AA56" s="24">
        <v>2</v>
      </c>
      <c r="AB56" s="24">
        <v>2</v>
      </c>
      <c r="AC56" s="24">
        <v>2</v>
      </c>
      <c r="AD56" s="24">
        <v>1</v>
      </c>
      <c r="AE56" s="24">
        <v>0</v>
      </c>
      <c r="AF56" s="24">
        <v>1</v>
      </c>
      <c r="AG56" s="24">
        <v>1</v>
      </c>
      <c r="AH56" s="24">
        <v>1</v>
      </c>
      <c r="AI56" s="24">
        <v>1</v>
      </c>
      <c r="AJ56" s="25" t="s">
        <v>4134</v>
      </c>
      <c r="AK56" s="24">
        <v>15.506</v>
      </c>
      <c r="AL56" s="24">
        <v>16.724</v>
      </c>
      <c r="AM56" s="24">
        <v>18.867000000000001</v>
      </c>
      <c r="AN56" s="24">
        <v>2</v>
      </c>
      <c r="AO56" s="24">
        <v>3</v>
      </c>
      <c r="AP56" s="24">
        <v>0</v>
      </c>
      <c r="AQ56" s="24">
        <v>0</v>
      </c>
      <c r="AR56" s="24">
        <v>0</v>
      </c>
      <c r="AS56" s="24">
        <v>161.501</v>
      </c>
      <c r="AT56" s="24">
        <v>0</v>
      </c>
      <c r="AU56" s="24">
        <v>147.54599999999999</v>
      </c>
      <c r="AV56" s="24">
        <v>603.21</v>
      </c>
      <c r="AW56" s="24">
        <v>606.62</v>
      </c>
      <c r="AX56" s="24">
        <v>13</v>
      </c>
      <c r="AY56" s="25" t="s">
        <v>377</v>
      </c>
      <c r="AZ56" s="25" t="s">
        <v>377</v>
      </c>
      <c r="BA56" s="25"/>
      <c r="BB56" s="74">
        <v>1</v>
      </c>
      <c r="BC56" s="25" t="s">
        <v>4135</v>
      </c>
      <c r="BD56" s="24">
        <v>94.736000000000004</v>
      </c>
      <c r="BE56" s="24">
        <v>94.736000000000004</v>
      </c>
      <c r="BF56" s="24">
        <v>363.34300000000002</v>
      </c>
      <c r="BG56" s="24">
        <v>1</v>
      </c>
      <c r="BH56" s="24">
        <v>3.2959999999999998</v>
      </c>
      <c r="BI56" s="24">
        <v>3.2959999999999998</v>
      </c>
      <c r="BJ56" s="24">
        <v>8.6059999999999999</v>
      </c>
      <c r="BK56" s="24">
        <v>1</v>
      </c>
      <c r="BL56" s="25" t="s">
        <v>377</v>
      </c>
      <c r="BM56" s="24">
        <v>0</v>
      </c>
      <c r="BN56" s="24">
        <v>0</v>
      </c>
      <c r="BO56" s="24">
        <v>45.438000000000002</v>
      </c>
      <c r="BP56" s="24">
        <v>0</v>
      </c>
      <c r="BQ56" s="24">
        <v>100</v>
      </c>
      <c r="BR56" s="24">
        <v>95</v>
      </c>
      <c r="BS56" s="24">
        <v>378.32400000000001</v>
      </c>
      <c r="BT56" s="24">
        <v>382.67899999999997</v>
      </c>
      <c r="BU56" s="24">
        <v>624.00699999999995</v>
      </c>
      <c r="BV56" s="24">
        <v>2</v>
      </c>
      <c r="BW56" s="25" t="s">
        <v>508</v>
      </c>
      <c r="BX56" s="25" t="s">
        <v>508</v>
      </c>
      <c r="BY56" s="25"/>
      <c r="BZ56" s="74">
        <v>0</v>
      </c>
      <c r="CA56" s="25" t="s">
        <v>4136</v>
      </c>
      <c r="CB56" s="24">
        <v>0</v>
      </c>
      <c r="CC56" s="24">
        <v>0</v>
      </c>
      <c r="CD56" s="24">
        <v>50.588000000000001</v>
      </c>
      <c r="CE56" s="24">
        <v>0</v>
      </c>
      <c r="CF56" s="24">
        <v>100</v>
      </c>
      <c r="CG56" s="24">
        <v>100</v>
      </c>
      <c r="CH56" s="24">
        <v>38.155000000000001</v>
      </c>
      <c r="CI56" s="24">
        <v>45.201000000000001</v>
      </c>
      <c r="CJ56" s="24">
        <v>54.457000000000001</v>
      </c>
      <c r="CK56" s="24">
        <v>3</v>
      </c>
      <c r="CL56" s="99" t="s">
        <v>413</v>
      </c>
      <c r="CM56" s="96" t="s">
        <v>414</v>
      </c>
      <c r="CN56" s="24">
        <v>0</v>
      </c>
      <c r="CO56" s="24">
        <v>0</v>
      </c>
      <c r="CP56" s="24">
        <v>125.43300000000001</v>
      </c>
      <c r="CQ56" s="24">
        <v>0</v>
      </c>
      <c r="CR56" s="24">
        <v>100</v>
      </c>
      <c r="CS56" s="24">
        <v>100</v>
      </c>
      <c r="CT56" s="24">
        <v>3</v>
      </c>
      <c r="CU56" s="24">
        <v>0</v>
      </c>
      <c r="CV56" s="25" t="s">
        <v>905</v>
      </c>
      <c r="CW56" s="24">
        <v>0</v>
      </c>
      <c r="CX56" s="24">
        <v>0</v>
      </c>
      <c r="CY56" s="24">
        <v>242.749</v>
      </c>
      <c r="CZ56" s="24">
        <v>0</v>
      </c>
      <c r="DA56" s="24">
        <v>15.263999999999999</v>
      </c>
      <c r="DB56" s="24">
        <v>15.263999999999999</v>
      </c>
      <c r="DC56" s="24">
        <v>20.285</v>
      </c>
      <c r="DD56" s="24">
        <v>1</v>
      </c>
      <c r="DE56" s="25" t="s">
        <v>377</v>
      </c>
      <c r="DF56" s="24">
        <v>0</v>
      </c>
      <c r="DG56" s="24">
        <v>0</v>
      </c>
      <c r="DH56" s="24">
        <v>58.918999999999997</v>
      </c>
      <c r="DI56" s="24">
        <v>0</v>
      </c>
      <c r="DJ56" s="24">
        <v>100</v>
      </c>
      <c r="DK56" s="24">
        <v>100</v>
      </c>
      <c r="DL56" s="24">
        <v>20.556999999999999</v>
      </c>
      <c r="DM56" s="24">
        <v>92.247</v>
      </c>
      <c r="DN56" s="24">
        <v>267.18799999999999</v>
      </c>
      <c r="DO56" s="24">
        <v>3</v>
      </c>
      <c r="DP56" s="25" t="s">
        <v>508</v>
      </c>
      <c r="DQ56" s="25" t="s">
        <v>508</v>
      </c>
      <c r="DR56" s="25"/>
      <c r="DS56" s="74">
        <v>0</v>
      </c>
      <c r="DT56" s="25" t="s">
        <v>4137</v>
      </c>
      <c r="DU56" s="24">
        <v>0</v>
      </c>
      <c r="DV56" s="24">
        <v>0</v>
      </c>
      <c r="DW56" s="24">
        <v>51.095999999999997</v>
      </c>
      <c r="DX56" s="24">
        <v>0</v>
      </c>
      <c r="DY56" s="24">
        <v>100</v>
      </c>
      <c r="DZ56" s="24">
        <v>100</v>
      </c>
      <c r="EA56" s="24">
        <v>19.456</v>
      </c>
      <c r="EB56" s="24">
        <v>28.806000000000001</v>
      </c>
      <c r="EC56" s="24">
        <v>38.381999999999998</v>
      </c>
      <c r="ED56" s="24">
        <v>3</v>
      </c>
      <c r="EE56" s="96" t="s">
        <v>417</v>
      </c>
      <c r="EF56" s="96" t="s">
        <v>364</v>
      </c>
      <c r="EG56" s="24">
        <v>0</v>
      </c>
      <c r="EH56" s="24">
        <v>0</v>
      </c>
      <c r="EI56" s="24">
        <v>161.535</v>
      </c>
      <c r="EJ56" s="24">
        <v>0</v>
      </c>
      <c r="EK56" s="24">
        <v>100</v>
      </c>
      <c r="EL56" s="24">
        <v>100</v>
      </c>
      <c r="EM56" s="24">
        <v>4</v>
      </c>
      <c r="EN56" s="24">
        <v>0</v>
      </c>
      <c r="EO56" s="25" t="s">
        <v>418</v>
      </c>
      <c r="EP56" s="24">
        <v>20.241</v>
      </c>
      <c r="EQ56" s="24">
        <v>20.241</v>
      </c>
      <c r="ER56" s="24">
        <v>21.832999999999998</v>
      </c>
      <c r="ES56" s="24">
        <v>1</v>
      </c>
      <c r="ET56" s="25" t="s">
        <v>336</v>
      </c>
      <c r="EU56" s="24">
        <v>202.73699999999999</v>
      </c>
      <c r="EV56" s="24">
        <v>204.30600000000001</v>
      </c>
      <c r="EW56" s="24">
        <v>271.565</v>
      </c>
      <c r="EX56" s="24">
        <v>3</v>
      </c>
      <c r="EY56" s="24">
        <v>100</v>
      </c>
      <c r="EZ56" s="24">
        <v>100</v>
      </c>
      <c r="FA56" s="24">
        <v>4.3970000000000002</v>
      </c>
      <c r="FB56" s="24">
        <v>56.024999999999999</v>
      </c>
      <c r="FC56" s="24">
        <v>57.301000000000002</v>
      </c>
      <c r="FD56" s="24">
        <v>10</v>
      </c>
      <c r="FE56" s="25" t="s">
        <v>4138</v>
      </c>
      <c r="FF56" s="24">
        <v>3</v>
      </c>
      <c r="FG56" s="24">
        <v>4</v>
      </c>
      <c r="FH56" s="24">
        <v>4</v>
      </c>
      <c r="FI56" s="24">
        <v>0</v>
      </c>
      <c r="FJ56" s="24">
        <v>1</v>
      </c>
      <c r="FK56" s="24">
        <v>0</v>
      </c>
      <c r="FL56" s="25" t="s">
        <v>313</v>
      </c>
      <c r="FM56" s="25" t="s">
        <v>313</v>
      </c>
      <c r="FN56" s="24">
        <v>1</v>
      </c>
      <c r="FO56" s="24">
        <v>141.34899999999999</v>
      </c>
      <c r="FP56" s="24">
        <v>184.80099999999999</v>
      </c>
      <c r="FQ56" s="24">
        <v>186.292</v>
      </c>
      <c r="FR56" s="24">
        <v>5</v>
      </c>
      <c r="FS56" s="25" t="s">
        <v>331</v>
      </c>
      <c r="FT56" s="25" t="s">
        <v>331</v>
      </c>
      <c r="FU56" s="25"/>
      <c r="FV56" s="74">
        <v>0</v>
      </c>
      <c r="FW56" s="25" t="s">
        <v>4139</v>
      </c>
      <c r="FX56" s="25" t="s">
        <v>370</v>
      </c>
      <c r="FY56" s="24">
        <v>183.77699999999999</v>
      </c>
      <c r="FZ56" s="24">
        <v>300.30399999999997</v>
      </c>
      <c r="GA56" s="24">
        <v>300.69900000000001</v>
      </c>
      <c r="GB56" s="24">
        <v>4</v>
      </c>
      <c r="GC56" s="25" t="s">
        <v>368</v>
      </c>
      <c r="GD56" s="25" t="s">
        <v>368</v>
      </c>
      <c r="GE56" s="25"/>
      <c r="GF56" s="74">
        <v>1</v>
      </c>
      <c r="GG56" s="25" t="s">
        <v>4140</v>
      </c>
      <c r="GH56" s="25" t="s">
        <v>370</v>
      </c>
      <c r="GI56" s="24">
        <v>5.4370000000000003</v>
      </c>
      <c r="GJ56" s="24">
        <v>17.135000000000002</v>
      </c>
      <c r="GK56" s="24">
        <v>116.29</v>
      </c>
      <c r="GL56" s="24">
        <v>3</v>
      </c>
      <c r="GM56" s="24">
        <v>1</v>
      </c>
      <c r="GN56" s="25" t="s">
        <v>4141</v>
      </c>
      <c r="GO56" s="24">
        <v>2.0760000000000001</v>
      </c>
      <c r="GP56" s="24">
        <v>2.0760000000000001</v>
      </c>
      <c r="GQ56" s="24">
        <v>3.831</v>
      </c>
      <c r="GR56" s="24">
        <v>1</v>
      </c>
      <c r="GS56" s="24">
        <v>1</v>
      </c>
      <c r="GT56" s="24">
        <v>4</v>
      </c>
      <c r="GU56" s="24">
        <v>0</v>
      </c>
      <c r="GV56" s="24">
        <v>2</v>
      </c>
      <c r="GW56" s="25" t="s">
        <v>345</v>
      </c>
      <c r="GX56" s="24">
        <v>2.556</v>
      </c>
      <c r="GY56" s="24">
        <v>24.956</v>
      </c>
      <c r="GZ56" s="24">
        <v>25.952999999999999</v>
      </c>
      <c r="HA56" s="24">
        <v>7</v>
      </c>
      <c r="HB56" s="24">
        <v>1</v>
      </c>
      <c r="HC56" s="24">
        <v>1</v>
      </c>
      <c r="HD56" s="24">
        <v>1</v>
      </c>
      <c r="HE56" s="24">
        <v>1</v>
      </c>
      <c r="HF56" s="24">
        <v>1</v>
      </c>
      <c r="HG56" s="24">
        <v>6</v>
      </c>
      <c r="HH56" s="24">
        <v>6</v>
      </c>
      <c r="HI56" s="25" t="s">
        <v>3684</v>
      </c>
      <c r="HJ56" s="25" t="s">
        <v>3685</v>
      </c>
      <c r="HK56" s="8"/>
      <c r="HL56" s="25" t="s">
        <v>4133</v>
      </c>
      <c r="HM56" s="23">
        <v>44274.354004629633</v>
      </c>
      <c r="HN56" s="23">
        <v>44277.440567129626</v>
      </c>
      <c r="HO56" s="24">
        <v>100</v>
      </c>
      <c r="HP56" s="24">
        <v>266678</v>
      </c>
      <c r="HQ56" s="24">
        <v>1</v>
      </c>
      <c r="HR56" s="23">
        <v>44277.440581134259</v>
      </c>
      <c r="HS56" s="25" t="s">
        <v>314</v>
      </c>
      <c r="HT56" s="25" t="s">
        <v>315</v>
      </c>
      <c r="HU56" s="25" t="s">
        <v>316</v>
      </c>
      <c r="HV56" s="25" t="s">
        <v>675</v>
      </c>
      <c r="HW56" s="24">
        <v>0</v>
      </c>
      <c r="HX56" s="24">
        <v>0</v>
      </c>
      <c r="HY56" s="24">
        <v>1</v>
      </c>
      <c r="HZ56" s="24">
        <v>1</v>
      </c>
      <c r="IA56" s="24">
        <v>1</v>
      </c>
      <c r="IB56" s="24">
        <v>1</v>
      </c>
      <c r="IC56" s="24">
        <v>1</v>
      </c>
      <c r="ID56" s="24">
        <v>2</v>
      </c>
      <c r="IE56" s="25" t="s">
        <v>4142</v>
      </c>
      <c r="IF56" s="24">
        <v>4</v>
      </c>
      <c r="IG56" s="24">
        <v>1</v>
      </c>
      <c r="IH56" s="25" t="s">
        <v>391</v>
      </c>
      <c r="II56" s="25" t="s">
        <v>391</v>
      </c>
      <c r="IJ56" s="25"/>
      <c r="IK56" s="74">
        <v>1</v>
      </c>
      <c r="IL56" s="74">
        <v>33</v>
      </c>
      <c r="IM56" s="74">
        <v>33</v>
      </c>
      <c r="IN56" s="25"/>
      <c r="IO56" s="74">
        <v>1</v>
      </c>
      <c r="IP56" s="25" t="s">
        <v>4143</v>
      </c>
      <c r="IQ56" s="25" t="s">
        <v>1727</v>
      </c>
      <c r="IR56" s="74">
        <v>22</v>
      </c>
      <c r="IS56" s="25"/>
      <c r="IT56" s="74">
        <v>1</v>
      </c>
      <c r="IU56" s="74">
        <v>13</v>
      </c>
      <c r="IV56" s="74">
        <v>13</v>
      </c>
      <c r="IW56" s="25"/>
      <c r="IX56" s="74">
        <v>0</v>
      </c>
      <c r="IY56" s="25" t="s">
        <v>4144</v>
      </c>
      <c r="IZ56" s="25" t="s">
        <v>435</v>
      </c>
      <c r="JA56" s="74">
        <v>40</v>
      </c>
      <c r="JB56" s="25"/>
      <c r="JC56" s="74">
        <v>1</v>
      </c>
      <c r="JD56" s="25" t="s">
        <v>635</v>
      </c>
      <c r="JE56" s="74">
        <v>60</v>
      </c>
      <c r="JF56" s="25"/>
      <c r="JG56" s="74">
        <v>1</v>
      </c>
      <c r="JH56" s="25" t="s">
        <v>4145</v>
      </c>
      <c r="JI56" s="24">
        <v>4</v>
      </c>
      <c r="JJ56" s="24">
        <v>1</v>
      </c>
      <c r="JK56" s="24">
        <v>2</v>
      </c>
      <c r="JL56" s="24">
        <v>1</v>
      </c>
      <c r="JM56" s="25" t="s">
        <v>4146</v>
      </c>
      <c r="JN56" s="24">
        <v>3</v>
      </c>
      <c r="JO56" s="24">
        <v>2</v>
      </c>
      <c r="JP56" s="24">
        <v>2</v>
      </c>
      <c r="JQ56" s="24">
        <v>2</v>
      </c>
      <c r="JR56" s="24">
        <v>1</v>
      </c>
      <c r="JS56" s="25" t="s">
        <v>4147</v>
      </c>
      <c r="JT56" s="24">
        <v>1</v>
      </c>
      <c r="JU56" s="24">
        <v>2</v>
      </c>
      <c r="JV56" s="25" t="s">
        <v>4148</v>
      </c>
      <c r="JW56" s="24">
        <v>4</v>
      </c>
      <c r="JX56" s="24">
        <v>4</v>
      </c>
      <c r="JY56" s="24">
        <v>0</v>
      </c>
      <c r="JZ56" s="24">
        <v>1</v>
      </c>
      <c r="KA56" s="24">
        <v>0</v>
      </c>
      <c r="KB56" s="25" t="s">
        <v>313</v>
      </c>
      <c r="KC56" s="25" t="s">
        <v>313</v>
      </c>
      <c r="KD56" s="24">
        <v>1</v>
      </c>
      <c r="KE56" s="24">
        <v>6.1740000000000004</v>
      </c>
      <c r="KF56" s="24">
        <v>18.385000000000002</v>
      </c>
      <c r="KG56" s="24">
        <v>20.927</v>
      </c>
      <c r="KH56" s="24">
        <v>5</v>
      </c>
      <c r="KI56" s="24">
        <v>1</v>
      </c>
      <c r="KJ56" s="24">
        <v>1</v>
      </c>
      <c r="KK56" s="24">
        <v>1</v>
      </c>
      <c r="KL56" s="24">
        <v>1</v>
      </c>
      <c r="KM56" s="24">
        <v>1</v>
      </c>
      <c r="KN56" s="24">
        <v>10</v>
      </c>
      <c r="KO56" s="24">
        <v>1</v>
      </c>
      <c r="KP56" s="25" t="s">
        <v>322</v>
      </c>
      <c r="KQ56" s="25" t="s">
        <v>313</v>
      </c>
      <c r="KR56" s="24">
        <v>1</v>
      </c>
      <c r="KS56" s="25" t="s">
        <v>312</v>
      </c>
      <c r="KT56" s="25" t="s">
        <v>313</v>
      </c>
      <c r="KU56" s="24">
        <v>5</v>
      </c>
      <c r="KV56" s="24">
        <v>5</v>
      </c>
      <c r="KW56" s="24">
        <v>5</v>
      </c>
      <c r="KX56" s="24">
        <v>5</v>
      </c>
      <c r="KY56" s="24">
        <v>5</v>
      </c>
      <c r="KZ56" s="24">
        <v>5</v>
      </c>
      <c r="LA56" s="24">
        <v>5</v>
      </c>
      <c r="LB56" s="24">
        <v>5</v>
      </c>
      <c r="LC56" s="24">
        <v>5</v>
      </c>
      <c r="LD56" s="24">
        <v>5</v>
      </c>
      <c r="LE56" s="24">
        <v>3</v>
      </c>
      <c r="LF56" s="24">
        <v>5</v>
      </c>
      <c r="LG56" s="24">
        <v>5</v>
      </c>
      <c r="LH56" s="24">
        <v>3</v>
      </c>
      <c r="LI56" s="24">
        <v>5</v>
      </c>
      <c r="LJ56" s="24">
        <v>5</v>
      </c>
      <c r="LK56" s="24">
        <v>5</v>
      </c>
      <c r="LL56" s="24">
        <v>5</v>
      </c>
      <c r="LM56" s="24">
        <v>5</v>
      </c>
      <c r="LN56" s="24">
        <v>5</v>
      </c>
      <c r="LO56" s="24">
        <v>5</v>
      </c>
      <c r="LP56" s="24">
        <v>5</v>
      </c>
      <c r="LQ56" s="24">
        <v>5</v>
      </c>
      <c r="LR56" s="24">
        <v>5</v>
      </c>
      <c r="LS56" s="24">
        <v>5</v>
      </c>
      <c r="LT56" s="24">
        <v>5</v>
      </c>
      <c r="LU56" s="24">
        <v>5</v>
      </c>
      <c r="LV56" s="25" t="s">
        <v>835</v>
      </c>
      <c r="LW56" s="25" t="s">
        <v>594</v>
      </c>
      <c r="LX56" s="25" t="s">
        <v>594</v>
      </c>
      <c r="LY56" s="25" t="s">
        <v>313</v>
      </c>
      <c r="LZ56" s="24">
        <v>66</v>
      </c>
      <c r="MA56">
        <f t="shared" si="27"/>
        <v>5</v>
      </c>
      <c r="MB56">
        <f t="shared" si="28"/>
        <v>7</v>
      </c>
      <c r="MC56">
        <f t="shared" si="0"/>
        <v>5</v>
      </c>
      <c r="MD56">
        <f t="shared" si="1"/>
        <v>5</v>
      </c>
      <c r="ME56">
        <f t="shared" si="29"/>
        <v>58</v>
      </c>
      <c r="MF56">
        <f t="shared" si="30"/>
        <v>0.83333333333333337</v>
      </c>
      <c r="MG56">
        <f t="shared" si="31"/>
        <v>1.1666666666666667</v>
      </c>
      <c r="MH56">
        <f t="shared" si="32"/>
        <v>1</v>
      </c>
      <c r="MI56">
        <f t="shared" si="33"/>
        <v>1</v>
      </c>
      <c r="MJ56">
        <f t="shared" si="34"/>
        <v>4.833333333333333</v>
      </c>
      <c r="MK56">
        <f t="shared" si="35"/>
        <v>0.4</v>
      </c>
      <c r="ML56">
        <f t="shared" si="36"/>
        <v>3.2</v>
      </c>
      <c r="MM56">
        <f t="shared" si="37"/>
        <v>0</v>
      </c>
      <c r="MN56">
        <f t="shared" si="38"/>
        <v>4</v>
      </c>
      <c r="MO56">
        <f t="shared" si="39"/>
        <v>0.33333333333333331</v>
      </c>
      <c r="MP56">
        <f t="shared" si="40"/>
        <v>3.3333333333333335</v>
      </c>
      <c r="MQ56">
        <f t="shared" si="41"/>
        <v>0.66666666666666663</v>
      </c>
      <c r="MR56">
        <f t="shared" si="42"/>
        <v>4</v>
      </c>
      <c r="MS56">
        <f t="shared" si="43"/>
        <v>100</v>
      </c>
      <c r="MT56">
        <f t="shared" si="44"/>
        <v>99.285714285714292</v>
      </c>
      <c r="MU56" s="77">
        <f t="shared" si="2"/>
        <v>1</v>
      </c>
      <c r="MV56">
        <f t="shared" si="3"/>
        <v>0</v>
      </c>
      <c r="MW56">
        <v>1</v>
      </c>
      <c r="MX56">
        <v>1</v>
      </c>
      <c r="MY56">
        <f t="shared" si="4"/>
        <v>0</v>
      </c>
      <c r="MZ56">
        <v>1</v>
      </c>
      <c r="NA56">
        <v>1</v>
      </c>
      <c r="NB56">
        <f t="shared" si="5"/>
        <v>0</v>
      </c>
      <c r="NC56">
        <f t="shared" si="6"/>
        <v>0</v>
      </c>
      <c r="ND56">
        <f t="shared" si="7"/>
        <v>1</v>
      </c>
      <c r="NE56">
        <f t="shared" si="8"/>
        <v>0</v>
      </c>
      <c r="NF56">
        <f t="shared" si="9"/>
        <v>1</v>
      </c>
      <c r="NG56">
        <f t="shared" si="10"/>
        <v>1</v>
      </c>
      <c r="NH56">
        <f t="shared" si="11"/>
        <v>1</v>
      </c>
      <c r="NI56">
        <f t="shared" si="12"/>
        <v>1</v>
      </c>
      <c r="NJ56">
        <f t="shared" si="13"/>
        <v>1</v>
      </c>
      <c r="NK56">
        <f t="shared" si="14"/>
        <v>0</v>
      </c>
      <c r="NL56">
        <f t="shared" si="15"/>
        <v>1</v>
      </c>
      <c r="NM56">
        <f t="shared" si="16"/>
        <v>1</v>
      </c>
      <c r="NN56" s="77">
        <f t="shared" si="17"/>
        <v>1</v>
      </c>
      <c r="NO56" s="77">
        <f t="shared" si="18"/>
        <v>0</v>
      </c>
      <c r="NP56" s="77">
        <f t="shared" si="19"/>
        <v>0</v>
      </c>
      <c r="NQ56" s="77">
        <f t="shared" si="20"/>
        <v>1</v>
      </c>
      <c r="NR56" s="77">
        <f t="shared" si="21"/>
        <v>1</v>
      </c>
      <c r="NS56" s="77">
        <f t="shared" si="22"/>
        <v>0</v>
      </c>
      <c r="NT56" s="77">
        <f t="shared" si="23"/>
        <v>1</v>
      </c>
      <c r="NU56" s="77">
        <f t="shared" si="24"/>
        <v>0</v>
      </c>
      <c r="NV56" s="77">
        <f t="shared" si="25"/>
        <v>0</v>
      </c>
      <c r="NW56" s="77" t="e">
        <f>IF(LEN(VLOOKUP(I:I,#REF!, 2, 0))=0, "", VLOOKUP(I:I,#REF!, 2, 0))</f>
        <v>#REF!</v>
      </c>
      <c r="NX56" s="77" t="e">
        <f>IF(LEN(VLOOKUP(I:I,#REF!, 3, 0))=0, "", VLOOKUP(I:I,#REF!, 3, 0))</f>
        <v>#REF!</v>
      </c>
      <c r="NY56" s="77">
        <f t="shared" si="45"/>
        <v>0.66666666666666663</v>
      </c>
      <c r="NZ56" s="77">
        <f t="shared" si="46"/>
        <v>1</v>
      </c>
      <c r="OA56" s="77">
        <f t="shared" si="47"/>
        <v>0</v>
      </c>
      <c r="OB56" s="77">
        <f t="shared" si="48"/>
        <v>0.5</v>
      </c>
      <c r="OC56">
        <f t="shared" si="49"/>
        <v>0.5</v>
      </c>
      <c r="OD56" s="77">
        <f t="shared" si="50"/>
        <v>0.5</v>
      </c>
      <c r="OE56">
        <f t="shared" si="51"/>
        <v>0.6</v>
      </c>
      <c r="OF56">
        <f t="shared" si="52"/>
        <v>0.72727272727272729</v>
      </c>
      <c r="OG56" t="e">
        <f t="shared" si="53"/>
        <v>#REF!</v>
      </c>
      <c r="OH56">
        <f t="shared" si="58"/>
        <v>0.58333333333333337</v>
      </c>
      <c r="OI56">
        <f t="shared" si="54"/>
        <v>0.25</v>
      </c>
      <c r="OJ56" s="77">
        <f t="shared" si="55"/>
        <v>0.75</v>
      </c>
      <c r="OK56" t="e">
        <f>IF(LEN(VLOOKUP(I:I,#REF!, 2, 0))=0, "", VLOOKUP(I:I,#REF!, 2, 0))</f>
        <v>#REF!</v>
      </c>
      <c r="OL56" t="e">
        <f>IF(LEN(VLOOKUP(I:I,#REF!, 3, 0))=0, "", VLOOKUP(I:I,#REF!, 3, 0))</f>
        <v>#REF!</v>
      </c>
      <c r="OM56" t="s">
        <v>353</v>
      </c>
      <c r="ON56" t="s">
        <v>353</v>
      </c>
      <c r="OO56" s="1">
        <v>1</v>
      </c>
      <c r="OP56">
        <f t="shared" si="56"/>
        <v>5</v>
      </c>
      <c r="OQ56">
        <v>1</v>
      </c>
      <c r="OR56">
        <v>2</v>
      </c>
      <c r="OS56">
        <f t="shared" si="57"/>
        <v>4</v>
      </c>
    </row>
    <row r="57" spans="3:409" ht="18" customHeight="1">
      <c r="D57">
        <v>1</v>
      </c>
      <c r="F57" t="s">
        <v>353</v>
      </c>
      <c r="G57" t="s">
        <v>353</v>
      </c>
      <c r="H57" s="110" t="s">
        <v>1026</v>
      </c>
      <c r="I57" s="110" t="s">
        <v>1026</v>
      </c>
      <c r="J57" s="5"/>
      <c r="K57" s="6">
        <v>44271.365393518521</v>
      </c>
      <c r="L57" s="6">
        <v>44273.411828703705</v>
      </c>
      <c r="M57" s="7">
        <v>100</v>
      </c>
      <c r="N57" s="7">
        <v>2</v>
      </c>
      <c r="O57" s="73">
        <v>1</v>
      </c>
      <c r="P57" s="4" t="s">
        <v>313</v>
      </c>
      <c r="Q57" s="7">
        <v>176811</v>
      </c>
      <c r="R57" s="7">
        <v>1</v>
      </c>
      <c r="S57" s="6">
        <v>44273.411843182868</v>
      </c>
      <c r="T57" s="4" t="s">
        <v>314</v>
      </c>
      <c r="U57" s="4" t="s">
        <v>315</v>
      </c>
      <c r="V57" s="4" t="s">
        <v>811</v>
      </c>
      <c r="W57" s="4" t="s">
        <v>317</v>
      </c>
      <c r="X57" s="7">
        <v>10.233000000000001</v>
      </c>
      <c r="Y57" s="7">
        <v>24.048999999999999</v>
      </c>
      <c r="Z57" s="7">
        <v>26.565000000000001</v>
      </c>
      <c r="AA57" s="7">
        <v>3</v>
      </c>
      <c r="AB57" s="7">
        <v>2</v>
      </c>
      <c r="AC57" s="7">
        <v>1</v>
      </c>
      <c r="AD57" s="7">
        <v>1</v>
      </c>
      <c r="AE57" s="4"/>
      <c r="AF57" s="7">
        <v>0</v>
      </c>
      <c r="AG57" s="7">
        <v>1</v>
      </c>
      <c r="AH57" s="7">
        <v>0</v>
      </c>
      <c r="AI57" s="7">
        <v>0</v>
      </c>
      <c r="AJ57" s="4" t="s">
        <v>1027</v>
      </c>
      <c r="AK57" s="7">
        <v>64.546000000000006</v>
      </c>
      <c r="AL57" s="7">
        <v>74.381</v>
      </c>
      <c r="AM57" s="7">
        <v>78.953999999999994</v>
      </c>
      <c r="AN57" s="7">
        <v>5</v>
      </c>
      <c r="AO57" s="7">
        <v>3</v>
      </c>
      <c r="AP57" s="7">
        <v>1</v>
      </c>
      <c r="AQ57" s="7">
        <v>48.947000000000003</v>
      </c>
      <c r="AR57" s="7">
        <v>258.137</v>
      </c>
      <c r="AS57" s="7">
        <v>259.577</v>
      </c>
      <c r="AT57" s="7">
        <v>4</v>
      </c>
      <c r="AU57" s="7">
        <v>85.096999999999994</v>
      </c>
      <c r="AV57" s="7">
        <v>566.51199999999994</v>
      </c>
      <c r="AW57" s="7">
        <v>580.03</v>
      </c>
      <c r="AX57" s="7">
        <v>14</v>
      </c>
      <c r="AY57" s="4" t="s">
        <v>1028</v>
      </c>
      <c r="AZ57" s="4" t="s">
        <v>640</v>
      </c>
      <c r="BA57" s="4"/>
      <c r="BB57" s="73">
        <v>0</v>
      </c>
      <c r="BC57" s="4" t="s">
        <v>1029</v>
      </c>
      <c r="BD57" s="7">
        <v>273.74900000000002</v>
      </c>
      <c r="BE57" s="7">
        <v>293.51799999999997</v>
      </c>
      <c r="BF57" s="7">
        <v>545.48900000000003</v>
      </c>
      <c r="BG57" s="7">
        <v>4</v>
      </c>
      <c r="BH57" s="7">
        <v>2.12</v>
      </c>
      <c r="BI57" s="7">
        <v>10.364000000000001</v>
      </c>
      <c r="BJ57" s="7">
        <v>13.717000000000001</v>
      </c>
      <c r="BK57" s="7">
        <v>3</v>
      </c>
      <c r="BL57" s="4" t="s">
        <v>377</v>
      </c>
      <c r="BM57" s="7">
        <v>235.68199999999999</v>
      </c>
      <c r="BN57" s="7">
        <v>280.09699999999998</v>
      </c>
      <c r="BO57" s="7">
        <v>281.411</v>
      </c>
      <c r="BP57" s="7">
        <v>4</v>
      </c>
      <c r="BQ57" s="7">
        <v>40</v>
      </c>
      <c r="BR57" s="7">
        <v>35</v>
      </c>
      <c r="BS57" s="7">
        <v>238.893</v>
      </c>
      <c r="BT57" s="7">
        <v>1025.568</v>
      </c>
      <c r="BU57" s="7">
        <v>1186.0340000000001</v>
      </c>
      <c r="BV57" s="7">
        <v>6</v>
      </c>
      <c r="BW57" s="4" t="s">
        <v>378</v>
      </c>
      <c r="BX57" s="4" t="s">
        <v>378</v>
      </c>
      <c r="BY57" s="4"/>
      <c r="BZ57" s="73">
        <v>0</v>
      </c>
      <c r="CA57" s="4" t="s">
        <v>1030</v>
      </c>
      <c r="CB57" s="7">
        <v>218.87899999999999</v>
      </c>
      <c r="CC57" s="7">
        <v>218.87899999999999</v>
      </c>
      <c r="CD57" s="7">
        <v>220.06899999999999</v>
      </c>
      <c r="CE57" s="7">
        <v>1</v>
      </c>
      <c r="CF57" s="7">
        <v>41</v>
      </c>
      <c r="CG57" s="7">
        <v>44</v>
      </c>
      <c r="CH57" s="7">
        <v>0.996</v>
      </c>
      <c r="CI57" s="7">
        <v>171.88300000000001</v>
      </c>
      <c r="CJ57" s="7">
        <v>351.62900000000002</v>
      </c>
      <c r="CK57" s="7">
        <v>18</v>
      </c>
      <c r="CL57" s="97" t="s">
        <v>326</v>
      </c>
      <c r="CM57" s="94" t="s">
        <v>508</v>
      </c>
      <c r="CN57" s="7">
        <v>343.50299999999999</v>
      </c>
      <c r="CO57" s="7">
        <v>563.13300000000004</v>
      </c>
      <c r="CP57" s="7">
        <v>685.75099999999998</v>
      </c>
      <c r="CQ57" s="7">
        <v>2</v>
      </c>
      <c r="CR57" s="7">
        <v>60</v>
      </c>
      <c r="CS57" s="7">
        <v>56</v>
      </c>
      <c r="CT57" s="7">
        <v>3</v>
      </c>
      <c r="CU57" s="7">
        <v>1</v>
      </c>
      <c r="CV57" s="4" t="s">
        <v>1031</v>
      </c>
      <c r="CW57" s="7">
        <v>1.2010000000000001</v>
      </c>
      <c r="CX57" s="7">
        <v>1707.424</v>
      </c>
      <c r="CY57" s="7">
        <v>1708.35</v>
      </c>
      <c r="CZ57" s="7">
        <v>7</v>
      </c>
      <c r="DA57" s="7">
        <v>4.6719999999999997</v>
      </c>
      <c r="DB57" s="7">
        <v>9.077</v>
      </c>
      <c r="DC57" s="7">
        <v>11.662000000000001</v>
      </c>
      <c r="DD57" s="7">
        <v>2</v>
      </c>
      <c r="DE57" s="4" t="s">
        <v>377</v>
      </c>
      <c r="DF57" s="7">
        <v>0.86199999999999999</v>
      </c>
      <c r="DG57" s="7">
        <v>658.33</v>
      </c>
      <c r="DH57" s="7">
        <v>659.24400000000003</v>
      </c>
      <c r="DI57" s="7">
        <v>4</v>
      </c>
      <c r="DJ57" s="7">
        <v>40</v>
      </c>
      <c r="DK57" s="7">
        <v>41</v>
      </c>
      <c r="DL57" s="7">
        <v>29.745999999999999</v>
      </c>
      <c r="DM57" s="7">
        <v>718.173</v>
      </c>
      <c r="DN57" s="7">
        <v>723.14800000000002</v>
      </c>
      <c r="DO57" s="7">
        <v>4</v>
      </c>
      <c r="DP57" s="4" t="s">
        <v>510</v>
      </c>
      <c r="DQ57" s="4" t="s">
        <v>510</v>
      </c>
      <c r="DR57" s="4"/>
      <c r="DS57" s="73">
        <v>2</v>
      </c>
      <c r="DT57" s="4" t="s">
        <v>1032</v>
      </c>
      <c r="DU57" s="7">
        <v>1.448</v>
      </c>
      <c r="DV57" s="7">
        <v>83.301000000000002</v>
      </c>
      <c r="DW57" s="7">
        <v>85.061999999999998</v>
      </c>
      <c r="DX57" s="7">
        <v>3</v>
      </c>
      <c r="DY57" s="7">
        <v>43</v>
      </c>
      <c r="DZ57" s="7">
        <v>47</v>
      </c>
      <c r="EA57" s="7">
        <v>3.8159999999999998</v>
      </c>
      <c r="EB57" s="7">
        <v>115.261</v>
      </c>
      <c r="EC57" s="7">
        <v>116.988</v>
      </c>
      <c r="ED57" s="7">
        <v>10</v>
      </c>
      <c r="EE57" s="94" t="s">
        <v>417</v>
      </c>
      <c r="EF57" s="94" t="s">
        <v>364</v>
      </c>
      <c r="EG57" s="7">
        <v>72.510999999999996</v>
      </c>
      <c r="EH57" s="7">
        <v>294.67099999999999</v>
      </c>
      <c r="EI57" s="7">
        <v>296.18299999999999</v>
      </c>
      <c r="EJ57" s="7">
        <v>6</v>
      </c>
      <c r="EK57" s="7">
        <v>50</v>
      </c>
      <c r="EL57" s="7">
        <v>51</v>
      </c>
      <c r="EM57" s="7">
        <v>3</v>
      </c>
      <c r="EN57" s="7">
        <v>1</v>
      </c>
      <c r="EO57" s="4" t="s">
        <v>418</v>
      </c>
      <c r="EP57" s="7">
        <v>349.93299999999999</v>
      </c>
      <c r="EQ57" s="7">
        <v>366.39100000000002</v>
      </c>
      <c r="ER57" s="7">
        <v>367.21600000000001</v>
      </c>
      <c r="ES57" s="7">
        <v>4</v>
      </c>
      <c r="ET57" s="4" t="s">
        <v>1033</v>
      </c>
      <c r="EU57" s="7">
        <v>550.31899999999996</v>
      </c>
      <c r="EV57" s="7">
        <v>550.31899999999996</v>
      </c>
      <c r="EW57" s="7">
        <v>551.79300000000001</v>
      </c>
      <c r="EX57" s="7">
        <v>1</v>
      </c>
      <c r="EY57" s="7">
        <v>50</v>
      </c>
      <c r="EZ57" s="7">
        <v>53</v>
      </c>
      <c r="FA57" s="7">
        <v>201.53299999999999</v>
      </c>
      <c r="FB57" s="7">
        <v>321.49599999999998</v>
      </c>
      <c r="FC57" s="7">
        <v>323.38</v>
      </c>
      <c r="FD57" s="7">
        <v>16</v>
      </c>
      <c r="FE57" s="4" t="s">
        <v>1034</v>
      </c>
      <c r="FF57" s="7">
        <v>2</v>
      </c>
      <c r="FG57" s="7">
        <v>2</v>
      </c>
      <c r="FH57" s="7">
        <v>2</v>
      </c>
      <c r="FI57" s="7">
        <v>1</v>
      </c>
      <c r="FJ57" s="7">
        <v>2</v>
      </c>
      <c r="FK57" s="7">
        <v>0</v>
      </c>
      <c r="FL57" s="4" t="s">
        <v>345</v>
      </c>
      <c r="FM57" s="4" t="s">
        <v>1035</v>
      </c>
      <c r="FN57" s="7">
        <v>3</v>
      </c>
      <c r="FO57" s="7">
        <v>5.6319999999999997</v>
      </c>
      <c r="FP57" s="7">
        <v>1083.588</v>
      </c>
      <c r="FQ57" s="7">
        <v>1085.347</v>
      </c>
      <c r="FR57" s="7">
        <v>29</v>
      </c>
      <c r="FS57" s="4" t="s">
        <v>331</v>
      </c>
      <c r="FT57" s="4" t="s">
        <v>331</v>
      </c>
      <c r="FU57" s="4"/>
      <c r="FV57" s="73">
        <v>0</v>
      </c>
      <c r="FW57" s="4" t="s">
        <v>1036</v>
      </c>
      <c r="FX57" s="4" t="s">
        <v>336</v>
      </c>
      <c r="FY57" s="7">
        <v>2.62</v>
      </c>
      <c r="FZ57" s="7">
        <v>1119.3800000000001</v>
      </c>
      <c r="GA57" s="7">
        <v>1122.94</v>
      </c>
      <c r="GB57" s="7">
        <v>8</v>
      </c>
      <c r="GC57" s="4" t="s">
        <v>377</v>
      </c>
      <c r="GD57" s="4" t="s">
        <v>377</v>
      </c>
      <c r="GE57" s="4"/>
      <c r="GF57" s="73">
        <v>0</v>
      </c>
      <c r="GG57" s="4" t="s">
        <v>1037</v>
      </c>
      <c r="GH57" s="4" t="s">
        <v>360</v>
      </c>
      <c r="GI57" s="7">
        <v>11.601000000000001</v>
      </c>
      <c r="GJ57" s="7">
        <v>59.915999999999997</v>
      </c>
      <c r="GK57" s="7">
        <v>61.323999999999998</v>
      </c>
      <c r="GL57" s="7">
        <v>9</v>
      </c>
      <c r="GM57" s="7">
        <v>1</v>
      </c>
      <c r="GN57" s="4" t="s">
        <v>1038</v>
      </c>
      <c r="GO57" s="7">
        <v>1.2809999999999999</v>
      </c>
      <c r="GP57" s="7">
        <v>23.422000000000001</v>
      </c>
      <c r="GQ57" s="7">
        <v>25.094000000000001</v>
      </c>
      <c r="GR57" s="7">
        <v>4</v>
      </c>
      <c r="GS57" s="7">
        <v>1</v>
      </c>
      <c r="GT57" s="7">
        <v>3</v>
      </c>
      <c r="GU57" s="7">
        <v>1</v>
      </c>
      <c r="GV57" s="7">
        <v>2</v>
      </c>
      <c r="GW57" s="4" t="s">
        <v>336</v>
      </c>
      <c r="GX57" s="7">
        <v>3.6659999999999999</v>
      </c>
      <c r="GY57" s="7">
        <v>54.850999999999999</v>
      </c>
      <c r="GZ57" s="7">
        <v>56.027999999999999</v>
      </c>
      <c r="HA57" s="7">
        <v>11</v>
      </c>
      <c r="HB57" s="7">
        <v>4</v>
      </c>
      <c r="HC57" s="7">
        <v>5</v>
      </c>
      <c r="HD57" s="7">
        <v>2</v>
      </c>
      <c r="HE57" s="7">
        <v>1</v>
      </c>
      <c r="HF57" s="7">
        <v>3</v>
      </c>
      <c r="HG57" s="7">
        <v>4</v>
      </c>
      <c r="HH57" s="7">
        <v>3</v>
      </c>
      <c r="HI57" s="4" t="s">
        <v>346</v>
      </c>
      <c r="HJ57" s="4" t="s">
        <v>347</v>
      </c>
      <c r="HK57" s="8"/>
      <c r="HL57" s="4" t="s">
        <v>1026</v>
      </c>
      <c r="HM57" s="6">
        <v>44274.355486111112</v>
      </c>
      <c r="HN57" s="6">
        <v>44277.51363425926</v>
      </c>
      <c r="HO57" s="7">
        <v>95</v>
      </c>
      <c r="HP57" s="7">
        <v>272863</v>
      </c>
      <c r="HQ57" s="7">
        <v>0</v>
      </c>
      <c r="HR57" s="6">
        <v>44284.513684583333</v>
      </c>
      <c r="HS57" s="4" t="s">
        <v>314</v>
      </c>
      <c r="HT57" s="4" t="s">
        <v>826</v>
      </c>
      <c r="HU57" s="4" t="s">
        <v>811</v>
      </c>
      <c r="HV57" s="4" t="s">
        <v>317</v>
      </c>
      <c r="HW57" s="7">
        <v>0</v>
      </c>
      <c r="HX57" s="7">
        <v>0</v>
      </c>
      <c r="HY57" s="7">
        <v>2</v>
      </c>
      <c r="HZ57" s="7">
        <v>3</v>
      </c>
      <c r="IA57" s="7">
        <v>2</v>
      </c>
      <c r="IB57" s="7">
        <v>3</v>
      </c>
      <c r="IC57" s="7">
        <v>2</v>
      </c>
      <c r="ID57" s="7">
        <v>3</v>
      </c>
      <c r="IE57" s="4" t="s">
        <v>1039</v>
      </c>
      <c r="IF57" s="7">
        <v>3</v>
      </c>
      <c r="IG57" s="7">
        <v>2</v>
      </c>
      <c r="IH57" s="4" t="s">
        <v>360</v>
      </c>
      <c r="II57" s="4" t="s">
        <v>360</v>
      </c>
      <c r="IJ57" s="4"/>
      <c r="IK57" s="73">
        <v>0</v>
      </c>
      <c r="IL57" s="73">
        <v>16</v>
      </c>
      <c r="IM57" s="73">
        <v>16</v>
      </c>
      <c r="IN57" s="4"/>
      <c r="IO57" s="73">
        <v>0</v>
      </c>
      <c r="IP57" s="4" t="s">
        <v>1040</v>
      </c>
      <c r="IQ57" s="73">
        <v>72</v>
      </c>
      <c r="IR57" s="73">
        <v>72</v>
      </c>
      <c r="IS57" s="4"/>
      <c r="IT57" s="73">
        <v>0</v>
      </c>
      <c r="IU57" s="73">
        <v>12</v>
      </c>
      <c r="IV57" s="73">
        <v>12</v>
      </c>
      <c r="IW57" s="4"/>
      <c r="IX57" s="73">
        <v>0</v>
      </c>
      <c r="IY57" s="4" t="s">
        <v>1042</v>
      </c>
      <c r="IZ57" s="73">
        <v>40</v>
      </c>
      <c r="JA57" s="73">
        <v>40</v>
      </c>
      <c r="JB57" s="4"/>
      <c r="JC57" s="73">
        <v>1</v>
      </c>
      <c r="JD57" s="73">
        <v>28</v>
      </c>
      <c r="JE57" s="73">
        <v>28</v>
      </c>
      <c r="JF57" s="4"/>
      <c r="JG57" s="73">
        <v>0</v>
      </c>
      <c r="JH57" s="4" t="s">
        <v>1043</v>
      </c>
      <c r="JI57" s="7">
        <v>3</v>
      </c>
      <c r="JJ57" s="7">
        <v>2</v>
      </c>
      <c r="JK57" s="7">
        <v>3</v>
      </c>
      <c r="JL57" s="7">
        <v>3</v>
      </c>
      <c r="JM57" s="4" t="s">
        <v>1044</v>
      </c>
      <c r="JN57" s="7">
        <v>2</v>
      </c>
      <c r="JO57" s="7">
        <v>3</v>
      </c>
      <c r="JP57" s="7">
        <v>1</v>
      </c>
      <c r="JQ57" s="7">
        <v>2</v>
      </c>
      <c r="JR57" s="7">
        <v>1</v>
      </c>
      <c r="JS57" s="4" t="s">
        <v>1045</v>
      </c>
      <c r="JT57" s="7">
        <v>1</v>
      </c>
      <c r="JU57" s="7">
        <v>3</v>
      </c>
      <c r="JV57" s="4" t="s">
        <v>1046</v>
      </c>
      <c r="JW57" s="7">
        <v>2</v>
      </c>
      <c r="JX57" s="7">
        <v>1</v>
      </c>
      <c r="JY57" s="7">
        <v>1</v>
      </c>
      <c r="JZ57" s="7">
        <v>2</v>
      </c>
      <c r="KA57" s="7">
        <v>0</v>
      </c>
      <c r="KB57" s="4" t="s">
        <v>336</v>
      </c>
      <c r="KC57" s="4" t="s">
        <v>1047</v>
      </c>
      <c r="KD57" s="7">
        <v>2</v>
      </c>
      <c r="KE57" s="7">
        <v>1.47</v>
      </c>
      <c r="KF57" s="7">
        <v>331.72300000000001</v>
      </c>
      <c r="KG57" s="7">
        <v>332.96899999999999</v>
      </c>
      <c r="KH57" s="7">
        <v>9</v>
      </c>
      <c r="KI57" s="7">
        <v>2</v>
      </c>
      <c r="KJ57" s="7">
        <v>3</v>
      </c>
      <c r="KK57" s="7">
        <v>2</v>
      </c>
      <c r="KL57" s="7">
        <v>3</v>
      </c>
      <c r="KM57" s="7">
        <v>2</v>
      </c>
      <c r="KN57" s="7">
        <v>11</v>
      </c>
      <c r="KO57" s="7">
        <v>2</v>
      </c>
      <c r="KP57" s="4" t="s">
        <v>322</v>
      </c>
      <c r="KQ57" s="4" t="s">
        <v>313</v>
      </c>
      <c r="KR57" s="7">
        <v>1</v>
      </c>
      <c r="KS57" s="4" t="s">
        <v>1048</v>
      </c>
      <c r="KT57" s="4" t="s">
        <v>1049</v>
      </c>
      <c r="KU57" s="7">
        <v>4</v>
      </c>
      <c r="KV57" s="7">
        <v>4</v>
      </c>
      <c r="KW57" s="7">
        <v>3</v>
      </c>
      <c r="KX57" s="7">
        <v>3</v>
      </c>
      <c r="KY57" s="7">
        <v>4</v>
      </c>
      <c r="KZ57" s="7">
        <v>4</v>
      </c>
      <c r="LA57" s="7">
        <v>3</v>
      </c>
      <c r="LB57" s="7">
        <v>4</v>
      </c>
      <c r="LC57" s="7">
        <v>4</v>
      </c>
      <c r="LD57" s="7">
        <v>4</v>
      </c>
      <c r="LE57" s="7">
        <v>3</v>
      </c>
      <c r="LF57" s="7">
        <v>4</v>
      </c>
      <c r="LG57" s="7">
        <v>3</v>
      </c>
      <c r="LH57" s="7">
        <v>4</v>
      </c>
      <c r="LI57" s="7">
        <v>3</v>
      </c>
      <c r="LJ57" s="7">
        <v>4</v>
      </c>
      <c r="LK57" s="7">
        <v>4</v>
      </c>
      <c r="LL57" s="7">
        <v>3</v>
      </c>
      <c r="LM57" s="7">
        <v>4</v>
      </c>
      <c r="LN57" s="7">
        <v>4</v>
      </c>
      <c r="LO57" s="7">
        <v>3</v>
      </c>
      <c r="LP57" s="7">
        <v>4</v>
      </c>
      <c r="LQ57" s="7">
        <v>3</v>
      </c>
      <c r="LR57" s="7">
        <v>4</v>
      </c>
      <c r="LS57" s="7">
        <v>3</v>
      </c>
      <c r="LT57" s="7">
        <v>4</v>
      </c>
      <c r="LU57" s="7">
        <v>4</v>
      </c>
      <c r="LV57" s="4" t="s">
        <v>1050</v>
      </c>
      <c r="LW57" s="4" t="s">
        <v>1051</v>
      </c>
      <c r="LX57" s="4" t="s">
        <v>1052</v>
      </c>
      <c r="LY57" s="4" t="s">
        <v>353</v>
      </c>
      <c r="LZ57" s="7">
        <v>51</v>
      </c>
      <c r="MA57">
        <f t="shared" si="27"/>
        <v>2</v>
      </c>
      <c r="MB57">
        <f t="shared" si="28"/>
        <v>15</v>
      </c>
      <c r="MC57">
        <f t="shared" si="0"/>
        <v>15</v>
      </c>
      <c r="MD57">
        <f t="shared" si="1"/>
        <v>12</v>
      </c>
      <c r="ME57">
        <f t="shared" si="29"/>
        <v>44</v>
      </c>
      <c r="MF57">
        <f t="shared" si="30"/>
        <v>0.4</v>
      </c>
      <c r="MG57">
        <f t="shared" si="31"/>
        <v>2.5</v>
      </c>
      <c r="MH57">
        <f t="shared" si="32"/>
        <v>3</v>
      </c>
      <c r="MI57">
        <f t="shared" si="33"/>
        <v>2.4</v>
      </c>
      <c r="MJ57">
        <f t="shared" si="34"/>
        <v>3.6666666666666665</v>
      </c>
      <c r="MK57">
        <f t="shared" si="35"/>
        <v>1</v>
      </c>
      <c r="ML57">
        <f t="shared" si="36"/>
        <v>2.6</v>
      </c>
      <c r="MM57">
        <f t="shared" si="37"/>
        <v>1</v>
      </c>
      <c r="MN57">
        <f t="shared" si="38"/>
        <v>3</v>
      </c>
      <c r="MO57">
        <f t="shared" si="39"/>
        <v>1</v>
      </c>
      <c r="MP57">
        <f t="shared" si="40"/>
        <v>2.6666666666666665</v>
      </c>
      <c r="MQ57">
        <f t="shared" si="41"/>
        <v>1.6666666666666667</v>
      </c>
      <c r="MR57">
        <f t="shared" si="42"/>
        <v>2.3333333333333335</v>
      </c>
      <c r="MS57">
        <f t="shared" si="43"/>
        <v>46.285714285714285</v>
      </c>
      <c r="MT57">
        <f t="shared" si="44"/>
        <v>46.714285714285715</v>
      </c>
      <c r="MU57" s="77">
        <f t="shared" si="2"/>
        <v>0</v>
      </c>
      <c r="MV57">
        <f t="shared" si="3"/>
        <v>0</v>
      </c>
      <c r="MW57">
        <v>0</v>
      </c>
      <c r="MX57">
        <v>0</v>
      </c>
      <c r="MY57">
        <f t="shared" si="4"/>
        <v>1</v>
      </c>
      <c r="MZ57">
        <v>1</v>
      </c>
      <c r="NA57">
        <v>1</v>
      </c>
      <c r="NB57">
        <f t="shared" si="5"/>
        <v>0</v>
      </c>
      <c r="NC57">
        <f t="shared" si="6"/>
        <v>0</v>
      </c>
      <c r="ND57">
        <f t="shared" si="7"/>
        <v>0</v>
      </c>
      <c r="NE57">
        <f t="shared" si="8"/>
        <v>0</v>
      </c>
      <c r="NF57">
        <f t="shared" si="9"/>
        <v>1</v>
      </c>
      <c r="NG57">
        <f t="shared" si="10"/>
        <v>1</v>
      </c>
      <c r="NH57">
        <f t="shared" si="11"/>
        <v>0</v>
      </c>
      <c r="NI57">
        <f t="shared" si="12"/>
        <v>0</v>
      </c>
      <c r="NJ57">
        <f t="shared" si="13"/>
        <v>0</v>
      </c>
      <c r="NK57">
        <f t="shared" si="14"/>
        <v>0</v>
      </c>
      <c r="NL57">
        <f t="shared" si="15"/>
        <v>1</v>
      </c>
      <c r="NM57">
        <f t="shared" si="16"/>
        <v>0</v>
      </c>
      <c r="NN57" s="77">
        <f t="shared" si="17"/>
        <v>0.5</v>
      </c>
      <c r="NO57" s="77">
        <f t="shared" si="18"/>
        <v>0</v>
      </c>
      <c r="NP57" s="77">
        <f t="shared" si="19"/>
        <v>0</v>
      </c>
      <c r="NQ57" s="77">
        <f t="shared" si="20"/>
        <v>0</v>
      </c>
      <c r="NR57" s="77">
        <f t="shared" si="21"/>
        <v>0</v>
      </c>
      <c r="NS57" s="77">
        <f t="shared" si="22"/>
        <v>0</v>
      </c>
      <c r="NT57" s="77">
        <f t="shared" si="23"/>
        <v>1</v>
      </c>
      <c r="NU57" s="77">
        <f t="shared" si="24"/>
        <v>0</v>
      </c>
      <c r="NV57" s="77">
        <f t="shared" si="25"/>
        <v>0</v>
      </c>
      <c r="NW57" s="77" t="e">
        <f>IF(LEN(VLOOKUP(I:I,#REF!, 2, 0))=0, "", VLOOKUP(I:I,#REF!, 2, 0))</f>
        <v>#REF!</v>
      </c>
      <c r="NX57" s="77" t="e">
        <f>IF(LEN(VLOOKUP(I:I,#REF!, 3, 0))=0, "", VLOOKUP(I:I,#REF!, 3, 0))</f>
        <v>#REF!</v>
      </c>
      <c r="NY57" s="77">
        <f t="shared" si="45"/>
        <v>0.5</v>
      </c>
      <c r="NZ57" s="77">
        <f t="shared" si="46"/>
        <v>0.5</v>
      </c>
      <c r="OA57" s="77">
        <f t="shared" si="47"/>
        <v>0.5</v>
      </c>
      <c r="OB57" s="77">
        <f t="shared" si="48"/>
        <v>0.33333333333333331</v>
      </c>
      <c r="OC57">
        <f t="shared" si="49"/>
        <v>0</v>
      </c>
      <c r="OD57" s="77">
        <f t="shared" si="50"/>
        <v>0.5</v>
      </c>
      <c r="OE57">
        <f t="shared" si="51"/>
        <v>0.16666666666666666</v>
      </c>
      <c r="OF57">
        <f t="shared" si="52"/>
        <v>0.18181818181818182</v>
      </c>
      <c r="OG57" t="e">
        <f t="shared" si="53"/>
        <v>#REF!</v>
      </c>
      <c r="OH57">
        <f t="shared" si="58"/>
        <v>0.41666666666666669</v>
      </c>
      <c r="OI57">
        <f t="shared" si="54"/>
        <v>0.25</v>
      </c>
      <c r="OJ57" s="77">
        <f t="shared" si="55"/>
        <v>0.5</v>
      </c>
      <c r="OK57" t="e">
        <f>IF(LEN(VLOOKUP(I:I,#REF!, 2, 0))=0, "", VLOOKUP(I:I,#REF!, 2, 0))</f>
        <v>#REF!</v>
      </c>
      <c r="OL57" t="e">
        <f>IF(LEN(VLOOKUP(I:I,#REF!, 3, 0))=0, "", VLOOKUP(I:I,#REF!, 3, 0))</f>
        <v>#REF!</v>
      </c>
      <c r="OM57" t="s">
        <v>353</v>
      </c>
      <c r="ON57" t="s">
        <v>353</v>
      </c>
      <c r="OO57" s="1">
        <v>0</v>
      </c>
      <c r="OP57">
        <f t="shared" si="56"/>
        <v>12</v>
      </c>
      <c r="OQ57">
        <v>1</v>
      </c>
      <c r="OR57">
        <v>2</v>
      </c>
      <c r="OS57">
        <f t="shared" si="57"/>
        <v>2</v>
      </c>
    </row>
    <row r="58" spans="3:409" ht="18" customHeight="1">
      <c r="F58">
        <v>1</v>
      </c>
      <c r="G58">
        <v>1</v>
      </c>
      <c r="H58" s="110" t="s">
        <v>1053</v>
      </c>
      <c r="I58" s="110" t="s">
        <v>1053</v>
      </c>
      <c r="J58" s="5"/>
      <c r="K58" s="6">
        <v>44271.363981481481</v>
      </c>
      <c r="L58" s="6">
        <v>44271.411145833335</v>
      </c>
      <c r="M58" s="7">
        <v>100</v>
      </c>
      <c r="N58" s="7">
        <v>2</v>
      </c>
      <c r="O58" s="73">
        <v>1</v>
      </c>
      <c r="P58" s="4" t="s">
        <v>313</v>
      </c>
      <c r="Q58" s="7">
        <v>4075</v>
      </c>
      <c r="R58" s="7">
        <v>1</v>
      </c>
      <c r="S58" s="6">
        <v>44271.4111634375</v>
      </c>
      <c r="T58" s="4" t="s">
        <v>314</v>
      </c>
      <c r="U58" s="4" t="s">
        <v>779</v>
      </c>
      <c r="V58" s="4" t="s">
        <v>780</v>
      </c>
      <c r="W58" s="4" t="s">
        <v>317</v>
      </c>
      <c r="X58" s="7">
        <v>37.183999999999997</v>
      </c>
      <c r="Y58" s="7">
        <v>56.036000000000001</v>
      </c>
      <c r="Z58" s="7">
        <v>60.948</v>
      </c>
      <c r="AA58" s="7">
        <v>4</v>
      </c>
      <c r="AB58" s="7">
        <v>4</v>
      </c>
      <c r="AC58" s="7">
        <v>0</v>
      </c>
      <c r="AD58" s="7">
        <v>0</v>
      </c>
      <c r="AE58" s="7">
        <v>0</v>
      </c>
      <c r="AF58" s="7">
        <v>2</v>
      </c>
      <c r="AG58" s="7">
        <v>0</v>
      </c>
      <c r="AH58" s="7">
        <v>2</v>
      </c>
      <c r="AI58" s="7">
        <v>2</v>
      </c>
      <c r="AJ58" s="4" t="s">
        <v>1054</v>
      </c>
      <c r="AK58" s="7">
        <v>6.8310000000000004</v>
      </c>
      <c r="AL58" s="7">
        <v>10.3</v>
      </c>
      <c r="AM58" s="7">
        <v>12.02</v>
      </c>
      <c r="AN58" s="7">
        <v>2</v>
      </c>
      <c r="AO58" s="7">
        <v>4</v>
      </c>
      <c r="AP58" s="7">
        <v>0</v>
      </c>
      <c r="AQ58" s="7">
        <v>0</v>
      </c>
      <c r="AR58" s="7">
        <v>0</v>
      </c>
      <c r="AS58" s="7">
        <v>179.745</v>
      </c>
      <c r="AT58" s="7">
        <v>0</v>
      </c>
      <c r="AU58" s="7">
        <v>247.839</v>
      </c>
      <c r="AV58" s="7">
        <v>338.60700000000003</v>
      </c>
      <c r="AW58" s="7">
        <v>415.779</v>
      </c>
      <c r="AX58" s="7">
        <v>4</v>
      </c>
      <c r="AY58" s="4" t="s">
        <v>356</v>
      </c>
      <c r="AZ58" s="4" t="s">
        <v>320</v>
      </c>
      <c r="BA58" s="4"/>
      <c r="BB58" s="73">
        <v>-888</v>
      </c>
      <c r="BC58" s="4" t="s">
        <v>1055</v>
      </c>
      <c r="BD58" s="7">
        <v>5.0060000000000002</v>
      </c>
      <c r="BE58" s="7">
        <v>5.0060000000000002</v>
      </c>
      <c r="BF58" s="7">
        <v>284.00099999999998</v>
      </c>
      <c r="BG58" s="7">
        <v>1</v>
      </c>
      <c r="BH58" s="7">
        <v>6.3570000000000002</v>
      </c>
      <c r="BI58" s="7">
        <v>6.3570000000000002</v>
      </c>
      <c r="BJ58" s="7">
        <v>22.922000000000001</v>
      </c>
      <c r="BK58" s="7">
        <v>1</v>
      </c>
      <c r="BL58" s="4" t="s">
        <v>600</v>
      </c>
      <c r="BM58" s="7">
        <v>0</v>
      </c>
      <c r="BN58" s="7">
        <v>0</v>
      </c>
      <c r="BO58" s="7">
        <v>48.475000000000001</v>
      </c>
      <c r="BP58" s="7">
        <v>0</v>
      </c>
      <c r="BQ58" s="7">
        <v>100</v>
      </c>
      <c r="BR58" s="7">
        <v>6</v>
      </c>
      <c r="BS58" s="7">
        <v>113.06</v>
      </c>
      <c r="BT58" s="7">
        <v>115.45099999999999</v>
      </c>
      <c r="BU58" s="7">
        <v>304.108</v>
      </c>
      <c r="BV58" s="7">
        <v>2</v>
      </c>
      <c r="BW58" s="4" t="s">
        <v>378</v>
      </c>
      <c r="BX58" s="4" t="s">
        <v>378</v>
      </c>
      <c r="BY58" s="4"/>
      <c r="BZ58" s="73">
        <v>0</v>
      </c>
      <c r="CA58" s="4" t="s">
        <v>1056</v>
      </c>
      <c r="CB58" s="7">
        <v>0</v>
      </c>
      <c r="CC58" s="7">
        <v>0</v>
      </c>
      <c r="CD58" s="7">
        <v>46.402000000000001</v>
      </c>
      <c r="CE58" s="7">
        <v>0</v>
      </c>
      <c r="CF58" s="7">
        <v>100</v>
      </c>
      <c r="CG58" s="7">
        <v>5</v>
      </c>
      <c r="CH58" s="7">
        <v>73.614000000000004</v>
      </c>
      <c r="CI58" s="7">
        <v>83.701999999999998</v>
      </c>
      <c r="CJ58" s="7">
        <v>100.413</v>
      </c>
      <c r="CK58" s="7">
        <v>2</v>
      </c>
      <c r="CL58" s="97" t="s">
        <v>413</v>
      </c>
      <c r="CM58" s="94" t="s">
        <v>1057</v>
      </c>
      <c r="CN58" s="7">
        <v>0</v>
      </c>
      <c r="CO58" s="7">
        <v>0</v>
      </c>
      <c r="CP58" s="7">
        <v>164.08500000000001</v>
      </c>
      <c r="CQ58" s="7">
        <v>0</v>
      </c>
      <c r="CR58" s="7">
        <v>100</v>
      </c>
      <c r="CS58" s="7">
        <v>6</v>
      </c>
      <c r="CT58" s="7">
        <v>3</v>
      </c>
      <c r="CU58" s="7">
        <v>0</v>
      </c>
      <c r="CV58" s="4" t="s">
        <v>1058</v>
      </c>
      <c r="CW58" s="7">
        <v>0</v>
      </c>
      <c r="CX58" s="7">
        <v>0</v>
      </c>
      <c r="CY58" s="7">
        <v>234.66399999999999</v>
      </c>
      <c r="CZ58" s="7">
        <v>0</v>
      </c>
      <c r="DA58" s="7">
        <v>4.63</v>
      </c>
      <c r="DB58" s="7">
        <v>9.8919999999999995</v>
      </c>
      <c r="DC58" s="7">
        <v>11.5</v>
      </c>
      <c r="DD58" s="7">
        <v>2</v>
      </c>
      <c r="DE58" s="4" t="s">
        <v>377</v>
      </c>
      <c r="DF58" s="7">
        <v>0</v>
      </c>
      <c r="DG58" s="7">
        <v>0</v>
      </c>
      <c r="DH58" s="7">
        <v>36.679000000000002</v>
      </c>
      <c r="DI58" s="7">
        <v>0</v>
      </c>
      <c r="DJ58" s="7">
        <v>100</v>
      </c>
      <c r="DK58" s="7">
        <v>3</v>
      </c>
      <c r="DL58" s="7">
        <v>30.619</v>
      </c>
      <c r="DM58" s="7">
        <v>152.649</v>
      </c>
      <c r="DN58" s="7">
        <v>197.41</v>
      </c>
      <c r="DO58" s="7">
        <v>3</v>
      </c>
      <c r="DP58" s="4" t="s">
        <v>378</v>
      </c>
      <c r="DQ58" s="4" t="s">
        <v>378</v>
      </c>
      <c r="DR58" s="4"/>
      <c r="DS58" s="73">
        <v>0</v>
      </c>
      <c r="DT58" s="4" t="s">
        <v>1059</v>
      </c>
      <c r="DU58" s="7">
        <v>0</v>
      </c>
      <c r="DV58" s="7">
        <v>0</v>
      </c>
      <c r="DW58" s="7">
        <v>74.816999999999993</v>
      </c>
      <c r="DX58" s="7">
        <v>0</v>
      </c>
      <c r="DY58" s="7">
        <v>100</v>
      </c>
      <c r="DZ58" s="7">
        <v>6</v>
      </c>
      <c r="EA58" s="7">
        <v>10.071999999999999</v>
      </c>
      <c r="EB58" s="7">
        <v>19.760000000000002</v>
      </c>
      <c r="EC58" s="7">
        <v>27.867999999999999</v>
      </c>
      <c r="ED58" s="7">
        <v>2</v>
      </c>
      <c r="EE58" s="94" t="s">
        <v>363</v>
      </c>
      <c r="EF58" s="94" t="s">
        <v>1060</v>
      </c>
      <c r="EG58" s="7">
        <v>0</v>
      </c>
      <c r="EH58" s="7">
        <v>0</v>
      </c>
      <c r="EI58" s="7">
        <v>166.971</v>
      </c>
      <c r="EJ58" s="7">
        <v>0</v>
      </c>
      <c r="EK58" s="7">
        <v>100</v>
      </c>
      <c r="EL58" s="7">
        <v>7</v>
      </c>
      <c r="EM58" s="7">
        <v>3</v>
      </c>
      <c r="EN58" s="7">
        <v>0</v>
      </c>
      <c r="EO58" s="4" t="s">
        <v>1061</v>
      </c>
      <c r="EP58" s="7">
        <v>32.204000000000001</v>
      </c>
      <c r="EQ58" s="7">
        <v>35.375</v>
      </c>
      <c r="ER58" s="7">
        <v>37.774000000000001</v>
      </c>
      <c r="ES58" s="7">
        <v>3</v>
      </c>
      <c r="ET58" s="4" t="s">
        <v>345</v>
      </c>
      <c r="EU58" s="7">
        <v>0</v>
      </c>
      <c r="EV58" s="7">
        <v>0</v>
      </c>
      <c r="EW58" s="7">
        <v>283.86599999999999</v>
      </c>
      <c r="EX58" s="7">
        <v>0</v>
      </c>
      <c r="EY58" s="7">
        <v>81</v>
      </c>
      <c r="EZ58" s="7">
        <v>8</v>
      </c>
      <c r="FA58" s="7">
        <v>13.958</v>
      </c>
      <c r="FB58" s="7">
        <v>109.023</v>
      </c>
      <c r="FC58" s="7">
        <v>111.039</v>
      </c>
      <c r="FD58" s="7">
        <v>5</v>
      </c>
      <c r="FE58" s="4" t="s">
        <v>1062</v>
      </c>
      <c r="FF58" s="7">
        <v>3</v>
      </c>
      <c r="FG58" s="7">
        <v>0</v>
      </c>
      <c r="FH58" s="7">
        <v>4</v>
      </c>
      <c r="FI58" s="7">
        <v>0</v>
      </c>
      <c r="FJ58" s="7">
        <v>3</v>
      </c>
      <c r="FK58" s="7">
        <v>0</v>
      </c>
      <c r="FL58" s="4" t="s">
        <v>313</v>
      </c>
      <c r="FM58" s="4" t="s">
        <v>313</v>
      </c>
      <c r="FN58" s="7">
        <v>1</v>
      </c>
      <c r="FO58" s="7">
        <v>39.369</v>
      </c>
      <c r="FP58" s="7">
        <v>118.425</v>
      </c>
      <c r="FQ58" s="7">
        <v>120.48399999999999</v>
      </c>
      <c r="FR58" s="7">
        <v>5</v>
      </c>
      <c r="FS58" s="4" t="s">
        <v>1063</v>
      </c>
      <c r="FT58" s="4" t="s">
        <v>587</v>
      </c>
      <c r="FU58" s="4"/>
      <c r="FV58" s="73">
        <v>0</v>
      </c>
      <c r="FW58" s="4" t="s">
        <v>1064</v>
      </c>
      <c r="FX58" s="4" t="s">
        <v>336</v>
      </c>
      <c r="FY58" s="7">
        <v>90.524000000000001</v>
      </c>
      <c r="FZ58" s="7">
        <v>147.953</v>
      </c>
      <c r="GA58" s="7">
        <v>152.78399999999999</v>
      </c>
      <c r="GB58" s="7">
        <v>3</v>
      </c>
      <c r="GC58" s="4" t="s">
        <v>1065</v>
      </c>
      <c r="GD58" s="4" t="s">
        <v>1065</v>
      </c>
      <c r="GE58" s="4"/>
      <c r="GF58" s="73">
        <v>0</v>
      </c>
      <c r="GG58" s="4" t="s">
        <v>1066</v>
      </c>
      <c r="GH58" s="4" t="s">
        <v>336</v>
      </c>
      <c r="GI58" s="7">
        <v>27.077999999999999</v>
      </c>
      <c r="GJ58" s="7">
        <v>31.126999999999999</v>
      </c>
      <c r="GK58" s="7">
        <v>66.677000000000007</v>
      </c>
      <c r="GL58" s="7">
        <v>3</v>
      </c>
      <c r="GM58" s="7">
        <v>2</v>
      </c>
      <c r="GN58" s="4" t="s">
        <v>1067</v>
      </c>
      <c r="GO58" s="7">
        <v>5.3339999999999996</v>
      </c>
      <c r="GP58" s="7">
        <v>5.3339999999999996</v>
      </c>
      <c r="GQ58" s="7">
        <v>7.4850000000000003</v>
      </c>
      <c r="GR58" s="7">
        <v>1</v>
      </c>
      <c r="GS58" s="7">
        <v>3</v>
      </c>
      <c r="GT58" s="7">
        <v>4</v>
      </c>
      <c r="GU58" s="7">
        <v>0</v>
      </c>
      <c r="GV58" s="7">
        <v>2</v>
      </c>
      <c r="GW58" s="4" t="s">
        <v>312</v>
      </c>
      <c r="GX58" s="7">
        <v>12.904</v>
      </c>
      <c r="GY58" s="7">
        <v>74.783000000000001</v>
      </c>
      <c r="GZ58" s="7">
        <v>75.944000000000003</v>
      </c>
      <c r="HA58" s="7">
        <v>7</v>
      </c>
      <c r="HB58" s="7">
        <v>3</v>
      </c>
      <c r="HC58" s="7">
        <v>4</v>
      </c>
      <c r="HD58" s="7">
        <v>1</v>
      </c>
      <c r="HE58" s="7">
        <v>1</v>
      </c>
      <c r="HF58" s="7">
        <v>1</v>
      </c>
      <c r="HG58" s="7">
        <v>1</v>
      </c>
      <c r="HH58" s="7">
        <v>1</v>
      </c>
      <c r="HI58" s="4" t="s">
        <v>346</v>
      </c>
      <c r="HJ58" s="4" t="s">
        <v>347</v>
      </c>
      <c r="HK58" s="8"/>
      <c r="HL58" s="4" t="s">
        <v>1053</v>
      </c>
      <c r="HM58" s="6">
        <v>44274.35396990741</v>
      </c>
      <c r="HN58" s="6">
        <v>44274.398796296293</v>
      </c>
      <c r="HO58" s="7">
        <v>100</v>
      </c>
      <c r="HP58" s="7">
        <v>3873</v>
      </c>
      <c r="HQ58" s="7">
        <v>1</v>
      </c>
      <c r="HR58" s="6">
        <v>44274.398812800922</v>
      </c>
      <c r="HS58" s="4" t="s">
        <v>314</v>
      </c>
      <c r="HT58" s="4" t="s">
        <v>779</v>
      </c>
      <c r="HU58" s="4" t="s">
        <v>780</v>
      </c>
      <c r="HV58" s="4" t="s">
        <v>317</v>
      </c>
      <c r="HW58" s="7">
        <v>1</v>
      </c>
      <c r="HX58" s="7">
        <v>2</v>
      </c>
      <c r="HY58" s="7">
        <v>3</v>
      </c>
      <c r="HZ58" s="7">
        <v>1</v>
      </c>
      <c r="IA58" s="7">
        <v>1</v>
      </c>
      <c r="IB58" s="7">
        <v>1</v>
      </c>
      <c r="IC58" s="7">
        <v>3</v>
      </c>
      <c r="ID58" s="7">
        <v>3</v>
      </c>
      <c r="IE58" s="4" t="s">
        <v>1068</v>
      </c>
      <c r="IF58" s="7">
        <v>3</v>
      </c>
      <c r="IG58" s="7">
        <v>0</v>
      </c>
      <c r="IH58" s="4" t="s">
        <v>1069</v>
      </c>
      <c r="II58" s="4" t="s">
        <v>448</v>
      </c>
      <c r="IJ58" s="4"/>
      <c r="IK58" s="73">
        <v>0</v>
      </c>
      <c r="IL58" s="4" t="s">
        <v>1070</v>
      </c>
      <c r="IM58" s="73">
        <v>4</v>
      </c>
      <c r="IN58" s="4"/>
      <c r="IO58" s="73">
        <v>0</v>
      </c>
      <c r="IP58" s="4" t="s">
        <v>1071</v>
      </c>
      <c r="IQ58" s="4" t="s">
        <v>1072</v>
      </c>
      <c r="IR58" s="73">
        <v>29</v>
      </c>
      <c r="IS58" s="4"/>
      <c r="IT58" s="73">
        <v>0</v>
      </c>
      <c r="IU58" s="4" t="s">
        <v>1074</v>
      </c>
      <c r="IV58" s="73">
        <v>21</v>
      </c>
      <c r="IW58" s="4"/>
      <c r="IX58" s="73">
        <v>1</v>
      </c>
      <c r="IY58" s="4" t="s">
        <v>1075</v>
      </c>
      <c r="IZ58" s="4" t="s">
        <v>1076</v>
      </c>
      <c r="JA58" s="73">
        <v>10</v>
      </c>
      <c r="JB58" s="4"/>
      <c r="JC58" s="73">
        <v>0</v>
      </c>
      <c r="JD58" s="4" t="s">
        <v>1076</v>
      </c>
      <c r="JE58" s="73">
        <v>10</v>
      </c>
      <c r="JF58" s="4"/>
      <c r="JG58" s="73">
        <v>0</v>
      </c>
      <c r="JH58" s="4" t="s">
        <v>1077</v>
      </c>
      <c r="JI58" s="7">
        <v>0</v>
      </c>
      <c r="JJ58" s="7">
        <v>1</v>
      </c>
      <c r="JK58" s="7">
        <v>3</v>
      </c>
      <c r="JL58" s="7">
        <v>1</v>
      </c>
      <c r="JM58" s="4" t="s">
        <v>1078</v>
      </c>
      <c r="JN58" s="7">
        <v>3</v>
      </c>
      <c r="JO58" s="7">
        <v>1</v>
      </c>
      <c r="JP58" s="7">
        <v>3</v>
      </c>
      <c r="JQ58" s="7">
        <v>2</v>
      </c>
      <c r="JR58" s="7">
        <v>1</v>
      </c>
      <c r="JS58" s="4" t="s">
        <v>1079</v>
      </c>
      <c r="JT58" s="7">
        <v>3</v>
      </c>
      <c r="JU58" s="7">
        <v>1</v>
      </c>
      <c r="JV58" s="4" t="s">
        <v>1080</v>
      </c>
      <c r="JW58" s="7">
        <v>4</v>
      </c>
      <c r="JX58" s="7">
        <v>4</v>
      </c>
      <c r="JY58" s="7">
        <v>0</v>
      </c>
      <c r="JZ58" s="7">
        <v>1</v>
      </c>
      <c r="KA58" s="7">
        <v>0</v>
      </c>
      <c r="KB58" s="4" t="s">
        <v>313</v>
      </c>
      <c r="KC58" s="4" t="s">
        <v>313</v>
      </c>
      <c r="KD58" s="7">
        <v>1</v>
      </c>
      <c r="KE58" s="7">
        <v>8.1389999999999993</v>
      </c>
      <c r="KF58" s="7">
        <v>42.502000000000002</v>
      </c>
      <c r="KG58" s="7">
        <v>43.656999999999996</v>
      </c>
      <c r="KH58" s="7">
        <v>5</v>
      </c>
      <c r="KI58" s="7">
        <v>6</v>
      </c>
      <c r="KJ58" s="7">
        <v>6</v>
      </c>
      <c r="KK58" s="7">
        <v>1</v>
      </c>
      <c r="KL58" s="7">
        <v>1</v>
      </c>
      <c r="KM58" s="7">
        <v>1</v>
      </c>
      <c r="KN58" s="7">
        <v>11</v>
      </c>
      <c r="KO58" s="7">
        <v>2</v>
      </c>
      <c r="KP58" s="4" t="s">
        <v>326</v>
      </c>
      <c r="KQ58" s="4" t="s">
        <v>313</v>
      </c>
      <c r="KR58" s="7">
        <v>1</v>
      </c>
      <c r="KS58" s="4" t="s">
        <v>1081</v>
      </c>
      <c r="KT58" s="4" t="s">
        <v>313</v>
      </c>
      <c r="KU58" s="7">
        <v>5</v>
      </c>
      <c r="KV58" s="7">
        <v>5</v>
      </c>
      <c r="KW58" s="7">
        <v>5</v>
      </c>
      <c r="KX58" s="7">
        <v>5</v>
      </c>
      <c r="KY58" s="7">
        <v>5</v>
      </c>
      <c r="KZ58" s="7">
        <v>5</v>
      </c>
      <c r="LA58" s="7">
        <v>4</v>
      </c>
      <c r="LB58" s="7">
        <v>3</v>
      </c>
      <c r="LC58" s="7">
        <v>1</v>
      </c>
      <c r="LD58" s="7">
        <v>5</v>
      </c>
      <c r="LE58" s="7">
        <v>5</v>
      </c>
      <c r="LF58" s="7">
        <v>5</v>
      </c>
      <c r="LG58" s="7">
        <v>5</v>
      </c>
      <c r="LH58" s="7">
        <v>5</v>
      </c>
      <c r="LI58" s="7">
        <v>5</v>
      </c>
      <c r="LJ58" s="7">
        <v>5</v>
      </c>
      <c r="LK58" s="7">
        <v>5</v>
      </c>
      <c r="LL58" s="7">
        <v>5</v>
      </c>
      <c r="LM58" s="7">
        <v>5</v>
      </c>
      <c r="LN58" s="7">
        <v>5</v>
      </c>
      <c r="LO58" s="7">
        <v>5</v>
      </c>
      <c r="LP58" s="7">
        <v>5</v>
      </c>
      <c r="LQ58" s="7">
        <v>5</v>
      </c>
      <c r="LR58" s="7">
        <v>5</v>
      </c>
      <c r="LS58" s="7">
        <v>5</v>
      </c>
      <c r="LT58" s="7">
        <v>5</v>
      </c>
      <c r="LU58" s="7">
        <v>5</v>
      </c>
      <c r="LV58" s="4" t="s">
        <v>1082</v>
      </c>
      <c r="LW58" s="4" t="s">
        <v>1083</v>
      </c>
      <c r="LX58" s="4" t="s">
        <v>1084</v>
      </c>
      <c r="LY58" s="4" t="s">
        <v>313</v>
      </c>
      <c r="LZ58" s="7">
        <v>63</v>
      </c>
      <c r="MA58">
        <f t="shared" si="27"/>
        <v>6</v>
      </c>
      <c r="MB58">
        <f t="shared" si="28"/>
        <v>12</v>
      </c>
      <c r="MC58">
        <f t="shared" si="0"/>
        <v>10</v>
      </c>
      <c r="MD58">
        <f t="shared" si="1"/>
        <v>15</v>
      </c>
      <c r="ME58">
        <f t="shared" si="29"/>
        <v>53</v>
      </c>
      <c r="MF58">
        <f t="shared" si="30"/>
        <v>1</v>
      </c>
      <c r="MG58">
        <f t="shared" si="31"/>
        <v>2</v>
      </c>
      <c r="MH58">
        <f t="shared" si="32"/>
        <v>2</v>
      </c>
      <c r="MI58">
        <f t="shared" si="33"/>
        <v>3</v>
      </c>
      <c r="MJ58">
        <f t="shared" si="34"/>
        <v>4.416666666666667</v>
      </c>
      <c r="MK58">
        <f t="shared" si="35"/>
        <v>0</v>
      </c>
      <c r="ML58">
        <f t="shared" si="36"/>
        <v>3.6</v>
      </c>
      <c r="MM58">
        <f t="shared" si="37"/>
        <v>0</v>
      </c>
      <c r="MN58">
        <f t="shared" si="38"/>
        <v>4</v>
      </c>
      <c r="MO58">
        <f t="shared" si="39"/>
        <v>0</v>
      </c>
      <c r="MP58">
        <f t="shared" si="40"/>
        <v>3.6666666666666665</v>
      </c>
      <c r="MQ58">
        <f t="shared" si="41"/>
        <v>0.33333333333333331</v>
      </c>
      <c r="MR58">
        <f t="shared" si="42"/>
        <v>2.3333333333333335</v>
      </c>
      <c r="MS58">
        <f t="shared" si="43"/>
        <v>97.285714285714292</v>
      </c>
      <c r="MT58">
        <f t="shared" si="44"/>
        <v>5.8571428571428568</v>
      </c>
      <c r="MU58" s="77">
        <f t="shared" si="2"/>
        <v>0</v>
      </c>
      <c r="MV58">
        <f t="shared" si="3"/>
        <v>0</v>
      </c>
      <c r="MW58">
        <v>1</v>
      </c>
      <c r="MX58">
        <v>1</v>
      </c>
      <c r="MY58">
        <f t="shared" si="4"/>
        <v>0</v>
      </c>
      <c r="MZ58">
        <v>1</v>
      </c>
      <c r="NA58">
        <v>1</v>
      </c>
      <c r="NB58">
        <f t="shared" si="5"/>
        <v>0</v>
      </c>
      <c r="NC58">
        <f t="shared" si="6"/>
        <v>0</v>
      </c>
      <c r="ND58">
        <f t="shared" si="7"/>
        <v>0</v>
      </c>
      <c r="NE58">
        <f t="shared" si="8"/>
        <v>0</v>
      </c>
      <c r="NF58">
        <f t="shared" si="9"/>
        <v>0</v>
      </c>
      <c r="NG58">
        <f t="shared" si="10"/>
        <v>0</v>
      </c>
      <c r="NH58">
        <f t="shared" si="11"/>
        <v>0</v>
      </c>
      <c r="NI58">
        <f t="shared" si="12"/>
        <v>0</v>
      </c>
      <c r="NJ58">
        <f t="shared" si="13"/>
        <v>0</v>
      </c>
      <c r="NK58">
        <f t="shared" si="14"/>
        <v>1</v>
      </c>
      <c r="NL58">
        <f t="shared" si="15"/>
        <v>0</v>
      </c>
      <c r="NM58">
        <f t="shared" si="16"/>
        <v>0</v>
      </c>
      <c r="NN58" s="77">
        <f t="shared" si="17"/>
        <v>0.5</v>
      </c>
      <c r="NO58" s="77">
        <f t="shared" si="18"/>
        <v>0</v>
      </c>
      <c r="NP58" s="77">
        <f t="shared" si="19"/>
        <v>0</v>
      </c>
      <c r="NQ58" s="77">
        <f t="shared" si="20"/>
        <v>0</v>
      </c>
      <c r="NR58" s="77">
        <f t="shared" si="21"/>
        <v>0</v>
      </c>
      <c r="NS58" s="77">
        <f t="shared" si="22"/>
        <v>0</v>
      </c>
      <c r="NT58" s="77">
        <f t="shared" si="23"/>
        <v>1</v>
      </c>
      <c r="NU58" s="77">
        <f t="shared" si="24"/>
        <v>0</v>
      </c>
      <c r="NV58" s="77">
        <f t="shared" si="25"/>
        <v>1</v>
      </c>
      <c r="NW58" s="77" t="e">
        <f>IF(LEN(VLOOKUP(I:I,#REF!, 2, 0))=0, "", VLOOKUP(I:I,#REF!, 2, 0))</f>
        <v>#REF!</v>
      </c>
      <c r="NX58" s="77" t="e">
        <f>IF(LEN(VLOOKUP(I:I,#REF!, 3, 0))=0, "", VLOOKUP(I:I,#REF!, 3, 0))</f>
        <v>#REF!</v>
      </c>
      <c r="NY58" s="77">
        <f t="shared" si="45"/>
        <v>0.66666666666666663</v>
      </c>
      <c r="NZ58" s="77">
        <f t="shared" si="46"/>
        <v>1</v>
      </c>
      <c r="OA58" s="77">
        <f t="shared" si="47"/>
        <v>0</v>
      </c>
      <c r="OB58" s="77">
        <f t="shared" si="48"/>
        <v>0</v>
      </c>
      <c r="OC58">
        <f t="shared" si="49"/>
        <v>0</v>
      </c>
      <c r="OD58" s="77">
        <f t="shared" si="50"/>
        <v>0</v>
      </c>
      <c r="OE58">
        <f t="shared" si="51"/>
        <v>0.23333333333333334</v>
      </c>
      <c r="OF58">
        <f t="shared" si="52"/>
        <v>0.27272727272727271</v>
      </c>
      <c r="OG58" t="e">
        <f t="shared" si="53"/>
        <v>#REF!</v>
      </c>
      <c r="OH58">
        <f t="shared" si="58"/>
        <v>0.33333333333333331</v>
      </c>
      <c r="OI58">
        <f t="shared" si="54"/>
        <v>0</v>
      </c>
      <c r="OJ58" s="77">
        <f t="shared" si="55"/>
        <v>0.5</v>
      </c>
      <c r="OK58" t="e">
        <f>IF(LEN(VLOOKUP(I:I,#REF!, 2, 0))=0, "", VLOOKUP(I:I,#REF!, 2, 0))</f>
        <v>#REF!</v>
      </c>
      <c r="OL58" t="e">
        <f>IF(LEN(VLOOKUP(I:I,#REF!, 3, 0))=0, "", VLOOKUP(I:I,#REF!, 3, 0))</f>
        <v>#REF!</v>
      </c>
      <c r="OM58">
        <v>4</v>
      </c>
      <c r="ON58">
        <v>1</v>
      </c>
      <c r="OO58" s="1">
        <v>0</v>
      </c>
      <c r="OP58">
        <f t="shared" si="56"/>
        <v>9</v>
      </c>
      <c r="OQ58">
        <v>1</v>
      </c>
      <c r="OR58">
        <v>2</v>
      </c>
      <c r="OS58">
        <f t="shared" si="57"/>
        <v>4</v>
      </c>
    </row>
    <row r="59" spans="3:409" ht="18" customHeight="1">
      <c r="F59">
        <v>1</v>
      </c>
      <c r="G59" t="s">
        <v>353</v>
      </c>
      <c r="H59" s="110" t="s">
        <v>1085</v>
      </c>
      <c r="I59" s="110" t="s">
        <v>1085</v>
      </c>
      <c r="J59" s="5"/>
      <c r="K59" s="6">
        <v>44271.367002314815</v>
      </c>
      <c r="L59" s="6">
        <v>44271.447638888887</v>
      </c>
      <c r="M59" s="7">
        <v>100</v>
      </c>
      <c r="N59" s="7">
        <v>2</v>
      </c>
      <c r="O59" s="73">
        <v>1</v>
      </c>
      <c r="P59" s="4" t="s">
        <v>313</v>
      </c>
      <c r="Q59" s="7">
        <v>6966</v>
      </c>
      <c r="R59" s="7">
        <v>1</v>
      </c>
      <c r="S59" s="6">
        <v>44271.448500474537</v>
      </c>
      <c r="T59" s="4" t="s">
        <v>314</v>
      </c>
      <c r="U59" s="4" t="s">
        <v>315</v>
      </c>
      <c r="V59" s="4" t="s">
        <v>425</v>
      </c>
      <c r="W59" s="4" t="s">
        <v>317</v>
      </c>
      <c r="X59" s="7">
        <v>11.448</v>
      </c>
      <c r="Y59" s="7">
        <v>48.046999999999997</v>
      </c>
      <c r="Z59" s="7">
        <v>48.624000000000002</v>
      </c>
      <c r="AA59" s="7">
        <v>15</v>
      </c>
      <c r="AB59" s="7">
        <v>2</v>
      </c>
      <c r="AC59" s="7">
        <v>1</v>
      </c>
      <c r="AD59" s="7">
        <v>0</v>
      </c>
      <c r="AE59" s="7">
        <v>1</v>
      </c>
      <c r="AF59" s="7">
        <v>3</v>
      </c>
      <c r="AG59" s="7">
        <v>3</v>
      </c>
      <c r="AH59" s="7">
        <v>2</v>
      </c>
      <c r="AI59" s="7">
        <v>0</v>
      </c>
      <c r="AJ59" s="4" t="s">
        <v>1086</v>
      </c>
      <c r="AK59" s="7">
        <v>7.0449999999999999</v>
      </c>
      <c r="AL59" s="7">
        <v>52.904000000000003</v>
      </c>
      <c r="AM59" s="7">
        <v>120.634</v>
      </c>
      <c r="AN59" s="7">
        <v>4</v>
      </c>
      <c r="AO59" s="7">
        <v>2</v>
      </c>
      <c r="AP59" s="7">
        <v>2</v>
      </c>
      <c r="AQ59" s="7">
        <v>12.298999999999999</v>
      </c>
      <c r="AR59" s="7">
        <v>12.298999999999999</v>
      </c>
      <c r="AS59" s="7">
        <v>172.4</v>
      </c>
      <c r="AT59" s="7">
        <v>1</v>
      </c>
      <c r="AU59" s="7">
        <v>42.978999999999999</v>
      </c>
      <c r="AV59" s="7">
        <v>980.69600000000003</v>
      </c>
      <c r="AW59" s="7">
        <v>997.08199999999999</v>
      </c>
      <c r="AX59" s="7">
        <v>11</v>
      </c>
      <c r="AY59" s="4" t="s">
        <v>1087</v>
      </c>
      <c r="AZ59" s="4" t="s">
        <v>377</v>
      </c>
      <c r="BA59" s="4"/>
      <c r="BB59" s="73">
        <v>1</v>
      </c>
      <c r="BC59" s="4" t="s">
        <v>1088</v>
      </c>
      <c r="BD59" s="7">
        <v>279.12700000000001</v>
      </c>
      <c r="BE59" s="7">
        <v>279.12700000000001</v>
      </c>
      <c r="BF59" s="7">
        <v>618.97699999999998</v>
      </c>
      <c r="BG59" s="7">
        <v>1</v>
      </c>
      <c r="BH59" s="7">
        <v>11.388999999999999</v>
      </c>
      <c r="BI59" s="7">
        <v>11.388999999999999</v>
      </c>
      <c r="BJ59" s="7">
        <v>15.582000000000001</v>
      </c>
      <c r="BK59" s="7">
        <v>1</v>
      </c>
      <c r="BL59" s="4" t="s">
        <v>377</v>
      </c>
      <c r="BM59" s="7">
        <v>0</v>
      </c>
      <c r="BN59" s="7">
        <v>0</v>
      </c>
      <c r="BO59" s="7">
        <v>55.610999999999997</v>
      </c>
      <c r="BP59" s="7">
        <v>0</v>
      </c>
      <c r="BQ59" s="7">
        <v>70</v>
      </c>
      <c r="BR59" s="7">
        <v>59</v>
      </c>
      <c r="BS59" s="7">
        <v>78.465000000000003</v>
      </c>
      <c r="BT59" s="7">
        <v>304.21499999999997</v>
      </c>
      <c r="BU59" s="7">
        <v>335.96</v>
      </c>
      <c r="BV59" s="7">
        <v>9</v>
      </c>
      <c r="BW59" s="4" t="s">
        <v>516</v>
      </c>
      <c r="BX59" s="4" t="s">
        <v>516</v>
      </c>
      <c r="BY59" s="4"/>
      <c r="BZ59" s="73">
        <v>0</v>
      </c>
      <c r="CA59" s="4" t="s">
        <v>1089</v>
      </c>
      <c r="CB59" s="7">
        <v>0</v>
      </c>
      <c r="CC59" s="7">
        <v>0</v>
      </c>
      <c r="CD59" s="7">
        <v>110.014</v>
      </c>
      <c r="CE59" s="7">
        <v>0</v>
      </c>
      <c r="CF59" s="7">
        <v>94</v>
      </c>
      <c r="CG59" s="7">
        <v>95</v>
      </c>
      <c r="CH59" s="7">
        <v>139.15799999999999</v>
      </c>
      <c r="CI59" s="7">
        <v>252.119</v>
      </c>
      <c r="CJ59" s="7">
        <v>263.529</v>
      </c>
      <c r="CK59" s="7">
        <v>2</v>
      </c>
      <c r="CL59" s="97" t="s">
        <v>679</v>
      </c>
      <c r="CM59" s="94" t="s">
        <v>680</v>
      </c>
      <c r="CN59" s="7">
        <v>0</v>
      </c>
      <c r="CO59" s="7">
        <v>0</v>
      </c>
      <c r="CP59" s="7">
        <v>225.72399999999999</v>
      </c>
      <c r="CQ59" s="7">
        <v>0</v>
      </c>
      <c r="CR59" s="7">
        <v>92</v>
      </c>
      <c r="CS59" s="7">
        <v>100</v>
      </c>
      <c r="CT59" s="7">
        <v>2</v>
      </c>
      <c r="CU59" s="7">
        <v>1</v>
      </c>
      <c r="CV59" s="4" t="s">
        <v>1090</v>
      </c>
      <c r="CW59" s="7">
        <v>0</v>
      </c>
      <c r="CX59" s="7">
        <v>0</v>
      </c>
      <c r="CY59" s="7">
        <v>373.88499999999999</v>
      </c>
      <c r="CZ59" s="7">
        <v>0</v>
      </c>
      <c r="DA59" s="7">
        <v>4.7619999999999996</v>
      </c>
      <c r="DB59" s="7">
        <v>4.7619999999999996</v>
      </c>
      <c r="DC59" s="7">
        <v>9</v>
      </c>
      <c r="DD59" s="7">
        <v>1</v>
      </c>
      <c r="DE59" s="4" t="s">
        <v>377</v>
      </c>
      <c r="DF59" s="7">
        <v>0</v>
      </c>
      <c r="DG59" s="7">
        <v>0</v>
      </c>
      <c r="DH59" s="7">
        <v>39.466000000000001</v>
      </c>
      <c r="DI59" s="7">
        <v>0</v>
      </c>
      <c r="DJ59" s="7">
        <v>96</v>
      </c>
      <c r="DK59" s="7">
        <v>93</v>
      </c>
      <c r="DL59" s="7">
        <v>85.69</v>
      </c>
      <c r="DM59" s="7">
        <v>564.65300000000002</v>
      </c>
      <c r="DN59" s="7">
        <v>885.41499999999996</v>
      </c>
      <c r="DO59" s="7">
        <v>20</v>
      </c>
      <c r="DP59" s="4" t="s">
        <v>695</v>
      </c>
      <c r="DQ59" s="4" t="s">
        <v>695</v>
      </c>
      <c r="DR59" s="4"/>
      <c r="DS59" s="73">
        <v>0</v>
      </c>
      <c r="DT59" s="4" t="s">
        <v>1091</v>
      </c>
      <c r="DU59" s="7">
        <v>0</v>
      </c>
      <c r="DV59" s="7">
        <v>0</v>
      </c>
      <c r="DW59" s="7">
        <v>83.215999999999994</v>
      </c>
      <c r="DX59" s="7">
        <v>0</v>
      </c>
      <c r="DY59" s="7">
        <v>98</v>
      </c>
      <c r="DZ59" s="7">
        <v>93</v>
      </c>
      <c r="EA59" s="7">
        <v>207.46600000000001</v>
      </c>
      <c r="EB59" s="7">
        <v>225.655</v>
      </c>
      <c r="EC59" s="7">
        <v>227.75700000000001</v>
      </c>
      <c r="ED59" s="7">
        <v>4</v>
      </c>
      <c r="EE59" s="94" t="s">
        <v>424</v>
      </c>
      <c r="EF59" s="94" t="s">
        <v>640</v>
      </c>
      <c r="EG59" s="7">
        <v>0</v>
      </c>
      <c r="EH59" s="7">
        <v>0</v>
      </c>
      <c r="EI59" s="7">
        <v>172.69900000000001</v>
      </c>
      <c r="EJ59" s="7">
        <v>0</v>
      </c>
      <c r="EK59" s="7">
        <v>98</v>
      </c>
      <c r="EL59" s="7">
        <v>98</v>
      </c>
      <c r="EM59" s="7">
        <v>3</v>
      </c>
      <c r="EN59" s="7">
        <v>1</v>
      </c>
      <c r="EO59" s="4" t="s">
        <v>418</v>
      </c>
      <c r="EP59" s="7">
        <v>15.327999999999999</v>
      </c>
      <c r="EQ59" s="7">
        <v>45.01</v>
      </c>
      <c r="ER59" s="7">
        <v>48.381</v>
      </c>
      <c r="ES59" s="7">
        <v>10</v>
      </c>
      <c r="ET59" s="4" t="s">
        <v>1092</v>
      </c>
      <c r="EU59" s="7">
        <v>285.589</v>
      </c>
      <c r="EV59" s="7">
        <v>285.589</v>
      </c>
      <c r="EW59" s="7">
        <v>286.166</v>
      </c>
      <c r="EX59" s="7">
        <v>1</v>
      </c>
      <c r="EY59" s="7">
        <v>100</v>
      </c>
      <c r="EZ59" s="7">
        <v>100</v>
      </c>
      <c r="FA59" s="7">
        <v>4.0339999999999998</v>
      </c>
      <c r="FB59" s="7">
        <v>267.94900000000001</v>
      </c>
      <c r="FC59" s="7">
        <v>269.91199999999998</v>
      </c>
      <c r="FD59" s="7">
        <v>20</v>
      </c>
      <c r="FE59" s="4" t="s">
        <v>1093</v>
      </c>
      <c r="FF59" s="7">
        <v>1</v>
      </c>
      <c r="FG59" s="7">
        <v>1</v>
      </c>
      <c r="FH59" s="7">
        <v>2</v>
      </c>
      <c r="FI59" s="7">
        <v>0</v>
      </c>
      <c r="FJ59" s="7">
        <v>2</v>
      </c>
      <c r="FK59" s="7">
        <v>1</v>
      </c>
      <c r="FL59" s="4" t="s">
        <v>370</v>
      </c>
      <c r="FM59" s="4" t="s">
        <v>313</v>
      </c>
      <c r="FN59" s="7">
        <v>1</v>
      </c>
      <c r="FO59" s="7">
        <v>18.265000000000001</v>
      </c>
      <c r="FP59" s="7">
        <v>222.70599999999999</v>
      </c>
      <c r="FQ59" s="7">
        <v>224.172</v>
      </c>
      <c r="FR59" s="7">
        <v>5</v>
      </c>
      <c r="FS59" s="4" t="s">
        <v>424</v>
      </c>
      <c r="FT59" s="4" t="s">
        <v>424</v>
      </c>
      <c r="FU59" s="4"/>
      <c r="FV59" s="73">
        <v>0</v>
      </c>
      <c r="FW59" s="4" t="s">
        <v>1094</v>
      </c>
      <c r="FX59" s="4" t="s">
        <v>370</v>
      </c>
      <c r="FY59" s="7">
        <v>58.619</v>
      </c>
      <c r="FZ59" s="7">
        <v>117.864</v>
      </c>
      <c r="GA59" s="7">
        <v>119.16200000000001</v>
      </c>
      <c r="GB59" s="7">
        <v>3</v>
      </c>
      <c r="GC59" s="4" t="s">
        <v>384</v>
      </c>
      <c r="GD59" s="4" t="s">
        <v>380</v>
      </c>
      <c r="GE59" s="4"/>
      <c r="GF59" s="73">
        <v>0</v>
      </c>
      <c r="GG59" s="4" t="s">
        <v>1095</v>
      </c>
      <c r="GH59" s="4" t="s">
        <v>370</v>
      </c>
      <c r="GI59" s="7">
        <v>3.7719999999999998</v>
      </c>
      <c r="GJ59" s="7">
        <v>100.598</v>
      </c>
      <c r="GK59" s="7">
        <v>123.456</v>
      </c>
      <c r="GL59" s="7">
        <v>7</v>
      </c>
      <c r="GM59" s="7">
        <v>4</v>
      </c>
      <c r="GN59" s="4" t="s">
        <v>1096</v>
      </c>
      <c r="GO59" s="7">
        <v>34.247</v>
      </c>
      <c r="GP59" s="7">
        <v>34.247</v>
      </c>
      <c r="GQ59" s="7">
        <v>36.651000000000003</v>
      </c>
      <c r="GR59" s="7">
        <v>1</v>
      </c>
      <c r="GS59" s="7">
        <v>2</v>
      </c>
      <c r="GT59" s="7">
        <v>2</v>
      </c>
      <c r="GU59" s="7">
        <v>0</v>
      </c>
      <c r="GV59" s="7">
        <v>3</v>
      </c>
      <c r="GW59" s="4" t="s">
        <v>336</v>
      </c>
      <c r="GX59" s="7">
        <v>9.3870000000000005</v>
      </c>
      <c r="GY59" s="7">
        <v>84.718999999999994</v>
      </c>
      <c r="GZ59" s="7">
        <v>85.817999999999998</v>
      </c>
      <c r="HA59" s="7">
        <v>7</v>
      </c>
      <c r="HB59" s="7">
        <v>2</v>
      </c>
      <c r="HC59" s="7">
        <v>2</v>
      </c>
      <c r="HD59" s="7">
        <v>1</v>
      </c>
      <c r="HE59" s="7">
        <v>1</v>
      </c>
      <c r="HF59" s="7">
        <v>2</v>
      </c>
      <c r="HG59" s="7">
        <v>2</v>
      </c>
      <c r="HH59" s="7">
        <v>3</v>
      </c>
      <c r="HI59" s="4" t="s">
        <v>346</v>
      </c>
      <c r="HJ59" s="4" t="s">
        <v>347</v>
      </c>
      <c r="HK59" s="8"/>
      <c r="HL59" s="4" t="s">
        <v>1085</v>
      </c>
      <c r="HM59" s="6">
        <v>44274.354027777779</v>
      </c>
      <c r="HN59" s="6">
        <v>44274.400636574072</v>
      </c>
      <c r="HO59" s="7">
        <v>95</v>
      </c>
      <c r="HP59" s="7">
        <v>4027</v>
      </c>
      <c r="HQ59" s="7">
        <v>0</v>
      </c>
      <c r="HR59" s="6">
        <v>44277.695168113423</v>
      </c>
      <c r="HS59" s="4" t="s">
        <v>1097</v>
      </c>
      <c r="HT59" s="4" t="s">
        <v>1098</v>
      </c>
      <c r="HU59" s="4" t="s">
        <v>1099</v>
      </c>
      <c r="HV59" s="4" t="s">
        <v>872</v>
      </c>
      <c r="HW59" s="7">
        <v>1</v>
      </c>
      <c r="HX59" s="7">
        <v>0</v>
      </c>
      <c r="HY59" s="7">
        <v>1</v>
      </c>
      <c r="HZ59" s="7">
        <v>5</v>
      </c>
      <c r="IA59" s="7">
        <v>5</v>
      </c>
      <c r="IB59" s="7">
        <v>1</v>
      </c>
      <c r="IC59" s="7">
        <v>3</v>
      </c>
      <c r="ID59" s="7">
        <v>1</v>
      </c>
      <c r="IE59" s="4" t="s">
        <v>691</v>
      </c>
      <c r="IF59" s="7">
        <v>2</v>
      </c>
      <c r="IG59" s="7">
        <v>2</v>
      </c>
      <c r="IH59" s="4" t="s">
        <v>572</v>
      </c>
      <c r="II59" s="4" t="s">
        <v>572</v>
      </c>
      <c r="IJ59" s="4"/>
      <c r="IK59" s="73">
        <v>0</v>
      </c>
      <c r="IL59" s="73">
        <v>55</v>
      </c>
      <c r="IM59" s="73">
        <v>55</v>
      </c>
      <c r="IN59" s="4"/>
      <c r="IO59" s="73">
        <v>0</v>
      </c>
      <c r="IP59" s="4" t="s">
        <v>1100</v>
      </c>
      <c r="IQ59" s="73">
        <v>72</v>
      </c>
      <c r="IR59" s="73">
        <v>72</v>
      </c>
      <c r="IS59" s="4"/>
      <c r="IT59" s="73">
        <v>0</v>
      </c>
      <c r="IU59" s="73">
        <v>27</v>
      </c>
      <c r="IV59" s="73">
        <v>27</v>
      </c>
      <c r="IW59" s="4"/>
      <c r="IX59" s="73">
        <v>0</v>
      </c>
      <c r="IY59" s="4" t="s">
        <v>1100</v>
      </c>
      <c r="IZ59" s="73">
        <v>40</v>
      </c>
      <c r="JA59" s="73">
        <v>40</v>
      </c>
      <c r="JB59" s="4"/>
      <c r="JC59" s="73">
        <v>1</v>
      </c>
      <c r="JD59" s="73">
        <v>40</v>
      </c>
      <c r="JE59" s="73">
        <v>40</v>
      </c>
      <c r="JF59" s="4"/>
      <c r="JG59" s="73">
        <v>0</v>
      </c>
      <c r="JH59" s="4" t="s">
        <v>1101</v>
      </c>
      <c r="JI59" s="7">
        <v>3</v>
      </c>
      <c r="JJ59" s="7">
        <v>0</v>
      </c>
      <c r="JK59" s="7">
        <v>1</v>
      </c>
      <c r="JL59" s="7">
        <v>3</v>
      </c>
      <c r="JM59" s="4" t="s">
        <v>1102</v>
      </c>
      <c r="JN59" s="7">
        <v>1</v>
      </c>
      <c r="JO59" s="7">
        <v>2</v>
      </c>
      <c r="JP59" s="7">
        <v>3</v>
      </c>
      <c r="JQ59" s="7">
        <v>2</v>
      </c>
      <c r="JR59" s="7">
        <v>2</v>
      </c>
      <c r="JS59" s="4" t="s">
        <v>1103</v>
      </c>
      <c r="JT59" s="7">
        <v>2</v>
      </c>
      <c r="JU59" s="7">
        <v>2</v>
      </c>
      <c r="JV59" s="4" t="s">
        <v>1104</v>
      </c>
      <c r="JW59" s="7">
        <v>3</v>
      </c>
      <c r="JX59" s="7">
        <v>2</v>
      </c>
      <c r="JY59" s="7">
        <v>2</v>
      </c>
      <c r="JZ59" s="7">
        <v>1</v>
      </c>
      <c r="KA59" s="7">
        <v>0</v>
      </c>
      <c r="KB59" s="4" t="s">
        <v>336</v>
      </c>
      <c r="KC59" s="4" t="s">
        <v>691</v>
      </c>
      <c r="KD59" s="7">
        <v>0</v>
      </c>
      <c r="KE59" s="7">
        <v>1.909</v>
      </c>
      <c r="KF59" s="7">
        <v>103.379</v>
      </c>
      <c r="KG59" s="7">
        <v>104.801</v>
      </c>
      <c r="KH59" s="7">
        <v>13</v>
      </c>
      <c r="KI59" s="7">
        <v>6</v>
      </c>
      <c r="KJ59" s="7">
        <v>1</v>
      </c>
      <c r="KK59" s="7">
        <v>1</v>
      </c>
      <c r="KL59" s="7">
        <v>6</v>
      </c>
      <c r="KM59" s="7">
        <v>4</v>
      </c>
      <c r="KN59" s="7">
        <v>12</v>
      </c>
      <c r="KO59" s="7">
        <v>1</v>
      </c>
      <c r="KP59" s="4" t="s">
        <v>1105</v>
      </c>
      <c r="KQ59" s="4" t="s">
        <v>313</v>
      </c>
      <c r="KR59" s="7">
        <v>1</v>
      </c>
      <c r="KS59" s="4" t="s">
        <v>1081</v>
      </c>
      <c r="KT59" s="4" t="s">
        <v>313</v>
      </c>
      <c r="KU59" s="7">
        <v>3</v>
      </c>
      <c r="KV59" s="7">
        <v>2</v>
      </c>
      <c r="KW59" s="7">
        <v>5</v>
      </c>
      <c r="KX59" s="7">
        <v>1</v>
      </c>
      <c r="KY59" s="7">
        <v>2</v>
      </c>
      <c r="KZ59" s="7">
        <v>1</v>
      </c>
      <c r="LA59" s="7">
        <v>1</v>
      </c>
      <c r="LB59" s="7">
        <v>1</v>
      </c>
      <c r="LC59" s="7">
        <v>5</v>
      </c>
      <c r="LD59" s="7">
        <v>3</v>
      </c>
      <c r="LE59" s="7">
        <v>5</v>
      </c>
      <c r="LF59" s="7">
        <v>1</v>
      </c>
      <c r="LG59" s="7">
        <v>1</v>
      </c>
      <c r="LH59" s="7">
        <v>1</v>
      </c>
      <c r="LI59" s="7">
        <v>1</v>
      </c>
      <c r="LJ59" s="7">
        <v>1</v>
      </c>
      <c r="LK59" s="7">
        <v>1</v>
      </c>
      <c r="LL59" s="7">
        <v>1</v>
      </c>
      <c r="LM59" s="7">
        <v>1</v>
      </c>
      <c r="LN59" s="7">
        <v>3</v>
      </c>
      <c r="LO59" s="7">
        <v>3</v>
      </c>
      <c r="LP59" s="7">
        <v>3</v>
      </c>
      <c r="LQ59" s="7">
        <v>3</v>
      </c>
      <c r="LR59" s="7">
        <v>3</v>
      </c>
      <c r="LS59" s="7">
        <v>5</v>
      </c>
      <c r="LT59" s="7">
        <v>5</v>
      </c>
      <c r="LU59" s="7">
        <v>5</v>
      </c>
      <c r="LV59" s="4" t="s">
        <v>1106</v>
      </c>
      <c r="LW59" s="4" t="s">
        <v>1106</v>
      </c>
      <c r="LX59" s="4" t="s">
        <v>1107</v>
      </c>
      <c r="LY59" s="4" t="s">
        <v>353</v>
      </c>
      <c r="LZ59" s="7">
        <v>32</v>
      </c>
      <c r="MA59">
        <f t="shared" si="27"/>
        <v>9</v>
      </c>
      <c r="MB59">
        <f t="shared" si="28"/>
        <v>16</v>
      </c>
      <c r="MC59">
        <f t="shared" si="0"/>
        <v>8</v>
      </c>
      <c r="MD59">
        <f t="shared" si="1"/>
        <v>18</v>
      </c>
      <c r="ME59">
        <f t="shared" si="29"/>
        <v>30</v>
      </c>
      <c r="MF59">
        <f t="shared" si="30"/>
        <v>1.5</v>
      </c>
      <c r="MG59">
        <f t="shared" si="31"/>
        <v>2.6666666666666665</v>
      </c>
      <c r="MH59">
        <f t="shared" si="32"/>
        <v>1.6</v>
      </c>
      <c r="MI59">
        <f t="shared" si="33"/>
        <v>3.6</v>
      </c>
      <c r="MJ59">
        <f t="shared" si="34"/>
        <v>2.5</v>
      </c>
      <c r="MK59">
        <f t="shared" si="35"/>
        <v>1</v>
      </c>
      <c r="ML59">
        <f t="shared" si="36"/>
        <v>2.2000000000000002</v>
      </c>
      <c r="MM59">
        <f t="shared" si="37"/>
        <v>0</v>
      </c>
      <c r="MN59">
        <f t="shared" si="38"/>
        <v>2</v>
      </c>
      <c r="MO59">
        <f t="shared" si="39"/>
        <v>0.83333333333333337</v>
      </c>
      <c r="MP59">
        <f t="shared" si="40"/>
        <v>2.1666666666666665</v>
      </c>
      <c r="MQ59">
        <f t="shared" si="41"/>
        <v>1.3333333333333333</v>
      </c>
      <c r="MR59">
        <f t="shared" si="42"/>
        <v>2.3333333333333335</v>
      </c>
      <c r="MS59">
        <f t="shared" si="43"/>
        <v>92.571428571428569</v>
      </c>
      <c r="MT59">
        <f t="shared" si="44"/>
        <v>91.142857142857139</v>
      </c>
      <c r="MU59" s="77">
        <f t="shared" si="2"/>
        <v>1</v>
      </c>
      <c r="MV59">
        <f t="shared" si="3"/>
        <v>0</v>
      </c>
      <c r="MW59">
        <v>0</v>
      </c>
      <c r="MX59">
        <v>0</v>
      </c>
      <c r="MY59">
        <f t="shared" si="4"/>
        <v>0</v>
      </c>
      <c r="MZ59">
        <v>1</v>
      </c>
      <c r="NA59">
        <v>0</v>
      </c>
      <c r="NB59">
        <f t="shared" si="5"/>
        <v>0</v>
      </c>
      <c r="NC59">
        <f t="shared" si="6"/>
        <v>0</v>
      </c>
      <c r="ND59">
        <f t="shared" si="7"/>
        <v>0</v>
      </c>
      <c r="NE59">
        <f t="shared" si="8"/>
        <v>0</v>
      </c>
      <c r="NF59">
        <f t="shared" si="9"/>
        <v>0</v>
      </c>
      <c r="NG59">
        <f t="shared" si="10"/>
        <v>0</v>
      </c>
      <c r="NH59">
        <f t="shared" si="11"/>
        <v>0</v>
      </c>
      <c r="NI59">
        <f t="shared" si="12"/>
        <v>0</v>
      </c>
      <c r="NJ59">
        <f t="shared" si="13"/>
        <v>0</v>
      </c>
      <c r="NK59">
        <f t="shared" si="14"/>
        <v>0</v>
      </c>
      <c r="NL59">
        <f t="shared" si="15"/>
        <v>1</v>
      </c>
      <c r="NM59">
        <f t="shared" si="16"/>
        <v>0</v>
      </c>
      <c r="NN59" s="77">
        <f t="shared" si="17"/>
        <v>0</v>
      </c>
      <c r="NO59" s="77">
        <f t="shared" si="18"/>
        <v>0</v>
      </c>
      <c r="NP59" s="77">
        <f t="shared" si="19"/>
        <v>1</v>
      </c>
      <c r="NQ59" s="77">
        <f t="shared" si="20"/>
        <v>1</v>
      </c>
      <c r="NR59" s="77">
        <f t="shared" si="21"/>
        <v>0</v>
      </c>
      <c r="NS59" s="77">
        <f t="shared" si="22"/>
        <v>0</v>
      </c>
      <c r="NT59" s="77">
        <f t="shared" si="23"/>
        <v>0</v>
      </c>
      <c r="NU59" s="77">
        <f t="shared" si="24"/>
        <v>1</v>
      </c>
      <c r="NV59" s="77">
        <f t="shared" si="25"/>
        <v>0</v>
      </c>
      <c r="NW59" s="77" t="e">
        <f>IF(LEN(VLOOKUP(I:I,#REF!, 2, 0))=0, "", VLOOKUP(I:I,#REF!, 2, 0))</f>
        <v>#REF!</v>
      </c>
      <c r="NX59" s="77" t="e">
        <f>IF(LEN(VLOOKUP(I:I,#REF!, 3, 0))=0, "", VLOOKUP(I:I,#REF!, 3, 0))</f>
        <v>#REF!</v>
      </c>
      <c r="NY59" s="77">
        <f t="shared" si="45"/>
        <v>0.16666666666666666</v>
      </c>
      <c r="NZ59" s="77">
        <f t="shared" si="46"/>
        <v>0.25</v>
      </c>
      <c r="OA59" s="77">
        <f t="shared" si="47"/>
        <v>0</v>
      </c>
      <c r="OB59" s="77">
        <f t="shared" si="48"/>
        <v>0</v>
      </c>
      <c r="OC59">
        <f t="shared" si="49"/>
        <v>0</v>
      </c>
      <c r="OD59" s="77">
        <f t="shared" si="50"/>
        <v>0</v>
      </c>
      <c r="OE59">
        <f t="shared" si="51"/>
        <v>0.26666666666666666</v>
      </c>
      <c r="OF59">
        <f t="shared" si="52"/>
        <v>0.27272727272727271</v>
      </c>
      <c r="OG59" t="e">
        <f t="shared" si="53"/>
        <v>#REF!</v>
      </c>
      <c r="OH59">
        <f t="shared" si="58"/>
        <v>8.3333333333333329E-2</v>
      </c>
      <c r="OI59">
        <f t="shared" si="54"/>
        <v>0</v>
      </c>
      <c r="OJ59" s="77">
        <f t="shared" si="55"/>
        <v>0.125</v>
      </c>
      <c r="OK59" t="e">
        <f>IF(LEN(VLOOKUP(I:I,#REF!, 2, 0))=0, "", VLOOKUP(I:I,#REF!, 2, 0))</f>
        <v>#REF!</v>
      </c>
      <c r="OL59" t="e">
        <f>IF(LEN(VLOOKUP(I:I,#REF!, 3, 0))=0, "", VLOOKUP(I:I,#REF!, 3, 0))</f>
        <v>#REF!</v>
      </c>
      <c r="OM59">
        <v>5</v>
      </c>
      <c r="ON59">
        <v>1</v>
      </c>
      <c r="OO59" s="109">
        <v>1</v>
      </c>
      <c r="OP59">
        <f t="shared" si="56"/>
        <v>15</v>
      </c>
      <c r="OQ59">
        <v>1</v>
      </c>
      <c r="OR59">
        <v>2</v>
      </c>
      <c r="OS59">
        <f t="shared" si="57"/>
        <v>7</v>
      </c>
    </row>
    <row r="60" spans="3:409" ht="18" customHeight="1">
      <c r="F60">
        <v>1</v>
      </c>
      <c r="G60">
        <v>1</v>
      </c>
      <c r="H60" s="112" t="s">
        <v>4149</v>
      </c>
      <c r="I60" s="112" t="s">
        <v>4149</v>
      </c>
      <c r="J60" s="22"/>
      <c r="K60" s="23">
        <v>44271.364027777781</v>
      </c>
      <c r="L60" s="23">
        <v>44273.364236111112</v>
      </c>
      <c r="M60" s="24">
        <v>100</v>
      </c>
      <c r="N60" s="24">
        <v>1</v>
      </c>
      <c r="O60" s="74">
        <v>1</v>
      </c>
      <c r="P60" s="25" t="s">
        <v>313</v>
      </c>
      <c r="Q60" s="24">
        <v>172817</v>
      </c>
      <c r="R60" s="24">
        <v>1</v>
      </c>
      <c r="S60" s="23">
        <v>44273.364264930555</v>
      </c>
      <c r="T60" s="25" t="s">
        <v>314</v>
      </c>
      <c r="U60" s="25" t="s">
        <v>779</v>
      </c>
      <c r="V60" s="25" t="s">
        <v>780</v>
      </c>
      <c r="W60" s="25" t="s">
        <v>317</v>
      </c>
      <c r="X60" s="24">
        <v>116.496</v>
      </c>
      <c r="Y60" s="24">
        <v>142.197</v>
      </c>
      <c r="Z60" s="24">
        <v>177.27799999999999</v>
      </c>
      <c r="AA60" s="24">
        <v>2</v>
      </c>
      <c r="AB60" s="24">
        <v>2</v>
      </c>
      <c r="AC60" s="24">
        <v>0</v>
      </c>
      <c r="AD60" s="24">
        <v>0</v>
      </c>
      <c r="AE60" s="24">
        <v>0</v>
      </c>
      <c r="AF60" s="24">
        <v>0</v>
      </c>
      <c r="AG60" s="24">
        <v>0</v>
      </c>
      <c r="AH60" s="24">
        <v>0</v>
      </c>
      <c r="AI60" s="24">
        <v>0</v>
      </c>
      <c r="AJ60" s="25" t="s">
        <v>4150</v>
      </c>
      <c r="AK60" s="24">
        <v>27.236000000000001</v>
      </c>
      <c r="AL60" s="24">
        <v>27.236000000000001</v>
      </c>
      <c r="AM60" s="24">
        <v>27.253</v>
      </c>
      <c r="AN60" s="24">
        <v>1</v>
      </c>
      <c r="AO60" s="25"/>
      <c r="AP60" s="25"/>
      <c r="AQ60" s="24">
        <v>0</v>
      </c>
      <c r="AR60" s="24">
        <v>0</v>
      </c>
      <c r="AS60" s="24">
        <v>175.45</v>
      </c>
      <c r="AT60" s="24">
        <v>0</v>
      </c>
      <c r="AU60" s="24">
        <v>4.1379999999999999</v>
      </c>
      <c r="AV60" s="24">
        <v>645.47699999999998</v>
      </c>
      <c r="AW60" s="24">
        <v>699.61</v>
      </c>
      <c r="AX60" s="24">
        <v>5</v>
      </c>
      <c r="AY60" s="25" t="s">
        <v>4151</v>
      </c>
      <c r="AZ60" s="25" t="s">
        <v>4151</v>
      </c>
      <c r="BA60" s="25"/>
      <c r="BB60" s="74">
        <v>0</v>
      </c>
      <c r="BC60" s="25" t="s">
        <v>4152</v>
      </c>
      <c r="BD60" s="24">
        <v>0</v>
      </c>
      <c r="BE60" s="24">
        <v>0</v>
      </c>
      <c r="BF60" s="24">
        <v>297.27300000000002</v>
      </c>
      <c r="BG60" s="24">
        <v>0</v>
      </c>
      <c r="BH60" s="24">
        <v>12.797000000000001</v>
      </c>
      <c r="BI60" s="24">
        <v>12.797000000000001</v>
      </c>
      <c r="BJ60" s="24">
        <v>19.359000000000002</v>
      </c>
      <c r="BK60" s="24">
        <v>1</v>
      </c>
      <c r="BL60" s="25" t="s">
        <v>377</v>
      </c>
      <c r="BM60" s="24">
        <v>47.304000000000002</v>
      </c>
      <c r="BN60" s="24">
        <v>47.304000000000002</v>
      </c>
      <c r="BO60" s="24">
        <v>47.686999999999998</v>
      </c>
      <c r="BP60" s="24">
        <v>1</v>
      </c>
      <c r="BQ60" s="24">
        <v>21</v>
      </c>
      <c r="BR60" s="24">
        <v>37</v>
      </c>
      <c r="BS60" s="24">
        <v>165.02600000000001</v>
      </c>
      <c r="BT60" s="24">
        <v>183.238</v>
      </c>
      <c r="BU60" s="24">
        <v>358.4</v>
      </c>
      <c r="BV60" s="24">
        <v>3</v>
      </c>
      <c r="BW60" s="25" t="s">
        <v>329</v>
      </c>
      <c r="BX60" s="25" t="s">
        <v>329</v>
      </c>
      <c r="BY60" s="25"/>
      <c r="BZ60" s="74">
        <v>0</v>
      </c>
      <c r="CA60" s="25" t="s">
        <v>4153</v>
      </c>
      <c r="CB60" s="24">
        <v>0</v>
      </c>
      <c r="CC60" s="24">
        <v>0</v>
      </c>
      <c r="CD60" s="24">
        <v>48.271000000000001</v>
      </c>
      <c r="CE60" s="24">
        <v>0</v>
      </c>
      <c r="CF60" s="24">
        <v>10</v>
      </c>
      <c r="CG60" s="24">
        <v>5</v>
      </c>
      <c r="CH60" s="24">
        <v>86.024000000000001</v>
      </c>
      <c r="CI60" s="24">
        <v>103.812</v>
      </c>
      <c r="CJ60" s="24">
        <v>124.44799999999999</v>
      </c>
      <c r="CK60" s="24">
        <v>6</v>
      </c>
      <c r="CL60" s="99" t="s">
        <v>4154</v>
      </c>
      <c r="CM60" s="96" t="s">
        <v>4155</v>
      </c>
      <c r="CN60" s="24">
        <v>172.53100000000001</v>
      </c>
      <c r="CO60" s="24">
        <v>172.53100000000001</v>
      </c>
      <c r="CP60" s="24">
        <v>172.96899999999999</v>
      </c>
      <c r="CQ60" s="24">
        <v>1</v>
      </c>
      <c r="CR60" s="24">
        <v>17</v>
      </c>
      <c r="CS60" s="24">
        <v>12</v>
      </c>
      <c r="CT60" s="24">
        <v>4</v>
      </c>
      <c r="CU60" s="24">
        <v>0</v>
      </c>
      <c r="CV60" s="25" t="s">
        <v>4156</v>
      </c>
      <c r="CW60" s="24">
        <v>232.12700000000001</v>
      </c>
      <c r="CX60" s="24">
        <v>232.12700000000001</v>
      </c>
      <c r="CY60" s="24">
        <v>232.56100000000001</v>
      </c>
      <c r="CZ60" s="24">
        <v>1</v>
      </c>
      <c r="DA60" s="24">
        <v>7.7130000000000001</v>
      </c>
      <c r="DB60" s="24">
        <v>8.09</v>
      </c>
      <c r="DC60" s="24">
        <v>38.253</v>
      </c>
      <c r="DD60" s="24">
        <v>2</v>
      </c>
      <c r="DE60" s="25" t="s">
        <v>4157</v>
      </c>
      <c r="DF60" s="24">
        <v>0</v>
      </c>
      <c r="DG60" s="24">
        <v>0</v>
      </c>
      <c r="DH60" s="24">
        <v>43.05</v>
      </c>
      <c r="DI60" s="24">
        <v>0</v>
      </c>
      <c r="DJ60" s="24">
        <v>5</v>
      </c>
      <c r="DK60" s="24">
        <v>3</v>
      </c>
      <c r="DL60" s="24">
        <v>59.268999999999998</v>
      </c>
      <c r="DM60" s="24">
        <v>639.82899999999995</v>
      </c>
      <c r="DN60" s="24">
        <v>839.12099999999998</v>
      </c>
      <c r="DO60" s="24">
        <v>3</v>
      </c>
      <c r="DP60" s="25" t="s">
        <v>4158</v>
      </c>
      <c r="DQ60" s="25" t="s">
        <v>331</v>
      </c>
      <c r="DR60" s="25"/>
      <c r="DS60" s="74">
        <v>0</v>
      </c>
      <c r="DT60" s="25" t="s">
        <v>4159</v>
      </c>
      <c r="DU60" s="24">
        <v>0</v>
      </c>
      <c r="DV60" s="24">
        <v>0</v>
      </c>
      <c r="DW60" s="24">
        <v>74.724999999999994</v>
      </c>
      <c r="DX60" s="24">
        <v>0</v>
      </c>
      <c r="DY60" s="24">
        <v>9</v>
      </c>
      <c r="DZ60" s="24">
        <v>8</v>
      </c>
      <c r="EA60" s="24">
        <v>118.43</v>
      </c>
      <c r="EB60" s="24">
        <v>128.00899999999999</v>
      </c>
      <c r="EC60" s="24">
        <v>198.667</v>
      </c>
      <c r="ED60" s="24">
        <v>3</v>
      </c>
      <c r="EE60" s="96" t="s">
        <v>4154</v>
      </c>
      <c r="EF60" s="96" t="s">
        <v>4160</v>
      </c>
      <c r="EG60" s="24">
        <v>0</v>
      </c>
      <c r="EH60" s="24">
        <v>0</v>
      </c>
      <c r="EI60" s="24">
        <v>175.78399999999999</v>
      </c>
      <c r="EJ60" s="24">
        <v>0</v>
      </c>
      <c r="EK60" s="24">
        <v>16</v>
      </c>
      <c r="EL60" s="24">
        <v>15</v>
      </c>
      <c r="EM60" s="24">
        <v>4</v>
      </c>
      <c r="EN60" s="24">
        <v>4</v>
      </c>
      <c r="EO60" s="25" t="s">
        <v>4161</v>
      </c>
      <c r="EP60" s="24">
        <v>12.609</v>
      </c>
      <c r="EQ60" s="24">
        <v>18</v>
      </c>
      <c r="ER60" s="24">
        <v>19.219000000000001</v>
      </c>
      <c r="ES60" s="24">
        <v>7</v>
      </c>
      <c r="ET60" s="25" t="s">
        <v>3002</v>
      </c>
      <c r="EU60" s="24">
        <v>301.95400000000001</v>
      </c>
      <c r="EV60" s="24">
        <v>301.95400000000001</v>
      </c>
      <c r="EW60" s="24">
        <v>302.70299999999997</v>
      </c>
      <c r="EX60" s="24">
        <v>1</v>
      </c>
      <c r="EY60" s="24">
        <v>31</v>
      </c>
      <c r="EZ60" s="24">
        <v>19</v>
      </c>
      <c r="FA60" s="24">
        <v>4.8789999999999996</v>
      </c>
      <c r="FB60" s="24">
        <v>34.512</v>
      </c>
      <c r="FC60" s="24">
        <v>78.459999999999994</v>
      </c>
      <c r="FD60" s="24">
        <v>7</v>
      </c>
      <c r="FE60" s="25" t="s">
        <v>4162</v>
      </c>
      <c r="FF60" s="24">
        <v>1</v>
      </c>
      <c r="FG60" s="24">
        <v>4</v>
      </c>
      <c r="FH60" s="24">
        <v>0</v>
      </c>
      <c r="FI60" s="24">
        <v>4</v>
      </c>
      <c r="FJ60" s="24">
        <v>1</v>
      </c>
      <c r="FK60" s="24">
        <v>0</v>
      </c>
      <c r="FL60" s="25" t="s">
        <v>360</v>
      </c>
      <c r="FM60" s="25" t="s">
        <v>313</v>
      </c>
      <c r="FN60" s="24">
        <v>1</v>
      </c>
      <c r="FO60" s="24">
        <v>1038.6659999999999</v>
      </c>
      <c r="FP60" s="24">
        <v>1136.329</v>
      </c>
      <c r="FQ60" s="24">
        <v>1347.893</v>
      </c>
      <c r="FR60" s="24">
        <v>28</v>
      </c>
      <c r="FS60" s="25" t="s">
        <v>2425</v>
      </c>
      <c r="FT60" s="25" t="s">
        <v>323</v>
      </c>
      <c r="FU60" s="25"/>
      <c r="FV60" s="74">
        <v>1</v>
      </c>
      <c r="FW60" s="25" t="s">
        <v>4163</v>
      </c>
      <c r="FX60" s="25" t="s">
        <v>312</v>
      </c>
      <c r="FY60" s="24">
        <v>25.965</v>
      </c>
      <c r="FZ60" s="24">
        <v>268.01100000000002</v>
      </c>
      <c r="GA60" s="24">
        <v>405.70400000000001</v>
      </c>
      <c r="GB60" s="24">
        <v>9</v>
      </c>
      <c r="GC60" s="25" t="s">
        <v>368</v>
      </c>
      <c r="GD60" s="25" t="s">
        <v>368</v>
      </c>
      <c r="GE60" s="25"/>
      <c r="GF60" s="74">
        <v>1</v>
      </c>
      <c r="GG60" s="25" t="s">
        <v>4164</v>
      </c>
      <c r="GH60" s="25" t="s">
        <v>312</v>
      </c>
      <c r="GI60" s="24">
        <v>196.67699999999999</v>
      </c>
      <c r="GJ60" s="24">
        <v>672.80600000000004</v>
      </c>
      <c r="GK60" s="24">
        <v>678.69399999999996</v>
      </c>
      <c r="GL60" s="24">
        <v>11</v>
      </c>
      <c r="GM60" s="24">
        <v>3</v>
      </c>
      <c r="GN60" s="25" t="s">
        <v>4165</v>
      </c>
      <c r="GO60" s="24">
        <v>170.01400000000001</v>
      </c>
      <c r="GP60" s="24">
        <v>208.63399999999999</v>
      </c>
      <c r="GQ60" s="24">
        <v>212.24600000000001</v>
      </c>
      <c r="GR60" s="24">
        <v>3</v>
      </c>
      <c r="GS60" s="24">
        <v>3</v>
      </c>
      <c r="GT60" s="24">
        <v>0</v>
      </c>
      <c r="GU60" s="24">
        <v>0</v>
      </c>
      <c r="GV60" s="24">
        <v>3</v>
      </c>
      <c r="GW60" s="25" t="s">
        <v>448</v>
      </c>
      <c r="GX60" s="24">
        <v>4.2290000000000001</v>
      </c>
      <c r="GY60" s="24">
        <v>58.006999999999998</v>
      </c>
      <c r="GZ60" s="24">
        <v>59.6</v>
      </c>
      <c r="HA60" s="24">
        <v>8</v>
      </c>
      <c r="HB60" s="24">
        <v>1</v>
      </c>
      <c r="HC60" s="24">
        <v>3</v>
      </c>
      <c r="HD60" s="24">
        <v>1</v>
      </c>
      <c r="HE60" s="24">
        <v>2</v>
      </c>
      <c r="HF60" s="24">
        <v>1</v>
      </c>
      <c r="HG60" s="24">
        <v>1</v>
      </c>
      <c r="HH60" s="24">
        <v>2</v>
      </c>
      <c r="HI60" s="25" t="s">
        <v>3684</v>
      </c>
      <c r="HJ60" s="25" t="s">
        <v>3685</v>
      </c>
      <c r="HK60" s="8"/>
      <c r="HL60" s="25" t="s">
        <v>4149</v>
      </c>
      <c r="HM60" s="23">
        <v>44274.354004629633</v>
      </c>
      <c r="HN60" s="23">
        <v>44274.403043981481</v>
      </c>
      <c r="HO60" s="24">
        <v>100</v>
      </c>
      <c r="HP60" s="24">
        <v>4237</v>
      </c>
      <c r="HQ60" s="24">
        <v>1</v>
      </c>
      <c r="HR60" s="23">
        <v>44274.403054907409</v>
      </c>
      <c r="HS60" s="25" t="s">
        <v>314</v>
      </c>
      <c r="HT60" s="25" t="s">
        <v>779</v>
      </c>
      <c r="HU60" s="25" t="s">
        <v>780</v>
      </c>
      <c r="HV60" s="25" t="s">
        <v>317</v>
      </c>
      <c r="HW60" s="24">
        <v>1</v>
      </c>
      <c r="HX60" s="24">
        <v>1</v>
      </c>
      <c r="HY60" s="24">
        <v>1</v>
      </c>
      <c r="HZ60" s="24">
        <v>1</v>
      </c>
      <c r="IA60" s="24">
        <v>1</v>
      </c>
      <c r="IB60" s="24">
        <v>1</v>
      </c>
      <c r="IC60" s="24">
        <v>1</v>
      </c>
      <c r="ID60" s="24">
        <v>1</v>
      </c>
      <c r="IE60" s="25" t="s">
        <v>4166</v>
      </c>
      <c r="IF60" s="24">
        <v>0</v>
      </c>
      <c r="IG60" s="24">
        <v>0</v>
      </c>
      <c r="IH60" s="25" t="s">
        <v>692</v>
      </c>
      <c r="II60" s="25" t="s">
        <v>391</v>
      </c>
      <c r="IJ60" s="25"/>
      <c r="IK60" s="74">
        <v>1</v>
      </c>
      <c r="IL60" s="74">
        <v>33</v>
      </c>
      <c r="IM60" s="74">
        <v>33</v>
      </c>
      <c r="IN60" s="25"/>
      <c r="IO60" s="74">
        <v>1</v>
      </c>
      <c r="IP60" s="25" t="s">
        <v>833</v>
      </c>
      <c r="IQ60" s="25" t="s">
        <v>2087</v>
      </c>
      <c r="IR60" s="74">
        <v>22</v>
      </c>
      <c r="IS60" s="25"/>
      <c r="IT60" s="74">
        <v>1</v>
      </c>
      <c r="IU60" s="25" t="s">
        <v>4167</v>
      </c>
      <c r="IV60" s="74">
        <v>21</v>
      </c>
      <c r="IW60" s="25"/>
      <c r="IX60" s="74">
        <v>1</v>
      </c>
      <c r="IY60" s="25" t="s">
        <v>4168</v>
      </c>
      <c r="IZ60" s="74">
        <v>200</v>
      </c>
      <c r="JA60" s="74">
        <v>200</v>
      </c>
      <c r="JB60" s="25"/>
      <c r="JC60" s="74">
        <v>0</v>
      </c>
      <c r="JD60" s="74">
        <v>240</v>
      </c>
      <c r="JE60" s="74">
        <v>240</v>
      </c>
      <c r="JF60" s="25"/>
      <c r="JG60" s="74">
        <v>0</v>
      </c>
      <c r="JH60" s="25" t="s">
        <v>4169</v>
      </c>
      <c r="JI60" s="24">
        <v>4</v>
      </c>
      <c r="JJ60" s="24">
        <v>0</v>
      </c>
      <c r="JK60" s="24">
        <v>3</v>
      </c>
      <c r="JL60" s="24">
        <v>2</v>
      </c>
      <c r="JM60" s="25" t="s">
        <v>833</v>
      </c>
      <c r="JN60" s="24">
        <v>1</v>
      </c>
      <c r="JO60" s="24">
        <v>3</v>
      </c>
      <c r="JP60" s="24">
        <v>1</v>
      </c>
      <c r="JQ60" s="24">
        <v>3</v>
      </c>
      <c r="JR60" s="24">
        <v>3</v>
      </c>
      <c r="JS60" s="25" t="s">
        <v>833</v>
      </c>
      <c r="JT60" s="24">
        <v>1</v>
      </c>
      <c r="JU60" s="24">
        <v>2</v>
      </c>
      <c r="JV60" s="25" t="s">
        <v>833</v>
      </c>
      <c r="JW60" s="24">
        <v>2</v>
      </c>
      <c r="JX60" s="24">
        <v>4</v>
      </c>
      <c r="JY60" s="24">
        <v>0</v>
      </c>
      <c r="JZ60" s="24">
        <v>1</v>
      </c>
      <c r="KA60" s="24">
        <v>1</v>
      </c>
      <c r="KB60" s="25" t="s">
        <v>312</v>
      </c>
      <c r="KC60" s="25" t="s">
        <v>313</v>
      </c>
      <c r="KD60" s="24">
        <v>1</v>
      </c>
      <c r="KE60" s="24">
        <v>5.8250000000000002</v>
      </c>
      <c r="KF60" s="24">
        <v>10.086</v>
      </c>
      <c r="KG60" s="24">
        <v>11.624000000000001</v>
      </c>
      <c r="KH60" s="24">
        <v>5</v>
      </c>
      <c r="KI60" s="24">
        <v>6</v>
      </c>
      <c r="KJ60" s="24">
        <v>6</v>
      </c>
      <c r="KK60" s="24">
        <v>6</v>
      </c>
      <c r="KL60" s="24">
        <v>6</v>
      </c>
      <c r="KM60" s="24">
        <v>6</v>
      </c>
      <c r="KN60" s="24">
        <v>11</v>
      </c>
      <c r="KO60" s="24">
        <v>1</v>
      </c>
      <c r="KP60" s="25" t="s">
        <v>326</v>
      </c>
      <c r="KQ60" s="25" t="s">
        <v>313</v>
      </c>
      <c r="KR60" s="24">
        <v>0</v>
      </c>
      <c r="KS60" s="25" t="s">
        <v>312</v>
      </c>
      <c r="KT60" s="25" t="s">
        <v>313</v>
      </c>
      <c r="KU60" s="24">
        <v>5</v>
      </c>
      <c r="KV60" s="24">
        <v>5</v>
      </c>
      <c r="KW60" s="24">
        <v>5</v>
      </c>
      <c r="KX60" s="24">
        <v>5</v>
      </c>
      <c r="KY60" s="24">
        <v>5</v>
      </c>
      <c r="KZ60" s="24">
        <v>5</v>
      </c>
      <c r="LA60" s="24">
        <v>5</v>
      </c>
      <c r="LB60" s="24">
        <v>5</v>
      </c>
      <c r="LC60" s="24">
        <v>5</v>
      </c>
      <c r="LD60" s="24">
        <v>5</v>
      </c>
      <c r="LE60" s="24">
        <v>5</v>
      </c>
      <c r="LF60" s="24">
        <v>5</v>
      </c>
      <c r="LG60" s="24">
        <v>5</v>
      </c>
      <c r="LH60" s="24">
        <v>5</v>
      </c>
      <c r="LI60" s="24">
        <v>5</v>
      </c>
      <c r="LJ60" s="24">
        <v>5</v>
      </c>
      <c r="LK60" s="24">
        <v>5</v>
      </c>
      <c r="LL60" s="24">
        <v>5</v>
      </c>
      <c r="LM60" s="24">
        <v>5</v>
      </c>
      <c r="LN60" s="24">
        <v>5</v>
      </c>
      <c r="LO60" s="24">
        <v>5</v>
      </c>
      <c r="LP60" s="24">
        <v>5</v>
      </c>
      <c r="LQ60" s="24">
        <v>5</v>
      </c>
      <c r="LR60" s="24">
        <v>5</v>
      </c>
      <c r="LS60" s="24">
        <v>5</v>
      </c>
      <c r="LT60" s="24">
        <v>5</v>
      </c>
      <c r="LU60" s="24">
        <v>5</v>
      </c>
      <c r="LV60" s="25" t="s">
        <v>313</v>
      </c>
      <c r="LW60" s="25" t="s">
        <v>313</v>
      </c>
      <c r="LX60" s="25" t="s">
        <v>313</v>
      </c>
      <c r="LY60" s="25" t="s">
        <v>313</v>
      </c>
      <c r="LZ60" s="24">
        <v>70</v>
      </c>
      <c r="MA60">
        <f t="shared" si="27"/>
        <v>0</v>
      </c>
      <c r="MB60">
        <f t="shared" si="28"/>
        <v>6</v>
      </c>
      <c r="MC60">
        <f t="shared" si="0"/>
        <v>8</v>
      </c>
      <c r="MD60">
        <f t="shared" si="1"/>
        <v>30</v>
      </c>
      <c r="ME60">
        <f t="shared" si="29"/>
        <v>60</v>
      </c>
      <c r="MF60">
        <f t="shared" si="30"/>
        <v>0</v>
      </c>
      <c r="MG60">
        <f t="shared" si="31"/>
        <v>1</v>
      </c>
      <c r="MH60">
        <f t="shared" si="32"/>
        <v>1.6</v>
      </c>
      <c r="MI60">
        <f t="shared" si="33"/>
        <v>6</v>
      </c>
      <c r="MJ60">
        <f t="shared" si="34"/>
        <v>5</v>
      </c>
      <c r="MK60">
        <f t="shared" si="35"/>
        <v>2</v>
      </c>
      <c r="ML60">
        <f t="shared" si="36"/>
        <v>2.5</v>
      </c>
      <c r="MM60">
        <f t="shared" si="37"/>
        <v>0</v>
      </c>
      <c r="MN60">
        <f t="shared" si="38"/>
        <v>0</v>
      </c>
      <c r="MO60">
        <f t="shared" si="39"/>
        <v>1.6</v>
      </c>
      <c r="MP60">
        <f t="shared" si="40"/>
        <v>2</v>
      </c>
      <c r="MQ60">
        <f t="shared" si="41"/>
        <v>0</v>
      </c>
      <c r="MR60">
        <f t="shared" si="42"/>
        <v>2.6666666666666665</v>
      </c>
      <c r="MS60">
        <f t="shared" si="43"/>
        <v>15.571428571428571</v>
      </c>
      <c r="MT60">
        <f t="shared" si="44"/>
        <v>14.142857142857142</v>
      </c>
      <c r="MU60" s="77">
        <f t="shared" si="2"/>
        <v>0</v>
      </c>
      <c r="MV60">
        <f t="shared" si="3"/>
        <v>0</v>
      </c>
      <c r="MW60">
        <v>0</v>
      </c>
      <c r="MX60">
        <v>0</v>
      </c>
      <c r="MY60">
        <f t="shared" si="4"/>
        <v>0</v>
      </c>
      <c r="NA60">
        <v>0</v>
      </c>
      <c r="NB60">
        <f t="shared" si="5"/>
        <v>1</v>
      </c>
      <c r="NC60">
        <f t="shared" si="6"/>
        <v>0</v>
      </c>
      <c r="ND60">
        <f t="shared" si="7"/>
        <v>1</v>
      </c>
      <c r="NE60">
        <f t="shared" si="8"/>
        <v>0</v>
      </c>
      <c r="NF60">
        <f t="shared" si="9"/>
        <v>0</v>
      </c>
      <c r="NG60">
        <f t="shared" si="10"/>
        <v>0</v>
      </c>
      <c r="NH60">
        <f t="shared" si="11"/>
        <v>1</v>
      </c>
      <c r="NI60">
        <f t="shared" si="12"/>
        <v>1</v>
      </c>
      <c r="NJ60">
        <f t="shared" si="13"/>
        <v>1</v>
      </c>
      <c r="NK60">
        <f t="shared" si="14"/>
        <v>1</v>
      </c>
      <c r="NL60">
        <f t="shared" si="15"/>
        <v>0</v>
      </c>
      <c r="NM60">
        <f t="shared" si="16"/>
        <v>0</v>
      </c>
      <c r="NN60" s="77">
        <f t="shared" si="17"/>
        <v>0.5</v>
      </c>
      <c r="NO60" s="77">
        <f t="shared" si="18"/>
        <v>1</v>
      </c>
      <c r="NP60" s="77">
        <f t="shared" si="19"/>
        <v>1</v>
      </c>
      <c r="NQ60" s="77">
        <f t="shared" si="20"/>
        <v>0</v>
      </c>
      <c r="NR60" s="77">
        <f t="shared" si="21"/>
        <v>0</v>
      </c>
      <c r="NS60" s="77">
        <f t="shared" si="22"/>
        <v>1</v>
      </c>
      <c r="NT60" s="77">
        <f t="shared" si="23"/>
        <v>0</v>
      </c>
      <c r="NU60" s="77">
        <f t="shared" si="24"/>
        <v>0</v>
      </c>
      <c r="NV60" s="77">
        <f t="shared" si="25"/>
        <v>0</v>
      </c>
      <c r="NW60" s="77" t="e">
        <f>IF(LEN(VLOOKUP(I:I,#REF!, 2, 0))=0, "", VLOOKUP(I:I,#REF!, 2, 0))</f>
        <v>#REF!</v>
      </c>
      <c r="NX60" s="77" t="e">
        <f>IF(LEN(VLOOKUP(I:I,#REF!, 3, 0))=0, "", VLOOKUP(I:I,#REF!, 3, 0))</f>
        <v>#REF!</v>
      </c>
      <c r="NY60" s="77">
        <f t="shared" si="45"/>
        <v>0</v>
      </c>
      <c r="NZ60" s="77">
        <f t="shared" si="46"/>
        <v>0</v>
      </c>
      <c r="OA60" s="77">
        <f t="shared" si="47"/>
        <v>0</v>
      </c>
      <c r="OB60" s="77">
        <f t="shared" si="48"/>
        <v>0.33333333333333331</v>
      </c>
      <c r="OC60">
        <f t="shared" si="49"/>
        <v>1</v>
      </c>
      <c r="OD60" s="77">
        <f t="shared" si="50"/>
        <v>0</v>
      </c>
      <c r="OE60">
        <f t="shared" si="51"/>
        <v>0.5</v>
      </c>
      <c r="OF60">
        <f t="shared" si="52"/>
        <v>0.45454545454545453</v>
      </c>
      <c r="OG60" t="e">
        <f t="shared" si="53"/>
        <v>#REF!</v>
      </c>
      <c r="OH60">
        <f t="shared" si="58"/>
        <v>0.18181818181818182</v>
      </c>
      <c r="OI60">
        <f t="shared" si="54"/>
        <v>0.5</v>
      </c>
      <c r="OJ60" s="77">
        <f t="shared" si="55"/>
        <v>0</v>
      </c>
      <c r="OK60" t="e">
        <f>IF(LEN(VLOOKUP(I:I,#REF!, 2, 0))=0, "", VLOOKUP(I:I,#REF!, 2, 0))</f>
        <v>#REF!</v>
      </c>
      <c r="OL60" t="e">
        <f>IF(LEN(VLOOKUP(I:I,#REF!, 3, 0))=0, "", VLOOKUP(I:I,#REF!, 3, 0))</f>
        <v>#REF!</v>
      </c>
      <c r="OM60">
        <v>4</v>
      </c>
      <c r="ON60">
        <v>1</v>
      </c>
      <c r="OO60" s="1">
        <v>0</v>
      </c>
      <c r="OP60">
        <f t="shared" si="56"/>
        <v>5</v>
      </c>
      <c r="OQ60">
        <v>1</v>
      </c>
      <c r="OR60">
        <v>2</v>
      </c>
      <c r="OS60">
        <f t="shared" si="57"/>
        <v>0</v>
      </c>
    </row>
    <row r="61" spans="3:409" ht="18" customHeight="1">
      <c r="F61" t="s">
        <v>353</v>
      </c>
      <c r="G61">
        <v>1</v>
      </c>
      <c r="H61" s="112" t="s">
        <v>4170</v>
      </c>
      <c r="I61" s="112" t="s">
        <v>4170</v>
      </c>
      <c r="J61" s="22"/>
      <c r="K61" s="23">
        <v>44271.365578703706</v>
      </c>
      <c r="L61" s="23">
        <v>44271.441111111111</v>
      </c>
      <c r="M61" s="24">
        <v>100</v>
      </c>
      <c r="N61" s="24">
        <v>1</v>
      </c>
      <c r="O61" s="74">
        <v>1</v>
      </c>
      <c r="P61" s="25" t="s">
        <v>313</v>
      </c>
      <c r="Q61" s="24">
        <v>6525</v>
      </c>
      <c r="R61" s="24">
        <v>1</v>
      </c>
      <c r="S61" s="23">
        <v>44271.441176296299</v>
      </c>
      <c r="T61" s="25" t="s">
        <v>314</v>
      </c>
      <c r="U61" s="25" t="s">
        <v>779</v>
      </c>
      <c r="V61" s="25" t="s">
        <v>780</v>
      </c>
      <c r="W61" s="25" t="s">
        <v>317</v>
      </c>
      <c r="X61" s="24">
        <v>17.931999999999999</v>
      </c>
      <c r="Y61" s="24">
        <v>30.503</v>
      </c>
      <c r="Z61" s="24">
        <v>33.701000000000001</v>
      </c>
      <c r="AA61" s="24">
        <v>2</v>
      </c>
      <c r="AB61" s="24">
        <v>2</v>
      </c>
      <c r="AC61" s="24">
        <v>1</v>
      </c>
      <c r="AD61" s="24">
        <v>1</v>
      </c>
      <c r="AE61" s="24">
        <v>2</v>
      </c>
      <c r="AF61" s="24">
        <v>1</v>
      </c>
      <c r="AG61" s="24">
        <v>1</v>
      </c>
      <c r="AH61" s="24">
        <v>2</v>
      </c>
      <c r="AI61" s="24">
        <v>1</v>
      </c>
      <c r="AJ61" s="25" t="s">
        <v>4171</v>
      </c>
      <c r="AK61" s="24">
        <v>5.5869999999999997</v>
      </c>
      <c r="AL61" s="24">
        <v>10.409000000000001</v>
      </c>
      <c r="AM61" s="24">
        <v>11.494</v>
      </c>
      <c r="AN61" s="24">
        <v>4</v>
      </c>
      <c r="AO61" s="24">
        <v>3</v>
      </c>
      <c r="AP61" s="24">
        <v>2</v>
      </c>
      <c r="AQ61" s="24">
        <v>0</v>
      </c>
      <c r="AR61" s="24">
        <v>0</v>
      </c>
      <c r="AS61" s="24">
        <v>158.32</v>
      </c>
      <c r="AT61" s="24">
        <v>0</v>
      </c>
      <c r="AU61" s="24">
        <v>168.51599999999999</v>
      </c>
      <c r="AV61" s="24">
        <v>760.76</v>
      </c>
      <c r="AW61" s="24">
        <v>826.97</v>
      </c>
      <c r="AX61" s="24">
        <v>16</v>
      </c>
      <c r="AY61" s="25" t="s">
        <v>4172</v>
      </c>
      <c r="AZ61" s="25" t="s">
        <v>320</v>
      </c>
      <c r="BA61" s="25"/>
      <c r="BB61" s="74">
        <v>-888</v>
      </c>
      <c r="BC61" s="25" t="s">
        <v>4173</v>
      </c>
      <c r="BD61" s="24">
        <v>0</v>
      </c>
      <c r="BE61" s="24">
        <v>0</v>
      </c>
      <c r="BF61" s="24">
        <v>281.274</v>
      </c>
      <c r="BG61" s="24">
        <v>0</v>
      </c>
      <c r="BH61" s="24">
        <v>10.951000000000001</v>
      </c>
      <c r="BI61" s="24">
        <v>10.951000000000001</v>
      </c>
      <c r="BJ61" s="24">
        <v>18.488</v>
      </c>
      <c r="BK61" s="24">
        <v>1</v>
      </c>
      <c r="BL61" s="25" t="s">
        <v>377</v>
      </c>
      <c r="BM61" s="24">
        <v>0</v>
      </c>
      <c r="BN61" s="24">
        <v>0</v>
      </c>
      <c r="BO61" s="24">
        <v>89.501999999999995</v>
      </c>
      <c r="BP61" s="24">
        <v>0</v>
      </c>
      <c r="BQ61" s="24">
        <v>61</v>
      </c>
      <c r="BR61" s="24">
        <v>51</v>
      </c>
      <c r="BS61" s="24">
        <v>16.271000000000001</v>
      </c>
      <c r="BT61" s="24">
        <v>1897.973</v>
      </c>
      <c r="BU61" s="24">
        <v>1914.7070000000001</v>
      </c>
      <c r="BV61" s="24">
        <v>3</v>
      </c>
      <c r="BW61" s="25" t="s">
        <v>508</v>
      </c>
      <c r="BX61" s="25" t="s">
        <v>508</v>
      </c>
      <c r="BY61" s="25"/>
      <c r="BZ61" s="74">
        <v>0</v>
      </c>
      <c r="CA61" s="25" t="s">
        <v>4174</v>
      </c>
      <c r="CB61" s="24">
        <v>0</v>
      </c>
      <c r="CC61" s="24">
        <v>0</v>
      </c>
      <c r="CD61" s="24">
        <v>44.768000000000001</v>
      </c>
      <c r="CE61" s="24">
        <v>0</v>
      </c>
      <c r="CF61" s="24">
        <v>50</v>
      </c>
      <c r="CG61" s="24">
        <v>50</v>
      </c>
      <c r="CH61" s="24">
        <v>38.386000000000003</v>
      </c>
      <c r="CI61" s="24">
        <v>579.36599999999999</v>
      </c>
      <c r="CJ61" s="24">
        <v>581.75699999999995</v>
      </c>
      <c r="CK61" s="24">
        <v>6</v>
      </c>
      <c r="CL61" s="99" t="s">
        <v>413</v>
      </c>
      <c r="CM61" s="96" t="s">
        <v>800</v>
      </c>
      <c r="CN61" s="24">
        <v>0</v>
      </c>
      <c r="CO61" s="24">
        <v>0</v>
      </c>
      <c r="CP61" s="24">
        <v>162.233</v>
      </c>
      <c r="CQ61" s="24">
        <v>0</v>
      </c>
      <c r="CR61" s="24">
        <v>50</v>
      </c>
      <c r="CS61" s="24">
        <v>50</v>
      </c>
      <c r="CT61" s="24">
        <v>2</v>
      </c>
      <c r="CU61" s="24">
        <v>1</v>
      </c>
      <c r="CV61" s="25" t="s">
        <v>415</v>
      </c>
      <c r="CW61" s="24">
        <v>249.69499999999999</v>
      </c>
      <c r="CX61" s="24">
        <v>249.69499999999999</v>
      </c>
      <c r="CY61" s="24">
        <v>271.04199999999997</v>
      </c>
      <c r="CZ61" s="24">
        <v>1</v>
      </c>
      <c r="DA61" s="24">
        <v>3.2549999999999999</v>
      </c>
      <c r="DB61" s="24">
        <v>3.2549999999999999</v>
      </c>
      <c r="DC61" s="24">
        <v>22.731000000000002</v>
      </c>
      <c r="DD61" s="24">
        <v>1</v>
      </c>
      <c r="DE61" s="25" t="s">
        <v>377</v>
      </c>
      <c r="DF61" s="24">
        <v>0</v>
      </c>
      <c r="DG61" s="24">
        <v>0</v>
      </c>
      <c r="DH61" s="24">
        <v>39.618000000000002</v>
      </c>
      <c r="DI61" s="24">
        <v>0</v>
      </c>
      <c r="DJ61" s="24">
        <v>49</v>
      </c>
      <c r="DK61" s="24">
        <v>50</v>
      </c>
      <c r="DL61" s="24">
        <v>8.9860000000000007</v>
      </c>
      <c r="DM61" s="24">
        <v>132.733</v>
      </c>
      <c r="DN61" s="24">
        <v>213.875</v>
      </c>
      <c r="DO61" s="24">
        <v>5</v>
      </c>
      <c r="DP61" s="25" t="s">
        <v>1116</v>
      </c>
      <c r="DQ61" s="25" t="s">
        <v>3754</v>
      </c>
      <c r="DR61" s="25" t="s">
        <v>956</v>
      </c>
      <c r="DS61" s="74">
        <v>1</v>
      </c>
      <c r="DT61" s="25" t="s">
        <v>4175</v>
      </c>
      <c r="DU61" s="24">
        <v>0</v>
      </c>
      <c r="DV61" s="24">
        <v>0</v>
      </c>
      <c r="DW61" s="24">
        <v>72.753</v>
      </c>
      <c r="DX61" s="24">
        <v>0</v>
      </c>
      <c r="DY61" s="24">
        <v>59</v>
      </c>
      <c r="DZ61" s="24">
        <v>51</v>
      </c>
      <c r="EA61" s="24">
        <v>44.993000000000002</v>
      </c>
      <c r="EB61" s="24">
        <v>57.591000000000001</v>
      </c>
      <c r="EC61" s="24">
        <v>81.103999999999999</v>
      </c>
      <c r="ED61" s="24">
        <v>2</v>
      </c>
      <c r="EE61" s="96" t="s">
        <v>417</v>
      </c>
      <c r="EF61" s="96" t="s">
        <v>364</v>
      </c>
      <c r="EG61" s="24">
        <v>0</v>
      </c>
      <c r="EH61" s="24">
        <v>0</v>
      </c>
      <c r="EI61" s="24">
        <v>123.078</v>
      </c>
      <c r="EJ61" s="24">
        <v>0</v>
      </c>
      <c r="EK61" s="24">
        <v>59</v>
      </c>
      <c r="EL61" s="24">
        <v>50</v>
      </c>
      <c r="EM61" s="24">
        <v>2</v>
      </c>
      <c r="EN61" s="24">
        <v>1</v>
      </c>
      <c r="EO61" s="25" t="s">
        <v>418</v>
      </c>
      <c r="EP61" s="24">
        <v>34.213999999999999</v>
      </c>
      <c r="EQ61" s="24">
        <v>38.688000000000002</v>
      </c>
      <c r="ER61" s="24">
        <v>40.131999999999998</v>
      </c>
      <c r="ES61" s="24">
        <v>2</v>
      </c>
      <c r="ET61" s="25" t="s">
        <v>2370</v>
      </c>
      <c r="EU61" s="24">
        <v>0</v>
      </c>
      <c r="EV61" s="24">
        <v>0</v>
      </c>
      <c r="EW61" s="24">
        <v>287.86799999999999</v>
      </c>
      <c r="EX61" s="24">
        <v>0</v>
      </c>
      <c r="EY61" s="24">
        <v>60</v>
      </c>
      <c r="EZ61" s="24">
        <v>49</v>
      </c>
      <c r="FA61" s="24">
        <v>2.9449999999999998</v>
      </c>
      <c r="FB61" s="24">
        <v>74.926000000000002</v>
      </c>
      <c r="FC61" s="24">
        <v>78.283000000000001</v>
      </c>
      <c r="FD61" s="24">
        <v>9</v>
      </c>
      <c r="FE61" s="25" t="s">
        <v>4176</v>
      </c>
      <c r="FF61" s="24">
        <v>1</v>
      </c>
      <c r="FG61" s="24">
        <v>2</v>
      </c>
      <c r="FH61" s="24">
        <v>2</v>
      </c>
      <c r="FI61" s="24">
        <v>1</v>
      </c>
      <c r="FJ61" s="24">
        <v>1</v>
      </c>
      <c r="FK61" s="24">
        <v>0</v>
      </c>
      <c r="FL61" s="25" t="s">
        <v>313</v>
      </c>
      <c r="FM61" s="25" t="s">
        <v>313</v>
      </c>
      <c r="FN61" s="24">
        <v>1</v>
      </c>
      <c r="FO61" s="24">
        <v>36.887999999999998</v>
      </c>
      <c r="FP61" s="24">
        <v>149.93700000000001</v>
      </c>
      <c r="FQ61" s="24">
        <v>152.99</v>
      </c>
      <c r="FR61" s="24">
        <v>9</v>
      </c>
      <c r="FS61" s="25" t="s">
        <v>323</v>
      </c>
      <c r="FT61" s="25" t="s">
        <v>323</v>
      </c>
      <c r="FU61" s="25"/>
      <c r="FV61" s="74">
        <v>1</v>
      </c>
      <c r="FW61" s="25" t="s">
        <v>4177</v>
      </c>
      <c r="FX61" s="25" t="s">
        <v>336</v>
      </c>
      <c r="FY61" s="24">
        <v>146.994</v>
      </c>
      <c r="FZ61" s="24">
        <v>222.471</v>
      </c>
      <c r="GA61" s="24">
        <v>224.82900000000001</v>
      </c>
      <c r="GB61" s="24">
        <v>6</v>
      </c>
      <c r="GC61" s="25" t="s">
        <v>437</v>
      </c>
      <c r="GD61" s="25" t="s">
        <v>438</v>
      </c>
      <c r="GE61" s="25"/>
      <c r="GF61" s="74">
        <v>0</v>
      </c>
      <c r="GG61" s="25" t="s">
        <v>4178</v>
      </c>
      <c r="GH61" s="25" t="s">
        <v>370</v>
      </c>
      <c r="GI61" s="24">
        <v>6.1760000000000002</v>
      </c>
      <c r="GJ61" s="24">
        <v>62.164999999999999</v>
      </c>
      <c r="GK61" s="24">
        <v>76.838999999999999</v>
      </c>
      <c r="GL61" s="24">
        <v>4</v>
      </c>
      <c r="GM61" s="24">
        <v>2</v>
      </c>
      <c r="GN61" s="25" t="s">
        <v>4179</v>
      </c>
      <c r="GO61" s="24">
        <v>1.986</v>
      </c>
      <c r="GP61" s="24">
        <v>1.986</v>
      </c>
      <c r="GQ61" s="24">
        <v>3.4</v>
      </c>
      <c r="GR61" s="24">
        <v>1</v>
      </c>
      <c r="GS61" s="24">
        <v>2</v>
      </c>
      <c r="GT61" s="24">
        <v>2</v>
      </c>
      <c r="GU61" s="24">
        <v>1</v>
      </c>
      <c r="GV61" s="24">
        <v>3</v>
      </c>
      <c r="GW61" s="25" t="s">
        <v>448</v>
      </c>
      <c r="GX61" s="24">
        <v>7.2119999999999997</v>
      </c>
      <c r="GY61" s="24">
        <v>40.720999999999997</v>
      </c>
      <c r="GZ61" s="24">
        <v>41.8</v>
      </c>
      <c r="HA61" s="24">
        <v>7</v>
      </c>
      <c r="HB61" s="24">
        <v>3</v>
      </c>
      <c r="HC61" s="24">
        <v>3</v>
      </c>
      <c r="HD61" s="24">
        <v>2</v>
      </c>
      <c r="HE61" s="24">
        <v>4</v>
      </c>
      <c r="HF61" s="24">
        <v>3</v>
      </c>
      <c r="HG61" s="24">
        <v>3</v>
      </c>
      <c r="HH61" s="24">
        <v>4</v>
      </c>
      <c r="HI61" s="25" t="s">
        <v>3684</v>
      </c>
      <c r="HJ61" s="25" t="s">
        <v>3685</v>
      </c>
      <c r="HK61" s="8"/>
      <c r="HL61" s="25" t="s">
        <v>4170</v>
      </c>
      <c r="HM61" s="23">
        <v>44274.354467592595</v>
      </c>
      <c r="HN61" s="23">
        <v>44274.44971064815</v>
      </c>
      <c r="HO61" s="24">
        <v>100</v>
      </c>
      <c r="HP61" s="24">
        <v>8229</v>
      </c>
      <c r="HQ61" s="24">
        <v>1</v>
      </c>
      <c r="HR61" s="23">
        <v>44274.449724560189</v>
      </c>
      <c r="HS61" s="25" t="s">
        <v>314</v>
      </c>
      <c r="HT61" s="25" t="s">
        <v>779</v>
      </c>
      <c r="HU61" s="25" t="s">
        <v>780</v>
      </c>
      <c r="HV61" s="25" t="s">
        <v>317</v>
      </c>
      <c r="HW61" s="24">
        <v>0</v>
      </c>
      <c r="HX61" s="24">
        <v>0</v>
      </c>
      <c r="HY61" s="24">
        <v>3</v>
      </c>
      <c r="HZ61" s="24">
        <v>2</v>
      </c>
      <c r="IA61" s="24">
        <v>3</v>
      </c>
      <c r="IB61" s="24">
        <v>3</v>
      </c>
      <c r="IC61" s="24">
        <v>2</v>
      </c>
      <c r="ID61" s="24">
        <v>3</v>
      </c>
      <c r="IE61" s="25" t="s">
        <v>4180</v>
      </c>
      <c r="IF61" s="24">
        <v>2</v>
      </c>
      <c r="IG61" s="24">
        <v>1</v>
      </c>
      <c r="IH61" s="25" t="s">
        <v>380</v>
      </c>
      <c r="II61" s="25" t="s">
        <v>380</v>
      </c>
      <c r="IJ61" s="25"/>
      <c r="IK61" s="74">
        <v>0</v>
      </c>
      <c r="IL61" s="25" t="s">
        <v>4181</v>
      </c>
      <c r="IM61" s="74">
        <v>45</v>
      </c>
      <c r="IN61" s="25"/>
      <c r="IO61" s="74">
        <v>0</v>
      </c>
      <c r="IP61" s="25" t="s">
        <v>4182</v>
      </c>
      <c r="IQ61" s="74">
        <v>22</v>
      </c>
      <c r="IR61" s="74">
        <v>22</v>
      </c>
      <c r="IS61" s="25"/>
      <c r="IT61" s="74">
        <v>1</v>
      </c>
      <c r="IU61" s="74">
        <v>13</v>
      </c>
      <c r="IV61" s="74">
        <v>13</v>
      </c>
      <c r="IW61" s="25"/>
      <c r="IX61" s="74">
        <v>0</v>
      </c>
      <c r="IY61" s="25" t="s">
        <v>4183</v>
      </c>
      <c r="IZ61" s="74">
        <v>28</v>
      </c>
      <c r="JA61" s="74">
        <v>28</v>
      </c>
      <c r="JB61" s="25"/>
      <c r="JC61" s="74">
        <v>0</v>
      </c>
      <c r="JD61" s="74">
        <v>60</v>
      </c>
      <c r="JE61" s="74">
        <v>60</v>
      </c>
      <c r="JF61" s="25"/>
      <c r="JG61" s="74">
        <v>1</v>
      </c>
      <c r="JH61" s="25" t="s">
        <v>4184</v>
      </c>
      <c r="JI61" s="24">
        <v>2</v>
      </c>
      <c r="JJ61" s="24">
        <v>1</v>
      </c>
      <c r="JK61" s="24">
        <v>2</v>
      </c>
      <c r="JL61" s="24">
        <v>3</v>
      </c>
      <c r="JM61" s="25" t="s">
        <v>4185</v>
      </c>
      <c r="JN61" s="24">
        <v>1</v>
      </c>
      <c r="JO61" s="24">
        <v>2</v>
      </c>
      <c r="JP61" s="24">
        <v>2</v>
      </c>
      <c r="JQ61" s="24">
        <v>2</v>
      </c>
      <c r="JR61" s="24">
        <v>1</v>
      </c>
      <c r="JS61" s="25" t="s">
        <v>4186</v>
      </c>
      <c r="JT61" s="24">
        <v>2</v>
      </c>
      <c r="JU61" s="24">
        <v>1</v>
      </c>
      <c r="JV61" s="25" t="s">
        <v>4186</v>
      </c>
      <c r="JW61" s="24">
        <v>1</v>
      </c>
      <c r="JX61" s="24">
        <v>2</v>
      </c>
      <c r="JY61" s="24">
        <v>1</v>
      </c>
      <c r="JZ61" s="24">
        <v>1</v>
      </c>
      <c r="KA61" s="24">
        <v>1</v>
      </c>
      <c r="KB61" s="25" t="s">
        <v>336</v>
      </c>
      <c r="KC61" s="25" t="s">
        <v>4187</v>
      </c>
      <c r="KD61" s="24">
        <v>1</v>
      </c>
      <c r="KE61" s="24">
        <v>1.897</v>
      </c>
      <c r="KF61" s="24">
        <v>29.584</v>
      </c>
      <c r="KG61" s="24">
        <v>30.745000000000001</v>
      </c>
      <c r="KH61" s="24">
        <v>7</v>
      </c>
      <c r="KI61" s="24">
        <v>3</v>
      </c>
      <c r="KJ61" s="24">
        <v>3</v>
      </c>
      <c r="KK61" s="24">
        <v>3</v>
      </c>
      <c r="KL61" s="24">
        <v>3</v>
      </c>
      <c r="KM61" s="24">
        <v>3</v>
      </c>
      <c r="KN61" s="24">
        <v>10</v>
      </c>
      <c r="KO61" s="24">
        <v>1</v>
      </c>
      <c r="KP61" s="25" t="s">
        <v>424</v>
      </c>
      <c r="KQ61" s="25" t="s">
        <v>4188</v>
      </c>
      <c r="KR61" s="24">
        <v>0</v>
      </c>
      <c r="KS61" s="25" t="s">
        <v>312</v>
      </c>
      <c r="KT61" s="25" t="s">
        <v>313</v>
      </c>
      <c r="KU61" s="24">
        <v>4</v>
      </c>
      <c r="KV61" s="24">
        <v>4</v>
      </c>
      <c r="KW61" s="24">
        <v>4</v>
      </c>
      <c r="KX61" s="24">
        <v>4</v>
      </c>
      <c r="KY61" s="24">
        <v>4</v>
      </c>
      <c r="KZ61" s="24">
        <v>4</v>
      </c>
      <c r="LA61" s="24">
        <v>4</v>
      </c>
      <c r="LB61" s="24">
        <v>4</v>
      </c>
      <c r="LC61" s="24">
        <v>4</v>
      </c>
      <c r="LD61" s="24">
        <v>4</v>
      </c>
      <c r="LE61" s="24">
        <v>4</v>
      </c>
      <c r="LF61" s="24">
        <v>4</v>
      </c>
      <c r="LG61" s="24">
        <v>4</v>
      </c>
      <c r="LH61" s="24">
        <v>4</v>
      </c>
      <c r="LI61" s="24">
        <v>4</v>
      </c>
      <c r="LJ61" s="24">
        <v>4</v>
      </c>
      <c r="LK61" s="24">
        <v>4</v>
      </c>
      <c r="LL61" s="24">
        <v>4</v>
      </c>
      <c r="LM61" s="24">
        <v>4</v>
      </c>
      <c r="LN61" s="24">
        <v>4</v>
      </c>
      <c r="LO61" s="24">
        <v>4</v>
      </c>
      <c r="LP61" s="24">
        <v>4</v>
      </c>
      <c r="LQ61" s="24">
        <v>4</v>
      </c>
      <c r="LR61" s="24">
        <v>4</v>
      </c>
      <c r="LS61" s="24">
        <v>4</v>
      </c>
      <c r="LT61" s="24">
        <v>4</v>
      </c>
      <c r="LU61" s="24">
        <v>4</v>
      </c>
      <c r="LV61" s="25" t="s">
        <v>4189</v>
      </c>
      <c r="LW61" s="25" t="s">
        <v>4190</v>
      </c>
      <c r="LX61" s="25" t="s">
        <v>4191</v>
      </c>
      <c r="LY61" s="25" t="s">
        <v>313</v>
      </c>
      <c r="LZ61" s="24">
        <v>56</v>
      </c>
      <c r="MA61">
        <f t="shared" si="27"/>
        <v>8</v>
      </c>
      <c r="MB61">
        <f t="shared" si="28"/>
        <v>16</v>
      </c>
      <c r="MC61">
        <f t="shared" si="0"/>
        <v>15</v>
      </c>
      <c r="MD61">
        <f t="shared" si="1"/>
        <v>15</v>
      </c>
      <c r="ME61">
        <f t="shared" si="29"/>
        <v>48</v>
      </c>
      <c r="MF61">
        <f t="shared" si="30"/>
        <v>1.3333333333333333</v>
      </c>
      <c r="MG61">
        <f t="shared" si="31"/>
        <v>2.6666666666666665</v>
      </c>
      <c r="MH61">
        <f t="shared" si="32"/>
        <v>3</v>
      </c>
      <c r="MI61">
        <f t="shared" si="33"/>
        <v>3</v>
      </c>
      <c r="MJ61">
        <f t="shared" si="34"/>
        <v>4</v>
      </c>
      <c r="MK61">
        <f t="shared" si="35"/>
        <v>1.2</v>
      </c>
      <c r="ML61">
        <f t="shared" si="36"/>
        <v>2.2000000000000002</v>
      </c>
      <c r="MM61">
        <f t="shared" si="37"/>
        <v>1</v>
      </c>
      <c r="MN61">
        <f t="shared" si="38"/>
        <v>2</v>
      </c>
      <c r="MO61">
        <f t="shared" si="39"/>
        <v>1.1666666666666667</v>
      </c>
      <c r="MP61">
        <f t="shared" si="40"/>
        <v>2.1666666666666665</v>
      </c>
      <c r="MQ61">
        <f t="shared" si="41"/>
        <v>1</v>
      </c>
      <c r="MR61">
        <f t="shared" si="42"/>
        <v>2</v>
      </c>
      <c r="MS61">
        <f t="shared" si="43"/>
        <v>55.428571428571431</v>
      </c>
      <c r="MT61">
        <f t="shared" si="44"/>
        <v>50.142857142857146</v>
      </c>
      <c r="MU61" s="77">
        <f t="shared" si="2"/>
        <v>0</v>
      </c>
      <c r="MV61">
        <f t="shared" si="3"/>
        <v>0</v>
      </c>
      <c r="MW61">
        <v>1</v>
      </c>
      <c r="MX61">
        <v>0</v>
      </c>
      <c r="MY61">
        <f t="shared" si="4"/>
        <v>1</v>
      </c>
      <c r="MZ61">
        <v>1</v>
      </c>
      <c r="NA61">
        <v>1</v>
      </c>
      <c r="NB61">
        <f t="shared" si="5"/>
        <v>1</v>
      </c>
      <c r="NC61">
        <f t="shared" si="6"/>
        <v>0</v>
      </c>
      <c r="ND61">
        <f t="shared" si="7"/>
        <v>0</v>
      </c>
      <c r="NE61">
        <f t="shared" si="8"/>
        <v>0</v>
      </c>
      <c r="NF61">
        <f t="shared" si="9"/>
        <v>0</v>
      </c>
      <c r="NG61">
        <f t="shared" si="10"/>
        <v>0</v>
      </c>
      <c r="NH61">
        <f t="shared" si="11"/>
        <v>0</v>
      </c>
      <c r="NI61">
        <f t="shared" si="12"/>
        <v>0</v>
      </c>
      <c r="NJ61">
        <f t="shared" si="13"/>
        <v>1</v>
      </c>
      <c r="NK61">
        <f t="shared" si="14"/>
        <v>0</v>
      </c>
      <c r="NL61">
        <f t="shared" si="15"/>
        <v>0</v>
      </c>
      <c r="NM61">
        <f t="shared" si="16"/>
        <v>1</v>
      </c>
      <c r="NN61" s="77">
        <f t="shared" si="17"/>
        <v>1</v>
      </c>
      <c r="NO61" s="77">
        <f t="shared" si="18"/>
        <v>0</v>
      </c>
      <c r="NP61" s="77">
        <f t="shared" si="19"/>
        <v>1</v>
      </c>
      <c r="NQ61" s="77">
        <f t="shared" si="20"/>
        <v>1</v>
      </c>
      <c r="NR61" s="77">
        <f t="shared" si="21"/>
        <v>1</v>
      </c>
      <c r="NS61" s="77">
        <f t="shared" si="22"/>
        <v>0</v>
      </c>
      <c r="NT61" s="77">
        <f t="shared" si="23"/>
        <v>1</v>
      </c>
      <c r="NU61" s="77">
        <f t="shared" si="24"/>
        <v>1</v>
      </c>
      <c r="NV61" s="77">
        <f t="shared" si="25"/>
        <v>1</v>
      </c>
      <c r="NW61" s="77" t="e">
        <f>IF(LEN(VLOOKUP(I:I,#REF!, 2, 0))=0, "", VLOOKUP(I:I,#REF!, 2, 0))</f>
        <v>#REF!</v>
      </c>
      <c r="NX61" s="77" t="e">
        <f>IF(LEN(VLOOKUP(I:I,#REF!, 3, 0))=0, "", VLOOKUP(I:I,#REF!, 3, 0))</f>
        <v>#REF!</v>
      </c>
      <c r="NY61" s="77">
        <f t="shared" si="45"/>
        <v>0.66666666666666663</v>
      </c>
      <c r="NZ61" s="77">
        <f t="shared" si="46"/>
        <v>0.75</v>
      </c>
      <c r="OA61" s="77">
        <f t="shared" si="47"/>
        <v>0.5</v>
      </c>
      <c r="OB61" s="77">
        <f t="shared" si="48"/>
        <v>0.16666666666666666</v>
      </c>
      <c r="OC61">
        <f t="shared" si="49"/>
        <v>0.5</v>
      </c>
      <c r="OD61" s="77">
        <f t="shared" si="50"/>
        <v>0</v>
      </c>
      <c r="OE61">
        <f t="shared" si="51"/>
        <v>0.6</v>
      </c>
      <c r="OF61">
        <f t="shared" si="52"/>
        <v>0.63636363636363635</v>
      </c>
      <c r="OG61" t="e">
        <f t="shared" si="53"/>
        <v>#REF!</v>
      </c>
      <c r="OH61">
        <f t="shared" si="58"/>
        <v>0.41666666666666669</v>
      </c>
      <c r="OI61">
        <f t="shared" si="54"/>
        <v>0.5</v>
      </c>
      <c r="OJ61" s="77">
        <f t="shared" si="55"/>
        <v>0.375</v>
      </c>
      <c r="OK61" t="e">
        <f>IF(LEN(VLOOKUP(I:I,#REF!, 2, 0))=0, "", VLOOKUP(I:I,#REF!, 2, 0))</f>
        <v>#REF!</v>
      </c>
      <c r="OL61" t="e">
        <f>IF(LEN(VLOOKUP(I:I,#REF!, 3, 0))=0, "", VLOOKUP(I:I,#REF!, 3, 0))</f>
        <v>#REF!</v>
      </c>
      <c r="OM61">
        <v>5</v>
      </c>
      <c r="ON61">
        <v>1</v>
      </c>
      <c r="OO61" s="1">
        <v>0</v>
      </c>
      <c r="OP61">
        <f t="shared" si="56"/>
        <v>13</v>
      </c>
      <c r="OQ61">
        <v>1</v>
      </c>
      <c r="OR61">
        <v>2</v>
      </c>
      <c r="OS61">
        <f t="shared" si="57"/>
        <v>6</v>
      </c>
    </row>
    <row r="62" spans="3:409" ht="18" customHeight="1">
      <c r="F62" t="s">
        <v>353</v>
      </c>
      <c r="G62" t="s">
        <v>353</v>
      </c>
      <c r="H62" s="112" t="s">
        <v>4192</v>
      </c>
      <c r="I62" s="112" t="s">
        <v>4192</v>
      </c>
      <c r="J62" s="22"/>
      <c r="K62" s="23">
        <v>44271.364004629628</v>
      </c>
      <c r="L62" s="23">
        <v>44271.449571759258</v>
      </c>
      <c r="M62" s="24">
        <v>100</v>
      </c>
      <c r="N62" s="24">
        <v>1</v>
      </c>
      <c r="O62" s="74">
        <v>1</v>
      </c>
      <c r="P62" s="25" t="s">
        <v>313</v>
      </c>
      <c r="Q62" s="24">
        <v>7393</v>
      </c>
      <c r="R62" s="24">
        <v>1</v>
      </c>
      <c r="S62" s="23">
        <v>44271.557972002316</v>
      </c>
      <c r="T62" s="25" t="s">
        <v>314</v>
      </c>
      <c r="U62" s="25" t="s">
        <v>779</v>
      </c>
      <c r="V62" s="25" t="s">
        <v>780</v>
      </c>
      <c r="W62" s="25" t="s">
        <v>317</v>
      </c>
      <c r="X62" s="24">
        <v>38.965000000000003</v>
      </c>
      <c r="Y62" s="24">
        <v>46.4</v>
      </c>
      <c r="Z62" s="24">
        <v>50.883000000000003</v>
      </c>
      <c r="AA62" s="24">
        <v>2</v>
      </c>
      <c r="AB62" s="24">
        <v>1</v>
      </c>
      <c r="AC62" s="24">
        <v>0</v>
      </c>
      <c r="AD62" s="24">
        <v>1</v>
      </c>
      <c r="AE62" s="24">
        <v>2</v>
      </c>
      <c r="AF62" s="24">
        <v>0</v>
      </c>
      <c r="AG62" s="24">
        <v>2</v>
      </c>
      <c r="AH62" s="24">
        <v>3</v>
      </c>
      <c r="AI62" s="24">
        <v>2</v>
      </c>
      <c r="AJ62" s="25" t="s">
        <v>4193</v>
      </c>
      <c r="AK62" s="24">
        <v>7.7770000000000001</v>
      </c>
      <c r="AL62" s="24">
        <v>12.038</v>
      </c>
      <c r="AM62" s="24">
        <v>13.769</v>
      </c>
      <c r="AN62" s="24">
        <v>3</v>
      </c>
      <c r="AO62" s="24">
        <v>1</v>
      </c>
      <c r="AP62" s="24">
        <v>0</v>
      </c>
      <c r="AQ62" s="24">
        <v>169.375</v>
      </c>
      <c r="AR62" s="24">
        <v>169.375</v>
      </c>
      <c r="AS62" s="24">
        <v>319.72199999999998</v>
      </c>
      <c r="AT62" s="24">
        <v>1</v>
      </c>
      <c r="AU62" s="24">
        <v>40.752000000000002</v>
      </c>
      <c r="AV62" s="24">
        <v>320.54500000000002</v>
      </c>
      <c r="AW62" s="24">
        <v>322.19200000000001</v>
      </c>
      <c r="AX62" s="24">
        <v>10</v>
      </c>
      <c r="AY62" s="25" t="s">
        <v>356</v>
      </c>
      <c r="AZ62" s="25" t="s">
        <v>320</v>
      </c>
      <c r="BA62" s="25"/>
      <c r="BB62" s="74">
        <v>-888</v>
      </c>
      <c r="BC62" s="25" t="s">
        <v>356</v>
      </c>
      <c r="BD62" s="24">
        <v>255.316</v>
      </c>
      <c r="BE62" s="24">
        <v>300.65600000000001</v>
      </c>
      <c r="BF62" s="24">
        <v>764.18899999999996</v>
      </c>
      <c r="BG62" s="24">
        <v>3</v>
      </c>
      <c r="BH62" s="24">
        <v>1.2410000000000001</v>
      </c>
      <c r="BI62" s="24">
        <v>8.4960000000000004</v>
      </c>
      <c r="BJ62" s="24">
        <v>15.534000000000001</v>
      </c>
      <c r="BK62" s="24">
        <v>3</v>
      </c>
      <c r="BL62" s="25" t="s">
        <v>377</v>
      </c>
      <c r="BM62" s="24">
        <v>168.501</v>
      </c>
      <c r="BN62" s="24">
        <v>168.501</v>
      </c>
      <c r="BO62" s="24">
        <v>236.06</v>
      </c>
      <c r="BP62" s="24">
        <v>1</v>
      </c>
      <c r="BQ62" s="24">
        <v>30</v>
      </c>
      <c r="BR62" s="24">
        <v>70</v>
      </c>
      <c r="BS62" s="24">
        <v>13.635</v>
      </c>
      <c r="BT62" s="24">
        <v>1171.2149999999999</v>
      </c>
      <c r="BU62" s="24">
        <v>1201.6679999999999</v>
      </c>
      <c r="BV62" s="24">
        <v>12</v>
      </c>
      <c r="BW62" s="25" t="s">
        <v>356</v>
      </c>
      <c r="BX62" s="25" t="s">
        <v>320</v>
      </c>
      <c r="BY62" s="25"/>
      <c r="BZ62" s="74">
        <v>-888</v>
      </c>
      <c r="CA62" s="25" t="s">
        <v>4194</v>
      </c>
      <c r="CB62" s="24">
        <v>0</v>
      </c>
      <c r="CC62" s="24">
        <v>0</v>
      </c>
      <c r="CD62" s="24">
        <v>93.266000000000005</v>
      </c>
      <c r="CE62" s="24">
        <v>0</v>
      </c>
      <c r="CF62" s="24">
        <v>50</v>
      </c>
      <c r="CG62" s="24">
        <v>50</v>
      </c>
      <c r="CH62" s="24">
        <v>63.036999999999999</v>
      </c>
      <c r="CI62" s="24">
        <v>79.430000000000007</v>
      </c>
      <c r="CJ62" s="24">
        <v>291.86399999999998</v>
      </c>
      <c r="CK62" s="24">
        <v>8</v>
      </c>
      <c r="CL62" s="99" t="s">
        <v>413</v>
      </c>
      <c r="CM62" s="96" t="s">
        <v>414</v>
      </c>
      <c r="CN62" s="24">
        <v>26.044</v>
      </c>
      <c r="CO62" s="24">
        <v>26.044</v>
      </c>
      <c r="CP62" s="24">
        <v>227.91200000000001</v>
      </c>
      <c r="CQ62" s="24">
        <v>1</v>
      </c>
      <c r="CR62" s="24">
        <v>40</v>
      </c>
      <c r="CS62" s="24">
        <v>40</v>
      </c>
      <c r="CT62" s="24">
        <v>0</v>
      </c>
      <c r="CU62" s="24">
        <v>1</v>
      </c>
      <c r="CV62" s="25" t="s">
        <v>4195</v>
      </c>
      <c r="CW62" s="24">
        <v>5.6390000000000002</v>
      </c>
      <c r="CX62" s="24">
        <v>487.76499999999999</v>
      </c>
      <c r="CY62" s="24">
        <v>488.82600000000002</v>
      </c>
      <c r="CZ62" s="24">
        <v>3</v>
      </c>
      <c r="DA62" s="24">
        <v>1.6950000000000001</v>
      </c>
      <c r="DB62" s="24">
        <v>8.6980000000000004</v>
      </c>
      <c r="DC62" s="24">
        <v>51.558</v>
      </c>
      <c r="DD62" s="24">
        <v>3</v>
      </c>
      <c r="DE62" s="25" t="s">
        <v>377</v>
      </c>
      <c r="DF62" s="24">
        <v>5.2530000000000001</v>
      </c>
      <c r="DG62" s="24">
        <v>7.3840000000000003</v>
      </c>
      <c r="DH62" s="24">
        <v>54.761000000000003</v>
      </c>
      <c r="DI62" s="24">
        <v>3</v>
      </c>
      <c r="DJ62" s="24">
        <v>9</v>
      </c>
      <c r="DK62" s="24">
        <v>50</v>
      </c>
      <c r="DL62" s="24">
        <v>175.22300000000001</v>
      </c>
      <c r="DM62" s="24">
        <v>1077.5</v>
      </c>
      <c r="DN62" s="24">
        <v>1080.068</v>
      </c>
      <c r="DO62" s="24">
        <v>21</v>
      </c>
      <c r="DP62" s="25" t="s">
        <v>356</v>
      </c>
      <c r="DQ62" s="25" t="s">
        <v>320</v>
      </c>
      <c r="DR62" s="25"/>
      <c r="DS62" s="74">
        <v>-888</v>
      </c>
      <c r="DT62" s="25" t="s">
        <v>4196</v>
      </c>
      <c r="DU62" s="24">
        <v>53.832000000000001</v>
      </c>
      <c r="DV62" s="24">
        <v>77.7</v>
      </c>
      <c r="DW62" s="24">
        <v>138.25299999999999</v>
      </c>
      <c r="DX62" s="24">
        <v>2</v>
      </c>
      <c r="DY62" s="24">
        <v>60</v>
      </c>
      <c r="DZ62" s="24">
        <v>0</v>
      </c>
      <c r="EA62" s="24">
        <v>55.313000000000002</v>
      </c>
      <c r="EB62" s="24">
        <v>86.838999999999999</v>
      </c>
      <c r="EC62" s="24">
        <v>89.328000000000003</v>
      </c>
      <c r="ED62" s="24">
        <v>3</v>
      </c>
      <c r="EE62" s="96" t="s">
        <v>417</v>
      </c>
      <c r="EF62" s="96" t="s">
        <v>364</v>
      </c>
      <c r="EG62" s="24">
        <v>0</v>
      </c>
      <c r="EH62" s="24">
        <v>0</v>
      </c>
      <c r="EI62" s="24">
        <v>161.62</v>
      </c>
      <c r="EJ62" s="24">
        <v>0</v>
      </c>
      <c r="EK62" s="24">
        <v>30</v>
      </c>
      <c r="EL62" s="24">
        <v>0</v>
      </c>
      <c r="EM62" s="24">
        <v>0</v>
      </c>
      <c r="EN62" s="24">
        <v>0</v>
      </c>
      <c r="EO62" s="25" t="s">
        <v>333</v>
      </c>
      <c r="EP62" s="24">
        <v>26.847999999999999</v>
      </c>
      <c r="EQ62" s="24">
        <v>27.800999999999998</v>
      </c>
      <c r="ER62" s="24">
        <v>34.317</v>
      </c>
      <c r="ES62" s="24">
        <v>2</v>
      </c>
      <c r="ET62" s="25" t="s">
        <v>741</v>
      </c>
      <c r="EU62" s="24">
        <v>8.8010000000000002</v>
      </c>
      <c r="EV62" s="24">
        <v>308</v>
      </c>
      <c r="EW62" s="24">
        <v>345.11099999999999</v>
      </c>
      <c r="EX62" s="24">
        <v>60</v>
      </c>
      <c r="EY62" s="24">
        <v>20</v>
      </c>
      <c r="EZ62" s="24">
        <v>0</v>
      </c>
      <c r="FA62" s="24">
        <v>11.132999999999999</v>
      </c>
      <c r="FB62" s="24">
        <v>57.744999999999997</v>
      </c>
      <c r="FC62" s="24">
        <v>59.537999999999997</v>
      </c>
      <c r="FD62" s="24">
        <v>8</v>
      </c>
      <c r="FE62" s="25" t="s">
        <v>4197</v>
      </c>
      <c r="FF62" s="24">
        <v>4</v>
      </c>
      <c r="FG62" s="24">
        <v>0</v>
      </c>
      <c r="FH62" s="24">
        <v>0</v>
      </c>
      <c r="FI62" s="24">
        <v>0</v>
      </c>
      <c r="FJ62" s="24">
        <v>1</v>
      </c>
      <c r="FK62" s="24">
        <v>0</v>
      </c>
      <c r="FL62" s="25" t="s">
        <v>336</v>
      </c>
      <c r="FM62" s="25" t="s">
        <v>945</v>
      </c>
      <c r="FN62" s="24">
        <v>3</v>
      </c>
      <c r="FO62" s="24">
        <v>9.7530000000000001</v>
      </c>
      <c r="FP62" s="24">
        <v>281.08100000000002</v>
      </c>
      <c r="FQ62" s="24">
        <v>282.06900000000002</v>
      </c>
      <c r="FR62" s="24">
        <v>22</v>
      </c>
      <c r="FS62" s="25" t="s">
        <v>323</v>
      </c>
      <c r="FT62" s="25" t="s">
        <v>323</v>
      </c>
      <c r="FU62" s="25"/>
      <c r="FV62" s="74">
        <v>1</v>
      </c>
      <c r="FW62" s="25" t="s">
        <v>4198</v>
      </c>
      <c r="FX62" s="25" t="s">
        <v>370</v>
      </c>
      <c r="FY62" s="24">
        <v>4.5209999999999999</v>
      </c>
      <c r="FZ62" s="24">
        <v>192.35499999999999</v>
      </c>
      <c r="GA62" s="24">
        <v>199.18</v>
      </c>
      <c r="GB62" s="24">
        <v>6</v>
      </c>
      <c r="GC62" s="25" t="s">
        <v>4199</v>
      </c>
      <c r="GD62" s="25" t="s">
        <v>4199</v>
      </c>
      <c r="GE62" s="25"/>
      <c r="GF62" s="74">
        <v>0</v>
      </c>
      <c r="GG62" s="25" t="s">
        <v>4200</v>
      </c>
      <c r="GH62" s="25" t="s">
        <v>370</v>
      </c>
      <c r="GI62" s="24">
        <v>34.191000000000003</v>
      </c>
      <c r="GJ62" s="24">
        <v>37.573</v>
      </c>
      <c r="GK62" s="24">
        <v>71.459000000000003</v>
      </c>
      <c r="GL62" s="24">
        <v>4</v>
      </c>
      <c r="GM62" s="24">
        <v>1</v>
      </c>
      <c r="GN62" s="25" t="s">
        <v>4201</v>
      </c>
      <c r="GO62" s="24">
        <v>2.4750000000000001</v>
      </c>
      <c r="GP62" s="24">
        <v>2.4750000000000001</v>
      </c>
      <c r="GQ62" s="24">
        <v>3.8239999999999998</v>
      </c>
      <c r="GR62" s="24">
        <v>1</v>
      </c>
      <c r="GS62" s="24">
        <v>2</v>
      </c>
      <c r="GT62" s="24">
        <v>0</v>
      </c>
      <c r="GU62" s="24">
        <v>0</v>
      </c>
      <c r="GV62" s="24">
        <v>4</v>
      </c>
      <c r="GW62" s="25" t="s">
        <v>345</v>
      </c>
      <c r="GX62" s="24">
        <v>7.3019999999999996</v>
      </c>
      <c r="GY62" s="24">
        <v>49.146000000000001</v>
      </c>
      <c r="GZ62" s="24">
        <v>53.744</v>
      </c>
      <c r="HA62" s="24">
        <v>11</v>
      </c>
      <c r="HB62" s="24">
        <v>6</v>
      </c>
      <c r="HC62" s="24">
        <v>6</v>
      </c>
      <c r="HD62" s="24">
        <v>6</v>
      </c>
      <c r="HE62" s="24">
        <v>3</v>
      </c>
      <c r="HF62" s="24">
        <v>5</v>
      </c>
      <c r="HG62" s="24">
        <v>6</v>
      </c>
      <c r="HH62" s="24">
        <v>6</v>
      </c>
      <c r="HI62" s="25" t="s">
        <v>3684</v>
      </c>
      <c r="HJ62" s="25" t="s">
        <v>3685</v>
      </c>
      <c r="HK62" s="8"/>
      <c r="HL62" s="25" t="s">
        <v>4192</v>
      </c>
      <c r="HM62" s="23">
        <v>44274.354074074072</v>
      </c>
      <c r="HN62" s="23">
        <v>44274.395370370374</v>
      </c>
      <c r="HO62" s="24">
        <v>100</v>
      </c>
      <c r="HP62" s="24">
        <v>3568</v>
      </c>
      <c r="HQ62" s="24">
        <v>1</v>
      </c>
      <c r="HR62" s="23">
        <v>44274.395384513889</v>
      </c>
      <c r="HS62" s="25" t="s">
        <v>314</v>
      </c>
      <c r="HT62" s="25" t="s">
        <v>779</v>
      </c>
      <c r="HU62" s="25" t="s">
        <v>780</v>
      </c>
      <c r="HV62" s="25" t="s">
        <v>317</v>
      </c>
      <c r="HW62" s="24">
        <v>0</v>
      </c>
      <c r="HX62" s="24">
        <v>0</v>
      </c>
      <c r="HY62" s="24">
        <v>4</v>
      </c>
      <c r="HZ62" s="24">
        <v>3</v>
      </c>
      <c r="IA62" s="24">
        <v>5</v>
      </c>
      <c r="IB62" s="24">
        <v>2</v>
      </c>
      <c r="IC62" s="24">
        <v>1</v>
      </c>
      <c r="ID62" s="24">
        <v>5</v>
      </c>
      <c r="IE62" s="25" t="s">
        <v>4202</v>
      </c>
      <c r="IF62" s="24">
        <v>1</v>
      </c>
      <c r="IG62" s="24">
        <v>0</v>
      </c>
      <c r="IH62" s="25" t="s">
        <v>391</v>
      </c>
      <c r="II62" s="25" t="s">
        <v>391</v>
      </c>
      <c r="IJ62" s="25"/>
      <c r="IK62" s="74">
        <v>1</v>
      </c>
      <c r="IL62" s="74">
        <v>33</v>
      </c>
      <c r="IM62" s="74">
        <v>33</v>
      </c>
      <c r="IN62" s="25"/>
      <c r="IO62" s="74">
        <v>1</v>
      </c>
      <c r="IP62" s="25" t="s">
        <v>4203</v>
      </c>
      <c r="IQ62" s="74">
        <v>60</v>
      </c>
      <c r="IR62" s="74">
        <v>60</v>
      </c>
      <c r="IS62" s="25"/>
      <c r="IT62" s="74">
        <v>0</v>
      </c>
      <c r="IU62" s="74">
        <v>27</v>
      </c>
      <c r="IV62" s="74">
        <v>27</v>
      </c>
      <c r="IW62" s="25"/>
      <c r="IX62" s="74">
        <v>0</v>
      </c>
      <c r="IY62" s="25" t="s">
        <v>4204</v>
      </c>
      <c r="IZ62" s="25" t="s">
        <v>435</v>
      </c>
      <c r="JA62" s="74">
        <v>40</v>
      </c>
      <c r="JB62" s="25"/>
      <c r="JC62" s="74">
        <v>1</v>
      </c>
      <c r="JD62" s="25" t="s">
        <v>356</v>
      </c>
      <c r="JE62" s="25" t="s">
        <v>320</v>
      </c>
      <c r="JF62" s="25"/>
      <c r="JG62" s="74">
        <v>-888</v>
      </c>
      <c r="JH62" s="25" t="s">
        <v>356</v>
      </c>
      <c r="JI62" s="24">
        <v>2</v>
      </c>
      <c r="JJ62" s="24">
        <v>0</v>
      </c>
      <c r="JK62" s="24">
        <v>2</v>
      </c>
      <c r="JL62" s="24">
        <v>3</v>
      </c>
      <c r="JM62" s="25" t="s">
        <v>4205</v>
      </c>
      <c r="JN62" s="24">
        <v>1</v>
      </c>
      <c r="JO62" s="24">
        <v>2</v>
      </c>
      <c r="JP62" s="24">
        <v>3</v>
      </c>
      <c r="JQ62" s="24">
        <v>2</v>
      </c>
      <c r="JR62" s="24">
        <v>1</v>
      </c>
      <c r="JS62" s="25" t="s">
        <v>4200</v>
      </c>
      <c r="JT62" s="24">
        <v>2</v>
      </c>
      <c r="JU62" s="24">
        <v>3</v>
      </c>
      <c r="JV62" s="25" t="s">
        <v>4200</v>
      </c>
      <c r="JW62" s="24">
        <v>2</v>
      </c>
      <c r="JX62" s="24">
        <v>4</v>
      </c>
      <c r="JY62" s="24">
        <v>0</v>
      </c>
      <c r="JZ62" s="24">
        <v>1</v>
      </c>
      <c r="KA62" s="24">
        <v>0</v>
      </c>
      <c r="KB62" s="25" t="s">
        <v>336</v>
      </c>
      <c r="KC62" s="25" t="s">
        <v>4206</v>
      </c>
      <c r="KD62" s="24">
        <v>2</v>
      </c>
      <c r="KE62" s="24">
        <v>6.8689999999999998</v>
      </c>
      <c r="KF62" s="24">
        <v>38.83</v>
      </c>
      <c r="KG62" s="24">
        <v>42.767000000000003</v>
      </c>
      <c r="KH62" s="24">
        <v>8</v>
      </c>
      <c r="KI62" s="24">
        <v>1</v>
      </c>
      <c r="KJ62" s="24">
        <v>1</v>
      </c>
      <c r="KK62" s="24">
        <v>1</v>
      </c>
      <c r="KL62" s="24">
        <v>2</v>
      </c>
      <c r="KM62" s="24">
        <v>1</v>
      </c>
      <c r="KN62" s="24">
        <v>10</v>
      </c>
      <c r="KO62" s="24">
        <v>1</v>
      </c>
      <c r="KP62" s="25" t="s">
        <v>1022</v>
      </c>
      <c r="KQ62" s="25" t="s">
        <v>4207</v>
      </c>
      <c r="KR62" s="24">
        <v>1</v>
      </c>
      <c r="KS62" s="25" t="s">
        <v>312</v>
      </c>
      <c r="KT62" s="25" t="s">
        <v>313</v>
      </c>
      <c r="KU62" s="24">
        <v>4</v>
      </c>
      <c r="KV62" s="24">
        <v>4</v>
      </c>
      <c r="KW62" s="24">
        <v>5</v>
      </c>
      <c r="KX62" s="24">
        <v>5</v>
      </c>
      <c r="KY62" s="24">
        <v>5</v>
      </c>
      <c r="KZ62" s="24">
        <v>5</v>
      </c>
      <c r="LA62" s="24">
        <v>5</v>
      </c>
      <c r="LB62" s="24">
        <v>4</v>
      </c>
      <c r="LC62" s="24">
        <v>5</v>
      </c>
      <c r="LD62" s="24">
        <v>4</v>
      </c>
      <c r="LE62" s="24">
        <v>2</v>
      </c>
      <c r="LF62" s="24">
        <v>3</v>
      </c>
      <c r="LG62" s="24">
        <v>3</v>
      </c>
      <c r="LH62" s="24">
        <v>2</v>
      </c>
      <c r="LI62" s="24">
        <v>3</v>
      </c>
      <c r="LJ62" s="24">
        <v>1</v>
      </c>
      <c r="LK62" s="24">
        <v>1</v>
      </c>
      <c r="LL62" s="24">
        <v>3</v>
      </c>
      <c r="LM62" s="24">
        <v>1</v>
      </c>
      <c r="LN62" s="24">
        <v>4</v>
      </c>
      <c r="LO62" s="24">
        <v>3</v>
      </c>
      <c r="LP62" s="24">
        <v>5</v>
      </c>
      <c r="LQ62" s="24">
        <v>5</v>
      </c>
      <c r="LR62" s="24">
        <v>4</v>
      </c>
      <c r="LS62" s="24">
        <v>3</v>
      </c>
      <c r="LT62" s="24">
        <v>2</v>
      </c>
      <c r="LU62" s="24">
        <v>4</v>
      </c>
      <c r="LV62" s="25" t="s">
        <v>4208</v>
      </c>
      <c r="LW62" s="25" t="s">
        <v>4209</v>
      </c>
      <c r="LX62" s="25" t="s">
        <v>4210</v>
      </c>
      <c r="LY62" s="25" t="s">
        <v>313</v>
      </c>
      <c r="LZ62" s="24">
        <v>56</v>
      </c>
      <c r="MA62">
        <f t="shared" si="27"/>
        <v>10</v>
      </c>
      <c r="MB62">
        <f t="shared" si="28"/>
        <v>20</v>
      </c>
      <c r="MC62">
        <f t="shared" si="0"/>
        <v>26</v>
      </c>
      <c r="MD62">
        <f t="shared" si="1"/>
        <v>6</v>
      </c>
      <c r="ME62">
        <f t="shared" si="29"/>
        <v>51</v>
      </c>
      <c r="MF62">
        <f t="shared" si="30"/>
        <v>1.6666666666666667</v>
      </c>
      <c r="MG62">
        <f t="shared" si="31"/>
        <v>3.3333333333333335</v>
      </c>
      <c r="MH62">
        <f t="shared" si="32"/>
        <v>5.2</v>
      </c>
      <c r="MI62">
        <f t="shared" si="33"/>
        <v>1.2</v>
      </c>
      <c r="MJ62">
        <f t="shared" si="34"/>
        <v>4.25</v>
      </c>
      <c r="MK62">
        <f t="shared" si="35"/>
        <v>0.2</v>
      </c>
      <c r="ML62">
        <f t="shared" si="36"/>
        <v>0.4</v>
      </c>
      <c r="MM62">
        <f t="shared" si="37"/>
        <v>0</v>
      </c>
      <c r="MN62">
        <f t="shared" si="38"/>
        <v>0</v>
      </c>
      <c r="MO62">
        <f t="shared" si="39"/>
        <v>0.16666666666666666</v>
      </c>
      <c r="MP62">
        <f t="shared" si="40"/>
        <v>0.33333333333333331</v>
      </c>
      <c r="MQ62">
        <f t="shared" si="41"/>
        <v>0</v>
      </c>
      <c r="MR62">
        <f t="shared" si="42"/>
        <v>2.3333333333333335</v>
      </c>
      <c r="MS62">
        <f t="shared" si="43"/>
        <v>34.142857142857146</v>
      </c>
      <c r="MT62">
        <f t="shared" si="44"/>
        <v>30</v>
      </c>
      <c r="MU62" s="77">
        <f t="shared" si="2"/>
        <v>0</v>
      </c>
      <c r="MV62">
        <f t="shared" si="3"/>
        <v>0</v>
      </c>
      <c r="MW62">
        <v>1</v>
      </c>
      <c r="MX62">
        <v>1</v>
      </c>
      <c r="MY62">
        <f t="shared" si="4"/>
        <v>0</v>
      </c>
      <c r="MZ62">
        <v>1</v>
      </c>
      <c r="NA62">
        <v>1</v>
      </c>
      <c r="NB62">
        <f t="shared" si="5"/>
        <v>1</v>
      </c>
      <c r="NC62">
        <f t="shared" si="6"/>
        <v>0</v>
      </c>
      <c r="ND62">
        <f t="shared" si="7"/>
        <v>0</v>
      </c>
      <c r="NE62">
        <f t="shared" si="8"/>
        <v>0</v>
      </c>
      <c r="NF62">
        <f t="shared" si="9"/>
        <v>1</v>
      </c>
      <c r="NG62">
        <f t="shared" si="10"/>
        <v>0</v>
      </c>
      <c r="NH62">
        <f t="shared" si="11"/>
        <v>1</v>
      </c>
      <c r="NI62">
        <f t="shared" si="12"/>
        <v>1</v>
      </c>
      <c r="NJ62">
        <f t="shared" si="13"/>
        <v>0</v>
      </c>
      <c r="NK62">
        <f t="shared" si="14"/>
        <v>0</v>
      </c>
      <c r="NL62">
        <f t="shared" si="15"/>
        <v>1</v>
      </c>
      <c r="NM62">
        <f t="shared" si="16"/>
        <v>0</v>
      </c>
      <c r="NN62" s="77">
        <f t="shared" si="17"/>
        <v>1</v>
      </c>
      <c r="NO62" s="77">
        <f t="shared" si="18"/>
        <v>0</v>
      </c>
      <c r="NP62" s="77">
        <f t="shared" si="19"/>
        <v>1</v>
      </c>
      <c r="NQ62" s="77">
        <f t="shared" si="20"/>
        <v>1</v>
      </c>
      <c r="NR62" s="77">
        <f t="shared" si="21"/>
        <v>0</v>
      </c>
      <c r="NS62" s="77">
        <f t="shared" si="22"/>
        <v>0</v>
      </c>
      <c r="NT62" s="77">
        <f t="shared" si="23"/>
        <v>1</v>
      </c>
      <c r="NU62" s="77">
        <f t="shared" si="24"/>
        <v>1</v>
      </c>
      <c r="NV62" s="77">
        <f t="shared" si="25"/>
        <v>0</v>
      </c>
      <c r="NW62" s="77" t="e">
        <f>IF(LEN(VLOOKUP(I:I,#REF!, 2, 0))=0, "", VLOOKUP(I:I,#REF!, 2, 0))</f>
        <v>#REF!</v>
      </c>
      <c r="NX62" s="77" t="e">
        <f>IF(LEN(VLOOKUP(I:I,#REF!, 3, 0))=0, "", VLOOKUP(I:I,#REF!, 3, 0))</f>
        <v>#REF!</v>
      </c>
      <c r="NY62" s="77">
        <f t="shared" si="45"/>
        <v>0.66666666666666663</v>
      </c>
      <c r="NZ62" s="77">
        <f t="shared" si="46"/>
        <v>1</v>
      </c>
      <c r="OA62" s="77">
        <f t="shared" si="47"/>
        <v>0</v>
      </c>
      <c r="OB62" s="77">
        <f t="shared" si="48"/>
        <v>0.33333333333333331</v>
      </c>
      <c r="OC62">
        <f t="shared" si="49"/>
        <v>0.5</v>
      </c>
      <c r="OD62" s="77">
        <f t="shared" si="50"/>
        <v>0.25</v>
      </c>
      <c r="OE62">
        <f t="shared" si="51"/>
        <v>0.53333333333333333</v>
      </c>
      <c r="OF62">
        <f t="shared" si="52"/>
        <v>0.54545454545454541</v>
      </c>
      <c r="OG62" t="e">
        <f t="shared" si="53"/>
        <v>#REF!</v>
      </c>
      <c r="OH62">
        <f t="shared" si="58"/>
        <v>0.5</v>
      </c>
      <c r="OI62">
        <f t="shared" si="54"/>
        <v>0.25</v>
      </c>
      <c r="OJ62" s="77">
        <f t="shared" si="55"/>
        <v>0.625</v>
      </c>
      <c r="OK62" t="e">
        <f>IF(LEN(VLOOKUP(I:I,#REF!, 2, 0))=0, "", VLOOKUP(I:I,#REF!, 2, 0))</f>
        <v>#REF!</v>
      </c>
      <c r="OL62" t="e">
        <f>IF(LEN(VLOOKUP(I:I,#REF!, 3, 0))=0, "", VLOOKUP(I:I,#REF!, 3, 0))</f>
        <v>#REF!</v>
      </c>
      <c r="OM62">
        <v>5</v>
      </c>
      <c r="ON62">
        <v>1</v>
      </c>
      <c r="OO62" s="109">
        <v>0</v>
      </c>
      <c r="OP62">
        <f t="shared" si="56"/>
        <v>15</v>
      </c>
      <c r="OQ62">
        <v>1</v>
      </c>
      <c r="OR62">
        <v>2</v>
      </c>
      <c r="OS62">
        <f t="shared" si="57"/>
        <v>7</v>
      </c>
    </row>
    <row r="63" spans="3:409" ht="18" customHeight="1">
      <c r="F63">
        <v>1</v>
      </c>
      <c r="G63">
        <v>1</v>
      </c>
      <c r="H63" s="112" t="s">
        <v>4211</v>
      </c>
      <c r="I63" s="112" t="s">
        <v>4211</v>
      </c>
      <c r="J63" s="22"/>
      <c r="K63" s="23">
        <v>44271.363969907405</v>
      </c>
      <c r="L63" s="23">
        <v>44271.432696759257</v>
      </c>
      <c r="M63" s="24">
        <v>100</v>
      </c>
      <c r="N63" s="24">
        <v>1</v>
      </c>
      <c r="O63" s="74">
        <v>1</v>
      </c>
      <c r="P63" s="25" t="s">
        <v>313</v>
      </c>
      <c r="Q63" s="24">
        <v>5938</v>
      </c>
      <c r="R63" s="24">
        <v>1</v>
      </c>
      <c r="S63" s="23">
        <v>44271.432744212965</v>
      </c>
      <c r="T63" s="25" t="s">
        <v>314</v>
      </c>
      <c r="U63" s="25" t="s">
        <v>779</v>
      </c>
      <c r="V63" s="25" t="s">
        <v>780</v>
      </c>
      <c r="W63" s="25" t="s">
        <v>317</v>
      </c>
      <c r="X63" s="24">
        <v>20.882000000000001</v>
      </c>
      <c r="Y63" s="24">
        <v>28.811</v>
      </c>
      <c r="Z63" s="24">
        <v>35.731000000000002</v>
      </c>
      <c r="AA63" s="24">
        <v>2</v>
      </c>
      <c r="AB63" s="24">
        <v>3</v>
      </c>
      <c r="AC63" s="24">
        <v>0</v>
      </c>
      <c r="AD63" s="24">
        <v>0</v>
      </c>
      <c r="AE63" s="24">
        <v>0</v>
      </c>
      <c r="AF63" s="24">
        <v>0</v>
      </c>
      <c r="AG63" s="24">
        <v>1</v>
      </c>
      <c r="AH63" s="24">
        <v>1</v>
      </c>
      <c r="AI63" s="24">
        <v>0</v>
      </c>
      <c r="AJ63" s="25" t="s">
        <v>4212</v>
      </c>
      <c r="AK63" s="24">
        <v>16.521000000000001</v>
      </c>
      <c r="AL63" s="24">
        <v>18.823</v>
      </c>
      <c r="AM63" s="24">
        <v>21.062999999999999</v>
      </c>
      <c r="AN63" s="24">
        <v>2</v>
      </c>
      <c r="AO63" s="24">
        <v>3</v>
      </c>
      <c r="AP63" s="24">
        <v>0</v>
      </c>
      <c r="AQ63" s="24">
        <v>0</v>
      </c>
      <c r="AR63" s="24">
        <v>0</v>
      </c>
      <c r="AS63" s="24">
        <v>246.87700000000001</v>
      </c>
      <c r="AT63" s="24">
        <v>0</v>
      </c>
      <c r="AU63" s="24">
        <v>221.71899999999999</v>
      </c>
      <c r="AV63" s="24">
        <v>530.84799999999996</v>
      </c>
      <c r="AW63" s="24">
        <v>711.64400000000001</v>
      </c>
      <c r="AX63" s="24">
        <v>7</v>
      </c>
      <c r="AY63" s="25" t="s">
        <v>600</v>
      </c>
      <c r="AZ63" s="25" t="s">
        <v>377</v>
      </c>
      <c r="BA63" s="25"/>
      <c r="BB63" s="74">
        <v>1</v>
      </c>
      <c r="BC63" s="25" t="s">
        <v>4213</v>
      </c>
      <c r="BD63" s="24">
        <v>0</v>
      </c>
      <c r="BE63" s="24">
        <v>0</v>
      </c>
      <c r="BF63" s="24">
        <v>307.13900000000001</v>
      </c>
      <c r="BG63" s="24">
        <v>0</v>
      </c>
      <c r="BH63" s="24">
        <v>4.3369999999999997</v>
      </c>
      <c r="BI63" s="24">
        <v>4.3369999999999997</v>
      </c>
      <c r="BJ63" s="24">
        <v>35.320999999999998</v>
      </c>
      <c r="BK63" s="24">
        <v>1</v>
      </c>
      <c r="BL63" s="25" t="s">
        <v>600</v>
      </c>
      <c r="BM63" s="24">
        <v>53.110999999999997</v>
      </c>
      <c r="BN63" s="24">
        <v>71.793000000000006</v>
      </c>
      <c r="BO63" s="24">
        <v>73.191999999999993</v>
      </c>
      <c r="BP63" s="24">
        <v>2</v>
      </c>
      <c r="BQ63" s="24">
        <v>100</v>
      </c>
      <c r="BR63" s="24">
        <v>100</v>
      </c>
      <c r="BS63" s="24">
        <v>87.448999999999998</v>
      </c>
      <c r="BT63" s="24">
        <v>357.935</v>
      </c>
      <c r="BU63" s="24">
        <v>362.99099999999999</v>
      </c>
      <c r="BV63" s="24">
        <v>11</v>
      </c>
      <c r="BW63" s="25" t="s">
        <v>356</v>
      </c>
      <c r="BX63" s="25" t="s">
        <v>320</v>
      </c>
      <c r="BY63" s="25"/>
      <c r="BZ63" s="74">
        <v>-888</v>
      </c>
      <c r="CA63" s="25" t="s">
        <v>356</v>
      </c>
      <c r="CB63" s="24">
        <v>0</v>
      </c>
      <c r="CC63" s="24">
        <v>0</v>
      </c>
      <c r="CD63" s="24">
        <v>49.347999999999999</v>
      </c>
      <c r="CE63" s="24">
        <v>0</v>
      </c>
      <c r="CF63" s="24">
        <v>100</v>
      </c>
      <c r="CG63" s="24">
        <v>100</v>
      </c>
      <c r="CH63" s="24">
        <v>52.357999999999997</v>
      </c>
      <c r="CI63" s="24">
        <v>67.302000000000007</v>
      </c>
      <c r="CJ63" s="24">
        <v>114.202</v>
      </c>
      <c r="CK63" s="24">
        <v>2</v>
      </c>
      <c r="CL63" s="99" t="s">
        <v>841</v>
      </c>
      <c r="CM63" s="96" t="s">
        <v>1057</v>
      </c>
      <c r="CN63" s="24">
        <v>0</v>
      </c>
      <c r="CO63" s="24">
        <v>0</v>
      </c>
      <c r="CP63" s="24">
        <v>161.571</v>
      </c>
      <c r="CQ63" s="24">
        <v>0</v>
      </c>
      <c r="CR63" s="24">
        <v>100</v>
      </c>
      <c r="CS63" s="24">
        <v>100</v>
      </c>
      <c r="CT63" s="24">
        <v>3</v>
      </c>
      <c r="CU63" s="24">
        <v>0</v>
      </c>
      <c r="CV63" s="25" t="s">
        <v>4214</v>
      </c>
      <c r="CW63" s="24">
        <v>0</v>
      </c>
      <c r="CX63" s="24">
        <v>0</v>
      </c>
      <c r="CY63" s="24">
        <v>247.34800000000001</v>
      </c>
      <c r="CZ63" s="24">
        <v>0</v>
      </c>
      <c r="DA63" s="24">
        <v>2.3620000000000001</v>
      </c>
      <c r="DB63" s="24">
        <v>2.3620000000000001</v>
      </c>
      <c r="DC63" s="24">
        <v>25.635000000000002</v>
      </c>
      <c r="DD63" s="24">
        <v>1</v>
      </c>
      <c r="DE63" s="25" t="s">
        <v>600</v>
      </c>
      <c r="DF63" s="24">
        <v>0</v>
      </c>
      <c r="DG63" s="24">
        <v>0</v>
      </c>
      <c r="DH63" s="24">
        <v>61.445999999999998</v>
      </c>
      <c r="DI63" s="24">
        <v>0</v>
      </c>
      <c r="DJ63" s="24">
        <v>100</v>
      </c>
      <c r="DK63" s="24">
        <v>100</v>
      </c>
      <c r="DL63" s="24">
        <v>334.81099999999998</v>
      </c>
      <c r="DM63" s="24">
        <v>820.81500000000005</v>
      </c>
      <c r="DN63" s="24">
        <v>823.50900000000001</v>
      </c>
      <c r="DO63" s="24">
        <v>18</v>
      </c>
      <c r="DP63" s="25" t="s">
        <v>356</v>
      </c>
      <c r="DQ63" s="25" t="s">
        <v>320</v>
      </c>
      <c r="DR63" s="25"/>
      <c r="DS63" s="74">
        <v>-888</v>
      </c>
      <c r="DT63" s="25" t="s">
        <v>356</v>
      </c>
      <c r="DU63" s="24">
        <v>0</v>
      </c>
      <c r="DV63" s="24">
        <v>0</v>
      </c>
      <c r="DW63" s="24">
        <v>107.41500000000001</v>
      </c>
      <c r="DX63" s="24">
        <v>0</v>
      </c>
      <c r="DY63" s="24">
        <v>100</v>
      </c>
      <c r="DZ63" s="24">
        <v>85</v>
      </c>
      <c r="EA63" s="24">
        <v>60.197000000000003</v>
      </c>
      <c r="EB63" s="24">
        <v>97.637</v>
      </c>
      <c r="EC63" s="24">
        <v>99.953000000000003</v>
      </c>
      <c r="ED63" s="24">
        <v>3</v>
      </c>
      <c r="EE63" s="96" t="s">
        <v>363</v>
      </c>
      <c r="EF63" s="96" t="s">
        <v>1060</v>
      </c>
      <c r="EG63" s="24">
        <v>184.3</v>
      </c>
      <c r="EH63" s="24">
        <v>184.3</v>
      </c>
      <c r="EI63" s="24">
        <v>285.18200000000002</v>
      </c>
      <c r="EJ63" s="24">
        <v>1</v>
      </c>
      <c r="EK63" s="24">
        <v>100</v>
      </c>
      <c r="EL63" s="24">
        <v>85</v>
      </c>
      <c r="EM63" s="24">
        <v>2</v>
      </c>
      <c r="EN63" s="24">
        <v>0</v>
      </c>
      <c r="EO63" s="25" t="s">
        <v>4215</v>
      </c>
      <c r="EP63" s="24">
        <v>12.951000000000001</v>
      </c>
      <c r="EQ63" s="24">
        <v>21.047999999999998</v>
      </c>
      <c r="ER63" s="24">
        <v>22.481999999999999</v>
      </c>
      <c r="ES63" s="24">
        <v>3</v>
      </c>
      <c r="ET63" s="25" t="s">
        <v>610</v>
      </c>
      <c r="EU63" s="24">
        <v>159.15799999999999</v>
      </c>
      <c r="EV63" s="24">
        <v>335.17700000000002</v>
      </c>
      <c r="EW63" s="24">
        <v>335.74599999999998</v>
      </c>
      <c r="EX63" s="24">
        <v>2</v>
      </c>
      <c r="EY63" s="24">
        <v>100</v>
      </c>
      <c r="EZ63" s="24">
        <v>60</v>
      </c>
      <c r="FA63" s="24">
        <v>5.3470000000000004</v>
      </c>
      <c r="FB63" s="24">
        <v>47.542000000000002</v>
      </c>
      <c r="FC63" s="24">
        <v>102.622</v>
      </c>
      <c r="FD63" s="24">
        <v>10</v>
      </c>
      <c r="FE63" s="25" t="s">
        <v>4216</v>
      </c>
      <c r="FF63" s="24">
        <v>4</v>
      </c>
      <c r="FG63" s="24">
        <v>2</v>
      </c>
      <c r="FH63" s="24">
        <v>2</v>
      </c>
      <c r="FI63" s="24">
        <v>1</v>
      </c>
      <c r="FJ63" s="24">
        <v>1</v>
      </c>
      <c r="FK63" s="24">
        <v>0</v>
      </c>
      <c r="FL63" s="25" t="s">
        <v>313</v>
      </c>
      <c r="FM63" s="25" t="s">
        <v>313</v>
      </c>
      <c r="FN63" s="24">
        <v>3</v>
      </c>
      <c r="FO63" s="24">
        <v>62.018000000000001</v>
      </c>
      <c r="FP63" s="24">
        <v>281.21899999999999</v>
      </c>
      <c r="FQ63" s="24">
        <v>380.75200000000001</v>
      </c>
      <c r="FR63" s="24">
        <v>6</v>
      </c>
      <c r="FS63" s="25" t="s">
        <v>4217</v>
      </c>
      <c r="FT63" s="25" t="s">
        <v>323</v>
      </c>
      <c r="FU63" s="25"/>
      <c r="FV63" s="74">
        <v>1</v>
      </c>
      <c r="FW63" s="25" t="s">
        <v>4218</v>
      </c>
      <c r="FX63" s="25" t="s">
        <v>343</v>
      </c>
      <c r="FY63" s="24">
        <v>29.158999999999999</v>
      </c>
      <c r="FZ63" s="24">
        <v>348.49700000000001</v>
      </c>
      <c r="GA63" s="24">
        <v>350.55200000000002</v>
      </c>
      <c r="GB63" s="24">
        <v>4</v>
      </c>
      <c r="GC63" s="25" t="s">
        <v>805</v>
      </c>
      <c r="GD63" s="25" t="s">
        <v>368</v>
      </c>
      <c r="GE63" s="25"/>
      <c r="GF63" s="74">
        <v>1</v>
      </c>
      <c r="GG63" s="25" t="s">
        <v>4219</v>
      </c>
      <c r="GH63" s="25" t="s">
        <v>1274</v>
      </c>
      <c r="GI63" s="24">
        <v>53.951999999999998</v>
      </c>
      <c r="GJ63" s="24">
        <v>111.06699999999999</v>
      </c>
      <c r="GK63" s="24">
        <v>140.01499999999999</v>
      </c>
      <c r="GL63" s="24">
        <v>4</v>
      </c>
      <c r="GM63" s="24">
        <v>1</v>
      </c>
      <c r="GN63" s="25" t="s">
        <v>4220</v>
      </c>
      <c r="GO63" s="24">
        <v>26.390999999999998</v>
      </c>
      <c r="GP63" s="24">
        <v>26.390999999999998</v>
      </c>
      <c r="GQ63" s="24">
        <v>35.624000000000002</v>
      </c>
      <c r="GR63" s="24">
        <v>1</v>
      </c>
      <c r="GS63" s="24">
        <v>1</v>
      </c>
      <c r="GT63" s="24">
        <v>2</v>
      </c>
      <c r="GU63" s="24">
        <v>1</v>
      </c>
      <c r="GV63" s="24">
        <v>3</v>
      </c>
      <c r="GW63" s="25" t="s">
        <v>448</v>
      </c>
      <c r="GX63" s="24">
        <v>3.7989999999999999</v>
      </c>
      <c r="GY63" s="24">
        <v>44.375</v>
      </c>
      <c r="GZ63" s="24">
        <v>45.176000000000002</v>
      </c>
      <c r="HA63" s="24">
        <v>7</v>
      </c>
      <c r="HB63" s="24">
        <v>1</v>
      </c>
      <c r="HC63" s="24">
        <v>1</v>
      </c>
      <c r="HD63" s="24">
        <v>1</v>
      </c>
      <c r="HE63" s="24">
        <v>1</v>
      </c>
      <c r="HF63" s="24">
        <v>1</v>
      </c>
      <c r="HG63" s="24">
        <v>6</v>
      </c>
      <c r="HH63" s="24">
        <v>6</v>
      </c>
      <c r="HI63" s="25" t="s">
        <v>3684</v>
      </c>
      <c r="HJ63" s="25" t="s">
        <v>3685</v>
      </c>
      <c r="HK63" s="8"/>
      <c r="HL63" s="25" t="s">
        <v>4211</v>
      </c>
      <c r="HM63" s="23">
        <v>44274.354016203702</v>
      </c>
      <c r="HN63" s="23">
        <v>44274.39880787037</v>
      </c>
      <c r="HO63" s="24">
        <v>100</v>
      </c>
      <c r="HP63" s="24">
        <v>3869</v>
      </c>
      <c r="HQ63" s="24">
        <v>1</v>
      </c>
      <c r="HR63" s="23">
        <v>44274.398824745367</v>
      </c>
      <c r="HS63" s="25" t="s">
        <v>314</v>
      </c>
      <c r="HT63" s="25" t="s">
        <v>779</v>
      </c>
      <c r="HU63" s="25" t="s">
        <v>780</v>
      </c>
      <c r="HV63" s="25" t="s">
        <v>317</v>
      </c>
      <c r="HW63" s="24">
        <v>1</v>
      </c>
      <c r="HX63" s="24">
        <v>0</v>
      </c>
      <c r="HY63" s="24">
        <v>1</v>
      </c>
      <c r="HZ63" s="24">
        <v>1</v>
      </c>
      <c r="IA63" s="24">
        <v>2</v>
      </c>
      <c r="IB63" s="24">
        <v>1</v>
      </c>
      <c r="IC63" s="24">
        <v>3</v>
      </c>
      <c r="ID63" s="24">
        <v>2</v>
      </c>
      <c r="IE63" s="25" t="s">
        <v>4221</v>
      </c>
      <c r="IF63" s="24">
        <v>3</v>
      </c>
      <c r="IG63" s="24">
        <v>0</v>
      </c>
      <c r="IH63" s="25" t="s">
        <v>391</v>
      </c>
      <c r="II63" s="25" t="s">
        <v>391</v>
      </c>
      <c r="IJ63" s="25"/>
      <c r="IK63" s="74">
        <v>1</v>
      </c>
      <c r="IL63" s="25" t="s">
        <v>1345</v>
      </c>
      <c r="IM63" s="74">
        <v>33</v>
      </c>
      <c r="IN63" s="25"/>
      <c r="IO63" s="74">
        <v>1</v>
      </c>
      <c r="IP63" s="25" t="s">
        <v>4222</v>
      </c>
      <c r="IQ63" s="85">
        <v>5.5</v>
      </c>
      <c r="IR63" s="74">
        <v>5</v>
      </c>
      <c r="IS63" s="74">
        <v>0.5</v>
      </c>
      <c r="IT63" s="74">
        <v>0</v>
      </c>
      <c r="IU63" s="25" t="s">
        <v>4223</v>
      </c>
      <c r="IV63" s="74">
        <v>19</v>
      </c>
      <c r="IW63" s="25"/>
      <c r="IX63" s="74">
        <v>0</v>
      </c>
      <c r="IY63" s="25" t="s">
        <v>4224</v>
      </c>
      <c r="IZ63" s="25" t="s">
        <v>1768</v>
      </c>
      <c r="JA63" s="74">
        <v>40</v>
      </c>
      <c r="JB63" s="25"/>
      <c r="JC63" s="74">
        <v>1</v>
      </c>
      <c r="JD63" s="25" t="s">
        <v>4225</v>
      </c>
      <c r="JE63" s="74">
        <v>60</v>
      </c>
      <c r="JF63" s="25"/>
      <c r="JG63" s="74">
        <v>1</v>
      </c>
      <c r="JH63" s="25" t="s">
        <v>4226</v>
      </c>
      <c r="JI63" s="24">
        <v>2</v>
      </c>
      <c r="JJ63" s="24">
        <v>0</v>
      </c>
      <c r="JK63" s="24">
        <v>2</v>
      </c>
      <c r="JL63" s="24">
        <v>3</v>
      </c>
      <c r="JM63" s="25" t="s">
        <v>4227</v>
      </c>
      <c r="JN63" s="24">
        <v>1</v>
      </c>
      <c r="JO63" s="24">
        <v>2</v>
      </c>
      <c r="JP63" s="24">
        <v>2</v>
      </c>
      <c r="JQ63" s="24">
        <v>3</v>
      </c>
      <c r="JR63" s="24">
        <v>1</v>
      </c>
      <c r="JS63" s="25" t="s">
        <v>4228</v>
      </c>
      <c r="JT63" s="24">
        <v>3</v>
      </c>
      <c r="JU63" s="24">
        <v>1</v>
      </c>
      <c r="JV63" s="25" t="s">
        <v>4229</v>
      </c>
      <c r="JW63" s="24">
        <v>1</v>
      </c>
      <c r="JX63" s="24">
        <v>2</v>
      </c>
      <c r="JY63" s="24">
        <v>1</v>
      </c>
      <c r="JZ63" s="24">
        <v>1</v>
      </c>
      <c r="KA63" s="24">
        <v>0</v>
      </c>
      <c r="KB63" s="25" t="s">
        <v>313</v>
      </c>
      <c r="KC63" s="25" t="s">
        <v>313</v>
      </c>
      <c r="KD63" s="24">
        <v>1</v>
      </c>
      <c r="KE63" s="24">
        <v>23.37</v>
      </c>
      <c r="KF63" s="24">
        <v>37.874000000000002</v>
      </c>
      <c r="KG63" s="24">
        <v>39.488</v>
      </c>
      <c r="KH63" s="24">
        <v>5</v>
      </c>
      <c r="KI63" s="24">
        <v>1</v>
      </c>
      <c r="KJ63" s="24">
        <v>1</v>
      </c>
      <c r="KK63" s="24">
        <v>1</v>
      </c>
      <c r="KL63" s="24">
        <v>1</v>
      </c>
      <c r="KM63" s="24">
        <v>1</v>
      </c>
      <c r="KN63" s="24">
        <v>10</v>
      </c>
      <c r="KO63" s="24">
        <v>2</v>
      </c>
      <c r="KP63" s="25" t="s">
        <v>326</v>
      </c>
      <c r="KQ63" s="25" t="s">
        <v>313</v>
      </c>
      <c r="KR63" s="24">
        <v>0</v>
      </c>
      <c r="KS63" s="25" t="s">
        <v>312</v>
      </c>
      <c r="KT63" s="25" t="s">
        <v>313</v>
      </c>
      <c r="KU63" s="24">
        <v>5</v>
      </c>
      <c r="KV63" s="24">
        <v>3</v>
      </c>
      <c r="KW63" s="24">
        <v>3</v>
      </c>
      <c r="KX63" s="24">
        <v>3</v>
      </c>
      <c r="KY63" s="24">
        <v>4</v>
      </c>
      <c r="KZ63" s="24">
        <v>4</v>
      </c>
      <c r="LA63" s="24">
        <v>3</v>
      </c>
      <c r="LB63" s="24">
        <v>4</v>
      </c>
      <c r="LC63" s="24">
        <v>5</v>
      </c>
      <c r="LD63" s="24">
        <v>5</v>
      </c>
      <c r="LE63" s="24">
        <v>5</v>
      </c>
      <c r="LF63" s="24">
        <v>5</v>
      </c>
      <c r="LG63" s="24">
        <v>4</v>
      </c>
      <c r="LH63" s="24">
        <v>5</v>
      </c>
      <c r="LI63" s="24">
        <v>4</v>
      </c>
      <c r="LJ63" s="24">
        <v>3</v>
      </c>
      <c r="LK63" s="24">
        <v>3</v>
      </c>
      <c r="LL63" s="24">
        <v>3</v>
      </c>
      <c r="LM63" s="24">
        <v>2</v>
      </c>
      <c r="LN63" s="24">
        <v>4</v>
      </c>
      <c r="LO63" s="24">
        <v>4</v>
      </c>
      <c r="LP63" s="24">
        <v>4</v>
      </c>
      <c r="LQ63" s="24">
        <v>4</v>
      </c>
      <c r="LR63" s="24">
        <v>4</v>
      </c>
      <c r="LS63" s="24">
        <v>5</v>
      </c>
      <c r="LT63" s="24">
        <v>3</v>
      </c>
      <c r="LU63" s="24">
        <v>4</v>
      </c>
      <c r="LV63" s="25" t="s">
        <v>4230</v>
      </c>
      <c r="LW63" s="25" t="s">
        <v>4231</v>
      </c>
      <c r="LX63" s="25" t="s">
        <v>4232</v>
      </c>
      <c r="LY63" s="25" t="s">
        <v>313</v>
      </c>
      <c r="LZ63" s="24">
        <v>58</v>
      </c>
      <c r="MA63">
        <f t="shared" si="27"/>
        <v>2</v>
      </c>
      <c r="MB63">
        <f t="shared" si="28"/>
        <v>10</v>
      </c>
      <c r="MC63">
        <f t="shared" si="0"/>
        <v>5</v>
      </c>
      <c r="MD63">
        <f t="shared" si="1"/>
        <v>5</v>
      </c>
      <c r="ME63">
        <f t="shared" si="29"/>
        <v>49</v>
      </c>
      <c r="MF63">
        <f t="shared" si="30"/>
        <v>0.33333333333333331</v>
      </c>
      <c r="MG63">
        <f t="shared" si="31"/>
        <v>1.6666666666666667</v>
      </c>
      <c r="MH63">
        <f t="shared" si="32"/>
        <v>1</v>
      </c>
      <c r="MI63">
        <f t="shared" si="33"/>
        <v>1</v>
      </c>
      <c r="MJ63">
        <f t="shared" si="34"/>
        <v>4.083333333333333</v>
      </c>
      <c r="MK63">
        <f t="shared" si="35"/>
        <v>0.2</v>
      </c>
      <c r="ML63">
        <f t="shared" si="36"/>
        <v>2.6</v>
      </c>
      <c r="MM63">
        <f t="shared" si="37"/>
        <v>1</v>
      </c>
      <c r="MN63">
        <f t="shared" si="38"/>
        <v>2</v>
      </c>
      <c r="MO63">
        <f t="shared" si="39"/>
        <v>0.33333333333333331</v>
      </c>
      <c r="MP63">
        <f t="shared" si="40"/>
        <v>2.5</v>
      </c>
      <c r="MQ63">
        <f t="shared" si="41"/>
        <v>0.33333333333333331</v>
      </c>
      <c r="MR63">
        <f t="shared" si="42"/>
        <v>2.3333333333333335</v>
      </c>
      <c r="MS63">
        <f t="shared" si="43"/>
        <v>100</v>
      </c>
      <c r="MT63">
        <f t="shared" si="44"/>
        <v>90</v>
      </c>
      <c r="MU63" s="77">
        <f t="shared" si="2"/>
        <v>1</v>
      </c>
      <c r="MV63">
        <f t="shared" si="3"/>
        <v>0</v>
      </c>
      <c r="MW63">
        <v>1</v>
      </c>
      <c r="MX63">
        <v>1</v>
      </c>
      <c r="MY63">
        <f t="shared" si="4"/>
        <v>0</v>
      </c>
      <c r="MZ63">
        <v>1</v>
      </c>
      <c r="NA63">
        <v>1</v>
      </c>
      <c r="NB63">
        <f t="shared" si="5"/>
        <v>1</v>
      </c>
      <c r="NC63">
        <f t="shared" si="6"/>
        <v>0</v>
      </c>
      <c r="ND63">
        <f t="shared" si="7"/>
        <v>1</v>
      </c>
      <c r="NE63">
        <f t="shared" si="8"/>
        <v>0</v>
      </c>
      <c r="NF63">
        <f t="shared" si="9"/>
        <v>1</v>
      </c>
      <c r="NG63">
        <f t="shared" si="10"/>
        <v>1</v>
      </c>
      <c r="NH63">
        <f t="shared" si="11"/>
        <v>1</v>
      </c>
      <c r="NI63">
        <f t="shared" si="12"/>
        <v>1</v>
      </c>
      <c r="NJ63">
        <f t="shared" si="13"/>
        <v>0</v>
      </c>
      <c r="NK63">
        <f t="shared" si="14"/>
        <v>0</v>
      </c>
      <c r="NL63">
        <f t="shared" si="15"/>
        <v>1</v>
      </c>
      <c r="NM63">
        <f t="shared" si="16"/>
        <v>1</v>
      </c>
      <c r="NN63" s="77">
        <f t="shared" si="17"/>
        <v>1</v>
      </c>
      <c r="NO63" s="77">
        <f t="shared" si="18"/>
        <v>0</v>
      </c>
      <c r="NP63" s="77">
        <f t="shared" si="19"/>
        <v>1</v>
      </c>
      <c r="NQ63" s="77">
        <f t="shared" si="20"/>
        <v>1</v>
      </c>
      <c r="NR63" s="77">
        <f t="shared" si="21"/>
        <v>1</v>
      </c>
      <c r="NS63" s="77">
        <f t="shared" si="22"/>
        <v>1</v>
      </c>
      <c r="NT63" s="77">
        <f t="shared" si="23"/>
        <v>1</v>
      </c>
      <c r="NU63" s="77">
        <f t="shared" si="24"/>
        <v>0</v>
      </c>
      <c r="NV63" s="77">
        <f t="shared" si="25"/>
        <v>1</v>
      </c>
      <c r="NW63" s="77" t="e">
        <f>IF(LEN(VLOOKUP(I:I,#REF!, 2, 0))=0, "", VLOOKUP(I:I,#REF!, 2, 0))</f>
        <v>#REF!</v>
      </c>
      <c r="NX63" s="77" t="e">
        <f>IF(LEN(VLOOKUP(I:I,#REF!, 3, 0))=0, "", VLOOKUP(I:I,#REF!, 3, 0))</f>
        <v>#REF!</v>
      </c>
      <c r="NY63" s="77">
        <f t="shared" si="45"/>
        <v>0.66666666666666663</v>
      </c>
      <c r="NZ63" s="77">
        <f t="shared" si="46"/>
        <v>1</v>
      </c>
      <c r="OA63" s="77">
        <f t="shared" si="47"/>
        <v>0</v>
      </c>
      <c r="OB63" s="77">
        <f t="shared" si="48"/>
        <v>0.66666666666666663</v>
      </c>
      <c r="OC63">
        <f t="shared" si="49"/>
        <v>1</v>
      </c>
      <c r="OD63" s="77">
        <f t="shared" si="50"/>
        <v>0.5</v>
      </c>
      <c r="OE63">
        <f t="shared" si="51"/>
        <v>0.73333333333333328</v>
      </c>
      <c r="OF63">
        <f t="shared" si="52"/>
        <v>0.81818181818181823</v>
      </c>
      <c r="OG63" t="e">
        <f t="shared" si="53"/>
        <v>#REF!</v>
      </c>
      <c r="OH63">
        <f t="shared" si="58"/>
        <v>0.66666666666666663</v>
      </c>
      <c r="OI63">
        <f t="shared" si="54"/>
        <v>0.5</v>
      </c>
      <c r="OJ63" s="77">
        <f t="shared" si="55"/>
        <v>0.75</v>
      </c>
      <c r="OK63" t="e">
        <f>IF(LEN(VLOOKUP(I:I,#REF!, 2, 0))=0, "", VLOOKUP(I:I,#REF!, 2, 0))</f>
        <v>#REF!</v>
      </c>
      <c r="OL63" t="e">
        <f>IF(LEN(VLOOKUP(I:I,#REF!, 3, 0))=0, "", VLOOKUP(I:I,#REF!, 3, 0))</f>
        <v>#REF!</v>
      </c>
      <c r="OM63">
        <v>4</v>
      </c>
      <c r="ON63">
        <v>1</v>
      </c>
      <c r="OO63" s="1">
        <v>1</v>
      </c>
      <c r="OP63">
        <f t="shared" si="56"/>
        <v>8</v>
      </c>
      <c r="OQ63">
        <v>1</v>
      </c>
      <c r="OR63">
        <v>2</v>
      </c>
      <c r="OS63">
        <f t="shared" si="57"/>
        <v>1</v>
      </c>
    </row>
    <row r="64" spans="3:409" ht="18" customHeight="1">
      <c r="F64" t="s">
        <v>353</v>
      </c>
      <c r="G64" t="s">
        <v>353</v>
      </c>
      <c r="H64" s="110" t="s">
        <v>1108</v>
      </c>
      <c r="I64" s="110" t="s">
        <v>1108</v>
      </c>
      <c r="J64" s="5"/>
      <c r="K64" s="6">
        <v>44271.364004629628</v>
      </c>
      <c r="L64" s="6">
        <v>44273.378668981481</v>
      </c>
      <c r="M64" s="7">
        <v>100</v>
      </c>
      <c r="N64" s="7">
        <v>2</v>
      </c>
      <c r="O64" s="73">
        <v>1</v>
      </c>
      <c r="P64" s="4" t="s">
        <v>313</v>
      </c>
      <c r="Q64" s="7">
        <v>174066</v>
      </c>
      <c r="R64" s="7">
        <v>1</v>
      </c>
      <c r="S64" s="6">
        <v>44273.378679884256</v>
      </c>
      <c r="T64" s="4" t="s">
        <v>314</v>
      </c>
      <c r="U64" s="4" t="s">
        <v>779</v>
      </c>
      <c r="V64" s="4" t="s">
        <v>780</v>
      </c>
      <c r="W64" s="4" t="s">
        <v>317</v>
      </c>
      <c r="X64" s="7">
        <v>9.8559999999999999</v>
      </c>
      <c r="Y64" s="7">
        <v>16.463999999999999</v>
      </c>
      <c r="Z64" s="7">
        <v>16.474</v>
      </c>
      <c r="AA64" s="7">
        <v>3</v>
      </c>
      <c r="AB64" s="4"/>
      <c r="AC64" s="7">
        <v>0</v>
      </c>
      <c r="AD64" s="7">
        <v>0</v>
      </c>
      <c r="AE64" s="7">
        <v>2</v>
      </c>
      <c r="AF64" s="7">
        <v>2</v>
      </c>
      <c r="AG64" s="7">
        <v>3</v>
      </c>
      <c r="AH64" s="7">
        <v>2</v>
      </c>
      <c r="AI64" s="7">
        <v>3</v>
      </c>
      <c r="AJ64" s="4" t="s">
        <v>313</v>
      </c>
      <c r="AK64" s="7">
        <v>5.609</v>
      </c>
      <c r="AL64" s="7">
        <v>10.009</v>
      </c>
      <c r="AM64" s="7">
        <v>13.185</v>
      </c>
      <c r="AN64" s="7">
        <v>2</v>
      </c>
      <c r="AO64" s="7">
        <v>0</v>
      </c>
      <c r="AP64" s="7">
        <v>0</v>
      </c>
      <c r="AQ64" s="7">
        <v>0</v>
      </c>
      <c r="AR64" s="7">
        <v>0</v>
      </c>
      <c r="AS64" s="7">
        <v>195.09700000000001</v>
      </c>
      <c r="AT64" s="7">
        <v>0</v>
      </c>
      <c r="AU64" s="7">
        <v>50.652999999999999</v>
      </c>
      <c r="AV64" s="7">
        <v>425.22</v>
      </c>
      <c r="AW64" s="7">
        <v>434.21800000000002</v>
      </c>
      <c r="AX64" s="7">
        <v>12</v>
      </c>
      <c r="AY64" s="4" t="s">
        <v>356</v>
      </c>
      <c r="AZ64" s="4" t="s">
        <v>320</v>
      </c>
      <c r="BA64" s="4"/>
      <c r="BB64" s="73">
        <v>-888</v>
      </c>
      <c r="BC64" s="4" t="s">
        <v>356</v>
      </c>
      <c r="BD64" s="7">
        <v>493.67899999999997</v>
      </c>
      <c r="BE64" s="7">
        <v>500.09699999999998</v>
      </c>
      <c r="BF64" s="7">
        <v>777.81600000000003</v>
      </c>
      <c r="BG64" s="7">
        <v>4</v>
      </c>
      <c r="BH64" s="7">
        <v>3.02</v>
      </c>
      <c r="BI64" s="7">
        <v>17.364000000000001</v>
      </c>
      <c r="BJ64" s="7">
        <v>20.885999999999999</v>
      </c>
      <c r="BK64" s="7">
        <v>5</v>
      </c>
      <c r="BL64" s="4" t="s">
        <v>377</v>
      </c>
      <c r="BM64" s="7">
        <v>0</v>
      </c>
      <c r="BN64" s="7">
        <v>0</v>
      </c>
      <c r="BO64" s="7">
        <v>50.167000000000002</v>
      </c>
      <c r="BP64" s="7">
        <v>0</v>
      </c>
      <c r="BQ64" s="7">
        <v>89</v>
      </c>
      <c r="BR64" s="7">
        <v>43</v>
      </c>
      <c r="BS64" s="7">
        <v>193.76300000000001</v>
      </c>
      <c r="BT64" s="7">
        <v>241.017</v>
      </c>
      <c r="BU64" s="7">
        <v>249.149</v>
      </c>
      <c r="BV64" s="7">
        <v>2</v>
      </c>
      <c r="BW64" s="4" t="s">
        <v>323</v>
      </c>
      <c r="BX64" s="4" t="s">
        <v>323</v>
      </c>
      <c r="BY64" s="4"/>
      <c r="BZ64" s="73">
        <v>0</v>
      </c>
      <c r="CA64" s="4" t="s">
        <v>356</v>
      </c>
      <c r="CB64" s="7">
        <v>0</v>
      </c>
      <c r="CC64" s="7">
        <v>0</v>
      </c>
      <c r="CD64" s="7">
        <v>59.094000000000001</v>
      </c>
      <c r="CE64" s="7">
        <v>0</v>
      </c>
      <c r="CF64" s="7">
        <v>77</v>
      </c>
      <c r="CG64" s="7">
        <v>54</v>
      </c>
      <c r="CH64" s="7">
        <v>55.570999999999998</v>
      </c>
      <c r="CI64" s="7">
        <v>241.27799999999999</v>
      </c>
      <c r="CJ64" s="7">
        <v>247.577</v>
      </c>
      <c r="CK64" s="7">
        <v>8</v>
      </c>
      <c r="CL64" s="97" t="s">
        <v>1109</v>
      </c>
      <c r="CM64" s="94" t="s">
        <v>356</v>
      </c>
      <c r="CN64" s="7">
        <v>0</v>
      </c>
      <c r="CO64" s="7">
        <v>0</v>
      </c>
      <c r="CP64" s="7">
        <v>230.10300000000001</v>
      </c>
      <c r="CQ64" s="7">
        <v>0</v>
      </c>
      <c r="CR64" s="7">
        <v>71</v>
      </c>
      <c r="CS64" s="7">
        <v>28</v>
      </c>
      <c r="CT64" s="7">
        <v>0</v>
      </c>
      <c r="CU64" s="7">
        <v>4</v>
      </c>
      <c r="CV64" s="4" t="s">
        <v>1031</v>
      </c>
      <c r="CW64" s="7">
        <v>0</v>
      </c>
      <c r="CX64" s="7">
        <v>0</v>
      </c>
      <c r="CY64" s="7">
        <v>654.21699999999998</v>
      </c>
      <c r="CZ64" s="7">
        <v>0</v>
      </c>
      <c r="DA64" s="7">
        <v>6.5679999999999996</v>
      </c>
      <c r="DB64" s="7">
        <v>27.091999999999999</v>
      </c>
      <c r="DC64" s="7">
        <v>30.076000000000001</v>
      </c>
      <c r="DD64" s="7">
        <v>3</v>
      </c>
      <c r="DE64" s="4" t="s">
        <v>377</v>
      </c>
      <c r="DF64" s="7">
        <v>0</v>
      </c>
      <c r="DG64" s="7">
        <v>0</v>
      </c>
      <c r="DH64" s="7">
        <v>36.479999999999997</v>
      </c>
      <c r="DI64" s="7">
        <v>0</v>
      </c>
      <c r="DJ64" s="7">
        <v>63</v>
      </c>
      <c r="DK64" s="7">
        <v>28</v>
      </c>
      <c r="DL64" s="7">
        <v>17.713000000000001</v>
      </c>
      <c r="DM64" s="7">
        <v>57.869</v>
      </c>
      <c r="DN64" s="7">
        <v>65.852999999999994</v>
      </c>
      <c r="DO64" s="7">
        <v>2</v>
      </c>
      <c r="DP64" s="4" t="s">
        <v>329</v>
      </c>
      <c r="DQ64" s="4" t="s">
        <v>329</v>
      </c>
      <c r="DR64" s="4"/>
      <c r="DS64" s="73">
        <v>0</v>
      </c>
      <c r="DT64" s="4" t="s">
        <v>925</v>
      </c>
      <c r="DU64" s="7">
        <v>0</v>
      </c>
      <c r="DV64" s="7">
        <v>0</v>
      </c>
      <c r="DW64" s="7">
        <v>106.34699999999999</v>
      </c>
      <c r="DX64" s="7">
        <v>0</v>
      </c>
      <c r="DY64" s="7">
        <v>68</v>
      </c>
      <c r="DZ64" s="7">
        <v>23</v>
      </c>
      <c r="EA64" s="7">
        <v>27.556000000000001</v>
      </c>
      <c r="EB64" s="7">
        <v>38.642000000000003</v>
      </c>
      <c r="EC64" s="7">
        <v>60.499000000000002</v>
      </c>
      <c r="ED64" s="7">
        <v>2</v>
      </c>
      <c r="EE64" s="94" t="s">
        <v>417</v>
      </c>
      <c r="EF64" s="94" t="s">
        <v>364</v>
      </c>
      <c r="EG64" s="7">
        <v>0</v>
      </c>
      <c r="EH64" s="7">
        <v>0</v>
      </c>
      <c r="EI64" s="7">
        <v>288.298</v>
      </c>
      <c r="EJ64" s="7">
        <v>0</v>
      </c>
      <c r="EK64" s="7">
        <v>64</v>
      </c>
      <c r="EL64" s="7">
        <v>32</v>
      </c>
      <c r="EM64" s="7">
        <v>0</v>
      </c>
      <c r="EN64" s="7">
        <v>4</v>
      </c>
      <c r="EO64" s="4" t="s">
        <v>1110</v>
      </c>
      <c r="EP64" s="7">
        <v>9.4359999999999999</v>
      </c>
      <c r="EQ64" s="7">
        <v>18.908000000000001</v>
      </c>
      <c r="ER64" s="7">
        <v>20.9</v>
      </c>
      <c r="ES64" s="7">
        <v>6</v>
      </c>
      <c r="ET64" s="4" t="s">
        <v>741</v>
      </c>
      <c r="EU64" s="7">
        <v>0</v>
      </c>
      <c r="EV64" s="7">
        <v>0</v>
      </c>
      <c r="EW64" s="7">
        <v>341.61099999999999</v>
      </c>
      <c r="EX64" s="7">
        <v>0</v>
      </c>
      <c r="EY64" s="7">
        <v>55</v>
      </c>
      <c r="EZ64" s="7">
        <v>29</v>
      </c>
      <c r="FA64" s="7">
        <v>1.744</v>
      </c>
      <c r="FB64" s="7">
        <v>41.152000000000001</v>
      </c>
      <c r="FC64" s="7">
        <v>41.165999999999997</v>
      </c>
      <c r="FD64" s="7">
        <v>12</v>
      </c>
      <c r="FE64" s="4" t="s">
        <v>313</v>
      </c>
      <c r="FF64" s="7">
        <v>4</v>
      </c>
      <c r="FG64" s="7">
        <v>0</v>
      </c>
      <c r="FH64" s="7">
        <v>0</v>
      </c>
      <c r="FI64" s="7">
        <v>3</v>
      </c>
      <c r="FJ64" s="7">
        <v>1</v>
      </c>
      <c r="FK64" s="7">
        <v>0</v>
      </c>
      <c r="FL64" s="4" t="s">
        <v>336</v>
      </c>
      <c r="FM64" s="4" t="s">
        <v>1111</v>
      </c>
      <c r="FN64" s="7">
        <v>3</v>
      </c>
      <c r="FO64" s="7">
        <v>45.801000000000002</v>
      </c>
      <c r="FP64" s="7">
        <v>154.43899999999999</v>
      </c>
      <c r="FQ64" s="7">
        <v>156.30600000000001</v>
      </c>
      <c r="FR64" s="7">
        <v>8</v>
      </c>
      <c r="FS64" s="4" t="s">
        <v>341</v>
      </c>
      <c r="FT64" s="4" t="s">
        <v>341</v>
      </c>
      <c r="FU64" s="4"/>
      <c r="FV64" s="73">
        <v>0</v>
      </c>
      <c r="FW64" s="4" t="s">
        <v>356</v>
      </c>
      <c r="FX64" s="4" t="s">
        <v>336</v>
      </c>
      <c r="FY64" s="7">
        <v>137.06200000000001</v>
      </c>
      <c r="FZ64" s="7">
        <v>148.26900000000001</v>
      </c>
      <c r="GA64" s="7">
        <v>149.399</v>
      </c>
      <c r="GB64" s="7">
        <v>5</v>
      </c>
      <c r="GC64" s="4" t="s">
        <v>327</v>
      </c>
      <c r="GD64" s="4" t="s">
        <v>327</v>
      </c>
      <c r="GE64" s="4"/>
      <c r="GF64" s="73">
        <v>0</v>
      </c>
      <c r="GG64" s="4" t="s">
        <v>356</v>
      </c>
      <c r="GH64" s="4" t="s">
        <v>336</v>
      </c>
      <c r="GI64" s="7">
        <v>118.892</v>
      </c>
      <c r="GJ64" s="7">
        <v>121.94499999999999</v>
      </c>
      <c r="GK64" s="7">
        <v>125.645</v>
      </c>
      <c r="GL64" s="7">
        <v>3</v>
      </c>
      <c r="GM64" s="7">
        <v>3</v>
      </c>
      <c r="GN64" s="4" t="s">
        <v>356</v>
      </c>
      <c r="GO64" s="7">
        <v>84.855999999999995</v>
      </c>
      <c r="GP64" s="7">
        <v>87.281000000000006</v>
      </c>
      <c r="GQ64" s="7">
        <v>95.299000000000007</v>
      </c>
      <c r="GR64" s="7">
        <v>4</v>
      </c>
      <c r="GS64" s="7">
        <v>3</v>
      </c>
      <c r="GT64" s="7">
        <v>0</v>
      </c>
      <c r="GU64" s="7">
        <v>4</v>
      </c>
      <c r="GV64" s="7">
        <v>2</v>
      </c>
      <c r="GW64" s="4" t="s">
        <v>345</v>
      </c>
      <c r="GX64" s="7">
        <v>8.0530000000000008</v>
      </c>
      <c r="GY64" s="7">
        <v>45.665999999999997</v>
      </c>
      <c r="GZ64" s="7">
        <v>46.66</v>
      </c>
      <c r="HA64" s="7">
        <v>9</v>
      </c>
      <c r="HB64" s="7">
        <v>2</v>
      </c>
      <c r="HC64" s="7">
        <v>3</v>
      </c>
      <c r="HD64" s="7">
        <v>1</v>
      </c>
      <c r="HE64" s="7">
        <v>4</v>
      </c>
      <c r="HF64" s="7">
        <v>5</v>
      </c>
      <c r="HG64" s="7">
        <v>4</v>
      </c>
      <c r="HH64" s="7">
        <v>5</v>
      </c>
      <c r="HI64" s="4" t="s">
        <v>346</v>
      </c>
      <c r="HJ64" s="4" t="s">
        <v>347</v>
      </c>
      <c r="HK64" s="8"/>
      <c r="HL64" s="4" t="s">
        <v>1108</v>
      </c>
      <c r="HM64" s="6">
        <v>44274.354363425926</v>
      </c>
      <c r="HN64" s="6">
        <v>44274.393101851849</v>
      </c>
      <c r="HO64" s="7">
        <v>100</v>
      </c>
      <c r="HP64" s="7">
        <v>3346</v>
      </c>
      <c r="HQ64" s="7">
        <v>1</v>
      </c>
      <c r="HR64" s="6">
        <v>44274.393115937499</v>
      </c>
      <c r="HS64" s="4" t="s">
        <v>314</v>
      </c>
      <c r="HT64" s="4" t="s">
        <v>779</v>
      </c>
      <c r="HU64" s="4" t="s">
        <v>780</v>
      </c>
      <c r="HV64" s="4" t="s">
        <v>317</v>
      </c>
      <c r="HW64" s="7">
        <v>0</v>
      </c>
      <c r="HX64" s="7">
        <v>2</v>
      </c>
      <c r="HY64" s="7">
        <v>2</v>
      </c>
      <c r="HZ64" s="7">
        <v>1</v>
      </c>
      <c r="IA64" s="7">
        <v>1</v>
      </c>
      <c r="IB64" s="7">
        <v>1</v>
      </c>
      <c r="IC64" s="7">
        <v>3</v>
      </c>
      <c r="ID64" s="7">
        <v>2</v>
      </c>
      <c r="IE64" s="4" t="s">
        <v>1112</v>
      </c>
      <c r="IF64" s="7">
        <v>0</v>
      </c>
      <c r="IG64" s="7">
        <v>3</v>
      </c>
      <c r="IH64" s="4" t="s">
        <v>391</v>
      </c>
      <c r="II64" s="4" t="s">
        <v>391</v>
      </c>
      <c r="IJ64" s="4"/>
      <c r="IK64" s="73">
        <v>1</v>
      </c>
      <c r="IL64" s="73">
        <v>20</v>
      </c>
      <c r="IM64" s="73">
        <v>20</v>
      </c>
      <c r="IN64" s="4"/>
      <c r="IO64" s="73">
        <v>0</v>
      </c>
      <c r="IP64" s="4" t="s">
        <v>356</v>
      </c>
      <c r="IQ64" s="73">
        <v>23</v>
      </c>
      <c r="IR64" s="73">
        <v>23</v>
      </c>
      <c r="IS64" s="4"/>
      <c r="IT64" s="73">
        <v>0</v>
      </c>
      <c r="IU64" s="73">
        <v>10</v>
      </c>
      <c r="IV64" s="73">
        <v>10</v>
      </c>
      <c r="IW64" s="4"/>
      <c r="IX64" s="73">
        <v>0</v>
      </c>
      <c r="IY64" s="4" t="s">
        <v>356</v>
      </c>
      <c r="IZ64" s="73">
        <v>17</v>
      </c>
      <c r="JA64" s="73">
        <v>17</v>
      </c>
      <c r="JB64" s="4"/>
      <c r="JC64" s="73">
        <v>0</v>
      </c>
      <c r="JD64" s="73">
        <v>37</v>
      </c>
      <c r="JE64" s="73">
        <v>37</v>
      </c>
      <c r="JF64" s="4"/>
      <c r="JG64" s="73">
        <v>0</v>
      </c>
      <c r="JH64" s="4" t="s">
        <v>356</v>
      </c>
      <c r="JI64" s="7">
        <v>0</v>
      </c>
      <c r="JJ64" s="7">
        <v>1</v>
      </c>
      <c r="JK64" s="7">
        <v>2</v>
      </c>
      <c r="JL64" s="7">
        <v>4</v>
      </c>
      <c r="JM64" s="4" t="s">
        <v>356</v>
      </c>
      <c r="JN64" s="7">
        <v>2</v>
      </c>
      <c r="JO64" s="7">
        <v>2</v>
      </c>
      <c r="JP64" s="7">
        <v>3</v>
      </c>
      <c r="JQ64" s="7">
        <v>1</v>
      </c>
      <c r="JR64" s="7">
        <v>2</v>
      </c>
      <c r="JS64" s="4" t="s">
        <v>356</v>
      </c>
      <c r="JT64" s="7">
        <v>1</v>
      </c>
      <c r="JU64" s="7">
        <v>2</v>
      </c>
      <c r="JV64" s="4" t="s">
        <v>356</v>
      </c>
      <c r="JW64" s="7">
        <v>3</v>
      </c>
      <c r="JX64" s="7">
        <v>0</v>
      </c>
      <c r="JY64" s="7">
        <v>2</v>
      </c>
      <c r="JZ64" s="7">
        <v>1</v>
      </c>
      <c r="KA64" s="7">
        <v>0</v>
      </c>
      <c r="KB64" s="4" t="s">
        <v>336</v>
      </c>
      <c r="KC64" s="4" t="s">
        <v>313</v>
      </c>
      <c r="KD64" s="7">
        <v>2</v>
      </c>
      <c r="KE64" s="7">
        <v>48.088000000000001</v>
      </c>
      <c r="KF64" s="7">
        <v>115.483</v>
      </c>
      <c r="KG64" s="7">
        <v>117.241</v>
      </c>
      <c r="KH64" s="7">
        <v>9</v>
      </c>
      <c r="KI64" s="7">
        <v>4</v>
      </c>
      <c r="KJ64" s="7">
        <v>2</v>
      </c>
      <c r="KK64" s="7">
        <v>5</v>
      </c>
      <c r="KL64" s="7">
        <v>3</v>
      </c>
      <c r="KM64" s="7">
        <v>2</v>
      </c>
      <c r="KN64" s="7">
        <v>11</v>
      </c>
      <c r="KO64" s="7">
        <v>2</v>
      </c>
      <c r="KP64" s="4" t="s">
        <v>326</v>
      </c>
      <c r="KQ64" s="4" t="s">
        <v>313</v>
      </c>
      <c r="KR64" s="7">
        <v>0</v>
      </c>
      <c r="KS64" s="4" t="s">
        <v>312</v>
      </c>
      <c r="KT64" s="4" t="s">
        <v>313</v>
      </c>
      <c r="KU64" s="7">
        <v>3</v>
      </c>
      <c r="KV64" s="7">
        <v>3</v>
      </c>
      <c r="KW64" s="7">
        <v>2</v>
      </c>
      <c r="KX64" s="7">
        <v>2</v>
      </c>
      <c r="KY64" s="7">
        <v>3</v>
      </c>
      <c r="KZ64" s="7">
        <v>2</v>
      </c>
      <c r="LA64" s="7">
        <v>3</v>
      </c>
      <c r="LB64" s="7">
        <v>3</v>
      </c>
      <c r="LC64" s="7">
        <v>4</v>
      </c>
      <c r="LD64" s="7">
        <v>2</v>
      </c>
      <c r="LE64" s="7">
        <v>3</v>
      </c>
      <c r="LF64" s="7">
        <v>3</v>
      </c>
      <c r="LG64" s="7">
        <v>4</v>
      </c>
      <c r="LH64" s="7">
        <v>4</v>
      </c>
      <c r="LI64" s="7">
        <v>4</v>
      </c>
      <c r="LJ64" s="7">
        <v>1</v>
      </c>
      <c r="LK64" s="7">
        <v>3</v>
      </c>
      <c r="LL64" s="7">
        <v>1</v>
      </c>
      <c r="LM64" s="7">
        <v>2</v>
      </c>
      <c r="LN64" s="7">
        <v>4</v>
      </c>
      <c r="LO64" s="7">
        <v>4</v>
      </c>
      <c r="LP64" s="7">
        <v>5</v>
      </c>
      <c r="LQ64" s="7">
        <v>5</v>
      </c>
      <c r="LR64" s="7">
        <v>5</v>
      </c>
      <c r="LS64" s="7">
        <v>3</v>
      </c>
      <c r="LT64" s="7">
        <v>4</v>
      </c>
      <c r="LU64" s="7">
        <v>5</v>
      </c>
      <c r="LV64" s="4" t="s">
        <v>356</v>
      </c>
      <c r="LW64" s="4" t="s">
        <v>356</v>
      </c>
      <c r="LX64" s="4" t="s">
        <v>356</v>
      </c>
      <c r="LY64" s="4" t="s">
        <v>313</v>
      </c>
      <c r="LZ64" s="7">
        <v>41</v>
      </c>
      <c r="MA64">
        <f t="shared" si="27"/>
        <v>12</v>
      </c>
      <c r="MB64">
        <f t="shared" si="28"/>
        <v>10</v>
      </c>
      <c r="MC64">
        <f t="shared" si="0"/>
        <v>15</v>
      </c>
      <c r="MD64">
        <f t="shared" si="1"/>
        <v>16</v>
      </c>
      <c r="ME64">
        <f t="shared" si="29"/>
        <v>33</v>
      </c>
      <c r="MF64">
        <f t="shared" si="30"/>
        <v>2</v>
      </c>
      <c r="MG64">
        <f t="shared" si="31"/>
        <v>1.6666666666666667</v>
      </c>
      <c r="MH64">
        <f t="shared" si="32"/>
        <v>3</v>
      </c>
      <c r="MI64">
        <f t="shared" si="33"/>
        <v>3.2</v>
      </c>
      <c r="MJ64">
        <f t="shared" si="34"/>
        <v>2.75</v>
      </c>
      <c r="MK64">
        <f t="shared" si="35"/>
        <v>2.2000000000000002</v>
      </c>
      <c r="ML64">
        <f t="shared" si="36"/>
        <v>0</v>
      </c>
      <c r="MM64">
        <f t="shared" si="37"/>
        <v>4</v>
      </c>
      <c r="MN64">
        <f t="shared" si="38"/>
        <v>0</v>
      </c>
      <c r="MO64">
        <f t="shared" si="39"/>
        <v>2.5</v>
      </c>
      <c r="MP64">
        <f t="shared" si="40"/>
        <v>0</v>
      </c>
      <c r="MQ64">
        <f t="shared" si="41"/>
        <v>2</v>
      </c>
      <c r="MR64">
        <f t="shared" si="42"/>
        <v>0</v>
      </c>
      <c r="MS64">
        <f t="shared" si="43"/>
        <v>69.571428571428569</v>
      </c>
      <c r="MT64">
        <f t="shared" si="44"/>
        <v>33.857142857142854</v>
      </c>
      <c r="MU64" s="77">
        <f t="shared" si="2"/>
        <v>0</v>
      </c>
      <c r="MV64">
        <f t="shared" si="3"/>
        <v>0</v>
      </c>
      <c r="MW64">
        <v>0</v>
      </c>
      <c r="MX64">
        <v>0</v>
      </c>
      <c r="MY64">
        <f t="shared" si="4"/>
        <v>0</v>
      </c>
      <c r="MZ64">
        <v>1</v>
      </c>
      <c r="NA64">
        <v>1</v>
      </c>
      <c r="NB64">
        <f t="shared" si="5"/>
        <v>0</v>
      </c>
      <c r="NC64">
        <f t="shared" si="6"/>
        <v>0</v>
      </c>
      <c r="ND64">
        <f t="shared" si="7"/>
        <v>0</v>
      </c>
      <c r="NE64">
        <f t="shared" si="8"/>
        <v>0</v>
      </c>
      <c r="NF64">
        <f t="shared" si="9"/>
        <v>0</v>
      </c>
      <c r="NG64">
        <f t="shared" si="10"/>
        <v>0</v>
      </c>
      <c r="NH64">
        <f t="shared" si="11"/>
        <v>1</v>
      </c>
      <c r="NI64">
        <f t="shared" si="12"/>
        <v>0</v>
      </c>
      <c r="NJ64">
        <f t="shared" si="13"/>
        <v>0</v>
      </c>
      <c r="NK64">
        <f t="shared" si="14"/>
        <v>0</v>
      </c>
      <c r="NL64">
        <f t="shared" si="15"/>
        <v>0</v>
      </c>
      <c r="NM64">
        <f t="shared" si="16"/>
        <v>0</v>
      </c>
      <c r="NN64" s="77">
        <f t="shared" si="17"/>
        <v>1</v>
      </c>
      <c r="NO64" s="77">
        <f t="shared" si="18"/>
        <v>0</v>
      </c>
      <c r="NP64" s="77">
        <f t="shared" si="19"/>
        <v>0</v>
      </c>
      <c r="NQ64" s="77">
        <f t="shared" si="20"/>
        <v>1</v>
      </c>
      <c r="NR64" s="77">
        <f t="shared" si="21"/>
        <v>0</v>
      </c>
      <c r="NS64" s="77">
        <f t="shared" si="22"/>
        <v>0</v>
      </c>
      <c r="NT64" s="77">
        <f t="shared" si="23"/>
        <v>0</v>
      </c>
      <c r="NU64" s="77">
        <f t="shared" si="24"/>
        <v>0</v>
      </c>
      <c r="NV64" s="77">
        <f t="shared" si="25"/>
        <v>0</v>
      </c>
      <c r="NW64" s="77" t="e">
        <f>IF(LEN(VLOOKUP(I:I,#REF!, 2, 0))=0, "", VLOOKUP(I:I,#REF!, 2, 0))</f>
        <v>#REF!</v>
      </c>
      <c r="NX64" s="77" t="e">
        <f>IF(LEN(VLOOKUP(I:I,#REF!, 3, 0))=0, "", VLOOKUP(I:I,#REF!, 3, 0))</f>
        <v>#REF!</v>
      </c>
      <c r="NY64" s="77">
        <f t="shared" si="45"/>
        <v>0.33333333333333331</v>
      </c>
      <c r="NZ64" s="77">
        <f t="shared" si="46"/>
        <v>0.5</v>
      </c>
      <c r="OA64" s="77">
        <f t="shared" si="47"/>
        <v>0</v>
      </c>
      <c r="OB64" s="77">
        <f t="shared" si="48"/>
        <v>0</v>
      </c>
      <c r="OC64">
        <f t="shared" si="49"/>
        <v>0</v>
      </c>
      <c r="OD64" s="77">
        <f t="shared" si="50"/>
        <v>0</v>
      </c>
      <c r="OE64">
        <f t="shared" si="51"/>
        <v>0.2</v>
      </c>
      <c r="OF64">
        <f t="shared" si="52"/>
        <v>0.18181818181818182</v>
      </c>
      <c r="OG64" t="e">
        <f t="shared" si="53"/>
        <v>#REF!</v>
      </c>
      <c r="OH64">
        <f t="shared" si="58"/>
        <v>0.16666666666666666</v>
      </c>
      <c r="OI64">
        <f t="shared" si="54"/>
        <v>0</v>
      </c>
      <c r="OJ64" s="77">
        <f t="shared" si="55"/>
        <v>0.25</v>
      </c>
      <c r="OK64" t="e">
        <f>IF(LEN(VLOOKUP(I:I,#REF!, 2, 0))=0, "", VLOOKUP(I:I,#REF!, 2, 0))</f>
        <v>#REF!</v>
      </c>
      <c r="OL64" t="e">
        <f>IF(LEN(VLOOKUP(I:I,#REF!, 3, 0))=0, "", VLOOKUP(I:I,#REF!, 3, 0))</f>
        <v>#REF!</v>
      </c>
      <c r="OM64">
        <v>4</v>
      </c>
      <c r="ON64">
        <v>1</v>
      </c>
      <c r="OO64" s="1">
        <v>0</v>
      </c>
      <c r="OP64">
        <f t="shared" si="56"/>
        <v>8</v>
      </c>
      <c r="OQ64">
        <v>1</v>
      </c>
      <c r="OR64">
        <v>2</v>
      </c>
      <c r="OS64">
        <f t="shared" si="57"/>
        <v>10</v>
      </c>
    </row>
    <row r="65" spans="1:409" ht="18" customHeight="1">
      <c r="F65" t="s">
        <v>353</v>
      </c>
      <c r="G65" t="s">
        <v>353</v>
      </c>
      <c r="H65" s="112" t="s">
        <v>4233</v>
      </c>
      <c r="I65" s="112" t="s">
        <v>4233</v>
      </c>
      <c r="J65" s="29" t="s">
        <v>810</v>
      </c>
      <c r="K65" s="23">
        <v>44271.364837962959</v>
      </c>
      <c r="L65" s="23">
        <v>44271.441481481481</v>
      </c>
      <c r="M65" s="24">
        <v>100</v>
      </c>
      <c r="N65" s="24">
        <v>1</v>
      </c>
      <c r="O65" s="74">
        <v>1</v>
      </c>
      <c r="P65" s="25" t="s">
        <v>313</v>
      </c>
      <c r="Q65" s="24">
        <v>6621</v>
      </c>
      <c r="R65" s="24">
        <v>1</v>
      </c>
      <c r="S65" s="23">
        <v>44271.441579641207</v>
      </c>
      <c r="T65" s="25" t="s">
        <v>314</v>
      </c>
      <c r="U65" s="25" t="s">
        <v>779</v>
      </c>
      <c r="V65" s="25" t="s">
        <v>780</v>
      </c>
      <c r="W65" s="25" t="s">
        <v>317</v>
      </c>
      <c r="X65" s="24">
        <v>10.038</v>
      </c>
      <c r="Y65" s="24">
        <v>16.940000000000001</v>
      </c>
      <c r="Z65" s="24">
        <v>18.207999999999998</v>
      </c>
      <c r="AA65" s="24">
        <v>4</v>
      </c>
      <c r="AB65" s="24">
        <v>3</v>
      </c>
      <c r="AC65" s="24">
        <v>0</v>
      </c>
      <c r="AD65" s="24">
        <v>0</v>
      </c>
      <c r="AE65" s="24">
        <v>0</v>
      </c>
      <c r="AF65" s="24">
        <v>2</v>
      </c>
      <c r="AG65" s="24">
        <v>0</v>
      </c>
      <c r="AH65" s="24">
        <v>1</v>
      </c>
      <c r="AI65" s="24">
        <v>2</v>
      </c>
      <c r="AJ65" s="25" t="s">
        <v>4234</v>
      </c>
      <c r="AK65" s="24">
        <v>15.313000000000001</v>
      </c>
      <c r="AL65" s="24">
        <v>25.919</v>
      </c>
      <c r="AM65" s="24">
        <v>28.81</v>
      </c>
      <c r="AN65" s="24">
        <v>2</v>
      </c>
      <c r="AO65" s="24">
        <v>3</v>
      </c>
      <c r="AP65" s="24">
        <v>0</v>
      </c>
      <c r="AQ65" s="24">
        <v>0</v>
      </c>
      <c r="AR65" s="24">
        <v>0</v>
      </c>
      <c r="AS65" s="24">
        <v>384.85199999999998</v>
      </c>
      <c r="AT65" s="24">
        <v>0</v>
      </c>
      <c r="AU65" s="24">
        <v>65.887</v>
      </c>
      <c r="AV65" s="24">
        <v>67.981999999999999</v>
      </c>
      <c r="AW65" s="24">
        <v>94</v>
      </c>
      <c r="AX65" s="24">
        <v>2</v>
      </c>
      <c r="AY65" s="25" t="s">
        <v>377</v>
      </c>
      <c r="AZ65" s="25" t="s">
        <v>377</v>
      </c>
      <c r="BA65" s="25"/>
      <c r="BB65" s="74">
        <v>1</v>
      </c>
      <c r="BC65" s="25" t="s">
        <v>4235</v>
      </c>
      <c r="BD65" s="24">
        <v>18.82</v>
      </c>
      <c r="BE65" s="24">
        <v>18.82</v>
      </c>
      <c r="BF65" s="24">
        <v>284.26100000000002</v>
      </c>
      <c r="BG65" s="24">
        <v>1</v>
      </c>
      <c r="BH65" s="24">
        <v>2.004</v>
      </c>
      <c r="BI65" s="24">
        <v>2.004</v>
      </c>
      <c r="BJ65" s="24">
        <v>23.373000000000001</v>
      </c>
      <c r="BK65" s="24">
        <v>1</v>
      </c>
      <c r="BL65" s="25" t="s">
        <v>377</v>
      </c>
      <c r="BM65" s="24">
        <v>0</v>
      </c>
      <c r="BN65" s="24">
        <v>0</v>
      </c>
      <c r="BO65" s="24">
        <v>49.546999999999997</v>
      </c>
      <c r="BP65" s="24">
        <v>0</v>
      </c>
      <c r="BQ65" s="24">
        <v>99</v>
      </c>
      <c r="BR65" s="24">
        <v>98</v>
      </c>
      <c r="BS65" s="24">
        <v>52.99</v>
      </c>
      <c r="BT65" s="24">
        <v>166.97300000000001</v>
      </c>
      <c r="BU65" s="24">
        <v>167.57400000000001</v>
      </c>
      <c r="BV65" s="24">
        <v>6</v>
      </c>
      <c r="BW65" s="25" t="s">
        <v>370</v>
      </c>
      <c r="BX65" s="25" t="s">
        <v>370</v>
      </c>
      <c r="BY65" s="25"/>
      <c r="BZ65" s="74">
        <v>0</v>
      </c>
      <c r="CA65" s="25" t="s">
        <v>4236</v>
      </c>
      <c r="CB65" s="24">
        <v>0</v>
      </c>
      <c r="CC65" s="24">
        <v>0</v>
      </c>
      <c r="CD65" s="24">
        <v>53.232999999999997</v>
      </c>
      <c r="CE65" s="24">
        <v>0</v>
      </c>
      <c r="CF65" s="24">
        <v>99</v>
      </c>
      <c r="CG65" s="24">
        <v>98</v>
      </c>
      <c r="CH65" s="24">
        <v>23.620999999999999</v>
      </c>
      <c r="CI65" s="24">
        <v>76.899000000000001</v>
      </c>
      <c r="CJ65" s="24">
        <v>87.477999999999994</v>
      </c>
      <c r="CK65" s="24">
        <v>3</v>
      </c>
      <c r="CL65" s="99" t="s">
        <v>4237</v>
      </c>
      <c r="CM65" s="96" t="s">
        <v>414</v>
      </c>
      <c r="CN65" s="24">
        <v>0</v>
      </c>
      <c r="CO65" s="24">
        <v>0</v>
      </c>
      <c r="CP65" s="24">
        <v>199.95500000000001</v>
      </c>
      <c r="CQ65" s="24">
        <v>0</v>
      </c>
      <c r="CR65" s="24">
        <v>100</v>
      </c>
      <c r="CS65" s="24">
        <v>99</v>
      </c>
      <c r="CT65" s="24">
        <v>3</v>
      </c>
      <c r="CU65" s="24">
        <v>0</v>
      </c>
      <c r="CV65" s="25" t="s">
        <v>3735</v>
      </c>
      <c r="CW65" s="24">
        <v>55.93</v>
      </c>
      <c r="CX65" s="24">
        <v>57.741999999999997</v>
      </c>
      <c r="CY65" s="24">
        <v>232.709</v>
      </c>
      <c r="CZ65" s="24">
        <v>3</v>
      </c>
      <c r="DA65" s="24">
        <v>8.3930000000000007</v>
      </c>
      <c r="DB65" s="24">
        <v>15.952</v>
      </c>
      <c r="DC65" s="24">
        <v>16.978000000000002</v>
      </c>
      <c r="DD65" s="24">
        <v>2</v>
      </c>
      <c r="DE65" s="25" t="s">
        <v>4238</v>
      </c>
      <c r="DF65" s="24">
        <v>0</v>
      </c>
      <c r="DG65" s="24">
        <v>0</v>
      </c>
      <c r="DH65" s="24">
        <v>43.249000000000002</v>
      </c>
      <c r="DI65" s="24">
        <v>0</v>
      </c>
      <c r="DJ65" s="24">
        <v>100</v>
      </c>
      <c r="DK65" s="24">
        <v>99</v>
      </c>
      <c r="DL65" s="24">
        <v>83.983000000000004</v>
      </c>
      <c r="DM65" s="24">
        <v>86.930999999999997</v>
      </c>
      <c r="DN65" s="24">
        <v>110.98</v>
      </c>
      <c r="DO65" s="24">
        <v>4</v>
      </c>
      <c r="DP65" s="25" t="s">
        <v>323</v>
      </c>
      <c r="DQ65" s="25" t="s">
        <v>323</v>
      </c>
      <c r="DR65" s="25"/>
      <c r="DS65" s="74">
        <v>0</v>
      </c>
      <c r="DT65" s="25" t="s">
        <v>4239</v>
      </c>
      <c r="DU65" s="24">
        <v>0</v>
      </c>
      <c r="DV65" s="24">
        <v>0</v>
      </c>
      <c r="DW65" s="24">
        <v>84.634</v>
      </c>
      <c r="DX65" s="24">
        <v>0</v>
      </c>
      <c r="DY65" s="24">
        <v>100</v>
      </c>
      <c r="DZ65" s="24">
        <v>99</v>
      </c>
      <c r="EA65" s="24">
        <v>627.59299999999996</v>
      </c>
      <c r="EB65" s="24">
        <v>1056.038</v>
      </c>
      <c r="EC65" s="24">
        <v>1060.1020000000001</v>
      </c>
      <c r="ED65" s="24">
        <v>3</v>
      </c>
      <c r="EE65" s="96" t="s">
        <v>370</v>
      </c>
      <c r="EF65" s="96" t="s">
        <v>336</v>
      </c>
      <c r="EG65" s="24">
        <v>0</v>
      </c>
      <c r="EH65" s="24">
        <v>0</v>
      </c>
      <c r="EI65" s="24">
        <v>189.00700000000001</v>
      </c>
      <c r="EJ65" s="24">
        <v>0</v>
      </c>
      <c r="EK65" s="24">
        <v>100</v>
      </c>
      <c r="EL65" s="24">
        <v>99</v>
      </c>
      <c r="EM65" s="24">
        <v>3</v>
      </c>
      <c r="EN65" s="24">
        <v>0</v>
      </c>
      <c r="EO65" s="25" t="s">
        <v>418</v>
      </c>
      <c r="EP65" s="24">
        <v>12.212</v>
      </c>
      <c r="EQ65" s="24">
        <v>16.215</v>
      </c>
      <c r="ER65" s="24">
        <v>19.021999999999998</v>
      </c>
      <c r="ES65" s="24">
        <v>5</v>
      </c>
      <c r="ET65" s="25" t="s">
        <v>4240</v>
      </c>
      <c r="EU65" s="24">
        <v>0</v>
      </c>
      <c r="EV65" s="24">
        <v>0</v>
      </c>
      <c r="EW65" s="24">
        <v>285.64</v>
      </c>
      <c r="EX65" s="24">
        <v>0</v>
      </c>
      <c r="EY65" s="24">
        <v>100</v>
      </c>
      <c r="EZ65" s="24">
        <v>99</v>
      </c>
      <c r="FA65" s="24">
        <v>23.847999999999999</v>
      </c>
      <c r="FB65" s="24">
        <v>43.404000000000003</v>
      </c>
      <c r="FC65" s="24">
        <v>43.41</v>
      </c>
      <c r="FD65" s="24">
        <v>5</v>
      </c>
      <c r="FE65" s="25" t="s">
        <v>313</v>
      </c>
      <c r="FF65" s="24">
        <v>1</v>
      </c>
      <c r="FG65" s="24">
        <v>3</v>
      </c>
      <c r="FH65" s="24">
        <v>3</v>
      </c>
      <c r="FI65" s="24">
        <v>0</v>
      </c>
      <c r="FJ65" s="24">
        <v>1</v>
      </c>
      <c r="FK65" s="24">
        <v>0</v>
      </c>
      <c r="FL65" s="25" t="s">
        <v>313</v>
      </c>
      <c r="FM65" s="25" t="s">
        <v>313</v>
      </c>
      <c r="FN65" s="24">
        <v>1</v>
      </c>
      <c r="FO65" s="24">
        <v>10.045</v>
      </c>
      <c r="FP65" s="24">
        <v>267.49299999999999</v>
      </c>
      <c r="FQ65" s="24">
        <v>268.24200000000002</v>
      </c>
      <c r="FR65" s="24">
        <v>6</v>
      </c>
      <c r="FS65" s="25" t="s">
        <v>4241</v>
      </c>
      <c r="FT65" s="25" t="s">
        <v>4242</v>
      </c>
      <c r="FU65" s="25"/>
      <c r="FV65" s="74">
        <v>0</v>
      </c>
      <c r="FW65" s="25" t="s">
        <v>4243</v>
      </c>
      <c r="FX65" s="25" t="s">
        <v>456</v>
      </c>
      <c r="FY65" s="24">
        <v>2.8570000000000002</v>
      </c>
      <c r="FZ65" s="24">
        <v>611.303</v>
      </c>
      <c r="GA65" s="24">
        <v>617.25699999999995</v>
      </c>
      <c r="GB65" s="24">
        <v>5</v>
      </c>
      <c r="GC65" s="25" t="s">
        <v>4244</v>
      </c>
      <c r="GD65" s="25" t="s">
        <v>4244</v>
      </c>
      <c r="GE65" s="25"/>
      <c r="GF65" s="74">
        <v>0</v>
      </c>
      <c r="GG65" s="25" t="s">
        <v>4245</v>
      </c>
      <c r="GH65" s="25" t="s">
        <v>456</v>
      </c>
      <c r="GI65" s="24">
        <v>31.617999999999999</v>
      </c>
      <c r="GJ65" s="24">
        <v>35.054000000000002</v>
      </c>
      <c r="GK65" s="24">
        <v>83.58</v>
      </c>
      <c r="GL65" s="24">
        <v>3</v>
      </c>
      <c r="GM65" s="24">
        <v>2</v>
      </c>
      <c r="GN65" s="25" t="s">
        <v>4246</v>
      </c>
      <c r="GO65" s="24">
        <v>4.45</v>
      </c>
      <c r="GP65" s="24">
        <v>5.1340000000000003</v>
      </c>
      <c r="GQ65" s="24">
        <v>6.7409999999999997</v>
      </c>
      <c r="GR65" s="24">
        <v>2</v>
      </c>
      <c r="GS65" s="24">
        <v>1</v>
      </c>
      <c r="GT65" s="24">
        <v>3</v>
      </c>
      <c r="GU65" s="24">
        <v>0</v>
      </c>
      <c r="GV65" s="24">
        <v>3</v>
      </c>
      <c r="GW65" s="25" t="s">
        <v>336</v>
      </c>
      <c r="GX65" s="24">
        <v>7.649</v>
      </c>
      <c r="GY65" s="24">
        <v>163.631</v>
      </c>
      <c r="GZ65" s="24">
        <v>165.33</v>
      </c>
      <c r="HA65" s="24">
        <v>9</v>
      </c>
      <c r="HB65" s="24">
        <v>1</v>
      </c>
      <c r="HC65" s="24">
        <v>1</v>
      </c>
      <c r="HD65" s="24">
        <v>1</v>
      </c>
      <c r="HE65" s="24">
        <v>1</v>
      </c>
      <c r="HF65" s="24">
        <v>2</v>
      </c>
      <c r="HG65" s="24">
        <v>2</v>
      </c>
      <c r="HH65" s="24">
        <v>2</v>
      </c>
      <c r="HI65" s="25" t="s">
        <v>3684</v>
      </c>
      <c r="HJ65" s="25" t="s">
        <v>3685</v>
      </c>
      <c r="HK65" s="8"/>
      <c r="HL65" s="25" t="s">
        <v>4233</v>
      </c>
      <c r="HM65" s="23">
        <v>44274.355925925927</v>
      </c>
      <c r="HN65" s="23">
        <v>44277.44599537037</v>
      </c>
      <c r="HO65" s="24">
        <v>100</v>
      </c>
      <c r="HP65" s="24">
        <v>266981</v>
      </c>
      <c r="HQ65" s="24">
        <v>1</v>
      </c>
      <c r="HR65" s="23">
        <v>44277.446011967593</v>
      </c>
      <c r="HS65" s="25" t="s">
        <v>314</v>
      </c>
      <c r="HT65" s="25" t="s">
        <v>779</v>
      </c>
      <c r="HU65" s="25" t="s">
        <v>780</v>
      </c>
      <c r="HV65" s="25" t="s">
        <v>317</v>
      </c>
      <c r="HW65" s="24">
        <v>0</v>
      </c>
      <c r="HX65" s="24">
        <v>2</v>
      </c>
      <c r="HY65" s="24">
        <v>1</v>
      </c>
      <c r="HZ65" s="24">
        <v>2</v>
      </c>
      <c r="IA65" s="24">
        <v>1</v>
      </c>
      <c r="IB65" s="24">
        <v>1</v>
      </c>
      <c r="IC65" s="24">
        <v>2</v>
      </c>
      <c r="ID65" s="24">
        <v>1</v>
      </c>
      <c r="IE65" s="25" t="s">
        <v>4247</v>
      </c>
      <c r="IF65" s="24">
        <v>3</v>
      </c>
      <c r="IG65" s="24">
        <v>0</v>
      </c>
      <c r="IH65" s="25" t="s">
        <v>4248</v>
      </c>
      <c r="II65" s="25" t="s">
        <v>572</v>
      </c>
      <c r="IJ65" s="25"/>
      <c r="IK65" s="74">
        <v>0</v>
      </c>
      <c r="IL65" s="25" t="s">
        <v>4249</v>
      </c>
      <c r="IM65" s="74">
        <v>55</v>
      </c>
      <c r="IN65" s="25"/>
      <c r="IO65" s="74">
        <v>0</v>
      </c>
      <c r="IP65" s="25" t="s">
        <v>4250</v>
      </c>
      <c r="IQ65" s="25" t="s">
        <v>2522</v>
      </c>
      <c r="IR65" s="74">
        <v>66</v>
      </c>
      <c r="IS65" s="25"/>
      <c r="IT65" s="74">
        <v>0</v>
      </c>
      <c r="IU65" s="74">
        <v>13</v>
      </c>
      <c r="IV65" s="74">
        <v>13</v>
      </c>
      <c r="IW65" s="25"/>
      <c r="IX65" s="74">
        <v>0</v>
      </c>
      <c r="IY65" s="25" t="s">
        <v>4251</v>
      </c>
      <c r="IZ65" s="25" t="s">
        <v>4252</v>
      </c>
      <c r="JA65" s="74">
        <v>45</v>
      </c>
      <c r="JB65" s="25"/>
      <c r="JC65" s="74">
        <v>0</v>
      </c>
      <c r="JD65" s="25" t="s">
        <v>435</v>
      </c>
      <c r="JE65" s="74">
        <v>40</v>
      </c>
      <c r="JF65" s="25"/>
      <c r="JG65" s="74">
        <v>0</v>
      </c>
      <c r="JH65" s="25" t="s">
        <v>4253</v>
      </c>
      <c r="JI65" s="24">
        <v>3</v>
      </c>
      <c r="JJ65" s="24">
        <v>0</v>
      </c>
      <c r="JK65" s="24">
        <v>3</v>
      </c>
      <c r="JL65" s="24">
        <v>1</v>
      </c>
      <c r="JM65" s="25" t="s">
        <v>313</v>
      </c>
      <c r="JN65" s="24">
        <v>2</v>
      </c>
      <c r="JO65" s="24">
        <v>1</v>
      </c>
      <c r="JP65" s="24">
        <v>3</v>
      </c>
      <c r="JQ65" s="24">
        <v>1</v>
      </c>
      <c r="JR65" s="24">
        <v>2</v>
      </c>
      <c r="JS65" s="25" t="s">
        <v>313</v>
      </c>
      <c r="JT65" s="24">
        <v>2</v>
      </c>
      <c r="JU65" s="24">
        <v>2</v>
      </c>
      <c r="JV65" s="25" t="s">
        <v>4254</v>
      </c>
      <c r="JW65" s="24">
        <v>2</v>
      </c>
      <c r="JX65" s="24">
        <v>3</v>
      </c>
      <c r="JY65" s="24">
        <v>0</v>
      </c>
      <c r="JZ65" s="24">
        <v>1</v>
      </c>
      <c r="KA65" s="24">
        <v>0</v>
      </c>
      <c r="KB65" s="25" t="s">
        <v>313</v>
      </c>
      <c r="KC65" s="25" t="s">
        <v>313</v>
      </c>
      <c r="KD65" s="24">
        <v>1</v>
      </c>
      <c r="KE65" s="24">
        <v>53.933999999999997</v>
      </c>
      <c r="KF65" s="24">
        <v>78.31</v>
      </c>
      <c r="KG65" s="24">
        <v>78.846000000000004</v>
      </c>
      <c r="KH65" s="24">
        <v>8</v>
      </c>
      <c r="KI65" s="24">
        <v>2</v>
      </c>
      <c r="KJ65" s="24">
        <v>1</v>
      </c>
      <c r="KK65" s="24">
        <v>1</v>
      </c>
      <c r="KL65" s="24">
        <v>2</v>
      </c>
      <c r="KM65" s="24">
        <v>2</v>
      </c>
      <c r="KN65" s="24">
        <v>11</v>
      </c>
      <c r="KO65" s="24">
        <v>1</v>
      </c>
      <c r="KP65" s="25" t="s">
        <v>360</v>
      </c>
      <c r="KQ65" s="25" t="s">
        <v>313</v>
      </c>
      <c r="KR65" s="24">
        <v>1</v>
      </c>
      <c r="KS65" s="25" t="s">
        <v>633</v>
      </c>
      <c r="KT65" s="25" t="s">
        <v>313</v>
      </c>
      <c r="KU65" s="24">
        <v>4</v>
      </c>
      <c r="KV65" s="24">
        <v>4</v>
      </c>
      <c r="KW65" s="24">
        <v>3</v>
      </c>
      <c r="KX65" s="24">
        <v>4</v>
      </c>
      <c r="KY65" s="24">
        <v>4</v>
      </c>
      <c r="KZ65" s="24">
        <v>4</v>
      </c>
      <c r="LA65" s="24">
        <v>4</v>
      </c>
      <c r="LB65" s="24">
        <v>4</v>
      </c>
      <c r="LC65" s="24">
        <v>4</v>
      </c>
      <c r="LD65" s="24">
        <v>4</v>
      </c>
      <c r="LE65" s="24">
        <v>4</v>
      </c>
      <c r="LF65" s="24">
        <v>4</v>
      </c>
      <c r="LG65" s="24">
        <v>4</v>
      </c>
      <c r="LH65" s="24">
        <v>4</v>
      </c>
      <c r="LI65" s="24">
        <v>4</v>
      </c>
      <c r="LJ65" s="24">
        <v>4</v>
      </c>
      <c r="LK65" s="24">
        <v>4</v>
      </c>
      <c r="LL65" s="24">
        <v>4</v>
      </c>
      <c r="LM65" s="24">
        <v>4</v>
      </c>
      <c r="LN65" s="24">
        <v>4</v>
      </c>
      <c r="LO65" s="24">
        <v>4</v>
      </c>
      <c r="LP65" s="24">
        <v>3</v>
      </c>
      <c r="LQ65" s="24">
        <v>3</v>
      </c>
      <c r="LR65" s="24">
        <v>4</v>
      </c>
      <c r="LS65" s="24">
        <v>4</v>
      </c>
      <c r="LT65" s="24">
        <v>3</v>
      </c>
      <c r="LU65" s="24">
        <v>4</v>
      </c>
      <c r="LV65" s="25" t="s">
        <v>4255</v>
      </c>
      <c r="LW65" s="25" t="s">
        <v>4256</v>
      </c>
      <c r="LX65" s="25" t="s">
        <v>4256</v>
      </c>
      <c r="LY65" s="25" t="s">
        <v>313</v>
      </c>
      <c r="LZ65" s="24">
        <v>55</v>
      </c>
      <c r="MA65">
        <f t="shared" si="27"/>
        <v>5</v>
      </c>
      <c r="MB65">
        <f t="shared" si="28"/>
        <v>8</v>
      </c>
      <c r="MC65">
        <f t="shared" si="0"/>
        <v>6</v>
      </c>
      <c r="MD65">
        <f t="shared" si="1"/>
        <v>8</v>
      </c>
      <c r="ME65">
        <f t="shared" si="29"/>
        <v>47</v>
      </c>
      <c r="MF65">
        <f t="shared" si="30"/>
        <v>0.83333333333333337</v>
      </c>
      <c r="MG65">
        <f t="shared" si="31"/>
        <v>1.3333333333333333</v>
      </c>
      <c r="MH65">
        <f t="shared" si="32"/>
        <v>1.2</v>
      </c>
      <c r="MI65">
        <f t="shared" si="33"/>
        <v>1.6</v>
      </c>
      <c r="MJ65">
        <f t="shared" si="34"/>
        <v>3.9166666666666665</v>
      </c>
      <c r="MK65">
        <f t="shared" si="35"/>
        <v>0</v>
      </c>
      <c r="ML65">
        <f t="shared" si="36"/>
        <v>3</v>
      </c>
      <c r="MM65">
        <f t="shared" si="37"/>
        <v>0</v>
      </c>
      <c r="MN65">
        <f t="shared" si="38"/>
        <v>3</v>
      </c>
      <c r="MO65">
        <f t="shared" si="39"/>
        <v>0</v>
      </c>
      <c r="MP65">
        <f t="shared" si="40"/>
        <v>3</v>
      </c>
      <c r="MQ65">
        <f t="shared" si="41"/>
        <v>0</v>
      </c>
      <c r="MR65">
        <f t="shared" si="42"/>
        <v>3</v>
      </c>
      <c r="MS65">
        <f t="shared" si="43"/>
        <v>99.714285714285708</v>
      </c>
      <c r="MT65">
        <f t="shared" si="44"/>
        <v>98.714285714285708</v>
      </c>
      <c r="MU65" s="77">
        <f t="shared" si="2"/>
        <v>1</v>
      </c>
      <c r="MV65">
        <f t="shared" si="3"/>
        <v>0</v>
      </c>
      <c r="MW65">
        <v>0</v>
      </c>
      <c r="MX65">
        <v>1</v>
      </c>
      <c r="MY65">
        <f t="shared" si="4"/>
        <v>0</v>
      </c>
      <c r="NA65">
        <v>0</v>
      </c>
      <c r="NB65">
        <f t="shared" si="5"/>
        <v>0</v>
      </c>
      <c r="NC65">
        <f t="shared" si="6"/>
        <v>0.5</v>
      </c>
      <c r="ND65">
        <f t="shared" si="7"/>
        <v>0</v>
      </c>
      <c r="NE65">
        <f t="shared" si="8"/>
        <v>0.5</v>
      </c>
      <c r="NF65">
        <f t="shared" si="9"/>
        <v>0</v>
      </c>
      <c r="NG65">
        <f t="shared" si="10"/>
        <v>1</v>
      </c>
      <c r="NH65">
        <f t="shared" si="11"/>
        <v>0</v>
      </c>
      <c r="NI65">
        <f t="shared" si="12"/>
        <v>0</v>
      </c>
      <c r="NJ65">
        <f t="shared" si="13"/>
        <v>0</v>
      </c>
      <c r="NK65">
        <f t="shared" si="14"/>
        <v>0</v>
      </c>
      <c r="NL65">
        <f t="shared" si="15"/>
        <v>0</v>
      </c>
      <c r="NM65">
        <f t="shared" si="16"/>
        <v>0</v>
      </c>
      <c r="NN65" s="77">
        <f t="shared" si="17"/>
        <v>0.5</v>
      </c>
      <c r="NO65" s="77">
        <f t="shared" si="18"/>
        <v>0</v>
      </c>
      <c r="NP65" s="77">
        <f t="shared" si="19"/>
        <v>0</v>
      </c>
      <c r="NQ65" s="77">
        <f t="shared" si="20"/>
        <v>0</v>
      </c>
      <c r="NR65" s="77">
        <f t="shared" si="21"/>
        <v>0</v>
      </c>
      <c r="NS65" s="77">
        <f t="shared" si="22"/>
        <v>0</v>
      </c>
      <c r="NT65" s="77">
        <f t="shared" si="23"/>
        <v>0</v>
      </c>
      <c r="NU65" s="77">
        <f t="shared" si="24"/>
        <v>1</v>
      </c>
      <c r="NV65" s="77">
        <f t="shared" si="25"/>
        <v>0</v>
      </c>
      <c r="NW65" s="77" t="e">
        <f>IF(LEN(VLOOKUP(I:I,#REF!, 2, 0))=0, "", VLOOKUP(I:I,#REF!, 2, 0))</f>
        <v>#REF!</v>
      </c>
      <c r="NX65" s="77" t="e">
        <f>IF(LEN(VLOOKUP(I:I,#REF!, 3, 0))=0, "", VLOOKUP(I:I,#REF!, 3, 0))</f>
        <v>#REF!</v>
      </c>
      <c r="NY65" s="77">
        <f t="shared" si="45"/>
        <v>0.2</v>
      </c>
      <c r="NZ65" s="77">
        <f t="shared" si="46"/>
        <v>0.33333333333333331</v>
      </c>
      <c r="OA65" s="77">
        <f t="shared" si="47"/>
        <v>0</v>
      </c>
      <c r="OB65" s="77">
        <f t="shared" si="48"/>
        <v>0.33333333333333331</v>
      </c>
      <c r="OC65">
        <f t="shared" si="49"/>
        <v>0</v>
      </c>
      <c r="OD65" s="77">
        <f t="shared" si="50"/>
        <v>0.5</v>
      </c>
      <c r="OE65">
        <f t="shared" si="51"/>
        <v>0.1</v>
      </c>
      <c r="OF65">
        <f t="shared" si="52"/>
        <v>0</v>
      </c>
      <c r="OG65" t="e">
        <f t="shared" si="53"/>
        <v>#REF!</v>
      </c>
      <c r="OH65">
        <f t="shared" si="58"/>
        <v>0.27272727272727271</v>
      </c>
      <c r="OI65">
        <f t="shared" si="54"/>
        <v>0</v>
      </c>
      <c r="OJ65" s="77">
        <f t="shared" si="55"/>
        <v>0.42857142857142855</v>
      </c>
      <c r="OK65" t="e">
        <f>IF(LEN(VLOOKUP(I:I,#REF!, 2, 0))=0, "", VLOOKUP(I:I,#REF!, 2, 0))</f>
        <v>#REF!</v>
      </c>
      <c r="OL65" t="e">
        <f>IF(LEN(VLOOKUP(I:I,#REF!, 3, 0))=0, "", VLOOKUP(I:I,#REF!, 3, 0))</f>
        <v>#REF!</v>
      </c>
      <c r="OM65">
        <v>2</v>
      </c>
      <c r="ON65">
        <v>1</v>
      </c>
      <c r="OO65" s="1">
        <v>1</v>
      </c>
      <c r="OP65">
        <f t="shared" si="56"/>
        <v>7</v>
      </c>
      <c r="OQ65">
        <v>1</v>
      </c>
      <c r="OR65">
        <v>2</v>
      </c>
      <c r="OS65">
        <f t="shared" si="57"/>
        <v>4</v>
      </c>
    </row>
    <row r="66" spans="1:409" ht="18" customHeight="1">
      <c r="F66">
        <v>1</v>
      </c>
      <c r="G66">
        <v>1</v>
      </c>
      <c r="H66" s="110" t="s">
        <v>1113</v>
      </c>
      <c r="I66" s="110" t="s">
        <v>1113</v>
      </c>
      <c r="J66" s="5"/>
      <c r="K66" s="6">
        <v>44271.364016203705</v>
      </c>
      <c r="L66" s="6">
        <v>44271.434467592589</v>
      </c>
      <c r="M66" s="7">
        <v>100</v>
      </c>
      <c r="N66" s="7">
        <v>2</v>
      </c>
      <c r="O66" s="73">
        <v>1</v>
      </c>
      <c r="P66" s="4" t="s">
        <v>313</v>
      </c>
      <c r="Q66" s="7">
        <v>6086</v>
      </c>
      <c r="R66" s="7">
        <v>1</v>
      </c>
      <c r="S66" s="6">
        <v>44271.434498229166</v>
      </c>
      <c r="T66" s="4" t="s">
        <v>314</v>
      </c>
      <c r="U66" s="4" t="s">
        <v>407</v>
      </c>
      <c r="V66" s="4" t="s">
        <v>408</v>
      </c>
      <c r="W66" s="4" t="s">
        <v>979</v>
      </c>
      <c r="X66" s="7">
        <v>25.818000000000001</v>
      </c>
      <c r="Y66" s="7">
        <v>35.994999999999997</v>
      </c>
      <c r="Z66" s="7">
        <v>40.482999999999997</v>
      </c>
      <c r="AA66" s="7">
        <v>2</v>
      </c>
      <c r="AB66" s="7">
        <v>2</v>
      </c>
      <c r="AC66" s="7">
        <v>3</v>
      </c>
      <c r="AD66" s="7">
        <v>2</v>
      </c>
      <c r="AE66" s="7">
        <v>1</v>
      </c>
      <c r="AF66" s="7">
        <v>1</v>
      </c>
      <c r="AG66" s="7">
        <v>3</v>
      </c>
      <c r="AH66" s="7">
        <v>2</v>
      </c>
      <c r="AI66" s="7">
        <v>2</v>
      </c>
      <c r="AJ66" s="4" t="s">
        <v>1114</v>
      </c>
      <c r="AK66" s="7">
        <v>6.4349999999999996</v>
      </c>
      <c r="AL66" s="7">
        <v>20.292999999999999</v>
      </c>
      <c r="AM66" s="7">
        <v>24.193000000000001</v>
      </c>
      <c r="AN66" s="7">
        <v>2</v>
      </c>
      <c r="AO66" s="7">
        <v>3</v>
      </c>
      <c r="AP66" s="7">
        <v>1</v>
      </c>
      <c r="AQ66" s="7">
        <v>28.213000000000001</v>
      </c>
      <c r="AR66" s="7">
        <v>28.213000000000001</v>
      </c>
      <c r="AS66" s="7">
        <v>196.71899999999999</v>
      </c>
      <c r="AT66" s="7">
        <v>1</v>
      </c>
      <c r="AU66" s="7">
        <v>1.4279999999999999</v>
      </c>
      <c r="AV66" s="7">
        <v>766.20899999999995</v>
      </c>
      <c r="AW66" s="7">
        <v>915.053</v>
      </c>
      <c r="AX66" s="7">
        <v>10</v>
      </c>
      <c r="AY66" s="4" t="s">
        <v>331</v>
      </c>
      <c r="AZ66" s="4" t="s">
        <v>331</v>
      </c>
      <c r="BA66" s="4"/>
      <c r="BB66" s="73">
        <v>0</v>
      </c>
      <c r="BC66" s="4" t="s">
        <v>1115</v>
      </c>
      <c r="BD66" s="7">
        <v>289.32600000000002</v>
      </c>
      <c r="BE66" s="7">
        <v>289.32600000000002</v>
      </c>
      <c r="BF66" s="7">
        <v>537.12099999999998</v>
      </c>
      <c r="BG66" s="7">
        <v>1</v>
      </c>
      <c r="BH66" s="7">
        <v>12.803000000000001</v>
      </c>
      <c r="BI66" s="7">
        <v>19.515999999999998</v>
      </c>
      <c r="BJ66" s="7">
        <v>21.009</v>
      </c>
      <c r="BK66" s="7">
        <v>3</v>
      </c>
      <c r="BL66" s="4" t="s">
        <v>377</v>
      </c>
      <c r="BM66" s="7">
        <v>54.295000000000002</v>
      </c>
      <c r="BN66" s="7">
        <v>61.066000000000003</v>
      </c>
      <c r="BO66" s="7">
        <v>93.760999999999996</v>
      </c>
      <c r="BP66" s="7">
        <v>2</v>
      </c>
      <c r="BQ66" s="7">
        <v>30</v>
      </c>
      <c r="BR66" s="7">
        <v>20</v>
      </c>
      <c r="BS66" s="7">
        <v>182.816</v>
      </c>
      <c r="BT66" s="7">
        <v>599.83299999999997</v>
      </c>
      <c r="BU66" s="7">
        <v>622.64700000000005</v>
      </c>
      <c r="BV66" s="7">
        <v>7</v>
      </c>
      <c r="BW66" s="4" t="s">
        <v>1116</v>
      </c>
      <c r="BX66" s="4" t="s">
        <v>510</v>
      </c>
      <c r="BY66" s="4" t="s">
        <v>956</v>
      </c>
      <c r="BZ66" s="73">
        <v>1</v>
      </c>
      <c r="CA66" s="4" t="s">
        <v>1117</v>
      </c>
      <c r="CB66" s="7">
        <v>24.516999999999999</v>
      </c>
      <c r="CC66" s="7">
        <v>25.047999999999998</v>
      </c>
      <c r="CD66" s="7">
        <v>111.452</v>
      </c>
      <c r="CE66" s="7">
        <v>2</v>
      </c>
      <c r="CF66" s="7">
        <v>60</v>
      </c>
      <c r="CG66" s="7">
        <v>42</v>
      </c>
      <c r="CH66" s="7">
        <v>17.062000000000001</v>
      </c>
      <c r="CI66" s="7">
        <v>100.36199999999999</v>
      </c>
      <c r="CJ66" s="7">
        <v>102.355</v>
      </c>
      <c r="CK66" s="7">
        <v>7</v>
      </c>
      <c r="CL66" s="97" t="s">
        <v>413</v>
      </c>
      <c r="CM66" s="94" t="s">
        <v>414</v>
      </c>
      <c r="CN66" s="7">
        <v>2.7679999999999998</v>
      </c>
      <c r="CO66" s="7">
        <v>115.197</v>
      </c>
      <c r="CP66" s="7">
        <v>116.663</v>
      </c>
      <c r="CQ66" s="7">
        <v>2</v>
      </c>
      <c r="CR66" s="7">
        <v>60</v>
      </c>
      <c r="CS66" s="7">
        <v>51</v>
      </c>
      <c r="CT66" s="7">
        <v>4</v>
      </c>
      <c r="CU66" s="7">
        <v>0</v>
      </c>
      <c r="CV66" s="4" t="s">
        <v>1118</v>
      </c>
      <c r="CW66" s="7">
        <v>0</v>
      </c>
      <c r="CX66" s="7">
        <v>0</v>
      </c>
      <c r="CY66" s="7">
        <v>447.76299999999998</v>
      </c>
      <c r="CZ66" s="7">
        <v>0</v>
      </c>
      <c r="DA66" s="7">
        <v>2.4119999999999999</v>
      </c>
      <c r="DB66" s="7">
        <v>15.131</v>
      </c>
      <c r="DC66" s="7">
        <v>15.868</v>
      </c>
      <c r="DD66" s="7">
        <v>8</v>
      </c>
      <c r="DE66" s="4" t="s">
        <v>377</v>
      </c>
      <c r="DF66" s="7">
        <v>0</v>
      </c>
      <c r="DG66" s="7">
        <v>0</v>
      </c>
      <c r="DH66" s="7">
        <v>36.337000000000003</v>
      </c>
      <c r="DI66" s="7">
        <v>0</v>
      </c>
      <c r="DJ66" s="7">
        <v>60</v>
      </c>
      <c r="DK66" s="7">
        <v>51</v>
      </c>
      <c r="DL66" s="7">
        <v>44.99</v>
      </c>
      <c r="DM66" s="7">
        <v>248.482</v>
      </c>
      <c r="DN66" s="7">
        <v>261.05200000000002</v>
      </c>
      <c r="DO66" s="7">
        <v>11</v>
      </c>
      <c r="DP66" s="4" t="s">
        <v>1116</v>
      </c>
      <c r="DQ66" s="4" t="s">
        <v>510</v>
      </c>
      <c r="DR66" s="4" t="s">
        <v>956</v>
      </c>
      <c r="DS66" s="73">
        <v>1</v>
      </c>
      <c r="DT66" s="4" t="s">
        <v>1119</v>
      </c>
      <c r="DU66" s="7">
        <v>54.273000000000003</v>
      </c>
      <c r="DV66" s="7">
        <v>122.694</v>
      </c>
      <c r="DW66" s="7">
        <v>221.577</v>
      </c>
      <c r="DX66" s="7">
        <v>2</v>
      </c>
      <c r="DY66" s="7">
        <v>50</v>
      </c>
      <c r="DZ66" s="7">
        <v>48</v>
      </c>
      <c r="EA66" s="7">
        <v>7.7240000000000002</v>
      </c>
      <c r="EB66" s="7">
        <v>35.463000000000001</v>
      </c>
      <c r="EC66" s="7">
        <v>50.441000000000003</v>
      </c>
      <c r="ED66" s="7">
        <v>2</v>
      </c>
      <c r="EE66" s="94" t="s">
        <v>417</v>
      </c>
      <c r="EF66" s="94" t="s">
        <v>364</v>
      </c>
      <c r="EG66" s="7">
        <v>0</v>
      </c>
      <c r="EH66" s="7">
        <v>0</v>
      </c>
      <c r="EI66" s="7">
        <v>146.19</v>
      </c>
      <c r="EJ66" s="7">
        <v>0</v>
      </c>
      <c r="EK66" s="7">
        <v>52</v>
      </c>
      <c r="EL66" s="7">
        <v>31</v>
      </c>
      <c r="EM66" s="7">
        <v>4</v>
      </c>
      <c r="EN66" s="7">
        <v>0</v>
      </c>
      <c r="EO66" s="4" t="s">
        <v>418</v>
      </c>
      <c r="EP66" s="7">
        <v>6.5129999999999999</v>
      </c>
      <c r="EQ66" s="7">
        <v>41.534999999999997</v>
      </c>
      <c r="ER66" s="7">
        <v>42.143999999999998</v>
      </c>
      <c r="ES66" s="7">
        <v>10</v>
      </c>
      <c r="ET66" s="4" t="s">
        <v>1092</v>
      </c>
      <c r="EU66" s="7">
        <v>0</v>
      </c>
      <c r="EV66" s="7">
        <v>0</v>
      </c>
      <c r="EW66" s="7">
        <v>313.77499999999998</v>
      </c>
      <c r="EX66" s="7">
        <v>0</v>
      </c>
      <c r="EY66" s="7">
        <v>60</v>
      </c>
      <c r="EZ66" s="7">
        <v>51</v>
      </c>
      <c r="FA66" s="7">
        <v>63.838999999999999</v>
      </c>
      <c r="FB66" s="7">
        <v>110.848</v>
      </c>
      <c r="FC66" s="7">
        <v>111.501</v>
      </c>
      <c r="FD66" s="7">
        <v>10</v>
      </c>
      <c r="FE66" s="4" t="s">
        <v>1120</v>
      </c>
      <c r="FF66" s="7">
        <v>3</v>
      </c>
      <c r="FG66" s="7">
        <v>2</v>
      </c>
      <c r="FH66" s="7">
        <v>4</v>
      </c>
      <c r="FI66" s="7">
        <v>0</v>
      </c>
      <c r="FJ66" s="7">
        <v>1</v>
      </c>
      <c r="FK66" s="7">
        <v>0</v>
      </c>
      <c r="FL66" s="4" t="s">
        <v>313</v>
      </c>
      <c r="FM66" s="4" t="s">
        <v>313</v>
      </c>
      <c r="FN66" s="7">
        <v>1</v>
      </c>
      <c r="FO66" s="7">
        <v>71.019000000000005</v>
      </c>
      <c r="FP66" s="7">
        <v>184.69499999999999</v>
      </c>
      <c r="FQ66" s="7">
        <v>226.845</v>
      </c>
      <c r="FR66" s="7">
        <v>8</v>
      </c>
      <c r="FS66" s="4" t="s">
        <v>323</v>
      </c>
      <c r="FT66" s="4" t="s">
        <v>323</v>
      </c>
      <c r="FU66" s="4"/>
      <c r="FV66" s="73">
        <v>1</v>
      </c>
      <c r="FW66" s="4" t="s">
        <v>1121</v>
      </c>
      <c r="FX66" s="4" t="s">
        <v>336</v>
      </c>
      <c r="FY66" s="7">
        <v>2.7250000000000001</v>
      </c>
      <c r="FZ66" s="7">
        <v>140.24100000000001</v>
      </c>
      <c r="GA66" s="7">
        <v>153.68199999999999</v>
      </c>
      <c r="GB66" s="7">
        <v>8</v>
      </c>
      <c r="GC66" s="4" t="s">
        <v>380</v>
      </c>
      <c r="GD66" s="4" t="s">
        <v>380</v>
      </c>
      <c r="GE66" s="4"/>
      <c r="GF66" s="73">
        <v>0</v>
      </c>
      <c r="GG66" s="4" t="s">
        <v>1122</v>
      </c>
      <c r="GH66" s="4" t="s">
        <v>336</v>
      </c>
      <c r="GI66" s="7">
        <v>16.972000000000001</v>
      </c>
      <c r="GJ66" s="7">
        <v>98.051000000000002</v>
      </c>
      <c r="GK66" s="7">
        <v>107.52800000000001</v>
      </c>
      <c r="GL66" s="7">
        <v>10</v>
      </c>
      <c r="GM66" s="7">
        <v>4</v>
      </c>
      <c r="GN66" s="4" t="s">
        <v>1123</v>
      </c>
      <c r="GO66" s="7">
        <v>1.4379999999999999</v>
      </c>
      <c r="GP66" s="7">
        <v>13.433999999999999</v>
      </c>
      <c r="GQ66" s="7">
        <v>18.439</v>
      </c>
      <c r="GR66" s="7">
        <v>2</v>
      </c>
      <c r="GS66" s="7">
        <v>4</v>
      </c>
      <c r="GT66" s="7">
        <v>4</v>
      </c>
      <c r="GU66" s="7">
        <v>0</v>
      </c>
      <c r="GV66" s="7">
        <v>3</v>
      </c>
      <c r="GW66" s="4" t="s">
        <v>627</v>
      </c>
      <c r="GX66" s="7">
        <v>6.3719999999999999</v>
      </c>
      <c r="GY66" s="7">
        <v>64.932000000000002</v>
      </c>
      <c r="GZ66" s="7">
        <v>66.022999999999996</v>
      </c>
      <c r="HA66" s="7">
        <v>11</v>
      </c>
      <c r="HB66" s="7">
        <v>3</v>
      </c>
      <c r="HC66" s="7">
        <v>2</v>
      </c>
      <c r="HD66" s="7">
        <v>1</v>
      </c>
      <c r="HE66" s="7">
        <v>4</v>
      </c>
      <c r="HF66" s="7">
        <v>5</v>
      </c>
      <c r="HG66" s="7">
        <v>4</v>
      </c>
      <c r="HH66" s="7">
        <v>5</v>
      </c>
      <c r="HI66" s="4" t="s">
        <v>346</v>
      </c>
      <c r="HJ66" s="4" t="s">
        <v>347</v>
      </c>
      <c r="HK66" s="8"/>
      <c r="HL66" s="4" t="s">
        <v>1113</v>
      </c>
      <c r="HM66" s="6">
        <v>44274.354039351849</v>
      </c>
      <c r="HN66" s="6">
        <v>44274.396678240744</v>
      </c>
      <c r="HO66" s="7">
        <v>100</v>
      </c>
      <c r="HP66" s="7">
        <v>3683</v>
      </c>
      <c r="HQ66" s="7">
        <v>1</v>
      </c>
      <c r="HR66" s="6">
        <v>44274.396684699073</v>
      </c>
      <c r="HS66" s="4" t="s">
        <v>314</v>
      </c>
      <c r="HT66" s="4" t="s">
        <v>315</v>
      </c>
      <c r="HU66" s="4" t="s">
        <v>425</v>
      </c>
      <c r="HV66" s="4" t="s">
        <v>979</v>
      </c>
      <c r="HW66" s="7">
        <v>0</v>
      </c>
      <c r="HX66" s="7">
        <v>0</v>
      </c>
      <c r="HY66" s="7">
        <v>2</v>
      </c>
      <c r="HZ66" s="7">
        <v>1</v>
      </c>
      <c r="IA66" s="7">
        <v>1</v>
      </c>
      <c r="IB66" s="7">
        <v>2</v>
      </c>
      <c r="IC66" s="7">
        <v>2</v>
      </c>
      <c r="ID66" s="7">
        <v>1</v>
      </c>
      <c r="IE66" s="4" t="s">
        <v>333</v>
      </c>
      <c r="IF66" s="7">
        <v>1</v>
      </c>
      <c r="IG66" s="7">
        <v>3</v>
      </c>
      <c r="IH66" s="4" t="s">
        <v>427</v>
      </c>
      <c r="II66" s="4" t="s">
        <v>391</v>
      </c>
      <c r="IJ66" s="4"/>
      <c r="IK66" s="73">
        <v>1</v>
      </c>
      <c r="IL66" s="73">
        <v>55</v>
      </c>
      <c r="IM66" s="73">
        <v>55</v>
      </c>
      <c r="IN66" s="4"/>
      <c r="IO66" s="73">
        <v>0</v>
      </c>
      <c r="IP66" s="4" t="s">
        <v>1124</v>
      </c>
      <c r="IQ66" s="73">
        <v>7</v>
      </c>
      <c r="IR66" s="73">
        <v>7</v>
      </c>
      <c r="IS66" s="4"/>
      <c r="IT66" s="73">
        <v>0</v>
      </c>
      <c r="IU66" s="73">
        <v>27</v>
      </c>
      <c r="IV66" s="73">
        <v>27</v>
      </c>
      <c r="IW66" s="4"/>
      <c r="IX66" s="73">
        <v>0</v>
      </c>
      <c r="IY66" s="4" t="s">
        <v>1125</v>
      </c>
      <c r="IZ66" s="73">
        <v>40</v>
      </c>
      <c r="JA66" s="73">
        <v>40</v>
      </c>
      <c r="JB66" s="4"/>
      <c r="JC66" s="73">
        <v>1</v>
      </c>
      <c r="JD66" s="73">
        <v>96</v>
      </c>
      <c r="JE66" s="73">
        <v>96</v>
      </c>
      <c r="JF66" s="4"/>
      <c r="JG66" s="73">
        <v>0</v>
      </c>
      <c r="JH66" s="4" t="s">
        <v>1126</v>
      </c>
      <c r="JI66" s="7">
        <v>3</v>
      </c>
      <c r="JJ66" s="7">
        <v>1</v>
      </c>
      <c r="JK66" s="7">
        <v>3</v>
      </c>
      <c r="JL66" s="7">
        <v>3</v>
      </c>
      <c r="JM66" s="4" t="s">
        <v>1127</v>
      </c>
      <c r="JN66" s="7">
        <v>3</v>
      </c>
      <c r="JO66" s="7">
        <v>1</v>
      </c>
      <c r="JP66" s="7">
        <v>1</v>
      </c>
      <c r="JQ66" s="7">
        <v>2</v>
      </c>
      <c r="JR66" s="7">
        <v>3</v>
      </c>
      <c r="JS66" s="4" t="s">
        <v>1128</v>
      </c>
      <c r="JT66" s="7">
        <v>2</v>
      </c>
      <c r="JU66" s="7">
        <v>1</v>
      </c>
      <c r="JV66" s="4" t="s">
        <v>1129</v>
      </c>
      <c r="JW66" s="7">
        <v>2</v>
      </c>
      <c r="JX66" s="7">
        <v>4</v>
      </c>
      <c r="JY66" s="7">
        <v>0</v>
      </c>
      <c r="JZ66" s="7">
        <v>1</v>
      </c>
      <c r="KA66" s="7">
        <v>0</v>
      </c>
      <c r="KB66" s="4" t="s">
        <v>313</v>
      </c>
      <c r="KC66" s="4" t="s">
        <v>313</v>
      </c>
      <c r="KD66" s="7">
        <v>1</v>
      </c>
      <c r="KE66" s="7">
        <v>14.215999999999999</v>
      </c>
      <c r="KF66" s="7">
        <v>101.79600000000001</v>
      </c>
      <c r="KG66" s="7">
        <v>103.889</v>
      </c>
      <c r="KH66" s="7">
        <v>5</v>
      </c>
      <c r="KI66" s="7">
        <v>3</v>
      </c>
      <c r="KJ66" s="7">
        <v>5</v>
      </c>
      <c r="KK66" s="7">
        <v>2</v>
      </c>
      <c r="KL66" s="7">
        <v>5</v>
      </c>
      <c r="KM66" s="7">
        <v>6</v>
      </c>
      <c r="KN66" s="7">
        <v>11</v>
      </c>
      <c r="KO66" s="7">
        <v>1</v>
      </c>
      <c r="KP66" s="4" t="s">
        <v>326</v>
      </c>
      <c r="KQ66" s="4" t="s">
        <v>313</v>
      </c>
      <c r="KR66" s="7">
        <v>0</v>
      </c>
      <c r="KS66" s="4" t="s">
        <v>312</v>
      </c>
      <c r="KT66" s="4" t="s">
        <v>313</v>
      </c>
      <c r="KU66" s="7">
        <v>2</v>
      </c>
      <c r="KV66" s="7">
        <v>4</v>
      </c>
      <c r="KW66" s="7">
        <v>4</v>
      </c>
      <c r="KX66" s="7">
        <v>2</v>
      </c>
      <c r="KY66" s="7">
        <v>4</v>
      </c>
      <c r="KZ66" s="7">
        <v>4</v>
      </c>
      <c r="LA66" s="7">
        <v>4</v>
      </c>
      <c r="LB66" s="7">
        <v>4</v>
      </c>
      <c r="LC66" s="7">
        <v>4</v>
      </c>
      <c r="LD66" s="7">
        <v>3</v>
      </c>
      <c r="LE66" s="7">
        <v>5</v>
      </c>
      <c r="LF66" s="7">
        <v>4</v>
      </c>
      <c r="LG66" s="7">
        <v>5</v>
      </c>
      <c r="LH66" s="7">
        <v>3</v>
      </c>
      <c r="LI66" s="7">
        <v>4</v>
      </c>
      <c r="LJ66" s="7">
        <v>3</v>
      </c>
      <c r="LK66" s="7">
        <v>5</v>
      </c>
      <c r="LL66" s="7">
        <v>4</v>
      </c>
      <c r="LM66" s="7">
        <v>4</v>
      </c>
      <c r="LN66" s="7">
        <v>4</v>
      </c>
      <c r="LO66" s="7">
        <v>4</v>
      </c>
      <c r="LP66" s="7">
        <v>3</v>
      </c>
      <c r="LQ66" s="7">
        <v>4</v>
      </c>
      <c r="LR66" s="7">
        <v>2</v>
      </c>
      <c r="LS66" s="7">
        <v>5</v>
      </c>
      <c r="LT66" s="7">
        <v>4</v>
      </c>
      <c r="LU66" s="7">
        <v>4</v>
      </c>
      <c r="LV66" s="4" t="s">
        <v>1130</v>
      </c>
      <c r="LW66" s="4" t="s">
        <v>1131</v>
      </c>
      <c r="LX66" s="4" t="s">
        <v>1132</v>
      </c>
      <c r="LY66" s="4" t="s">
        <v>313</v>
      </c>
      <c r="LZ66" s="7">
        <v>52</v>
      </c>
      <c r="MA66">
        <f t="shared" ref="MA66:MA129" si="59">IF(AND(AD66="",AI66=""),"",SUM(AD66:AI66))</f>
        <v>11</v>
      </c>
      <c r="MB66">
        <f t="shared" ref="MB66:MB129" si="60">IF(AND(HY66="",ID66=""),"",SUM(HY66:ID66))</f>
        <v>9</v>
      </c>
      <c r="MC66">
        <f t="shared" ref="MC66:MC129" si="61">IF(AND(HB66="",HF66=""),"",SUM(HB66:HF66))</f>
        <v>15</v>
      </c>
      <c r="MD66">
        <f t="shared" ref="MD66:MD129" si="62">IF(AND(KI66="",KM66=""),"",SUM(KI66:KM66))</f>
        <v>21</v>
      </c>
      <c r="ME66">
        <f t="shared" si="29"/>
        <v>44</v>
      </c>
      <c r="MF66">
        <f t="shared" si="30"/>
        <v>1.8333333333333333</v>
      </c>
      <c r="MG66">
        <f t="shared" si="31"/>
        <v>1.5</v>
      </c>
      <c r="MH66">
        <f t="shared" si="32"/>
        <v>3</v>
      </c>
      <c r="MI66">
        <f t="shared" si="33"/>
        <v>4.2</v>
      </c>
      <c r="MJ66">
        <f t="shared" si="34"/>
        <v>3.6666666666666665</v>
      </c>
      <c r="MK66">
        <f t="shared" si="35"/>
        <v>0.8</v>
      </c>
      <c r="ML66">
        <f t="shared" si="36"/>
        <v>3.4</v>
      </c>
      <c r="MM66">
        <f t="shared" si="37"/>
        <v>0</v>
      </c>
      <c r="MN66">
        <f t="shared" si="38"/>
        <v>4</v>
      </c>
      <c r="MO66">
        <f t="shared" si="39"/>
        <v>0.66666666666666663</v>
      </c>
      <c r="MP66">
        <f t="shared" si="40"/>
        <v>3.5</v>
      </c>
      <c r="MQ66">
        <f t="shared" si="41"/>
        <v>1.3333333333333333</v>
      </c>
      <c r="MR66">
        <f t="shared" si="42"/>
        <v>2.6666666666666665</v>
      </c>
      <c r="MS66">
        <f t="shared" si="43"/>
        <v>53.142857142857146</v>
      </c>
      <c r="MT66">
        <f t="shared" si="44"/>
        <v>42</v>
      </c>
      <c r="MU66" s="77">
        <f t="shared" ref="MU66:MU129" si="63">IF(OR(BB66="",BB66= -999), "", IF(OR(BB66=1,BB66= 2), 1, 0))</f>
        <v>0</v>
      </c>
      <c r="MV66">
        <f t="shared" ref="MV66:MV129" si="64">IF(OR(BZ66="",BZ66= -999), "", IF(OR(BZ66=1,BZ66= 2), 1, 0))</f>
        <v>1</v>
      </c>
      <c r="MW66">
        <v>1</v>
      </c>
      <c r="MX66">
        <v>1</v>
      </c>
      <c r="MY66">
        <f t="shared" ref="MY66:MY129" si="65">IF(OR(DS66="",DS66= -999), "", IF(OR(DS66=1,DS66= 2), 1, 0))</f>
        <v>1</v>
      </c>
      <c r="MZ66">
        <v>1</v>
      </c>
      <c r="NA66">
        <v>1</v>
      </c>
      <c r="NB66">
        <f t="shared" ref="NB66:NB129" si="66">IF(OR(FV66="",FV66= -999), "", IF(OR(FV66=1,FV66= 2), 1, 0))</f>
        <v>1</v>
      </c>
      <c r="NC66">
        <f t="shared" ref="NC66:NC129" si="67">IF(OR(FX66="", FX66=-999), "", IF(FX66="1,2,3", 1, IF(FX66="1,2", 0.5, 0)))</f>
        <v>0</v>
      </c>
      <c r="ND66">
        <f t="shared" ref="ND66:ND129" si="68">IF(OR(GF66="",GF66= -999), "", IF(OR(GF66=1,GF66= 2), 1, 0))</f>
        <v>0</v>
      </c>
      <c r="NE66">
        <f t="shared" ref="NE66:NE129" si="69">IF(OR(GH66="", GH66=-999), "", IF(GH66="1,2,3", 1, IF(GH66="1,2", 0.5, 0)))</f>
        <v>0</v>
      </c>
      <c r="NF66">
        <f t="shared" ref="NF66:NF129" si="70">IF(OR(GM66="",GM66= -999), "", IF(GM66=1, 1, 0))</f>
        <v>0</v>
      </c>
      <c r="NG66">
        <f t="shared" ref="NG66:NG129" si="71">IF(OR(GS66="",GS66= -999), "", IF(GS66=1, 1, 0))</f>
        <v>0</v>
      </c>
      <c r="NH66">
        <f t="shared" ref="NH66:NH129" si="72">IF(OR(IK66="",IK66= -999), "", IF(OR(IK66=1,IK66= 2), 1, 0))</f>
        <v>1</v>
      </c>
      <c r="NI66">
        <f t="shared" ref="NI66:NI129" si="73">IF(OR(IO66="",IO66= -999), "", IF(OR(IO66=1,IO66= 2), 1, 0))</f>
        <v>0</v>
      </c>
      <c r="NJ66">
        <f t="shared" ref="NJ66:NJ129" si="74">IF(OR(IT66="",IT66= -999), "", IF(OR(IT66=1,IT66= 2), 1, 0))</f>
        <v>0</v>
      </c>
      <c r="NK66">
        <f t="shared" ref="NK66:NK129" si="75">IF(OR(IX66="",IX66= -999), "", IF(OR(IX66=1,IX66= 2), 1, 0))</f>
        <v>0</v>
      </c>
      <c r="NL66">
        <f t="shared" ref="NL66:NL129" si="76">IF(OR(JC66="",JC66= -999), "", IF(OR(JC66=1,JC66= 2), 1, 0))</f>
        <v>1</v>
      </c>
      <c r="NM66">
        <f t="shared" ref="NM66:NM129" si="77">IF(OR(JG66="",JG66= -999), "", IF(OR(JG66=1,JG66= 2), 1, 0))</f>
        <v>0</v>
      </c>
      <c r="NN66" s="77">
        <f t="shared" ref="NN66:NN129" si="78">IF(OR(JK66="",JK66= -999), "", IF(JK66= 2, 1, IF(JK66=3, 0.5, 0)))</f>
        <v>0.5</v>
      </c>
      <c r="NO66" s="77">
        <f t="shared" ref="NO66:NO129" si="79">IF(OR(JL66="",JL66= -999), "", IF(JL66=2, 1, 0))</f>
        <v>0</v>
      </c>
      <c r="NP66" s="77">
        <f t="shared" ref="NP66:NP129" si="80">IF(OR(JN66="",JN66= -999), "", IF(JN66=1, 1, 0))</f>
        <v>0</v>
      </c>
      <c r="NQ66" s="77">
        <f t="shared" ref="NQ66:NQ129" si="81">IF(OR(JO66="",JO66= -999), "", IF(JO66=2, 1, 0))</f>
        <v>0</v>
      </c>
      <c r="NR66" s="77">
        <f t="shared" ref="NR66:NR129" si="82">IF(OR(JP66="",JP66= -999), "", IF(JP66=2, 1, 0))</f>
        <v>0</v>
      </c>
      <c r="NS66" s="77">
        <f t="shared" ref="NS66:NS129" si="83">IF(OR(JQ66="",JQ66= -999), "", IF(JQ66=3, 1, 0))</f>
        <v>0</v>
      </c>
      <c r="NT66" s="77">
        <f t="shared" ref="NT66:NT129" si="84">IF(OR(JR66="",JR66= -999), "", IF(JR66=1, 1, 0))</f>
        <v>0</v>
      </c>
      <c r="NU66" s="77">
        <f t="shared" ref="NU66:NU129" si="85">IF(OR(JT66="",JT66= -999), "", IF(JT66=2, 1, 0))</f>
        <v>1</v>
      </c>
      <c r="NV66" s="77">
        <f t="shared" ref="NV66:NV129" si="86">IF(OR(JU66="",JU66= -999), "", IF(JU66=1, 1, 0))</f>
        <v>1</v>
      </c>
      <c r="NW66" s="77" t="e">
        <f>IF(LEN(VLOOKUP(I:I,#REF!, 2, 0))=0, "", VLOOKUP(I:I,#REF!, 2, 0))</f>
        <v>#REF!</v>
      </c>
      <c r="NX66" s="77" t="e">
        <f>IF(LEN(VLOOKUP(I:I,#REF!, 3, 0))=0, "", VLOOKUP(I:I,#REF!, 3, 0))</f>
        <v>#REF!</v>
      </c>
      <c r="NY66" s="77">
        <f t="shared" si="45"/>
        <v>1</v>
      </c>
      <c r="NZ66" s="77">
        <f t="shared" si="46"/>
        <v>1</v>
      </c>
      <c r="OA66" s="77">
        <f t="shared" si="47"/>
        <v>1</v>
      </c>
      <c r="OB66" s="77">
        <f t="shared" ref="OB66:OB129" si="87">IF(AND(NB66="", NC66="", ND66="", NE66="",NF66="", NG66=""),"", SUM(NB66:NG66)/COUNT(NB66:NG66))</f>
        <v>0.16666666666666666</v>
      </c>
      <c r="OC66">
        <f t="shared" ref="OC66:OC129" si="88">IF(AND( NB66="", ND66=""),"", SUM(NB66, ND66)/COUNT(NB66, ND66))</f>
        <v>0.5</v>
      </c>
      <c r="OD66" s="77">
        <f t="shared" si="50"/>
        <v>0</v>
      </c>
      <c r="OE66">
        <f t="shared" ref="OE66:OE129" si="89">IF(AND( NH66="", NI66="", NJ66="", NK66="", NL66="", NM66="", NN66="", NO66="", NP66="", NQ66="", NR66="", NS66="", NT66="", NU66="",NV66=""),"", SUM(NH66:NV66)/COUNT(NH66:NV66))</f>
        <v>0.3</v>
      </c>
      <c r="OF66">
        <f t="shared" ref="OF66:OF129" si="90">IF(AND( NH66="", NI66="", NJ66="", NK66="", NL66="", NM66="", NP66="", NQ66="", NR66="",  NT66="",NV66=""),"", SUM(NH66:NM66,NP66,NQ66,NR66,NT66,NV66)/COUNT(NH66:NM66,NP66,NQ66,NR66,NT66,NV66))</f>
        <v>0.27272727272727271</v>
      </c>
      <c r="OG66" t="e">
        <f t="shared" si="53"/>
        <v>#REF!</v>
      </c>
      <c r="OH66">
        <f t="shared" ref="OH66:OH129" si="91">IF(AND(MV66="", MW66="", MX66="", MY66="",MZ66="", NA66="", NB66="", NC66="", ND66="", NE66="",NF66="", NG66=""),"", SUM(MV66:NG66)/COUNT(MV66:NG66))</f>
        <v>0.58333333333333337</v>
      </c>
      <c r="OI66">
        <f t="shared" si="54"/>
        <v>0.75</v>
      </c>
      <c r="OJ66" s="77">
        <f t="shared" si="55"/>
        <v>0.5</v>
      </c>
      <c r="OK66" t="e">
        <f>IF(LEN(VLOOKUP(I:I,#REF!, 2, 0))=0, "", VLOOKUP(I:I,#REF!, 2, 0))</f>
        <v>#REF!</v>
      </c>
      <c r="OL66" t="e">
        <f>IF(LEN(VLOOKUP(I:I,#REF!, 3, 0))=0, "", VLOOKUP(I:I,#REF!, 3, 0))</f>
        <v>#REF!</v>
      </c>
      <c r="OM66">
        <v>4</v>
      </c>
      <c r="ON66">
        <v>1</v>
      </c>
      <c r="OO66" s="1">
        <v>0</v>
      </c>
      <c r="OP66">
        <f t="shared" si="56"/>
        <v>8</v>
      </c>
      <c r="OQ66">
        <v>0</v>
      </c>
      <c r="OR66">
        <v>2</v>
      </c>
      <c r="OS66">
        <f t="shared" si="57"/>
        <v>9</v>
      </c>
    </row>
    <row r="67" spans="1:409" ht="18" customHeight="1">
      <c r="F67">
        <v>1</v>
      </c>
      <c r="G67">
        <v>1</v>
      </c>
      <c r="H67" s="110" t="s">
        <v>1133</v>
      </c>
      <c r="I67" s="110" t="s">
        <v>1133</v>
      </c>
      <c r="J67" s="5"/>
      <c r="K67" s="6">
        <v>44270.678182870368</v>
      </c>
      <c r="L67" s="6">
        <v>44270.75675925926</v>
      </c>
      <c r="M67" s="7">
        <v>100</v>
      </c>
      <c r="N67" s="7">
        <v>2</v>
      </c>
      <c r="O67" s="73">
        <v>1</v>
      </c>
      <c r="P67" s="4" t="s">
        <v>313</v>
      </c>
      <c r="Q67" s="7">
        <v>6788</v>
      </c>
      <c r="R67" s="7">
        <v>1</v>
      </c>
      <c r="S67" s="6">
        <v>44270.756771342596</v>
      </c>
      <c r="T67" s="4" t="s">
        <v>314</v>
      </c>
      <c r="U67" s="4" t="s">
        <v>1134</v>
      </c>
      <c r="V67" s="4" t="s">
        <v>1135</v>
      </c>
      <c r="W67" s="4" t="s">
        <v>812</v>
      </c>
      <c r="X67" s="7">
        <v>16.276</v>
      </c>
      <c r="Y67" s="7">
        <v>24.587</v>
      </c>
      <c r="Z67" s="7">
        <v>26.689</v>
      </c>
      <c r="AA67" s="7">
        <v>2</v>
      </c>
      <c r="AB67" s="7">
        <v>3</v>
      </c>
      <c r="AC67" s="7">
        <v>1</v>
      </c>
      <c r="AD67" s="7">
        <v>3</v>
      </c>
      <c r="AE67" s="7">
        <v>1</v>
      </c>
      <c r="AF67" s="7">
        <v>3</v>
      </c>
      <c r="AG67" s="7">
        <v>3</v>
      </c>
      <c r="AH67" s="7">
        <v>3</v>
      </c>
      <c r="AI67" s="7">
        <v>3</v>
      </c>
      <c r="AJ67" s="4" t="s">
        <v>1136</v>
      </c>
      <c r="AK67" s="7">
        <v>2.7130000000000001</v>
      </c>
      <c r="AL67" s="7">
        <v>5.8319999999999999</v>
      </c>
      <c r="AM67" s="7">
        <v>6.8769999999999998</v>
      </c>
      <c r="AN67" s="7">
        <v>2</v>
      </c>
      <c r="AO67" s="7">
        <v>3</v>
      </c>
      <c r="AP67" s="7">
        <v>0</v>
      </c>
      <c r="AQ67" s="7">
        <v>3.823</v>
      </c>
      <c r="AR67" s="7">
        <v>3.823</v>
      </c>
      <c r="AS67" s="7">
        <v>265.14299999999997</v>
      </c>
      <c r="AT67" s="7">
        <v>1</v>
      </c>
      <c r="AU67" s="7">
        <v>69.97</v>
      </c>
      <c r="AV67" s="7">
        <v>219.751</v>
      </c>
      <c r="AW67" s="7">
        <v>222.96700000000001</v>
      </c>
      <c r="AX67" s="7">
        <v>7</v>
      </c>
      <c r="AY67" s="4" t="s">
        <v>1137</v>
      </c>
      <c r="AZ67" s="4" t="s">
        <v>323</v>
      </c>
      <c r="BA67" s="4"/>
      <c r="BB67" s="73">
        <v>0</v>
      </c>
      <c r="BC67" s="4" t="s">
        <v>1138</v>
      </c>
      <c r="BD67" s="7">
        <v>0</v>
      </c>
      <c r="BE67" s="7">
        <v>0</v>
      </c>
      <c r="BF67" s="7">
        <v>279.14100000000002</v>
      </c>
      <c r="BG67" s="7">
        <v>0</v>
      </c>
      <c r="BH67" s="7">
        <v>4.0750000000000002</v>
      </c>
      <c r="BI67" s="7">
        <v>4.0750000000000002</v>
      </c>
      <c r="BJ67" s="7">
        <v>7.5510000000000002</v>
      </c>
      <c r="BK67" s="7">
        <v>1</v>
      </c>
      <c r="BL67" s="4" t="s">
        <v>377</v>
      </c>
      <c r="BM67" s="7">
        <v>0</v>
      </c>
      <c r="BN67" s="7">
        <v>0</v>
      </c>
      <c r="BO67" s="7">
        <v>38.826000000000001</v>
      </c>
      <c r="BP67" s="7">
        <v>0</v>
      </c>
      <c r="BQ67" s="7">
        <v>100</v>
      </c>
      <c r="BR67" s="7">
        <v>100</v>
      </c>
      <c r="BS67" s="7">
        <v>1.6759999999999999</v>
      </c>
      <c r="BT67" s="7">
        <v>67.292000000000002</v>
      </c>
      <c r="BU67" s="7">
        <v>320.66800000000001</v>
      </c>
      <c r="BV67" s="7">
        <v>4</v>
      </c>
      <c r="BW67" s="4" t="s">
        <v>411</v>
      </c>
      <c r="BX67" s="4" t="s">
        <v>411</v>
      </c>
      <c r="BY67" s="4"/>
      <c r="BZ67" s="73">
        <v>0</v>
      </c>
      <c r="CA67" s="4" t="s">
        <v>1139</v>
      </c>
      <c r="CB67" s="7">
        <v>1.7709999999999999</v>
      </c>
      <c r="CC67" s="7">
        <v>1.7709999999999999</v>
      </c>
      <c r="CD67" s="7">
        <v>88.293000000000006</v>
      </c>
      <c r="CE67" s="7">
        <v>1</v>
      </c>
      <c r="CF67" s="7">
        <v>100</v>
      </c>
      <c r="CG67" s="7">
        <v>55</v>
      </c>
      <c r="CH67" s="7">
        <v>39.673999999999999</v>
      </c>
      <c r="CI67" s="7">
        <v>121.65</v>
      </c>
      <c r="CJ67" s="7">
        <v>157.58699999999999</v>
      </c>
      <c r="CK67" s="7">
        <v>4</v>
      </c>
      <c r="CL67" s="97" t="s">
        <v>841</v>
      </c>
      <c r="CM67" s="94" t="s">
        <v>1057</v>
      </c>
      <c r="CN67" s="7">
        <v>0</v>
      </c>
      <c r="CO67" s="7">
        <v>0</v>
      </c>
      <c r="CP67" s="7">
        <v>167.261</v>
      </c>
      <c r="CQ67" s="7">
        <v>0</v>
      </c>
      <c r="CR67" s="7">
        <v>100</v>
      </c>
      <c r="CS67" s="7">
        <v>99</v>
      </c>
      <c r="CT67" s="7">
        <v>4</v>
      </c>
      <c r="CU67" s="7">
        <v>1</v>
      </c>
      <c r="CV67" s="4" t="s">
        <v>1140</v>
      </c>
      <c r="CW67" s="7">
        <v>0</v>
      </c>
      <c r="CX67" s="7">
        <v>0</v>
      </c>
      <c r="CY67" s="7">
        <v>229.77</v>
      </c>
      <c r="CZ67" s="7">
        <v>0</v>
      </c>
      <c r="DA67" s="7">
        <v>7.4279999999999999</v>
      </c>
      <c r="DB67" s="7">
        <v>7.4279999999999999</v>
      </c>
      <c r="DC67" s="7">
        <v>10.061</v>
      </c>
      <c r="DD67" s="7">
        <v>1</v>
      </c>
      <c r="DE67" s="4" t="s">
        <v>377</v>
      </c>
      <c r="DF67" s="7">
        <v>0</v>
      </c>
      <c r="DG67" s="7">
        <v>0</v>
      </c>
      <c r="DH67" s="7">
        <v>140.869</v>
      </c>
      <c r="DI67" s="7">
        <v>0</v>
      </c>
      <c r="DJ67" s="7">
        <v>100</v>
      </c>
      <c r="DK67" s="7">
        <v>18</v>
      </c>
      <c r="DL67" s="7">
        <v>53.343000000000004</v>
      </c>
      <c r="DM67" s="7">
        <v>64.885000000000005</v>
      </c>
      <c r="DN67" s="7">
        <v>66.319000000000003</v>
      </c>
      <c r="DO67" s="7">
        <v>4</v>
      </c>
      <c r="DP67" s="4" t="s">
        <v>356</v>
      </c>
      <c r="DQ67" s="4" t="s">
        <v>320</v>
      </c>
      <c r="DR67" s="4"/>
      <c r="DS67" s="73">
        <v>-888</v>
      </c>
      <c r="DT67" s="4" t="s">
        <v>356</v>
      </c>
      <c r="DU67" s="7">
        <v>12.19</v>
      </c>
      <c r="DV67" s="7">
        <v>12.19</v>
      </c>
      <c r="DW67" s="7">
        <v>99.866</v>
      </c>
      <c r="DX67" s="7">
        <v>1</v>
      </c>
      <c r="DY67" s="7">
        <v>100</v>
      </c>
      <c r="DZ67" s="7">
        <v>51</v>
      </c>
      <c r="EA67" s="7">
        <v>15.135</v>
      </c>
      <c r="EB67" s="7">
        <v>76.248999999999995</v>
      </c>
      <c r="EC67" s="7">
        <v>85.522000000000006</v>
      </c>
      <c r="ED67" s="7">
        <v>4</v>
      </c>
      <c r="EE67" s="94" t="s">
        <v>363</v>
      </c>
      <c r="EF67" s="94" t="s">
        <v>1060</v>
      </c>
      <c r="EG67" s="7">
        <v>139.00899999999999</v>
      </c>
      <c r="EH67" s="7">
        <v>140.655</v>
      </c>
      <c r="EI67" s="7">
        <v>172.18</v>
      </c>
      <c r="EJ67" s="7">
        <v>2</v>
      </c>
      <c r="EK67" s="7">
        <v>91</v>
      </c>
      <c r="EL67" s="7">
        <v>69</v>
      </c>
      <c r="EM67" s="7">
        <v>2</v>
      </c>
      <c r="EN67" s="7">
        <v>2</v>
      </c>
      <c r="EO67" s="4" t="s">
        <v>333</v>
      </c>
      <c r="EP67" s="7">
        <v>15.036</v>
      </c>
      <c r="EQ67" s="7">
        <v>20.602</v>
      </c>
      <c r="ER67" s="7">
        <v>30.637</v>
      </c>
      <c r="ES67" s="7">
        <v>2</v>
      </c>
      <c r="ET67" s="4" t="s">
        <v>825</v>
      </c>
      <c r="EU67" s="7">
        <v>61.191000000000003</v>
      </c>
      <c r="EV67" s="7">
        <v>365.76299999999998</v>
      </c>
      <c r="EW67" s="7">
        <v>369.053</v>
      </c>
      <c r="EX67" s="7">
        <v>2</v>
      </c>
      <c r="EY67" s="7">
        <v>99</v>
      </c>
      <c r="EZ67" s="7">
        <v>99</v>
      </c>
      <c r="FA67" s="7">
        <v>3.5059999999999998</v>
      </c>
      <c r="FB67" s="7">
        <v>40.784999999999997</v>
      </c>
      <c r="FC67" s="7">
        <v>41.558</v>
      </c>
      <c r="FD67" s="7">
        <v>5</v>
      </c>
      <c r="FE67" s="4" t="s">
        <v>1141</v>
      </c>
      <c r="FF67" s="7">
        <v>1</v>
      </c>
      <c r="FG67" s="7">
        <v>2</v>
      </c>
      <c r="FH67" s="7">
        <v>4</v>
      </c>
      <c r="FI67" s="7">
        <v>0</v>
      </c>
      <c r="FJ67" s="7">
        <v>1</v>
      </c>
      <c r="FK67" s="7">
        <v>0</v>
      </c>
      <c r="FL67" s="4" t="s">
        <v>336</v>
      </c>
      <c r="FM67" s="4" t="s">
        <v>337</v>
      </c>
      <c r="FN67" s="7">
        <v>1</v>
      </c>
      <c r="FO67" s="7">
        <v>64.701999999999998</v>
      </c>
      <c r="FP67" s="7">
        <v>112.253</v>
      </c>
      <c r="FQ67" s="7">
        <v>116.30200000000001</v>
      </c>
      <c r="FR67" s="7">
        <v>5</v>
      </c>
      <c r="FS67" s="4" t="s">
        <v>323</v>
      </c>
      <c r="FT67" s="4" t="s">
        <v>323</v>
      </c>
      <c r="FU67" s="4"/>
      <c r="FV67" s="73">
        <v>1</v>
      </c>
      <c r="FW67" s="4" t="s">
        <v>1142</v>
      </c>
      <c r="FX67" s="4" t="s">
        <v>345</v>
      </c>
      <c r="FY67" s="7">
        <v>15.634</v>
      </c>
      <c r="FZ67" s="7">
        <v>61.005000000000003</v>
      </c>
      <c r="GA67" s="7">
        <v>64.887</v>
      </c>
      <c r="GB67" s="7">
        <v>4</v>
      </c>
      <c r="GC67" s="4" t="s">
        <v>356</v>
      </c>
      <c r="GD67" s="4" t="s">
        <v>320</v>
      </c>
      <c r="GE67" s="4"/>
      <c r="GF67" s="73">
        <v>-888</v>
      </c>
      <c r="GG67" s="4" t="s">
        <v>356</v>
      </c>
      <c r="GH67" s="4" t="s">
        <v>825</v>
      </c>
      <c r="GI67" s="7">
        <v>71.299000000000007</v>
      </c>
      <c r="GJ67" s="7">
        <v>86.563999999999993</v>
      </c>
      <c r="GK67" s="7">
        <v>114.07</v>
      </c>
      <c r="GL67" s="7">
        <v>2</v>
      </c>
      <c r="GM67" s="7">
        <v>2</v>
      </c>
      <c r="GN67" s="4" t="s">
        <v>1143</v>
      </c>
      <c r="GO67" s="7">
        <v>61.817999999999998</v>
      </c>
      <c r="GP67" s="7">
        <v>61.817999999999998</v>
      </c>
      <c r="GQ67" s="7">
        <v>63.456000000000003</v>
      </c>
      <c r="GR67" s="7">
        <v>1</v>
      </c>
      <c r="GS67" s="7">
        <v>1</v>
      </c>
      <c r="GT67" s="7">
        <v>3</v>
      </c>
      <c r="GU67" s="7">
        <v>1</v>
      </c>
      <c r="GV67" s="7">
        <v>4</v>
      </c>
      <c r="GW67" s="4" t="s">
        <v>336</v>
      </c>
      <c r="GX67" s="7">
        <v>6.8639999999999999</v>
      </c>
      <c r="GY67" s="7">
        <v>39.154000000000003</v>
      </c>
      <c r="GZ67" s="7">
        <v>40.502000000000002</v>
      </c>
      <c r="HA67" s="7">
        <v>7</v>
      </c>
      <c r="HB67" s="7">
        <v>5</v>
      </c>
      <c r="HC67" s="7">
        <v>3</v>
      </c>
      <c r="HD67" s="7">
        <v>2</v>
      </c>
      <c r="HE67" s="7">
        <v>3</v>
      </c>
      <c r="HF67" s="7">
        <v>3</v>
      </c>
      <c r="HG67" s="7">
        <v>5</v>
      </c>
      <c r="HH67" s="7">
        <v>6</v>
      </c>
      <c r="HI67" s="4" t="s">
        <v>346</v>
      </c>
      <c r="HJ67" s="4" t="s">
        <v>347</v>
      </c>
      <c r="HK67" s="8"/>
      <c r="HL67" s="4" t="s">
        <v>1133</v>
      </c>
      <c r="HM67" s="6">
        <v>44273.677361111113</v>
      </c>
      <c r="HN67" s="6">
        <v>44273.760960648149</v>
      </c>
      <c r="HO67" s="7">
        <v>100</v>
      </c>
      <c r="HP67" s="7">
        <v>7222</v>
      </c>
      <c r="HQ67" s="7">
        <v>1</v>
      </c>
      <c r="HR67" s="6">
        <v>44273.760976817131</v>
      </c>
      <c r="HS67" s="4" t="s">
        <v>314</v>
      </c>
      <c r="HT67" s="4" t="s">
        <v>1134</v>
      </c>
      <c r="HU67" s="4" t="s">
        <v>1135</v>
      </c>
      <c r="HV67" s="4" t="s">
        <v>812</v>
      </c>
      <c r="HW67" s="7">
        <v>1</v>
      </c>
      <c r="HX67" s="7">
        <v>2</v>
      </c>
      <c r="HY67" s="7">
        <v>1</v>
      </c>
      <c r="HZ67" s="7">
        <v>1</v>
      </c>
      <c r="IA67" s="7">
        <v>1</v>
      </c>
      <c r="IB67" s="7">
        <v>2</v>
      </c>
      <c r="IC67" s="7">
        <v>3</v>
      </c>
      <c r="ID67" s="7">
        <v>5</v>
      </c>
      <c r="IE67" s="4" t="s">
        <v>1144</v>
      </c>
      <c r="IF67" s="7">
        <v>4</v>
      </c>
      <c r="IG67" s="7">
        <v>0</v>
      </c>
      <c r="IH67" s="4" t="s">
        <v>1145</v>
      </c>
      <c r="II67" s="4" t="s">
        <v>391</v>
      </c>
      <c r="IJ67" s="4"/>
      <c r="IK67" s="73">
        <v>1</v>
      </c>
      <c r="IL67" s="4" t="s">
        <v>1146</v>
      </c>
      <c r="IM67" s="73">
        <v>33</v>
      </c>
      <c r="IN67" s="4"/>
      <c r="IO67" s="73">
        <v>1</v>
      </c>
      <c r="IP67" s="4" t="s">
        <v>1147</v>
      </c>
      <c r="IQ67" s="4" t="s">
        <v>1148</v>
      </c>
      <c r="IR67" s="4" t="s">
        <v>320</v>
      </c>
      <c r="IS67" s="4"/>
      <c r="IT67" s="73">
        <v>-888</v>
      </c>
      <c r="IU67" s="4" t="s">
        <v>1144</v>
      </c>
      <c r="IV67" s="4" t="s">
        <v>320</v>
      </c>
      <c r="IW67" s="4"/>
      <c r="IX67" s="73">
        <v>-888</v>
      </c>
      <c r="IY67" s="4" t="s">
        <v>1149</v>
      </c>
      <c r="IZ67" s="4" t="s">
        <v>1150</v>
      </c>
      <c r="JA67" s="73">
        <v>40</v>
      </c>
      <c r="JB67" s="4"/>
      <c r="JC67" s="73">
        <v>1</v>
      </c>
      <c r="JD67" s="4" t="s">
        <v>661</v>
      </c>
      <c r="JE67" s="4" t="s">
        <v>320</v>
      </c>
      <c r="JF67" s="4"/>
      <c r="JG67" s="73">
        <v>-888</v>
      </c>
      <c r="JH67" s="4" t="s">
        <v>661</v>
      </c>
      <c r="JI67" s="7">
        <v>4</v>
      </c>
      <c r="JJ67" s="7">
        <v>1</v>
      </c>
      <c r="JK67" s="7">
        <v>2</v>
      </c>
      <c r="JL67" s="7">
        <v>3</v>
      </c>
      <c r="JM67" s="4" t="s">
        <v>1151</v>
      </c>
      <c r="JN67" s="7">
        <v>1</v>
      </c>
      <c r="JO67" s="7">
        <v>2</v>
      </c>
      <c r="JP67" s="7">
        <v>2</v>
      </c>
      <c r="JQ67" s="7">
        <v>2</v>
      </c>
      <c r="JR67" s="7">
        <v>3</v>
      </c>
      <c r="JS67" s="4" t="s">
        <v>1152</v>
      </c>
      <c r="JT67" s="7">
        <v>2</v>
      </c>
      <c r="JU67" s="7">
        <v>1</v>
      </c>
      <c r="JV67" s="4" t="s">
        <v>1153</v>
      </c>
      <c r="JW67" s="7">
        <v>1</v>
      </c>
      <c r="JX67" s="7">
        <v>4</v>
      </c>
      <c r="JY67" s="7">
        <v>0</v>
      </c>
      <c r="JZ67" s="7">
        <v>1</v>
      </c>
      <c r="KA67" s="7">
        <v>0</v>
      </c>
      <c r="KB67" s="4" t="s">
        <v>336</v>
      </c>
      <c r="KC67" s="4" t="s">
        <v>337</v>
      </c>
      <c r="KD67" s="7">
        <v>1</v>
      </c>
      <c r="KE67" s="7">
        <v>7.1470000000000002</v>
      </c>
      <c r="KF67" s="7">
        <v>28.724</v>
      </c>
      <c r="KG67" s="7">
        <v>29.757999999999999</v>
      </c>
      <c r="KH67" s="7">
        <v>5</v>
      </c>
      <c r="KI67" s="7">
        <v>3</v>
      </c>
      <c r="KJ67" s="7">
        <v>3</v>
      </c>
      <c r="KK67" s="7">
        <v>2</v>
      </c>
      <c r="KL67" s="7">
        <v>1</v>
      </c>
      <c r="KM67" s="7">
        <v>2</v>
      </c>
      <c r="KN67" s="7">
        <v>10</v>
      </c>
      <c r="KO67" s="7">
        <v>2</v>
      </c>
      <c r="KP67" s="4" t="s">
        <v>640</v>
      </c>
      <c r="KQ67" s="4" t="s">
        <v>313</v>
      </c>
      <c r="KR67" s="7">
        <v>0</v>
      </c>
      <c r="KS67" s="4" t="s">
        <v>331</v>
      </c>
      <c r="KT67" s="4" t="s">
        <v>1154</v>
      </c>
      <c r="KU67" s="7">
        <v>5</v>
      </c>
      <c r="KV67" s="7">
        <v>5</v>
      </c>
      <c r="KW67" s="7">
        <v>5</v>
      </c>
      <c r="KX67" s="7">
        <v>4</v>
      </c>
      <c r="KY67" s="7">
        <v>3</v>
      </c>
      <c r="KZ67" s="7">
        <v>5</v>
      </c>
      <c r="LA67" s="7">
        <v>5</v>
      </c>
      <c r="LB67" s="7">
        <v>5</v>
      </c>
      <c r="LC67" s="7">
        <v>5</v>
      </c>
      <c r="LD67" s="7">
        <v>4</v>
      </c>
      <c r="LE67" s="7">
        <v>5</v>
      </c>
      <c r="LF67" s="7">
        <v>4</v>
      </c>
      <c r="LG67" s="7">
        <v>5</v>
      </c>
      <c r="LH67" s="7">
        <v>5</v>
      </c>
      <c r="LI67" s="7">
        <v>5</v>
      </c>
      <c r="LJ67" s="7">
        <v>3</v>
      </c>
      <c r="LK67" s="7">
        <v>1</v>
      </c>
      <c r="LL67" s="7">
        <v>1</v>
      </c>
      <c r="LM67" s="7">
        <v>4</v>
      </c>
      <c r="LN67" s="7">
        <v>5</v>
      </c>
      <c r="LO67" s="7">
        <v>5</v>
      </c>
      <c r="LP67" s="7">
        <v>4</v>
      </c>
      <c r="LQ67" s="7">
        <v>4</v>
      </c>
      <c r="LR67" s="7">
        <v>5</v>
      </c>
      <c r="LS67" s="7">
        <v>5</v>
      </c>
      <c r="LT67" s="7">
        <v>5</v>
      </c>
      <c r="LU67" s="7">
        <v>5</v>
      </c>
      <c r="LV67" s="4" t="s">
        <v>1155</v>
      </c>
      <c r="LW67" s="4" t="s">
        <v>920</v>
      </c>
      <c r="LX67" s="4" t="s">
        <v>1144</v>
      </c>
      <c r="LY67" s="4" t="s">
        <v>1156</v>
      </c>
      <c r="LZ67" s="7">
        <v>65</v>
      </c>
      <c r="MA67">
        <f t="shared" si="59"/>
        <v>16</v>
      </c>
      <c r="MB67">
        <f t="shared" si="60"/>
        <v>13</v>
      </c>
      <c r="MC67">
        <f t="shared" si="61"/>
        <v>16</v>
      </c>
      <c r="MD67">
        <f t="shared" si="62"/>
        <v>11</v>
      </c>
      <c r="ME67">
        <f t="shared" ref="ME67:ME130" si="92">IF(AND(KU67="",LF67=""),"",SUM(KU67:LF67))</f>
        <v>55</v>
      </c>
      <c r="MF67">
        <f t="shared" ref="MF67:MF130" si="93">IF(AND(AD67="",AI67=""),"",AVERAGE(AD67:AI67))</f>
        <v>2.6666666666666665</v>
      </c>
      <c r="MG67">
        <f t="shared" ref="MG67:MG130" si="94">IF(AND(HY67="",ID67=""),"",AVERAGE(HY67:ID67))</f>
        <v>2.1666666666666665</v>
      </c>
      <c r="MH67">
        <f t="shared" ref="MH67:MH130" si="95">IF(AND(HB67="",HF67=""),"",AVERAGE(HB67:HF67))</f>
        <v>3.2</v>
      </c>
      <c r="MI67">
        <f t="shared" ref="MI67:MI130" si="96">IF(AND(KI67="",KM67=""),"",AVERAGE(KI67:KM67))</f>
        <v>2.2000000000000002</v>
      </c>
      <c r="MJ67">
        <f t="shared" ref="MJ67:MJ130" si="97">IF(AND(KU67="",LF67=""),"",AVERAGE(KU67:LF67))</f>
        <v>4.583333333333333</v>
      </c>
      <c r="MK67">
        <f t="shared" ref="MK67:MK130" si="98">IF(AND(AC67="", FI67=""), "", AVERAGE(AC67, AP67, CU67, EN67, FI67))</f>
        <v>0.8</v>
      </c>
      <c r="ML67">
        <f t="shared" ref="ML67:ML130" si="99">IF(AND(AB67="", FH67=""), "", AVERAGE(AB67, AO67, CT67, EM67, FH67))</f>
        <v>3.2</v>
      </c>
      <c r="MM67">
        <f t="shared" ref="MM67:MM130" si="100">IF(GU67="","",GU67)</f>
        <v>1</v>
      </c>
      <c r="MN67">
        <f t="shared" ref="MN67:MN130" si="101">IF(GT67="","",GT67)</f>
        <v>3</v>
      </c>
      <c r="MO67">
        <f t="shared" ref="MO67:MO130" si="102">IF(AND(AC67="", GU67=""), "", AVERAGE(AC67, AP67, CU67, EN67, FI67, GU67))</f>
        <v>0.83333333333333337</v>
      </c>
      <c r="MP67">
        <f t="shared" ref="MP67:MP130" si="103">IF(AND(AB67="", GT67=""), "", AVERAGE(AB67, AO67, CT67, EM67, FH67, GT67))</f>
        <v>3.1666666666666665</v>
      </c>
      <c r="MQ67">
        <f t="shared" ref="MQ67:MQ130" si="104">IF(AND(IG67="", JY67=""), "", AVERAGE(IG67, JJ67, JY67))</f>
        <v>0.33333333333333331</v>
      </c>
      <c r="MR67">
        <f t="shared" ref="MR67:MR130" si="105">IF(AND(IF67="", JX67=""), "", AVERAGE(IF67, JI67, JX67))</f>
        <v>4</v>
      </c>
      <c r="MS67">
        <f t="shared" ref="MS67:MS130" si="106">IF(AND(BQ67="", EY67=""), "", AVERAGE(BQ67,CF67,CR67,DJ67,DY67,EK67,EY67))</f>
        <v>98.571428571428569</v>
      </c>
      <c r="MT67">
        <f t="shared" ref="MT67:MT130" si="107">IF(AND(BR67="", EZ67=""), "", AVERAGE(BR67,CG67,CS67,DK67,DZ67,EL67,EZ67))</f>
        <v>70.142857142857139</v>
      </c>
      <c r="MU67" s="77">
        <f t="shared" si="63"/>
        <v>0</v>
      </c>
      <c r="MV67">
        <f t="shared" si="64"/>
        <v>0</v>
      </c>
      <c r="MW67">
        <v>1</v>
      </c>
      <c r="MX67">
        <v>1</v>
      </c>
      <c r="MY67">
        <f t="shared" si="65"/>
        <v>0</v>
      </c>
      <c r="MZ67">
        <v>1</v>
      </c>
      <c r="NA67">
        <v>1</v>
      </c>
      <c r="NB67">
        <f t="shared" si="66"/>
        <v>1</v>
      </c>
      <c r="NC67">
        <f t="shared" si="67"/>
        <v>0</v>
      </c>
      <c r="ND67">
        <f t="shared" si="68"/>
        <v>0</v>
      </c>
      <c r="NE67">
        <f t="shared" si="69"/>
        <v>0</v>
      </c>
      <c r="NF67">
        <f t="shared" si="70"/>
        <v>0</v>
      </c>
      <c r="NG67">
        <f t="shared" si="71"/>
        <v>1</v>
      </c>
      <c r="NH67">
        <f t="shared" si="72"/>
        <v>1</v>
      </c>
      <c r="NI67">
        <f t="shared" si="73"/>
        <v>1</v>
      </c>
      <c r="NJ67">
        <f t="shared" si="74"/>
        <v>0</v>
      </c>
      <c r="NK67">
        <f t="shared" si="75"/>
        <v>0</v>
      </c>
      <c r="NL67">
        <f t="shared" si="76"/>
        <v>1</v>
      </c>
      <c r="NM67">
        <f t="shared" si="77"/>
        <v>0</v>
      </c>
      <c r="NN67" s="77">
        <f t="shared" si="78"/>
        <v>1</v>
      </c>
      <c r="NO67" s="77">
        <f t="shared" si="79"/>
        <v>0</v>
      </c>
      <c r="NP67" s="77">
        <f t="shared" si="80"/>
        <v>1</v>
      </c>
      <c r="NQ67" s="77">
        <f t="shared" si="81"/>
        <v>1</v>
      </c>
      <c r="NR67" s="77">
        <f t="shared" si="82"/>
        <v>1</v>
      </c>
      <c r="NS67" s="77">
        <f t="shared" si="83"/>
        <v>0</v>
      </c>
      <c r="NT67" s="77">
        <f t="shared" si="84"/>
        <v>0</v>
      </c>
      <c r="NU67" s="77">
        <f t="shared" si="85"/>
        <v>1</v>
      </c>
      <c r="NV67" s="77">
        <f t="shared" si="86"/>
        <v>1</v>
      </c>
      <c r="NW67" s="77" t="e">
        <f>IF(LEN(VLOOKUP(I:I,#REF!, 2, 0))=0, "", VLOOKUP(I:I,#REF!, 2, 0))</f>
        <v>#REF!</v>
      </c>
      <c r="NX67" s="77" t="e">
        <f>IF(LEN(VLOOKUP(I:I,#REF!, 3, 0))=0, "", VLOOKUP(I:I,#REF!, 3, 0))</f>
        <v>#REF!</v>
      </c>
      <c r="NY67" s="77">
        <f t="shared" ref="NY67:NY130" si="108">IF(AND(MV67="", MW67="", MX67="", MY67="",MZ67="", NA67=""),"", SUM(MV67:NA67)/COUNT(MV67:NA67))</f>
        <v>0.66666666666666663</v>
      </c>
      <c r="NZ67" s="77">
        <f t="shared" ref="NZ67:NZ130" si="109">IF(AND( MW67="", MX67="",MZ67="", NA67=""),"", SUM(MW67, MX67,MZ67,NA67)/COUNT(MW67, MX67,MZ67,NA67))</f>
        <v>1</v>
      </c>
      <c r="OA67" s="77">
        <f t="shared" ref="OA67:OA130" si="110">IF(AND( MV67="", MY67=""),"", SUM(MV67, MY67)/COUNT(MV67, MY67))</f>
        <v>0</v>
      </c>
      <c r="OB67" s="77">
        <f t="shared" si="87"/>
        <v>0.33333333333333331</v>
      </c>
      <c r="OC67">
        <f t="shared" si="88"/>
        <v>0.5</v>
      </c>
      <c r="OD67" s="77">
        <f t="shared" ref="OD67:OD130" si="111">IF(AND( NC67="",NE67="", NF67="", NG67=""),"", SUM(NC67, NE67, NF67, NG67)/COUNT(NC67, NE67, NF67, NG67))</f>
        <v>0.25</v>
      </c>
      <c r="OE67">
        <f t="shared" si="89"/>
        <v>0.6</v>
      </c>
      <c r="OF67">
        <f t="shared" si="90"/>
        <v>0.63636363636363635</v>
      </c>
      <c r="OG67" t="e">
        <f t="shared" ref="OG67:OG130" si="112">IF(AND( NO67="", NS67="", NU67=""),"", SUM(NO67, NS67, NN67, NU67, NW67, NX67)/COUNT(NO67, NS67, NN67,NU67, NW67, NX67))</f>
        <v>#REF!</v>
      </c>
      <c r="OH67">
        <f t="shared" si="91"/>
        <v>0.5</v>
      </c>
      <c r="OI67">
        <f t="shared" ref="OI67:OI130" si="113">IF(AND(MV67="", MY67="", NB67="", ND67=""),"", SUM(MV67, MY67, NB67,ND67)/COUNT(MV67, MY67, NB67,ND67))</f>
        <v>0.25</v>
      </c>
      <c r="OJ67" s="77">
        <f t="shared" ref="OJ67:OJ130" si="114">IF(AND( MW67="", MX67="",MZ67="", NA67="",  NF67="", NG67=""),"", SUM(MW67, MX67,MZ67,NA67, NF67, NG67,NC67, NE67)/COUNT(MW67, MX67,MZ67,NA67, NF67, NG67,NC67, NE67))</f>
        <v>0.625</v>
      </c>
      <c r="OK67" t="e">
        <f>IF(LEN(VLOOKUP(I:I,#REF!, 2, 0))=0, "", VLOOKUP(I:I,#REF!, 2, 0))</f>
        <v>#REF!</v>
      </c>
      <c r="OL67" t="e">
        <f>IF(LEN(VLOOKUP(I:I,#REF!, 3, 0))=0, "", VLOOKUP(I:I,#REF!, 3, 0))</f>
        <v>#REF!</v>
      </c>
      <c r="OM67">
        <v>5</v>
      </c>
      <c r="ON67">
        <v>1</v>
      </c>
      <c r="OO67" s="1">
        <v>0</v>
      </c>
      <c r="OP67">
        <f t="shared" ref="OP67:OP130" si="115">IF(AND(HY67="",IC67=""),"",SUM(HY67:IC67))</f>
        <v>8</v>
      </c>
      <c r="OQ67">
        <v>0</v>
      </c>
      <c r="OR67">
        <v>3</v>
      </c>
      <c r="OS67">
        <f t="shared" ref="OS67:OS130" si="116">IF(AND(AD67="",AI67=""),"",SUM(AD67,AE67, AF67, AG67, AI67))</f>
        <v>13</v>
      </c>
    </row>
    <row r="68" spans="1:409" ht="18" customHeight="1">
      <c r="F68">
        <v>1</v>
      </c>
      <c r="G68">
        <v>1</v>
      </c>
      <c r="H68" s="110" t="s">
        <v>1157</v>
      </c>
      <c r="I68" s="110" t="s">
        <v>1157</v>
      </c>
      <c r="J68" s="5"/>
      <c r="K68" s="6">
        <v>44270.674537037034</v>
      </c>
      <c r="L68" s="6">
        <v>44270.741284722222</v>
      </c>
      <c r="M68" s="7">
        <v>100</v>
      </c>
      <c r="N68" s="7">
        <v>2</v>
      </c>
      <c r="O68" s="73">
        <v>1</v>
      </c>
      <c r="P68" s="4" t="s">
        <v>313</v>
      </c>
      <c r="Q68" s="7">
        <v>5767</v>
      </c>
      <c r="R68" s="7">
        <v>1</v>
      </c>
      <c r="S68" s="6">
        <v>44270.741300682872</v>
      </c>
      <c r="T68" s="4" t="s">
        <v>314</v>
      </c>
      <c r="U68" s="4" t="s">
        <v>779</v>
      </c>
      <c r="V68" s="4" t="s">
        <v>1158</v>
      </c>
      <c r="W68" s="4" t="s">
        <v>1159</v>
      </c>
      <c r="X68" s="7">
        <v>25.795999999999999</v>
      </c>
      <c r="Y68" s="7">
        <v>52.811999999999998</v>
      </c>
      <c r="Z68" s="7">
        <v>57.045999999999999</v>
      </c>
      <c r="AA68" s="7">
        <v>3</v>
      </c>
      <c r="AB68" s="7">
        <v>3</v>
      </c>
      <c r="AC68" s="7">
        <v>1</v>
      </c>
      <c r="AD68" s="7">
        <v>0</v>
      </c>
      <c r="AE68" s="7">
        <v>0</v>
      </c>
      <c r="AF68" s="7">
        <v>0</v>
      </c>
      <c r="AG68" s="7">
        <v>0</v>
      </c>
      <c r="AH68" s="7">
        <v>3</v>
      </c>
      <c r="AI68" s="7">
        <v>1</v>
      </c>
      <c r="AJ68" s="4" t="s">
        <v>1160</v>
      </c>
      <c r="AK68" s="7">
        <v>4.9939999999999998</v>
      </c>
      <c r="AL68" s="7">
        <v>10.25</v>
      </c>
      <c r="AM68" s="7">
        <v>13.935</v>
      </c>
      <c r="AN68" s="7">
        <v>2</v>
      </c>
      <c r="AO68" s="7">
        <v>4</v>
      </c>
      <c r="AP68" s="7">
        <v>1</v>
      </c>
      <c r="AQ68" s="7">
        <v>0</v>
      </c>
      <c r="AR68" s="7">
        <v>0</v>
      </c>
      <c r="AS68" s="7">
        <v>203.52600000000001</v>
      </c>
      <c r="AT68" s="7">
        <v>0</v>
      </c>
      <c r="AU68" s="7">
        <v>74.870999999999995</v>
      </c>
      <c r="AV68" s="7">
        <v>654.08399999999995</v>
      </c>
      <c r="AW68" s="7">
        <v>664.93600000000004</v>
      </c>
      <c r="AX68" s="7">
        <v>10</v>
      </c>
      <c r="AY68" s="4" t="s">
        <v>377</v>
      </c>
      <c r="AZ68" s="4" t="s">
        <v>377</v>
      </c>
      <c r="BA68" s="4"/>
      <c r="BB68" s="73">
        <v>1</v>
      </c>
      <c r="BC68" s="4" t="s">
        <v>1161</v>
      </c>
      <c r="BD68" s="7">
        <v>0</v>
      </c>
      <c r="BE68" s="7">
        <v>0</v>
      </c>
      <c r="BF68" s="7">
        <v>325.55900000000003</v>
      </c>
      <c r="BG68" s="7">
        <v>0</v>
      </c>
      <c r="BH68" s="7">
        <v>12.733000000000001</v>
      </c>
      <c r="BI68" s="7">
        <v>12.733000000000001</v>
      </c>
      <c r="BJ68" s="7">
        <v>16.855</v>
      </c>
      <c r="BK68" s="7">
        <v>1</v>
      </c>
      <c r="BL68" s="4" t="s">
        <v>377</v>
      </c>
      <c r="BM68" s="7">
        <v>0</v>
      </c>
      <c r="BN68" s="7">
        <v>0</v>
      </c>
      <c r="BO68" s="7">
        <v>49.152000000000001</v>
      </c>
      <c r="BP68" s="7">
        <v>0</v>
      </c>
      <c r="BQ68" s="7">
        <v>50</v>
      </c>
      <c r="BR68" s="7">
        <v>40</v>
      </c>
      <c r="BS68" s="7">
        <v>230.108</v>
      </c>
      <c r="BT68" s="7">
        <v>291.76100000000002</v>
      </c>
      <c r="BU68" s="7">
        <v>347.20499999999998</v>
      </c>
      <c r="BV68" s="7">
        <v>3</v>
      </c>
      <c r="BW68" s="4" t="s">
        <v>516</v>
      </c>
      <c r="BX68" s="4" t="s">
        <v>516</v>
      </c>
      <c r="BY68" s="4"/>
      <c r="BZ68" s="73">
        <v>0</v>
      </c>
      <c r="CA68" s="4" t="s">
        <v>1162</v>
      </c>
      <c r="CB68" s="7">
        <v>0</v>
      </c>
      <c r="CC68" s="7">
        <v>0</v>
      </c>
      <c r="CD68" s="7">
        <v>96.992999999999995</v>
      </c>
      <c r="CE68" s="7">
        <v>0</v>
      </c>
      <c r="CF68" s="7">
        <v>100</v>
      </c>
      <c r="CG68" s="7">
        <v>100</v>
      </c>
      <c r="CH68" s="7">
        <v>98.75</v>
      </c>
      <c r="CI68" s="7">
        <v>132.84</v>
      </c>
      <c r="CJ68" s="7">
        <v>140.9</v>
      </c>
      <c r="CK68" s="7">
        <v>2</v>
      </c>
      <c r="CL68" s="97" t="s">
        <v>413</v>
      </c>
      <c r="CM68" s="94" t="s">
        <v>414</v>
      </c>
      <c r="CN68" s="7">
        <v>0</v>
      </c>
      <c r="CO68" s="7">
        <v>0</v>
      </c>
      <c r="CP68" s="7">
        <v>267.75099999999998</v>
      </c>
      <c r="CQ68" s="7">
        <v>0</v>
      </c>
      <c r="CR68" s="7">
        <v>90</v>
      </c>
      <c r="CS68" s="7">
        <v>100</v>
      </c>
      <c r="CT68" s="7">
        <v>4</v>
      </c>
      <c r="CU68" s="7">
        <v>0</v>
      </c>
      <c r="CV68" s="4" t="s">
        <v>1163</v>
      </c>
      <c r="CW68" s="7">
        <v>0</v>
      </c>
      <c r="CX68" s="7">
        <v>0</v>
      </c>
      <c r="CY68" s="7">
        <v>225.512</v>
      </c>
      <c r="CZ68" s="7">
        <v>0</v>
      </c>
      <c r="DA68" s="7">
        <v>2.4660000000000002</v>
      </c>
      <c r="DB68" s="7">
        <v>2.4660000000000002</v>
      </c>
      <c r="DC68" s="7">
        <v>45.304000000000002</v>
      </c>
      <c r="DD68" s="7">
        <v>1</v>
      </c>
      <c r="DE68" s="4" t="s">
        <v>1164</v>
      </c>
      <c r="DF68" s="7">
        <v>0</v>
      </c>
      <c r="DG68" s="7">
        <v>0</v>
      </c>
      <c r="DH68" s="7">
        <v>39.39</v>
      </c>
      <c r="DI68" s="7">
        <v>0</v>
      </c>
      <c r="DJ68" s="7">
        <v>81</v>
      </c>
      <c r="DK68" s="7">
        <v>94</v>
      </c>
      <c r="DL68" s="7">
        <v>173.69399999999999</v>
      </c>
      <c r="DM68" s="7">
        <v>400.85700000000003</v>
      </c>
      <c r="DN68" s="7">
        <v>416.81099999999998</v>
      </c>
      <c r="DO68" s="7">
        <v>5</v>
      </c>
      <c r="DP68" s="4" t="s">
        <v>1116</v>
      </c>
      <c r="DQ68" s="4" t="s">
        <v>510</v>
      </c>
      <c r="DR68" s="4" t="s">
        <v>956</v>
      </c>
      <c r="DS68" s="73">
        <v>1</v>
      </c>
      <c r="DT68" s="4" t="s">
        <v>1165</v>
      </c>
      <c r="DU68" s="7">
        <v>80.724000000000004</v>
      </c>
      <c r="DV68" s="7">
        <v>80.724000000000004</v>
      </c>
      <c r="DW68" s="7">
        <v>81.513999999999996</v>
      </c>
      <c r="DX68" s="7">
        <v>1</v>
      </c>
      <c r="DY68" s="7">
        <v>100</v>
      </c>
      <c r="DZ68" s="7">
        <v>100</v>
      </c>
      <c r="EA68" s="7">
        <v>61.484000000000002</v>
      </c>
      <c r="EB68" s="7">
        <v>85.975999999999999</v>
      </c>
      <c r="EC68" s="7">
        <v>96.564999999999998</v>
      </c>
      <c r="ED68" s="7">
        <v>2</v>
      </c>
      <c r="EE68" s="94" t="s">
        <v>417</v>
      </c>
      <c r="EF68" s="94" t="s">
        <v>364</v>
      </c>
      <c r="EG68" s="7">
        <v>0</v>
      </c>
      <c r="EH68" s="7">
        <v>0</v>
      </c>
      <c r="EI68" s="7">
        <v>209.096</v>
      </c>
      <c r="EJ68" s="7">
        <v>0</v>
      </c>
      <c r="EK68" s="7">
        <v>100</v>
      </c>
      <c r="EL68" s="7">
        <v>100</v>
      </c>
      <c r="EM68" s="7">
        <v>2</v>
      </c>
      <c r="EN68" s="7">
        <v>0</v>
      </c>
      <c r="EO68" s="4" t="s">
        <v>1166</v>
      </c>
      <c r="EP68" s="7">
        <v>7.5090000000000003</v>
      </c>
      <c r="EQ68" s="7">
        <v>32.893000000000001</v>
      </c>
      <c r="ER68" s="7">
        <v>35.134</v>
      </c>
      <c r="ES68" s="7">
        <v>2</v>
      </c>
      <c r="ET68" s="4" t="s">
        <v>343</v>
      </c>
      <c r="EU68" s="7">
        <v>0</v>
      </c>
      <c r="EV68" s="7">
        <v>0</v>
      </c>
      <c r="EW68" s="7">
        <v>284.029</v>
      </c>
      <c r="EX68" s="7">
        <v>0</v>
      </c>
      <c r="EY68" s="7">
        <v>100</v>
      </c>
      <c r="EZ68" s="7">
        <v>100</v>
      </c>
      <c r="FA68" s="7">
        <v>346.279</v>
      </c>
      <c r="FB68" s="7">
        <v>423.94299999999998</v>
      </c>
      <c r="FC68" s="7">
        <v>425.12799999999999</v>
      </c>
      <c r="FD68" s="7">
        <v>14</v>
      </c>
      <c r="FE68" s="4" t="s">
        <v>1167</v>
      </c>
      <c r="FF68" s="7">
        <v>1</v>
      </c>
      <c r="FG68" s="7">
        <v>4</v>
      </c>
      <c r="FH68" s="7">
        <v>3</v>
      </c>
      <c r="FI68" s="7">
        <v>3</v>
      </c>
      <c r="FJ68" s="7">
        <v>1</v>
      </c>
      <c r="FK68" s="7">
        <v>0</v>
      </c>
      <c r="FL68" s="4" t="s">
        <v>313</v>
      </c>
      <c r="FM68" s="4" t="s">
        <v>313</v>
      </c>
      <c r="FN68" s="7">
        <v>1</v>
      </c>
      <c r="FO68" s="7">
        <v>93.534000000000006</v>
      </c>
      <c r="FP68" s="7">
        <v>140.227</v>
      </c>
      <c r="FQ68" s="7">
        <v>143.078</v>
      </c>
      <c r="FR68" s="7">
        <v>5</v>
      </c>
      <c r="FS68" s="4" t="s">
        <v>323</v>
      </c>
      <c r="FT68" s="4" t="s">
        <v>323</v>
      </c>
      <c r="FU68" s="4"/>
      <c r="FV68" s="73">
        <v>1</v>
      </c>
      <c r="FW68" s="4" t="s">
        <v>1168</v>
      </c>
      <c r="FX68" s="4" t="s">
        <v>339</v>
      </c>
      <c r="FY68" s="7">
        <v>150.90600000000001</v>
      </c>
      <c r="FZ68" s="7">
        <v>357.88499999999999</v>
      </c>
      <c r="GA68" s="7">
        <v>458.10899999999998</v>
      </c>
      <c r="GB68" s="7">
        <v>5</v>
      </c>
      <c r="GC68" s="4" t="s">
        <v>909</v>
      </c>
      <c r="GD68" s="4" t="s">
        <v>909</v>
      </c>
      <c r="GE68" s="4"/>
      <c r="GF68" s="73">
        <v>0</v>
      </c>
      <c r="GG68" s="4" t="s">
        <v>1169</v>
      </c>
      <c r="GH68" s="4" t="s">
        <v>339</v>
      </c>
      <c r="GI68" s="7">
        <v>54.908999999999999</v>
      </c>
      <c r="GJ68" s="7">
        <v>107.06399999999999</v>
      </c>
      <c r="GK68" s="7">
        <v>111.363</v>
      </c>
      <c r="GL68" s="7">
        <v>5</v>
      </c>
      <c r="GM68" s="7">
        <v>1</v>
      </c>
      <c r="GN68" s="4" t="s">
        <v>1170</v>
      </c>
      <c r="GO68" s="7">
        <v>15.938000000000001</v>
      </c>
      <c r="GP68" s="7">
        <v>15.938000000000001</v>
      </c>
      <c r="GQ68" s="7">
        <v>18.791</v>
      </c>
      <c r="GR68" s="7">
        <v>1</v>
      </c>
      <c r="GS68" s="7">
        <v>2</v>
      </c>
      <c r="GT68" s="7">
        <v>1</v>
      </c>
      <c r="GU68" s="7">
        <v>2</v>
      </c>
      <c r="GV68" s="7">
        <v>1</v>
      </c>
      <c r="GW68" s="4" t="s">
        <v>912</v>
      </c>
      <c r="GX68" s="7">
        <v>7.9809999999999999</v>
      </c>
      <c r="GY68" s="7">
        <v>70.712999999999994</v>
      </c>
      <c r="GZ68" s="7">
        <v>72.989000000000004</v>
      </c>
      <c r="HA68" s="7">
        <v>7</v>
      </c>
      <c r="HB68" s="7">
        <v>2</v>
      </c>
      <c r="HC68" s="7">
        <v>4</v>
      </c>
      <c r="HD68" s="7">
        <v>1</v>
      </c>
      <c r="HE68" s="7">
        <v>3</v>
      </c>
      <c r="HF68" s="7">
        <v>1</v>
      </c>
      <c r="HG68" s="7">
        <v>4</v>
      </c>
      <c r="HH68" s="7">
        <v>5</v>
      </c>
      <c r="HI68" s="4" t="s">
        <v>346</v>
      </c>
      <c r="HJ68" s="4" t="s">
        <v>347</v>
      </c>
      <c r="HK68" s="8"/>
      <c r="HL68" s="4" t="s">
        <v>1157</v>
      </c>
      <c r="HM68" s="6">
        <v>44273.658043981479</v>
      </c>
      <c r="HN68" s="6">
        <v>44273.72755787037</v>
      </c>
      <c r="HO68" s="7">
        <v>100</v>
      </c>
      <c r="HP68" s="7">
        <v>6006</v>
      </c>
      <c r="HQ68" s="7">
        <v>1</v>
      </c>
      <c r="HR68" s="6">
        <v>44273.727581238425</v>
      </c>
      <c r="HS68" s="4" t="s">
        <v>314</v>
      </c>
      <c r="HT68" s="4" t="s">
        <v>779</v>
      </c>
      <c r="HU68" s="4" t="s">
        <v>1158</v>
      </c>
      <c r="HV68" s="4" t="s">
        <v>1159</v>
      </c>
      <c r="HW68" s="7">
        <v>1</v>
      </c>
      <c r="HX68" s="7">
        <v>0</v>
      </c>
      <c r="HY68" s="7">
        <v>4</v>
      </c>
      <c r="HZ68" s="7">
        <v>1</v>
      </c>
      <c r="IA68" s="7">
        <v>5</v>
      </c>
      <c r="IB68" s="7">
        <v>5</v>
      </c>
      <c r="IC68" s="7">
        <v>2</v>
      </c>
      <c r="ID68" s="7">
        <v>1</v>
      </c>
      <c r="IE68" s="4" t="s">
        <v>1171</v>
      </c>
      <c r="IF68" s="7">
        <v>4</v>
      </c>
      <c r="IG68" s="7">
        <v>0</v>
      </c>
      <c r="IH68" s="4" t="s">
        <v>1172</v>
      </c>
      <c r="II68" s="4" t="s">
        <v>391</v>
      </c>
      <c r="IJ68" s="4"/>
      <c r="IK68" s="73">
        <v>1</v>
      </c>
      <c r="IL68" s="73">
        <v>33</v>
      </c>
      <c r="IM68" s="73">
        <v>33</v>
      </c>
      <c r="IN68" s="4"/>
      <c r="IO68" s="73">
        <v>1</v>
      </c>
      <c r="IP68" s="4" t="s">
        <v>1173</v>
      </c>
      <c r="IQ68" s="73">
        <v>20</v>
      </c>
      <c r="IR68" s="73">
        <v>20</v>
      </c>
      <c r="IS68" s="4"/>
      <c r="IT68" s="73">
        <v>0</v>
      </c>
      <c r="IU68" s="83">
        <v>32.333333333333336</v>
      </c>
      <c r="IV68" s="73">
        <v>32</v>
      </c>
      <c r="IW68" s="73">
        <v>0.3</v>
      </c>
      <c r="IX68" s="73">
        <v>0</v>
      </c>
      <c r="IY68" s="4" t="s">
        <v>1175</v>
      </c>
      <c r="IZ68" s="73">
        <v>40</v>
      </c>
      <c r="JA68" s="73">
        <v>40</v>
      </c>
      <c r="JB68" s="4"/>
      <c r="JC68" s="73">
        <v>1</v>
      </c>
      <c r="JD68" s="73">
        <v>84</v>
      </c>
      <c r="JE68" s="73">
        <v>84</v>
      </c>
      <c r="JF68" s="4"/>
      <c r="JG68" s="73">
        <v>0</v>
      </c>
      <c r="JH68" s="4" t="s">
        <v>1176</v>
      </c>
      <c r="JI68" s="7">
        <v>0</v>
      </c>
      <c r="JJ68" s="7">
        <v>0</v>
      </c>
      <c r="JK68" s="7">
        <v>3</v>
      </c>
      <c r="JL68" s="7">
        <v>3</v>
      </c>
      <c r="JM68" s="4" t="s">
        <v>1177</v>
      </c>
      <c r="JN68" s="7">
        <v>1</v>
      </c>
      <c r="JO68" s="7">
        <v>2</v>
      </c>
      <c r="JP68" s="7">
        <v>2</v>
      </c>
      <c r="JQ68" s="7">
        <v>2</v>
      </c>
      <c r="JR68" s="7">
        <v>1</v>
      </c>
      <c r="JS68" s="4" t="s">
        <v>1178</v>
      </c>
      <c r="JT68" s="7">
        <v>2</v>
      </c>
      <c r="JU68" s="7">
        <v>1</v>
      </c>
      <c r="JV68" s="4" t="s">
        <v>1179</v>
      </c>
      <c r="JW68" s="7">
        <v>2</v>
      </c>
      <c r="JX68" s="7">
        <v>3</v>
      </c>
      <c r="JY68" s="7">
        <v>0</v>
      </c>
      <c r="JZ68" s="7">
        <v>1</v>
      </c>
      <c r="KA68" s="7">
        <v>0</v>
      </c>
      <c r="KB68" s="4" t="s">
        <v>313</v>
      </c>
      <c r="KC68" s="4" t="s">
        <v>313</v>
      </c>
      <c r="KD68" s="7">
        <v>1</v>
      </c>
      <c r="KE68" s="7">
        <v>5.2060000000000004</v>
      </c>
      <c r="KF68" s="7">
        <v>213.648</v>
      </c>
      <c r="KG68" s="7">
        <v>218.14699999999999</v>
      </c>
      <c r="KH68" s="7">
        <v>6</v>
      </c>
      <c r="KI68" s="7">
        <v>1</v>
      </c>
      <c r="KJ68" s="7">
        <v>3</v>
      </c>
      <c r="KK68" s="7">
        <v>2</v>
      </c>
      <c r="KL68" s="7">
        <v>2</v>
      </c>
      <c r="KM68" s="7">
        <v>2</v>
      </c>
      <c r="KN68" s="7">
        <v>11</v>
      </c>
      <c r="KO68" s="7">
        <v>2</v>
      </c>
      <c r="KP68" s="4" t="s">
        <v>312</v>
      </c>
      <c r="KQ68" s="4" t="s">
        <v>313</v>
      </c>
      <c r="KR68" s="7">
        <v>1</v>
      </c>
      <c r="KS68" s="4" t="s">
        <v>329</v>
      </c>
      <c r="KT68" s="4" t="s">
        <v>313</v>
      </c>
      <c r="KU68" s="7">
        <v>4</v>
      </c>
      <c r="KV68" s="7">
        <v>4</v>
      </c>
      <c r="KW68" s="7">
        <v>4</v>
      </c>
      <c r="KX68" s="7">
        <v>2</v>
      </c>
      <c r="KY68" s="7">
        <v>2</v>
      </c>
      <c r="KZ68" s="7">
        <v>3</v>
      </c>
      <c r="LA68" s="7">
        <v>3</v>
      </c>
      <c r="LB68" s="7">
        <v>4</v>
      </c>
      <c r="LC68" s="7">
        <v>3</v>
      </c>
      <c r="LD68" s="7">
        <v>4</v>
      </c>
      <c r="LE68" s="7">
        <v>4</v>
      </c>
      <c r="LF68" s="7">
        <v>3</v>
      </c>
      <c r="LG68" s="7">
        <v>3</v>
      </c>
      <c r="LH68" s="7">
        <v>1</v>
      </c>
      <c r="LI68" s="7">
        <v>4</v>
      </c>
      <c r="LJ68" s="7">
        <v>5</v>
      </c>
      <c r="LK68" s="7">
        <v>4</v>
      </c>
      <c r="LL68" s="7">
        <v>5</v>
      </c>
      <c r="LM68" s="7">
        <v>5</v>
      </c>
      <c r="LN68" s="7">
        <v>4</v>
      </c>
      <c r="LO68" s="7">
        <v>5</v>
      </c>
      <c r="LP68" s="7">
        <v>5</v>
      </c>
      <c r="LQ68" s="7">
        <v>5</v>
      </c>
      <c r="LR68" s="7">
        <v>5</v>
      </c>
      <c r="LS68" s="7">
        <v>5</v>
      </c>
      <c r="LT68" s="7">
        <v>5</v>
      </c>
      <c r="LU68" s="7">
        <v>5</v>
      </c>
      <c r="LV68" s="4" t="s">
        <v>1180</v>
      </c>
      <c r="LW68" s="4" t="s">
        <v>1181</v>
      </c>
      <c r="LX68" s="4" t="s">
        <v>1182</v>
      </c>
      <c r="LY68" s="4" t="s">
        <v>1183</v>
      </c>
      <c r="LZ68" s="7">
        <v>44</v>
      </c>
      <c r="MA68">
        <f t="shared" si="59"/>
        <v>4</v>
      </c>
      <c r="MB68">
        <f t="shared" si="60"/>
        <v>18</v>
      </c>
      <c r="MC68">
        <f t="shared" si="61"/>
        <v>11</v>
      </c>
      <c r="MD68">
        <f t="shared" si="62"/>
        <v>10</v>
      </c>
      <c r="ME68">
        <f t="shared" si="92"/>
        <v>40</v>
      </c>
      <c r="MF68">
        <f t="shared" si="93"/>
        <v>0.66666666666666663</v>
      </c>
      <c r="MG68">
        <f t="shared" si="94"/>
        <v>3</v>
      </c>
      <c r="MH68">
        <f t="shared" si="95"/>
        <v>2.2000000000000002</v>
      </c>
      <c r="MI68">
        <f t="shared" si="96"/>
        <v>2</v>
      </c>
      <c r="MJ68">
        <f t="shared" si="97"/>
        <v>3.3333333333333335</v>
      </c>
      <c r="MK68">
        <f t="shared" si="98"/>
        <v>1</v>
      </c>
      <c r="ML68">
        <f t="shared" si="99"/>
        <v>3.2</v>
      </c>
      <c r="MM68">
        <f t="shared" si="100"/>
        <v>2</v>
      </c>
      <c r="MN68">
        <f t="shared" si="101"/>
        <v>1</v>
      </c>
      <c r="MO68">
        <f t="shared" si="102"/>
        <v>1.1666666666666667</v>
      </c>
      <c r="MP68">
        <f t="shared" si="103"/>
        <v>2.8333333333333335</v>
      </c>
      <c r="MQ68">
        <f t="shared" si="104"/>
        <v>0</v>
      </c>
      <c r="MR68">
        <f t="shared" si="105"/>
        <v>2.3333333333333335</v>
      </c>
      <c r="MS68">
        <f t="shared" si="106"/>
        <v>88.714285714285708</v>
      </c>
      <c r="MT68">
        <f t="shared" si="107"/>
        <v>90.571428571428569</v>
      </c>
      <c r="MU68" s="77">
        <f t="shared" si="63"/>
        <v>1</v>
      </c>
      <c r="MV68">
        <f t="shared" si="64"/>
        <v>0</v>
      </c>
      <c r="MW68">
        <v>1</v>
      </c>
      <c r="MX68">
        <v>1</v>
      </c>
      <c r="MY68">
        <f t="shared" si="65"/>
        <v>1</v>
      </c>
      <c r="MZ68">
        <v>1</v>
      </c>
      <c r="NA68">
        <v>1</v>
      </c>
      <c r="NB68">
        <f t="shared" si="66"/>
        <v>1</v>
      </c>
      <c r="NC68">
        <f t="shared" si="67"/>
        <v>1</v>
      </c>
      <c r="ND68">
        <f t="shared" si="68"/>
        <v>0</v>
      </c>
      <c r="NE68">
        <f t="shared" si="69"/>
        <v>1</v>
      </c>
      <c r="NF68">
        <f t="shared" si="70"/>
        <v>1</v>
      </c>
      <c r="NG68">
        <f t="shared" si="71"/>
        <v>0</v>
      </c>
      <c r="NH68">
        <f t="shared" si="72"/>
        <v>1</v>
      </c>
      <c r="NI68">
        <f t="shared" si="73"/>
        <v>1</v>
      </c>
      <c r="NJ68">
        <f t="shared" si="74"/>
        <v>0</v>
      </c>
      <c r="NK68">
        <f t="shared" si="75"/>
        <v>0</v>
      </c>
      <c r="NL68">
        <f t="shared" si="76"/>
        <v>1</v>
      </c>
      <c r="NM68">
        <f t="shared" si="77"/>
        <v>0</v>
      </c>
      <c r="NN68" s="77">
        <f t="shared" si="78"/>
        <v>0.5</v>
      </c>
      <c r="NO68" s="77">
        <f t="shared" si="79"/>
        <v>0</v>
      </c>
      <c r="NP68" s="77">
        <f t="shared" si="80"/>
        <v>1</v>
      </c>
      <c r="NQ68" s="77">
        <f t="shared" si="81"/>
        <v>1</v>
      </c>
      <c r="NR68" s="77">
        <f t="shared" si="82"/>
        <v>1</v>
      </c>
      <c r="NS68" s="77">
        <f t="shared" si="83"/>
        <v>0</v>
      </c>
      <c r="NT68" s="77">
        <f t="shared" si="84"/>
        <v>1</v>
      </c>
      <c r="NU68" s="77">
        <f t="shared" si="85"/>
        <v>1</v>
      </c>
      <c r="NV68" s="77">
        <f t="shared" si="86"/>
        <v>1</v>
      </c>
      <c r="NW68" s="77" t="e">
        <f>IF(LEN(VLOOKUP(I:I,#REF!, 2, 0))=0, "", VLOOKUP(I:I,#REF!, 2, 0))</f>
        <v>#REF!</v>
      </c>
      <c r="NX68" s="77" t="e">
        <f>IF(LEN(VLOOKUP(I:I,#REF!, 3, 0))=0, "", VLOOKUP(I:I,#REF!, 3, 0))</f>
        <v>#REF!</v>
      </c>
      <c r="NY68" s="77">
        <f t="shared" si="108"/>
        <v>0.83333333333333337</v>
      </c>
      <c r="NZ68" s="77">
        <f t="shared" si="109"/>
        <v>1</v>
      </c>
      <c r="OA68" s="77">
        <f t="shared" si="110"/>
        <v>0.5</v>
      </c>
      <c r="OB68" s="77">
        <f t="shared" si="87"/>
        <v>0.66666666666666663</v>
      </c>
      <c r="OC68">
        <f t="shared" si="88"/>
        <v>0.5</v>
      </c>
      <c r="OD68" s="77">
        <f t="shared" si="111"/>
        <v>0.75</v>
      </c>
      <c r="OE68">
        <f t="shared" si="89"/>
        <v>0.6333333333333333</v>
      </c>
      <c r="OF68">
        <f t="shared" si="90"/>
        <v>0.72727272727272729</v>
      </c>
      <c r="OG68" t="e">
        <f t="shared" si="112"/>
        <v>#REF!</v>
      </c>
      <c r="OH68">
        <f t="shared" si="91"/>
        <v>0.75</v>
      </c>
      <c r="OI68">
        <f t="shared" si="113"/>
        <v>0.5</v>
      </c>
      <c r="OJ68" s="77">
        <f t="shared" si="114"/>
        <v>0.875</v>
      </c>
      <c r="OK68" t="e">
        <f>IF(LEN(VLOOKUP(I:I,#REF!, 2, 0))=0, "", VLOOKUP(I:I,#REF!, 2, 0))</f>
        <v>#REF!</v>
      </c>
      <c r="OL68" t="e">
        <f>IF(LEN(VLOOKUP(I:I,#REF!, 3, 0))=0, "", VLOOKUP(I:I,#REF!, 3, 0))</f>
        <v>#REF!</v>
      </c>
      <c r="OM68">
        <v>1</v>
      </c>
      <c r="ON68">
        <v>0</v>
      </c>
      <c r="OO68" s="1">
        <v>1</v>
      </c>
      <c r="OP68">
        <f t="shared" si="115"/>
        <v>17</v>
      </c>
      <c r="OQ68">
        <v>0</v>
      </c>
      <c r="OR68">
        <v>3</v>
      </c>
      <c r="OS68">
        <f t="shared" si="116"/>
        <v>1</v>
      </c>
    </row>
    <row r="69" spans="1:409" ht="18" customHeight="1">
      <c r="F69">
        <v>1</v>
      </c>
      <c r="G69">
        <v>1</v>
      </c>
      <c r="H69" s="112" t="s">
        <v>4257</v>
      </c>
      <c r="I69" s="112" t="s">
        <v>4257</v>
      </c>
      <c r="J69" s="22"/>
      <c r="K69" s="23">
        <v>44270.629594907405</v>
      </c>
      <c r="L69" s="23">
        <v>44270.764548611114</v>
      </c>
      <c r="M69" s="24">
        <v>100</v>
      </c>
      <c r="N69" s="24">
        <v>1</v>
      </c>
      <c r="O69" s="74">
        <v>1</v>
      </c>
      <c r="P69" s="25" t="s">
        <v>313</v>
      </c>
      <c r="Q69" s="24">
        <v>11660</v>
      </c>
      <c r="R69" s="24">
        <v>1</v>
      </c>
      <c r="S69" s="23">
        <v>44270.764566631944</v>
      </c>
      <c r="T69" s="25" t="s">
        <v>314</v>
      </c>
      <c r="U69" s="25" t="s">
        <v>888</v>
      </c>
      <c r="V69" s="25" t="s">
        <v>889</v>
      </c>
      <c r="W69" s="25" t="s">
        <v>317</v>
      </c>
      <c r="X69" s="24">
        <v>37.838000000000001</v>
      </c>
      <c r="Y69" s="24">
        <v>52.73</v>
      </c>
      <c r="Z69" s="24">
        <v>55.857999999999997</v>
      </c>
      <c r="AA69" s="24">
        <v>4</v>
      </c>
      <c r="AB69" s="24">
        <v>4</v>
      </c>
      <c r="AC69" s="24">
        <v>0</v>
      </c>
      <c r="AD69" s="24">
        <v>0</v>
      </c>
      <c r="AE69" s="24">
        <v>0</v>
      </c>
      <c r="AF69" s="24">
        <v>1</v>
      </c>
      <c r="AG69" s="24">
        <v>2</v>
      </c>
      <c r="AH69" s="24">
        <v>3</v>
      </c>
      <c r="AI69" s="24">
        <v>0</v>
      </c>
      <c r="AJ69" s="25" t="s">
        <v>4258</v>
      </c>
      <c r="AK69" s="24">
        <v>2.8450000000000002</v>
      </c>
      <c r="AL69" s="24">
        <v>5.617</v>
      </c>
      <c r="AM69" s="24">
        <v>7.9260000000000002</v>
      </c>
      <c r="AN69" s="24">
        <v>2</v>
      </c>
      <c r="AO69" s="24">
        <v>4</v>
      </c>
      <c r="AP69" s="24">
        <v>0</v>
      </c>
      <c r="AQ69" s="24">
        <v>175.36199999999999</v>
      </c>
      <c r="AR69" s="24">
        <v>175.36199999999999</v>
      </c>
      <c r="AS69" s="24">
        <v>178.59100000000001</v>
      </c>
      <c r="AT69" s="24">
        <v>1</v>
      </c>
      <c r="AU69" s="24">
        <v>2.6819999999999999</v>
      </c>
      <c r="AV69" s="24">
        <v>152.184</v>
      </c>
      <c r="AW69" s="24">
        <v>196.22900000000001</v>
      </c>
      <c r="AX69" s="24">
        <v>4</v>
      </c>
      <c r="AY69" s="25" t="s">
        <v>4259</v>
      </c>
      <c r="AZ69" s="25" t="s">
        <v>377</v>
      </c>
      <c r="BA69" s="25"/>
      <c r="BB69" s="74">
        <v>1</v>
      </c>
      <c r="BC69" s="25" t="s">
        <v>4260</v>
      </c>
      <c r="BD69" s="24">
        <v>287.86599999999999</v>
      </c>
      <c r="BE69" s="24">
        <v>290.03100000000001</v>
      </c>
      <c r="BF69" s="24">
        <v>300.09699999999998</v>
      </c>
      <c r="BG69" s="24">
        <v>2</v>
      </c>
      <c r="BH69" s="24">
        <v>8.3789999999999996</v>
      </c>
      <c r="BI69" s="24">
        <v>41.893999999999998</v>
      </c>
      <c r="BJ69" s="24">
        <v>42.999000000000002</v>
      </c>
      <c r="BK69" s="24">
        <v>2</v>
      </c>
      <c r="BL69" s="25" t="s">
        <v>4261</v>
      </c>
      <c r="BM69" s="24">
        <v>58.198</v>
      </c>
      <c r="BN69" s="24">
        <v>58.198</v>
      </c>
      <c r="BO69" s="24">
        <v>90.241</v>
      </c>
      <c r="BP69" s="24">
        <v>1</v>
      </c>
      <c r="BQ69" s="24">
        <v>100</v>
      </c>
      <c r="BR69" s="24">
        <v>100</v>
      </c>
      <c r="BS69" s="24">
        <v>22.218</v>
      </c>
      <c r="BT69" s="24">
        <v>1839.6990000000001</v>
      </c>
      <c r="BU69" s="24">
        <v>1843.796</v>
      </c>
      <c r="BV69" s="24">
        <v>21</v>
      </c>
      <c r="BW69" s="25" t="s">
        <v>4262</v>
      </c>
      <c r="BX69" s="25" t="s">
        <v>510</v>
      </c>
      <c r="BY69" s="25" t="s">
        <v>956</v>
      </c>
      <c r="BZ69" s="74">
        <v>1</v>
      </c>
      <c r="CA69" s="25" t="s">
        <v>4263</v>
      </c>
      <c r="CB69" s="24">
        <v>62.984000000000002</v>
      </c>
      <c r="CC69" s="24">
        <v>373.94200000000001</v>
      </c>
      <c r="CD69" s="24">
        <v>422.726</v>
      </c>
      <c r="CE69" s="24">
        <v>3</v>
      </c>
      <c r="CF69" s="24">
        <v>100</v>
      </c>
      <c r="CG69" s="24">
        <v>100</v>
      </c>
      <c r="CH69" s="24">
        <v>30.13</v>
      </c>
      <c r="CI69" s="24">
        <v>81.558000000000007</v>
      </c>
      <c r="CJ69" s="24">
        <v>85.055999999999997</v>
      </c>
      <c r="CK69" s="24">
        <v>3</v>
      </c>
      <c r="CL69" s="99" t="s">
        <v>413</v>
      </c>
      <c r="CM69" s="96" t="s">
        <v>414</v>
      </c>
      <c r="CN69" s="24">
        <v>0</v>
      </c>
      <c r="CO69" s="24">
        <v>0</v>
      </c>
      <c r="CP69" s="24">
        <v>796.74400000000003</v>
      </c>
      <c r="CQ69" s="24">
        <v>0</v>
      </c>
      <c r="CR69" s="24">
        <v>100</v>
      </c>
      <c r="CS69" s="24">
        <v>100</v>
      </c>
      <c r="CT69" s="24">
        <v>4</v>
      </c>
      <c r="CU69" s="24">
        <v>0</v>
      </c>
      <c r="CV69" s="25" t="s">
        <v>4264</v>
      </c>
      <c r="CW69" s="24">
        <v>0</v>
      </c>
      <c r="CX69" s="24">
        <v>0</v>
      </c>
      <c r="CY69" s="24">
        <v>957.4</v>
      </c>
      <c r="CZ69" s="24">
        <v>0</v>
      </c>
      <c r="DA69" s="24">
        <v>4.8920000000000003</v>
      </c>
      <c r="DB69" s="24">
        <v>4.8920000000000003</v>
      </c>
      <c r="DC69" s="24">
        <v>31.949000000000002</v>
      </c>
      <c r="DD69" s="24">
        <v>1</v>
      </c>
      <c r="DE69" s="25" t="s">
        <v>4261</v>
      </c>
      <c r="DF69" s="24">
        <v>0</v>
      </c>
      <c r="DG69" s="24">
        <v>0</v>
      </c>
      <c r="DH69" s="24">
        <v>39.719000000000001</v>
      </c>
      <c r="DI69" s="24">
        <v>0</v>
      </c>
      <c r="DJ69" s="24">
        <v>100</v>
      </c>
      <c r="DK69" s="24">
        <v>89</v>
      </c>
      <c r="DL69" s="24">
        <v>54.04</v>
      </c>
      <c r="DM69" s="24">
        <v>1562.6579999999999</v>
      </c>
      <c r="DN69" s="24">
        <v>1585.87</v>
      </c>
      <c r="DO69" s="24">
        <v>12</v>
      </c>
      <c r="DP69" s="25" t="s">
        <v>4265</v>
      </c>
      <c r="DQ69" s="25" t="s">
        <v>3754</v>
      </c>
      <c r="DR69" s="25" t="s">
        <v>956</v>
      </c>
      <c r="DS69" s="74">
        <v>1</v>
      </c>
      <c r="DT69" s="25" t="s">
        <v>4266</v>
      </c>
      <c r="DU69" s="24">
        <v>0</v>
      </c>
      <c r="DV69" s="24">
        <v>0</v>
      </c>
      <c r="DW69" s="24">
        <v>71.078000000000003</v>
      </c>
      <c r="DX69" s="24">
        <v>0</v>
      </c>
      <c r="DY69" s="24">
        <v>100</v>
      </c>
      <c r="DZ69" s="24">
        <v>100</v>
      </c>
      <c r="EA69" s="24">
        <v>30.54</v>
      </c>
      <c r="EB69" s="24">
        <v>34.911999999999999</v>
      </c>
      <c r="EC69" s="24">
        <v>66.228999999999999</v>
      </c>
      <c r="ED69" s="24">
        <v>2</v>
      </c>
      <c r="EE69" s="96" t="s">
        <v>417</v>
      </c>
      <c r="EF69" s="96" t="s">
        <v>364</v>
      </c>
      <c r="EG69" s="24">
        <v>6.0030000000000001</v>
      </c>
      <c r="EH69" s="24">
        <v>6.0030000000000001</v>
      </c>
      <c r="EI69" s="24">
        <v>345.08300000000003</v>
      </c>
      <c r="EJ69" s="24">
        <v>1</v>
      </c>
      <c r="EK69" s="24">
        <v>100</v>
      </c>
      <c r="EL69" s="24">
        <v>100</v>
      </c>
      <c r="EM69" s="24">
        <v>4</v>
      </c>
      <c r="EN69" s="24">
        <v>0</v>
      </c>
      <c r="EO69" s="25" t="s">
        <v>4267</v>
      </c>
      <c r="EP69" s="24">
        <v>20.088000000000001</v>
      </c>
      <c r="EQ69" s="24">
        <v>53.816000000000003</v>
      </c>
      <c r="ER69" s="24">
        <v>54.801000000000002</v>
      </c>
      <c r="ES69" s="24">
        <v>10</v>
      </c>
      <c r="ET69" s="25" t="s">
        <v>456</v>
      </c>
      <c r="EU69" s="24">
        <v>0</v>
      </c>
      <c r="EV69" s="24">
        <v>0</v>
      </c>
      <c r="EW69" s="24">
        <v>857.25900000000001</v>
      </c>
      <c r="EX69" s="24">
        <v>0</v>
      </c>
      <c r="EY69" s="24">
        <v>100</v>
      </c>
      <c r="EZ69" s="24">
        <v>100</v>
      </c>
      <c r="FA69" s="24">
        <v>4.4020000000000001</v>
      </c>
      <c r="FB69" s="24">
        <v>280.108</v>
      </c>
      <c r="FC69" s="24">
        <v>296.28399999999999</v>
      </c>
      <c r="FD69" s="24">
        <v>17</v>
      </c>
      <c r="FE69" s="25" t="s">
        <v>4268</v>
      </c>
      <c r="FF69" s="24">
        <v>1</v>
      </c>
      <c r="FG69" s="24">
        <v>2</v>
      </c>
      <c r="FH69" s="24">
        <v>4</v>
      </c>
      <c r="FI69" s="24">
        <v>0</v>
      </c>
      <c r="FJ69" s="24">
        <v>1</v>
      </c>
      <c r="FK69" s="24">
        <v>0</v>
      </c>
      <c r="FL69" s="25" t="s">
        <v>313</v>
      </c>
      <c r="FM69" s="25" t="s">
        <v>313</v>
      </c>
      <c r="FN69" s="24">
        <v>1</v>
      </c>
      <c r="FO69" s="24">
        <v>129.006</v>
      </c>
      <c r="FP69" s="24">
        <v>200.05799999999999</v>
      </c>
      <c r="FQ69" s="24">
        <v>202.85300000000001</v>
      </c>
      <c r="FR69" s="24">
        <v>5</v>
      </c>
      <c r="FS69" s="25" t="s">
        <v>4269</v>
      </c>
      <c r="FT69" s="25" t="s">
        <v>323</v>
      </c>
      <c r="FU69" s="25"/>
      <c r="FV69" s="74">
        <v>1</v>
      </c>
      <c r="FW69" s="25" t="s">
        <v>4270</v>
      </c>
      <c r="FX69" s="25" t="s">
        <v>456</v>
      </c>
      <c r="FY69" s="24">
        <v>90.593000000000004</v>
      </c>
      <c r="FZ69" s="24">
        <v>1084.5160000000001</v>
      </c>
      <c r="GA69" s="24">
        <v>1221.8489999999999</v>
      </c>
      <c r="GB69" s="24">
        <v>7</v>
      </c>
      <c r="GC69" s="25" t="s">
        <v>4271</v>
      </c>
      <c r="GD69" s="25" t="s">
        <v>327</v>
      </c>
      <c r="GE69" s="25"/>
      <c r="GF69" s="74">
        <v>0</v>
      </c>
      <c r="GG69" s="25" t="s">
        <v>4272</v>
      </c>
      <c r="GH69" s="25" t="s">
        <v>360</v>
      </c>
      <c r="GI69" s="24">
        <v>160.55099999999999</v>
      </c>
      <c r="GJ69" s="24">
        <v>293.08699999999999</v>
      </c>
      <c r="GK69" s="24">
        <v>323.38200000000001</v>
      </c>
      <c r="GL69" s="24">
        <v>4</v>
      </c>
      <c r="GM69" s="24">
        <v>1</v>
      </c>
      <c r="GN69" s="25" t="s">
        <v>4273</v>
      </c>
      <c r="GO69" s="24">
        <v>151.40299999999999</v>
      </c>
      <c r="GP69" s="24">
        <v>151.40299999999999</v>
      </c>
      <c r="GQ69" s="24">
        <v>154.596</v>
      </c>
      <c r="GR69" s="24">
        <v>1</v>
      </c>
      <c r="GS69" s="24">
        <v>2</v>
      </c>
      <c r="GT69" s="24">
        <v>4</v>
      </c>
      <c r="GU69" s="24">
        <v>0</v>
      </c>
      <c r="GV69" s="24">
        <v>3</v>
      </c>
      <c r="GW69" s="25" t="s">
        <v>627</v>
      </c>
      <c r="GX69" s="24">
        <v>10.161</v>
      </c>
      <c r="GY69" s="24">
        <v>58.837000000000003</v>
      </c>
      <c r="GZ69" s="24">
        <v>60.512999999999998</v>
      </c>
      <c r="HA69" s="24">
        <v>10</v>
      </c>
      <c r="HB69" s="24">
        <v>3</v>
      </c>
      <c r="HC69" s="24">
        <v>5</v>
      </c>
      <c r="HD69" s="24">
        <v>2</v>
      </c>
      <c r="HE69" s="24">
        <v>2</v>
      </c>
      <c r="HF69" s="24">
        <v>2</v>
      </c>
      <c r="HG69" s="24">
        <v>6</v>
      </c>
      <c r="HH69" s="24">
        <v>6</v>
      </c>
      <c r="HI69" s="25" t="s">
        <v>3684</v>
      </c>
      <c r="HJ69" s="25" t="s">
        <v>3685</v>
      </c>
      <c r="HK69" s="8"/>
      <c r="HL69" s="25" t="s">
        <v>4257</v>
      </c>
      <c r="HM69" s="23">
        <v>44273.575115740743</v>
      </c>
      <c r="HN69" s="23">
        <v>44273.625231481485</v>
      </c>
      <c r="HO69" s="24">
        <v>100</v>
      </c>
      <c r="HP69" s="24">
        <v>4329</v>
      </c>
      <c r="HQ69" s="24">
        <v>1</v>
      </c>
      <c r="HR69" s="23">
        <v>44273.625242094909</v>
      </c>
      <c r="HS69" s="25" t="s">
        <v>314</v>
      </c>
      <c r="HT69" s="25" t="s">
        <v>888</v>
      </c>
      <c r="HU69" s="25" t="s">
        <v>889</v>
      </c>
      <c r="HV69" s="25" t="s">
        <v>317</v>
      </c>
      <c r="HW69" s="24">
        <v>1</v>
      </c>
      <c r="HX69" s="24">
        <v>0</v>
      </c>
      <c r="HY69" s="24">
        <v>2</v>
      </c>
      <c r="HZ69" s="24">
        <v>1</v>
      </c>
      <c r="IA69" s="24">
        <v>2</v>
      </c>
      <c r="IB69" s="24">
        <v>1</v>
      </c>
      <c r="IC69" s="24">
        <v>3</v>
      </c>
      <c r="ID69" s="24">
        <v>2</v>
      </c>
      <c r="IE69" s="25" t="s">
        <v>4274</v>
      </c>
      <c r="IF69" s="24">
        <v>4</v>
      </c>
      <c r="IG69" s="24">
        <v>0</v>
      </c>
      <c r="IH69" s="25" t="s">
        <v>4275</v>
      </c>
      <c r="II69" s="25" t="s">
        <v>391</v>
      </c>
      <c r="IJ69" s="25"/>
      <c r="IK69" s="74">
        <v>1</v>
      </c>
      <c r="IL69" s="25" t="s">
        <v>1695</v>
      </c>
      <c r="IM69" s="74">
        <v>33</v>
      </c>
      <c r="IN69" s="25"/>
      <c r="IO69" s="74">
        <v>1</v>
      </c>
      <c r="IP69" s="25" t="s">
        <v>4276</v>
      </c>
      <c r="IQ69" s="25" t="s">
        <v>4277</v>
      </c>
      <c r="IR69" s="74">
        <v>22</v>
      </c>
      <c r="IS69" s="25"/>
      <c r="IT69" s="74">
        <v>1</v>
      </c>
      <c r="IU69" s="25" t="s">
        <v>4278</v>
      </c>
      <c r="IV69" s="74">
        <v>11</v>
      </c>
      <c r="IW69" s="74">
        <v>0.6</v>
      </c>
      <c r="IX69" s="74">
        <v>0</v>
      </c>
      <c r="IY69" s="25" t="s">
        <v>4279</v>
      </c>
      <c r="IZ69" s="25" t="s">
        <v>1314</v>
      </c>
      <c r="JA69" s="74">
        <v>40</v>
      </c>
      <c r="JB69" s="25"/>
      <c r="JC69" s="74">
        <v>1</v>
      </c>
      <c r="JD69" s="25" t="s">
        <v>4280</v>
      </c>
      <c r="JE69" s="74">
        <v>51</v>
      </c>
      <c r="JF69" s="25"/>
      <c r="JG69" s="74">
        <v>0</v>
      </c>
      <c r="JH69" s="25" t="s">
        <v>4281</v>
      </c>
      <c r="JI69" s="24">
        <v>4</v>
      </c>
      <c r="JJ69" s="24">
        <v>0</v>
      </c>
      <c r="JK69" s="24">
        <v>3</v>
      </c>
      <c r="JL69" s="24">
        <v>1</v>
      </c>
      <c r="JM69" s="25" t="s">
        <v>4282</v>
      </c>
      <c r="JN69" s="24">
        <v>1</v>
      </c>
      <c r="JO69" s="24">
        <v>1</v>
      </c>
      <c r="JP69" s="24">
        <v>2</v>
      </c>
      <c r="JQ69" s="24">
        <v>2</v>
      </c>
      <c r="JR69" s="24">
        <v>1</v>
      </c>
      <c r="JS69" s="25" t="s">
        <v>4283</v>
      </c>
      <c r="JT69" s="24">
        <v>2</v>
      </c>
      <c r="JU69" s="24">
        <v>1</v>
      </c>
      <c r="JV69" s="25" t="s">
        <v>4284</v>
      </c>
      <c r="JW69" s="24">
        <v>2</v>
      </c>
      <c r="JX69" s="24">
        <v>4</v>
      </c>
      <c r="JY69" s="24">
        <v>0</v>
      </c>
      <c r="JZ69" s="24">
        <v>1</v>
      </c>
      <c r="KA69" s="24">
        <v>0</v>
      </c>
      <c r="KB69" s="25" t="s">
        <v>313</v>
      </c>
      <c r="KC69" s="25" t="s">
        <v>313</v>
      </c>
      <c r="KD69" s="24">
        <v>2</v>
      </c>
      <c r="KE69" s="24">
        <v>7.923</v>
      </c>
      <c r="KF69" s="24">
        <v>30.742000000000001</v>
      </c>
      <c r="KG69" s="24">
        <v>32.558</v>
      </c>
      <c r="KH69" s="24">
        <v>7</v>
      </c>
      <c r="KI69" s="24">
        <v>2</v>
      </c>
      <c r="KJ69" s="24">
        <v>2</v>
      </c>
      <c r="KK69" s="24">
        <v>2</v>
      </c>
      <c r="KL69" s="24">
        <v>2</v>
      </c>
      <c r="KM69" s="24">
        <v>2</v>
      </c>
      <c r="KN69" s="24">
        <v>10</v>
      </c>
      <c r="KO69" s="24">
        <v>2</v>
      </c>
      <c r="KP69" s="25" t="s">
        <v>312</v>
      </c>
      <c r="KQ69" s="25" t="s">
        <v>313</v>
      </c>
      <c r="KR69" s="24">
        <v>1</v>
      </c>
      <c r="KS69" s="25" t="s">
        <v>633</v>
      </c>
      <c r="KT69" s="25" t="s">
        <v>313</v>
      </c>
      <c r="KU69" s="24">
        <v>4</v>
      </c>
      <c r="KV69" s="24">
        <v>3</v>
      </c>
      <c r="KW69" s="24">
        <v>3</v>
      </c>
      <c r="KX69" s="24">
        <v>3</v>
      </c>
      <c r="KY69" s="24">
        <v>4</v>
      </c>
      <c r="KZ69" s="24">
        <v>3</v>
      </c>
      <c r="LA69" s="24">
        <v>3</v>
      </c>
      <c r="LB69" s="24">
        <v>4</v>
      </c>
      <c r="LC69" s="24">
        <v>3</v>
      </c>
      <c r="LD69" s="24">
        <v>3</v>
      </c>
      <c r="LE69" s="24">
        <v>3</v>
      </c>
      <c r="LF69" s="24">
        <v>4</v>
      </c>
      <c r="LG69" s="24">
        <v>3</v>
      </c>
      <c r="LH69" s="24">
        <v>4</v>
      </c>
      <c r="LI69" s="24">
        <v>3</v>
      </c>
      <c r="LJ69" s="24">
        <v>3</v>
      </c>
      <c r="LK69" s="24">
        <v>3</v>
      </c>
      <c r="LL69" s="24">
        <v>2</v>
      </c>
      <c r="LM69" s="24">
        <v>3</v>
      </c>
      <c r="LN69" s="24">
        <v>3</v>
      </c>
      <c r="LO69" s="24">
        <v>3</v>
      </c>
      <c r="LP69" s="24">
        <v>3</v>
      </c>
      <c r="LQ69" s="24">
        <v>3</v>
      </c>
      <c r="LR69" s="24">
        <v>4</v>
      </c>
      <c r="LS69" s="24">
        <v>3</v>
      </c>
      <c r="LT69" s="24">
        <v>4</v>
      </c>
      <c r="LU69" s="24">
        <v>4</v>
      </c>
      <c r="LV69" s="25" t="s">
        <v>4285</v>
      </c>
      <c r="LW69" s="25" t="s">
        <v>4286</v>
      </c>
      <c r="LX69" s="25" t="s">
        <v>4287</v>
      </c>
      <c r="LY69" s="25" t="s">
        <v>4288</v>
      </c>
      <c r="LZ69" s="24">
        <v>47</v>
      </c>
      <c r="MA69">
        <f t="shared" si="59"/>
        <v>6</v>
      </c>
      <c r="MB69">
        <f t="shared" si="60"/>
        <v>11</v>
      </c>
      <c r="MC69">
        <f t="shared" si="61"/>
        <v>14</v>
      </c>
      <c r="MD69">
        <f t="shared" si="62"/>
        <v>10</v>
      </c>
      <c r="ME69">
        <f t="shared" si="92"/>
        <v>40</v>
      </c>
      <c r="MF69">
        <f t="shared" si="93"/>
        <v>1</v>
      </c>
      <c r="MG69">
        <f t="shared" si="94"/>
        <v>1.8333333333333333</v>
      </c>
      <c r="MH69">
        <f t="shared" si="95"/>
        <v>2.8</v>
      </c>
      <c r="MI69">
        <f t="shared" si="96"/>
        <v>2</v>
      </c>
      <c r="MJ69">
        <f t="shared" si="97"/>
        <v>3.3333333333333335</v>
      </c>
      <c r="MK69">
        <f t="shared" si="98"/>
        <v>0</v>
      </c>
      <c r="ML69">
        <f t="shared" si="99"/>
        <v>4</v>
      </c>
      <c r="MM69">
        <f t="shared" si="100"/>
        <v>0</v>
      </c>
      <c r="MN69">
        <f t="shared" si="101"/>
        <v>4</v>
      </c>
      <c r="MO69">
        <f t="shared" si="102"/>
        <v>0</v>
      </c>
      <c r="MP69">
        <f t="shared" si="103"/>
        <v>4</v>
      </c>
      <c r="MQ69">
        <f t="shared" si="104"/>
        <v>0</v>
      </c>
      <c r="MR69">
        <f t="shared" si="105"/>
        <v>4</v>
      </c>
      <c r="MS69">
        <f t="shared" si="106"/>
        <v>100</v>
      </c>
      <c r="MT69">
        <f t="shared" si="107"/>
        <v>98.428571428571431</v>
      </c>
      <c r="MU69" s="77">
        <f t="shared" si="63"/>
        <v>1</v>
      </c>
      <c r="MV69">
        <f t="shared" si="64"/>
        <v>1</v>
      </c>
      <c r="MW69">
        <v>1</v>
      </c>
      <c r="MX69">
        <v>1</v>
      </c>
      <c r="MY69">
        <f t="shared" si="65"/>
        <v>1</v>
      </c>
      <c r="MZ69">
        <v>1</v>
      </c>
      <c r="NA69">
        <v>1</v>
      </c>
      <c r="NB69">
        <f t="shared" si="66"/>
        <v>1</v>
      </c>
      <c r="NC69">
        <f t="shared" si="67"/>
        <v>0.5</v>
      </c>
      <c r="ND69">
        <f t="shared" si="68"/>
        <v>0</v>
      </c>
      <c r="NE69">
        <f t="shared" si="69"/>
        <v>0</v>
      </c>
      <c r="NF69">
        <f t="shared" si="70"/>
        <v>1</v>
      </c>
      <c r="NG69">
        <f t="shared" si="71"/>
        <v>0</v>
      </c>
      <c r="NH69">
        <f t="shared" si="72"/>
        <v>1</v>
      </c>
      <c r="NI69">
        <f t="shared" si="73"/>
        <v>1</v>
      </c>
      <c r="NJ69">
        <f t="shared" si="74"/>
        <v>1</v>
      </c>
      <c r="NK69">
        <f t="shared" si="75"/>
        <v>0</v>
      </c>
      <c r="NL69">
        <f t="shared" si="76"/>
        <v>1</v>
      </c>
      <c r="NM69">
        <f t="shared" si="77"/>
        <v>0</v>
      </c>
      <c r="NN69" s="77">
        <f t="shared" si="78"/>
        <v>0.5</v>
      </c>
      <c r="NO69" s="77">
        <f t="shared" si="79"/>
        <v>0</v>
      </c>
      <c r="NP69" s="77">
        <f t="shared" si="80"/>
        <v>1</v>
      </c>
      <c r="NQ69" s="77">
        <f t="shared" si="81"/>
        <v>0</v>
      </c>
      <c r="NR69" s="77">
        <f t="shared" si="82"/>
        <v>1</v>
      </c>
      <c r="NS69" s="77">
        <f t="shared" si="83"/>
        <v>0</v>
      </c>
      <c r="NT69" s="77">
        <f t="shared" si="84"/>
        <v>1</v>
      </c>
      <c r="NU69" s="77">
        <f t="shared" si="85"/>
        <v>1</v>
      </c>
      <c r="NV69" s="77">
        <f t="shared" si="86"/>
        <v>1</v>
      </c>
      <c r="NW69" s="77" t="e">
        <f>IF(LEN(VLOOKUP(I:I,#REF!, 2, 0))=0, "", VLOOKUP(I:I,#REF!, 2, 0))</f>
        <v>#REF!</v>
      </c>
      <c r="NX69" s="77" t="e">
        <f>IF(LEN(VLOOKUP(I:I,#REF!, 3, 0))=0, "", VLOOKUP(I:I,#REF!, 3, 0))</f>
        <v>#REF!</v>
      </c>
      <c r="NY69" s="77">
        <f t="shared" si="108"/>
        <v>1</v>
      </c>
      <c r="NZ69" s="77">
        <f t="shared" si="109"/>
        <v>1</v>
      </c>
      <c r="OA69" s="77">
        <f t="shared" si="110"/>
        <v>1</v>
      </c>
      <c r="OB69" s="77">
        <f t="shared" si="87"/>
        <v>0.41666666666666669</v>
      </c>
      <c r="OC69">
        <f t="shared" si="88"/>
        <v>0.5</v>
      </c>
      <c r="OD69" s="77">
        <f t="shared" si="111"/>
        <v>0.375</v>
      </c>
      <c r="OE69">
        <f t="shared" si="89"/>
        <v>0.6333333333333333</v>
      </c>
      <c r="OF69">
        <f t="shared" si="90"/>
        <v>0.72727272727272729</v>
      </c>
      <c r="OG69" t="e">
        <f t="shared" si="112"/>
        <v>#REF!</v>
      </c>
      <c r="OH69">
        <f t="shared" si="91"/>
        <v>0.70833333333333337</v>
      </c>
      <c r="OI69">
        <f t="shared" si="113"/>
        <v>0.75</v>
      </c>
      <c r="OJ69" s="77">
        <f t="shared" si="114"/>
        <v>0.6875</v>
      </c>
      <c r="OK69" t="e">
        <f>IF(LEN(VLOOKUP(I:I,#REF!, 2, 0))=0, "", VLOOKUP(I:I,#REF!, 2, 0))</f>
        <v>#REF!</v>
      </c>
      <c r="OL69" t="e">
        <f>IF(LEN(VLOOKUP(I:I,#REF!, 3, 0))=0, "", VLOOKUP(I:I,#REF!, 3, 0))</f>
        <v>#REF!</v>
      </c>
      <c r="OM69">
        <v>1</v>
      </c>
      <c r="ON69">
        <v>0</v>
      </c>
      <c r="OO69" s="1">
        <v>1</v>
      </c>
      <c r="OP69">
        <f t="shared" si="115"/>
        <v>9</v>
      </c>
      <c r="OQ69">
        <v>0</v>
      </c>
      <c r="OR69">
        <v>3</v>
      </c>
      <c r="OS69">
        <f t="shared" si="116"/>
        <v>3</v>
      </c>
    </row>
    <row r="70" spans="1:409" ht="18" customHeight="1">
      <c r="A70">
        <v>1</v>
      </c>
      <c r="B70" t="s">
        <v>7268</v>
      </c>
      <c r="F70">
        <v>1</v>
      </c>
      <c r="G70">
        <v>1</v>
      </c>
      <c r="H70" s="158" t="s">
        <v>7247</v>
      </c>
      <c r="I70" s="111" t="s">
        <v>1184</v>
      </c>
      <c r="J70" s="5" t="s">
        <v>7269</v>
      </c>
      <c r="K70" s="6">
        <v>44270.774918981479</v>
      </c>
      <c r="L70" s="6">
        <v>44270.848171296297</v>
      </c>
      <c r="M70" s="7">
        <v>100</v>
      </c>
      <c r="N70" s="7">
        <v>2</v>
      </c>
      <c r="O70" s="73">
        <v>1</v>
      </c>
      <c r="P70" s="4" t="s">
        <v>1185</v>
      </c>
      <c r="Q70" s="7">
        <v>6329</v>
      </c>
      <c r="R70" s="7">
        <v>1</v>
      </c>
      <c r="S70" s="6">
        <v>44270.848184247683</v>
      </c>
      <c r="T70" s="4" t="s">
        <v>1097</v>
      </c>
      <c r="U70" s="4" t="s">
        <v>1098</v>
      </c>
      <c r="V70" s="4" t="s">
        <v>1099</v>
      </c>
      <c r="W70" s="4" t="s">
        <v>1186</v>
      </c>
      <c r="X70" s="7">
        <v>0.68899999999999995</v>
      </c>
      <c r="Y70" s="7">
        <v>3.2690000000000001</v>
      </c>
      <c r="Z70" s="7">
        <v>4.9930000000000003</v>
      </c>
      <c r="AA70" s="7">
        <v>5</v>
      </c>
      <c r="AB70" s="7">
        <v>2</v>
      </c>
      <c r="AC70" s="7">
        <v>1</v>
      </c>
      <c r="AD70" s="7">
        <v>2</v>
      </c>
      <c r="AE70" s="7">
        <v>1</v>
      </c>
      <c r="AF70" s="7">
        <v>3</v>
      </c>
      <c r="AG70" s="7">
        <v>3</v>
      </c>
      <c r="AH70" s="7">
        <v>2</v>
      </c>
      <c r="AI70" s="7">
        <v>1</v>
      </c>
      <c r="AJ70" s="4" t="s">
        <v>1187</v>
      </c>
      <c r="AK70" s="7">
        <v>3.0830000000000002</v>
      </c>
      <c r="AL70" s="7">
        <v>3.9220000000000002</v>
      </c>
      <c r="AM70" s="7">
        <v>4.6230000000000002</v>
      </c>
      <c r="AN70" s="7">
        <v>2</v>
      </c>
      <c r="AO70" s="7">
        <v>2</v>
      </c>
      <c r="AP70" s="7">
        <v>1</v>
      </c>
      <c r="AQ70" s="7">
        <v>0</v>
      </c>
      <c r="AR70" s="7">
        <v>0</v>
      </c>
      <c r="AS70" s="7">
        <v>150.005</v>
      </c>
      <c r="AT70" s="7">
        <v>0</v>
      </c>
      <c r="AU70" s="7">
        <v>3.7629999999999999</v>
      </c>
      <c r="AV70" s="7">
        <v>611.88</v>
      </c>
      <c r="AW70" s="7">
        <v>612.26300000000003</v>
      </c>
      <c r="AX70" s="7">
        <v>16</v>
      </c>
      <c r="AY70" s="4" t="s">
        <v>1188</v>
      </c>
      <c r="AZ70" s="4" t="s">
        <v>377</v>
      </c>
      <c r="BA70" s="4"/>
      <c r="BB70" s="73">
        <v>1</v>
      </c>
      <c r="BC70" s="4" t="s">
        <v>1189</v>
      </c>
      <c r="BD70" s="7">
        <v>135.88200000000001</v>
      </c>
      <c r="BE70" s="7">
        <v>662.98699999999997</v>
      </c>
      <c r="BF70" s="7">
        <v>663.346</v>
      </c>
      <c r="BG70" s="7">
        <v>6</v>
      </c>
      <c r="BH70" s="7">
        <v>1.069</v>
      </c>
      <c r="BI70" s="7">
        <v>18.012</v>
      </c>
      <c r="BJ70" s="7">
        <v>34.325000000000003</v>
      </c>
      <c r="BK70" s="7">
        <v>2</v>
      </c>
      <c r="BL70" s="4" t="s">
        <v>1190</v>
      </c>
      <c r="BM70" s="7">
        <v>133.99799999999999</v>
      </c>
      <c r="BN70" s="7">
        <v>182.11799999999999</v>
      </c>
      <c r="BO70" s="7">
        <v>337.04500000000002</v>
      </c>
      <c r="BP70" s="7">
        <v>5</v>
      </c>
      <c r="BQ70" s="7">
        <v>100</v>
      </c>
      <c r="BR70" s="7">
        <v>80</v>
      </c>
      <c r="BS70" s="7">
        <v>1.2430000000000001</v>
      </c>
      <c r="BT70" s="7">
        <v>994.21799999999996</v>
      </c>
      <c r="BU70" s="7">
        <v>994.81799999999998</v>
      </c>
      <c r="BV70" s="7">
        <v>21</v>
      </c>
      <c r="BW70" s="4" t="s">
        <v>1191</v>
      </c>
      <c r="BX70" s="4" t="s">
        <v>510</v>
      </c>
      <c r="BY70" s="4" t="s">
        <v>956</v>
      </c>
      <c r="BZ70" s="73">
        <v>1</v>
      </c>
      <c r="CA70" s="4" t="s">
        <v>1192</v>
      </c>
      <c r="CB70" s="7">
        <v>5.9409999999999998</v>
      </c>
      <c r="CC70" s="7">
        <v>378.41</v>
      </c>
      <c r="CD70" s="7">
        <v>424.53399999999999</v>
      </c>
      <c r="CE70" s="7">
        <v>3</v>
      </c>
      <c r="CF70" s="7">
        <v>100</v>
      </c>
      <c r="CG70" s="7">
        <v>91</v>
      </c>
      <c r="CH70" s="7">
        <v>3.3519999999999999</v>
      </c>
      <c r="CI70" s="7">
        <v>175.46100000000001</v>
      </c>
      <c r="CJ70" s="7">
        <v>201.88800000000001</v>
      </c>
      <c r="CK70" s="7">
        <v>32</v>
      </c>
      <c r="CL70" s="97" t="s">
        <v>1193</v>
      </c>
      <c r="CM70" s="94" t="s">
        <v>653</v>
      </c>
      <c r="CN70" s="7">
        <v>50.587000000000003</v>
      </c>
      <c r="CO70" s="7">
        <v>68.228999999999999</v>
      </c>
      <c r="CP70" s="7">
        <v>170.36600000000001</v>
      </c>
      <c r="CQ70" s="7">
        <v>3</v>
      </c>
      <c r="CR70" s="7">
        <v>100</v>
      </c>
      <c r="CS70" s="7">
        <v>60</v>
      </c>
      <c r="CT70" s="7">
        <v>1</v>
      </c>
      <c r="CU70" s="7">
        <v>2</v>
      </c>
      <c r="CV70" s="4" t="s">
        <v>1194</v>
      </c>
      <c r="CW70" s="7">
        <v>25.512</v>
      </c>
      <c r="CX70" s="7">
        <v>240.86600000000001</v>
      </c>
      <c r="CY70" s="7">
        <v>421.077</v>
      </c>
      <c r="CZ70" s="7">
        <v>4</v>
      </c>
      <c r="DA70" s="7">
        <v>3.169</v>
      </c>
      <c r="DB70" s="7">
        <v>7.9320000000000004</v>
      </c>
      <c r="DC70" s="7">
        <v>10.48</v>
      </c>
      <c r="DD70" s="7">
        <v>4</v>
      </c>
      <c r="DE70" s="4" t="s">
        <v>377</v>
      </c>
      <c r="DF70" s="7">
        <v>0</v>
      </c>
      <c r="DG70" s="7">
        <v>0</v>
      </c>
      <c r="DH70" s="7">
        <v>36.015000000000001</v>
      </c>
      <c r="DI70" s="7">
        <v>0</v>
      </c>
      <c r="DJ70" s="7">
        <v>100</v>
      </c>
      <c r="DK70" s="7">
        <v>60</v>
      </c>
      <c r="DL70" s="7">
        <v>1.026</v>
      </c>
      <c r="DM70" s="7">
        <v>589.53099999999995</v>
      </c>
      <c r="DN70" s="7">
        <v>590.39800000000002</v>
      </c>
      <c r="DO70" s="7">
        <v>32</v>
      </c>
      <c r="DP70" s="4" t="s">
        <v>1195</v>
      </c>
      <c r="DQ70" s="4" t="s">
        <v>510</v>
      </c>
      <c r="DR70" s="4" t="s">
        <v>956</v>
      </c>
      <c r="DS70" s="73">
        <v>1</v>
      </c>
      <c r="DT70" s="4" t="s">
        <v>1196</v>
      </c>
      <c r="DU70" s="7">
        <v>27.318000000000001</v>
      </c>
      <c r="DV70" s="7">
        <v>27.318000000000001</v>
      </c>
      <c r="DW70" s="7">
        <v>87.876000000000005</v>
      </c>
      <c r="DX70" s="7">
        <v>1</v>
      </c>
      <c r="DY70" s="7">
        <v>70</v>
      </c>
      <c r="DZ70" s="7">
        <v>50</v>
      </c>
      <c r="EA70" s="7">
        <v>3.9750000000000001</v>
      </c>
      <c r="EB70" s="7">
        <v>83.46</v>
      </c>
      <c r="EC70" s="7">
        <v>84.15</v>
      </c>
      <c r="ED70" s="7">
        <v>7</v>
      </c>
      <c r="EE70" s="94" t="s">
        <v>764</v>
      </c>
      <c r="EF70" s="94" t="s">
        <v>1197</v>
      </c>
      <c r="EG70" s="7">
        <v>136.434</v>
      </c>
      <c r="EH70" s="7">
        <v>136.434</v>
      </c>
      <c r="EI70" s="7">
        <v>136.85</v>
      </c>
      <c r="EJ70" s="7">
        <v>1</v>
      </c>
      <c r="EK70" s="7">
        <v>80</v>
      </c>
      <c r="EL70" s="7">
        <v>80</v>
      </c>
      <c r="EM70" s="7">
        <v>1</v>
      </c>
      <c r="EN70" s="7">
        <v>3</v>
      </c>
      <c r="EO70" s="4" t="s">
        <v>1198</v>
      </c>
      <c r="EP70" s="7">
        <v>9.1709999999999994</v>
      </c>
      <c r="EQ70" s="7">
        <v>26.664000000000001</v>
      </c>
      <c r="ER70" s="7">
        <v>26.695</v>
      </c>
      <c r="ES70" s="7">
        <v>6</v>
      </c>
      <c r="ET70" s="4" t="s">
        <v>1092</v>
      </c>
      <c r="EU70" s="7">
        <v>0</v>
      </c>
      <c r="EV70" s="7">
        <v>0</v>
      </c>
      <c r="EW70" s="7">
        <v>242.232</v>
      </c>
      <c r="EX70" s="7">
        <v>0</v>
      </c>
      <c r="EY70" s="7">
        <v>80</v>
      </c>
      <c r="EZ70" s="7">
        <v>75</v>
      </c>
      <c r="FA70" s="7">
        <v>4.3559999999999999</v>
      </c>
      <c r="FB70" s="7">
        <v>95.840999999999994</v>
      </c>
      <c r="FC70" s="7">
        <v>96.608000000000004</v>
      </c>
      <c r="FD70" s="7">
        <v>26</v>
      </c>
      <c r="FE70" s="4" t="s">
        <v>1199</v>
      </c>
      <c r="FF70" s="7">
        <v>1</v>
      </c>
      <c r="FG70" s="7">
        <v>2</v>
      </c>
      <c r="FH70" s="7">
        <v>3</v>
      </c>
      <c r="FI70" s="7">
        <v>0</v>
      </c>
      <c r="FJ70" s="7">
        <v>1</v>
      </c>
      <c r="FK70" s="7">
        <v>0</v>
      </c>
      <c r="FL70" s="4" t="s">
        <v>336</v>
      </c>
      <c r="FM70" s="4" t="s">
        <v>313</v>
      </c>
      <c r="FN70" s="7">
        <v>1</v>
      </c>
      <c r="FO70" s="7">
        <v>1.0860000000000001</v>
      </c>
      <c r="FP70" s="7">
        <v>201.947</v>
      </c>
      <c r="FQ70" s="7">
        <v>202.91900000000001</v>
      </c>
      <c r="FR70" s="7">
        <v>26</v>
      </c>
      <c r="FS70" s="4" t="s">
        <v>1200</v>
      </c>
      <c r="FT70" s="4" t="s">
        <v>323</v>
      </c>
      <c r="FU70" s="4"/>
      <c r="FV70" s="73">
        <v>1</v>
      </c>
      <c r="FW70" s="4" t="s">
        <v>1201</v>
      </c>
      <c r="FX70" s="4" t="s">
        <v>312</v>
      </c>
      <c r="FY70" s="7">
        <v>1.208</v>
      </c>
      <c r="FZ70" s="7">
        <v>211.09100000000001</v>
      </c>
      <c r="GA70" s="7">
        <v>211.72399999999999</v>
      </c>
      <c r="GB70" s="7">
        <v>22</v>
      </c>
      <c r="GC70" s="4" t="s">
        <v>1202</v>
      </c>
      <c r="GD70" s="4" t="s">
        <v>368</v>
      </c>
      <c r="GE70" s="4"/>
      <c r="GF70" s="73">
        <v>1</v>
      </c>
      <c r="GG70" s="4" t="s">
        <v>1203</v>
      </c>
      <c r="GH70" s="4" t="s">
        <v>360</v>
      </c>
      <c r="GI70" s="7">
        <v>6.9480000000000004</v>
      </c>
      <c r="GJ70" s="7">
        <v>60.982999999999997</v>
      </c>
      <c r="GK70" s="7">
        <v>63.392000000000003</v>
      </c>
      <c r="GL70" s="7">
        <v>31</v>
      </c>
      <c r="GM70" s="7">
        <v>4</v>
      </c>
      <c r="GN70" s="4" t="s">
        <v>1204</v>
      </c>
      <c r="GO70" s="7">
        <v>2.254</v>
      </c>
      <c r="GP70" s="7">
        <v>5.4059999999999997</v>
      </c>
      <c r="GQ70" s="7">
        <v>6.8719999999999999</v>
      </c>
      <c r="GR70" s="7">
        <v>8</v>
      </c>
      <c r="GS70" s="7">
        <v>2</v>
      </c>
      <c r="GT70" s="7">
        <v>2</v>
      </c>
      <c r="GU70" s="7">
        <v>1</v>
      </c>
      <c r="GV70" s="7">
        <v>3</v>
      </c>
      <c r="GW70" s="4" t="s">
        <v>424</v>
      </c>
      <c r="GX70" s="7">
        <v>1.6619999999999999</v>
      </c>
      <c r="GY70" s="7">
        <v>38.619999999999997</v>
      </c>
      <c r="GZ70" s="7">
        <v>40.363</v>
      </c>
      <c r="HA70" s="7">
        <v>18</v>
      </c>
      <c r="HB70" s="7">
        <v>3</v>
      </c>
      <c r="HC70" s="7">
        <v>3</v>
      </c>
      <c r="HD70" s="7">
        <v>2</v>
      </c>
      <c r="HE70" s="7">
        <v>1</v>
      </c>
      <c r="HF70" s="7">
        <v>1</v>
      </c>
      <c r="HG70" s="7">
        <v>4</v>
      </c>
      <c r="HH70" s="7">
        <v>5</v>
      </c>
      <c r="HI70" s="4" t="s">
        <v>346</v>
      </c>
      <c r="HJ70" s="4" t="s">
        <v>347</v>
      </c>
      <c r="HK70" s="8"/>
      <c r="HL70" s="12" t="s">
        <v>1184</v>
      </c>
      <c r="HM70" s="9"/>
      <c r="HN70" s="9"/>
      <c r="HO70" s="9"/>
      <c r="HP70" s="9"/>
      <c r="HQ70" s="9"/>
      <c r="HR70" s="9"/>
      <c r="HS70" s="9"/>
      <c r="HT70" s="9"/>
      <c r="HU70" s="9"/>
      <c r="HV70" s="9"/>
      <c r="HW70" s="9"/>
      <c r="HX70" s="9"/>
      <c r="HY70" s="9"/>
      <c r="HZ70" s="9"/>
      <c r="IA70" s="9"/>
      <c r="IB70" s="9"/>
      <c r="IC70" s="9"/>
      <c r="ID70" s="9"/>
      <c r="IE70" s="9"/>
      <c r="IF70" s="9"/>
      <c r="IG70" s="9"/>
      <c r="IH70" s="9"/>
      <c r="II70" s="9" t="s">
        <v>320</v>
      </c>
      <c r="IJ70" s="9"/>
      <c r="IK70" s="7">
        <v>-999</v>
      </c>
      <c r="IL70" s="9"/>
      <c r="IM70" s="9" t="s">
        <v>320</v>
      </c>
      <c r="IN70" s="9"/>
      <c r="IO70" s="73">
        <v>-999</v>
      </c>
      <c r="IP70" s="9"/>
      <c r="IQ70" s="9"/>
      <c r="IR70" s="9" t="s">
        <v>320</v>
      </c>
      <c r="IS70" s="9"/>
      <c r="IT70" s="7">
        <v>-999</v>
      </c>
      <c r="IU70" s="9"/>
      <c r="IV70" s="9" t="s">
        <v>320</v>
      </c>
      <c r="IW70" s="9"/>
      <c r="IX70" s="7">
        <v>-999</v>
      </c>
      <c r="IY70" s="9"/>
      <c r="IZ70" s="9"/>
      <c r="JA70" s="9" t="s">
        <v>320</v>
      </c>
      <c r="JB70" s="9"/>
      <c r="JC70" s="7">
        <v>-999</v>
      </c>
      <c r="JD70" s="9"/>
      <c r="JE70" s="9" t="s">
        <v>320</v>
      </c>
      <c r="JF70" s="9"/>
      <c r="JG70" s="7">
        <v>-999</v>
      </c>
      <c r="JH70" s="9"/>
      <c r="JI70" s="9"/>
      <c r="JJ70" s="9"/>
      <c r="JK70" s="9"/>
      <c r="JL70" s="9"/>
      <c r="JM70" s="9"/>
      <c r="JN70" s="9"/>
      <c r="JO70" s="9"/>
      <c r="JP70" s="9"/>
      <c r="JQ70" s="9"/>
      <c r="JR70" s="9"/>
      <c r="JS70" s="9"/>
      <c r="JT70" s="9"/>
      <c r="JU70" s="9"/>
      <c r="JV70" s="9"/>
      <c r="JW70" s="9"/>
      <c r="JX70" s="9"/>
      <c r="JY70" s="9"/>
      <c r="JZ70" s="9"/>
      <c r="KA70" s="9"/>
      <c r="KB70" s="9"/>
      <c r="KC70" s="9"/>
      <c r="KD70" s="9"/>
      <c r="KE70" s="9"/>
      <c r="KF70" s="9"/>
      <c r="KG70" s="9"/>
      <c r="KH70" s="9"/>
      <c r="KI70" s="9"/>
      <c r="KJ70" s="9"/>
      <c r="KK70" s="9"/>
      <c r="KL70" s="9"/>
      <c r="KM70" s="9"/>
      <c r="KN70" s="9"/>
      <c r="KO70" s="9"/>
      <c r="KP70" s="9"/>
      <c r="KQ70" s="9"/>
      <c r="KR70" s="9"/>
      <c r="KS70" s="9"/>
      <c r="KT70" s="9"/>
      <c r="KU70" s="9"/>
      <c r="KV70" s="9"/>
      <c r="KW70" s="9"/>
      <c r="KX70" s="9"/>
      <c r="KY70" s="9"/>
      <c r="KZ70" s="9"/>
      <c r="LA70" s="9"/>
      <c r="LB70" s="9"/>
      <c r="LC70" s="9"/>
      <c r="LD70" s="9"/>
      <c r="LE70" s="9"/>
      <c r="LF70" s="9"/>
      <c r="LG70" s="9"/>
      <c r="LH70" s="9"/>
      <c r="LI70" s="9"/>
      <c r="LJ70" s="9"/>
      <c r="LK70" s="9"/>
      <c r="LL70" s="9"/>
      <c r="LM70" s="9"/>
      <c r="LN70" s="9"/>
      <c r="LO70" s="9"/>
      <c r="LP70" s="9"/>
      <c r="LQ70" s="9"/>
      <c r="LR70" s="9"/>
      <c r="LS70" s="9"/>
      <c r="LT70" s="9"/>
      <c r="LU70" s="9"/>
      <c r="LV70" s="9"/>
      <c r="LW70" s="9"/>
      <c r="LX70" s="9"/>
      <c r="LY70" s="9"/>
      <c r="LZ70" s="9"/>
      <c r="MA70">
        <f t="shared" si="59"/>
        <v>12</v>
      </c>
      <c r="MB70" t="str">
        <f t="shared" si="60"/>
        <v/>
      </c>
      <c r="MC70">
        <f t="shared" si="61"/>
        <v>10</v>
      </c>
      <c r="MD70" t="str">
        <f t="shared" si="62"/>
        <v/>
      </c>
      <c r="ME70" t="str">
        <f t="shared" si="92"/>
        <v/>
      </c>
      <c r="MF70">
        <f t="shared" si="93"/>
        <v>2</v>
      </c>
      <c r="MG70" t="str">
        <f t="shared" si="94"/>
        <v/>
      </c>
      <c r="MH70">
        <f t="shared" si="95"/>
        <v>2</v>
      </c>
      <c r="MI70" t="str">
        <f t="shared" si="96"/>
        <v/>
      </c>
      <c r="MJ70" t="str">
        <f t="shared" si="97"/>
        <v/>
      </c>
      <c r="MK70">
        <f t="shared" si="98"/>
        <v>1.4</v>
      </c>
      <c r="ML70">
        <f t="shared" si="99"/>
        <v>1.8</v>
      </c>
      <c r="MM70">
        <f t="shared" si="100"/>
        <v>1</v>
      </c>
      <c r="MN70">
        <f t="shared" si="101"/>
        <v>2</v>
      </c>
      <c r="MO70">
        <f t="shared" si="102"/>
        <v>1.3333333333333333</v>
      </c>
      <c r="MP70">
        <f t="shared" si="103"/>
        <v>1.8333333333333333</v>
      </c>
      <c r="MQ70" t="str">
        <f t="shared" si="104"/>
        <v/>
      </c>
      <c r="MR70" t="str">
        <f t="shared" si="105"/>
        <v/>
      </c>
      <c r="MS70">
        <f t="shared" si="106"/>
        <v>90</v>
      </c>
      <c r="MT70">
        <f t="shared" si="107"/>
        <v>70.857142857142861</v>
      </c>
      <c r="MU70" s="77">
        <f t="shared" si="63"/>
        <v>1</v>
      </c>
      <c r="MV70">
        <f t="shared" si="64"/>
        <v>1</v>
      </c>
      <c r="MW70">
        <v>0</v>
      </c>
      <c r="MX70">
        <v>0</v>
      </c>
      <c r="MY70">
        <f t="shared" si="65"/>
        <v>1</v>
      </c>
      <c r="NA70">
        <v>0</v>
      </c>
      <c r="NB70">
        <f t="shared" si="66"/>
        <v>1</v>
      </c>
      <c r="NC70">
        <f t="shared" si="67"/>
        <v>0</v>
      </c>
      <c r="ND70">
        <f t="shared" si="68"/>
        <v>1</v>
      </c>
      <c r="NE70">
        <f t="shared" si="69"/>
        <v>0</v>
      </c>
      <c r="NF70">
        <f t="shared" si="70"/>
        <v>0</v>
      </c>
      <c r="NG70">
        <f t="shared" si="71"/>
        <v>0</v>
      </c>
      <c r="NH70" t="str">
        <f t="shared" si="72"/>
        <v/>
      </c>
      <c r="NI70" t="str">
        <f t="shared" si="73"/>
        <v/>
      </c>
      <c r="NJ70" t="str">
        <f t="shared" si="74"/>
        <v/>
      </c>
      <c r="NK70" t="str">
        <f t="shared" si="75"/>
        <v/>
      </c>
      <c r="NL70" t="str">
        <f t="shared" si="76"/>
        <v/>
      </c>
      <c r="NM70" t="str">
        <f t="shared" si="77"/>
        <v/>
      </c>
      <c r="NN70" s="77" t="str">
        <f t="shared" si="78"/>
        <v/>
      </c>
      <c r="NO70" s="77" t="str">
        <f t="shared" si="79"/>
        <v/>
      </c>
      <c r="NP70" s="77" t="str">
        <f t="shared" si="80"/>
        <v/>
      </c>
      <c r="NQ70" s="77" t="str">
        <f t="shared" si="81"/>
        <v/>
      </c>
      <c r="NR70" s="77" t="str">
        <f t="shared" si="82"/>
        <v/>
      </c>
      <c r="NS70" s="77" t="str">
        <f t="shared" si="83"/>
        <v/>
      </c>
      <c r="NT70" s="77" t="str">
        <f t="shared" si="84"/>
        <v/>
      </c>
      <c r="NU70" s="77" t="str">
        <f t="shared" si="85"/>
        <v/>
      </c>
      <c r="NV70" s="77" t="str">
        <f t="shared" si="86"/>
        <v/>
      </c>
      <c r="NW70" s="77">
        <v>0</v>
      </c>
      <c r="NX70" s="77">
        <v>0</v>
      </c>
      <c r="NY70" s="77">
        <f t="shared" si="108"/>
        <v>0.4</v>
      </c>
      <c r="NZ70" s="77">
        <f t="shared" si="109"/>
        <v>0</v>
      </c>
      <c r="OA70" s="77">
        <f t="shared" si="110"/>
        <v>1</v>
      </c>
      <c r="OB70" s="77">
        <f t="shared" si="87"/>
        <v>0.33333333333333331</v>
      </c>
      <c r="OC70">
        <f t="shared" si="88"/>
        <v>1</v>
      </c>
      <c r="OD70" s="77">
        <f t="shared" si="111"/>
        <v>0</v>
      </c>
      <c r="OE70" t="str">
        <f t="shared" si="89"/>
        <v/>
      </c>
      <c r="OF70" t="str">
        <f t="shared" si="90"/>
        <v/>
      </c>
      <c r="OG70" t="str">
        <f t="shared" si="112"/>
        <v/>
      </c>
      <c r="OH70">
        <f t="shared" si="91"/>
        <v>0.36363636363636365</v>
      </c>
      <c r="OI70">
        <f t="shared" si="113"/>
        <v>1</v>
      </c>
      <c r="OJ70" s="77">
        <f t="shared" si="114"/>
        <v>0</v>
      </c>
      <c r="OK70">
        <v>0</v>
      </c>
      <c r="OL70">
        <v>0</v>
      </c>
      <c r="OM70" t="s">
        <v>353</v>
      </c>
      <c r="ON70" t="s">
        <v>353</v>
      </c>
      <c r="OO70" s="161">
        <v>1</v>
      </c>
      <c r="OP70" t="str">
        <f t="shared" si="115"/>
        <v/>
      </c>
      <c r="OQ70">
        <v>0</v>
      </c>
      <c r="OR70">
        <v>3</v>
      </c>
      <c r="OS70">
        <f t="shared" si="116"/>
        <v>10</v>
      </c>
    </row>
    <row r="71" spans="1:409" ht="18" customHeight="1">
      <c r="A71">
        <v>1</v>
      </c>
      <c r="B71" s="15" t="s">
        <v>7264</v>
      </c>
      <c r="C71" s="15"/>
      <c r="D71" s="15"/>
      <c r="E71" s="15"/>
      <c r="F71" s="15">
        <v>1</v>
      </c>
      <c r="G71" s="15">
        <v>1</v>
      </c>
      <c r="H71" s="158" t="s">
        <v>7247</v>
      </c>
      <c r="I71" s="111" t="s">
        <v>4289</v>
      </c>
      <c r="J71" s="22"/>
      <c r="K71" s="23">
        <v>44270.676446759258</v>
      </c>
      <c r="L71" s="23">
        <v>44270.775023148148</v>
      </c>
      <c r="M71" s="24">
        <v>12</v>
      </c>
      <c r="N71" s="24">
        <v>1</v>
      </c>
      <c r="O71" s="74">
        <v>1</v>
      </c>
      <c r="P71" s="25" t="s">
        <v>4290</v>
      </c>
      <c r="Q71" s="24">
        <v>8516</v>
      </c>
      <c r="R71" s="24">
        <v>0</v>
      </c>
      <c r="S71" s="23">
        <v>44277.775044085647</v>
      </c>
      <c r="T71" s="25" t="s">
        <v>1097</v>
      </c>
      <c r="U71" s="25" t="s">
        <v>4102</v>
      </c>
      <c r="V71" s="25" t="s">
        <v>1099</v>
      </c>
      <c r="W71" s="25" t="s">
        <v>1401</v>
      </c>
      <c r="X71" s="24">
        <v>6.9119999999999999</v>
      </c>
      <c r="Y71" s="24">
        <v>20.32</v>
      </c>
      <c r="Z71" s="24">
        <v>20.96</v>
      </c>
      <c r="AA71" s="24">
        <v>4</v>
      </c>
      <c r="AB71" s="24">
        <v>3</v>
      </c>
      <c r="AC71" s="24">
        <v>1</v>
      </c>
      <c r="AD71" s="24">
        <v>2</v>
      </c>
      <c r="AE71" s="24">
        <v>1</v>
      </c>
      <c r="AF71" s="24">
        <v>3</v>
      </c>
      <c r="AG71" s="24">
        <v>3</v>
      </c>
      <c r="AH71" s="24">
        <v>2</v>
      </c>
      <c r="AI71" s="24">
        <v>1</v>
      </c>
      <c r="AJ71" s="25" t="s">
        <v>4291</v>
      </c>
      <c r="AK71" s="24">
        <v>3.024</v>
      </c>
      <c r="AL71" s="24">
        <v>7.2</v>
      </c>
      <c r="AM71" s="24">
        <v>9.4359999999999999</v>
      </c>
      <c r="AN71" s="24">
        <v>3</v>
      </c>
      <c r="AO71" s="24">
        <v>2</v>
      </c>
      <c r="AP71" s="24">
        <v>1</v>
      </c>
      <c r="AQ71" s="24">
        <v>0</v>
      </c>
      <c r="AR71" s="24">
        <v>0</v>
      </c>
      <c r="AS71" s="24">
        <v>163.624</v>
      </c>
      <c r="AT71" s="24">
        <v>0</v>
      </c>
      <c r="AU71" s="24">
        <v>3.16</v>
      </c>
      <c r="AV71" s="24">
        <v>235.24299999999999</v>
      </c>
      <c r="AW71" s="24">
        <v>236.27699999999999</v>
      </c>
      <c r="AX71" s="24">
        <v>7</v>
      </c>
      <c r="AY71" s="25" t="s">
        <v>326</v>
      </c>
      <c r="AZ71" s="25" t="s">
        <v>326</v>
      </c>
      <c r="BA71" s="25"/>
      <c r="BB71" s="74">
        <v>0</v>
      </c>
      <c r="BC71" s="25" t="s">
        <v>4292</v>
      </c>
      <c r="BD71" s="25" t="s">
        <v>353</v>
      </c>
      <c r="BE71" s="25" t="s">
        <v>353</v>
      </c>
      <c r="BF71" s="25" t="s">
        <v>353</v>
      </c>
      <c r="BG71" s="25" t="s">
        <v>353</v>
      </c>
      <c r="BH71" s="25" t="s">
        <v>353</v>
      </c>
      <c r="BI71" s="25" t="s">
        <v>353</v>
      </c>
      <c r="BJ71" s="25" t="s">
        <v>353</v>
      </c>
      <c r="BK71" s="25" t="s">
        <v>353</v>
      </c>
      <c r="BL71" s="25" t="s">
        <v>353</v>
      </c>
      <c r="BM71" s="25" t="s">
        <v>353</v>
      </c>
      <c r="BN71" s="25" t="s">
        <v>353</v>
      </c>
      <c r="BO71" s="25" t="s">
        <v>353</v>
      </c>
      <c r="BP71" s="25" t="s">
        <v>353</v>
      </c>
      <c r="BQ71" s="25" t="s">
        <v>353</v>
      </c>
      <c r="BR71" s="25" t="s">
        <v>353</v>
      </c>
      <c r="BS71" s="25" t="s">
        <v>353</v>
      </c>
      <c r="BT71" s="25" t="s">
        <v>353</v>
      </c>
      <c r="BU71" s="25" t="s">
        <v>353</v>
      </c>
      <c r="BV71" s="25" t="s">
        <v>353</v>
      </c>
      <c r="BW71" s="25" t="s">
        <v>353</v>
      </c>
      <c r="BX71" s="25" t="s">
        <v>320</v>
      </c>
      <c r="BY71" s="25"/>
      <c r="BZ71" s="74">
        <v>-999</v>
      </c>
      <c r="CA71" s="25" t="s">
        <v>353</v>
      </c>
      <c r="CB71" s="25" t="s">
        <v>353</v>
      </c>
      <c r="CC71" s="25" t="s">
        <v>353</v>
      </c>
      <c r="CD71" s="25" t="s">
        <v>353</v>
      </c>
      <c r="CE71" s="25" t="s">
        <v>353</v>
      </c>
      <c r="CF71" s="26" t="s">
        <v>353</v>
      </c>
      <c r="CG71" s="26" t="s">
        <v>353</v>
      </c>
      <c r="CH71" s="26" t="s">
        <v>353</v>
      </c>
      <c r="CI71" s="26" t="s">
        <v>353</v>
      </c>
      <c r="CJ71" s="26" t="s">
        <v>353</v>
      </c>
      <c r="CK71" s="26" t="s">
        <v>353</v>
      </c>
      <c r="CL71" s="99" t="s">
        <v>353</v>
      </c>
      <c r="CM71" s="96" t="s">
        <v>353</v>
      </c>
      <c r="CN71" s="25" t="s">
        <v>353</v>
      </c>
      <c r="CO71" s="25" t="s">
        <v>353</v>
      </c>
      <c r="CP71" s="25" t="s">
        <v>353</v>
      </c>
      <c r="CQ71" s="25" t="s">
        <v>353</v>
      </c>
      <c r="CR71" s="25" t="s">
        <v>353</v>
      </c>
      <c r="CS71" s="25" t="s">
        <v>353</v>
      </c>
      <c r="CT71" s="25" t="s">
        <v>353</v>
      </c>
      <c r="CU71" s="25" t="s">
        <v>353</v>
      </c>
      <c r="CV71" s="25" t="s">
        <v>353</v>
      </c>
      <c r="CW71" s="26" t="s">
        <v>353</v>
      </c>
      <c r="CX71" s="26" t="s">
        <v>353</v>
      </c>
      <c r="CY71" s="26" t="s">
        <v>353</v>
      </c>
      <c r="CZ71" s="26" t="s">
        <v>353</v>
      </c>
      <c r="DA71" s="26" t="s">
        <v>353</v>
      </c>
      <c r="DB71" s="26" t="s">
        <v>353</v>
      </c>
      <c r="DC71" s="26" t="s">
        <v>353</v>
      </c>
      <c r="DD71" s="26" t="s">
        <v>353</v>
      </c>
      <c r="DE71" s="25" t="s">
        <v>353</v>
      </c>
      <c r="DF71" s="25" t="s">
        <v>353</v>
      </c>
      <c r="DG71" s="25" t="s">
        <v>353</v>
      </c>
      <c r="DH71" s="25" t="s">
        <v>353</v>
      </c>
      <c r="DI71" s="25" t="s">
        <v>353</v>
      </c>
      <c r="DJ71" s="25" t="s">
        <v>353</v>
      </c>
      <c r="DK71" s="25" t="s">
        <v>353</v>
      </c>
      <c r="DL71" s="25" t="s">
        <v>353</v>
      </c>
      <c r="DM71" s="25" t="s">
        <v>353</v>
      </c>
      <c r="DN71" s="25" t="s">
        <v>353</v>
      </c>
      <c r="DO71" s="25" t="s">
        <v>353</v>
      </c>
      <c r="DP71" s="25" t="s">
        <v>353</v>
      </c>
      <c r="DQ71" s="25" t="s">
        <v>320</v>
      </c>
      <c r="DR71" s="25"/>
      <c r="DS71" s="74">
        <v>-999</v>
      </c>
      <c r="DT71" s="25" t="s">
        <v>353</v>
      </c>
      <c r="DU71" s="25" t="s">
        <v>353</v>
      </c>
      <c r="DV71" s="25" t="s">
        <v>353</v>
      </c>
      <c r="DW71" s="25" t="s">
        <v>353</v>
      </c>
      <c r="DX71" s="25" t="s">
        <v>353</v>
      </c>
      <c r="DY71" s="25" t="s">
        <v>353</v>
      </c>
      <c r="DZ71" s="25" t="s">
        <v>353</v>
      </c>
      <c r="EA71" s="25" t="s">
        <v>353</v>
      </c>
      <c r="EB71" s="25" t="s">
        <v>353</v>
      </c>
      <c r="EC71" s="25" t="s">
        <v>353</v>
      </c>
      <c r="ED71" s="25" t="s">
        <v>353</v>
      </c>
      <c r="EE71" s="96" t="s">
        <v>353</v>
      </c>
      <c r="EF71" s="96" t="s">
        <v>353</v>
      </c>
      <c r="EG71" s="25" t="s">
        <v>353</v>
      </c>
      <c r="EH71" s="25" t="s">
        <v>353</v>
      </c>
      <c r="EI71" s="25" t="s">
        <v>353</v>
      </c>
      <c r="EJ71" s="25" t="s">
        <v>353</v>
      </c>
      <c r="EK71" s="25" t="s">
        <v>353</v>
      </c>
      <c r="EL71" s="25" t="s">
        <v>353</v>
      </c>
      <c r="EM71" s="25" t="s">
        <v>353</v>
      </c>
      <c r="EN71" s="25" t="s">
        <v>353</v>
      </c>
      <c r="EO71" s="25" t="s">
        <v>353</v>
      </c>
      <c r="EP71" s="25" t="s">
        <v>353</v>
      </c>
      <c r="EQ71" s="25" t="s">
        <v>353</v>
      </c>
      <c r="ER71" s="25" t="s">
        <v>353</v>
      </c>
      <c r="ES71" s="25" t="s">
        <v>353</v>
      </c>
      <c r="ET71" s="25" t="s">
        <v>353</v>
      </c>
      <c r="EU71" s="25" t="s">
        <v>353</v>
      </c>
      <c r="EV71" s="25" t="s">
        <v>353</v>
      </c>
      <c r="EW71" s="25" t="s">
        <v>353</v>
      </c>
      <c r="EX71" s="25" t="s">
        <v>353</v>
      </c>
      <c r="EY71" s="25" t="s">
        <v>353</v>
      </c>
      <c r="EZ71" s="25" t="s">
        <v>353</v>
      </c>
      <c r="FA71" s="25" t="s">
        <v>353</v>
      </c>
      <c r="FB71" s="25" t="s">
        <v>353</v>
      </c>
      <c r="FC71" s="25" t="s">
        <v>353</v>
      </c>
      <c r="FD71" s="25" t="s">
        <v>353</v>
      </c>
      <c r="FE71" s="25" t="s">
        <v>353</v>
      </c>
      <c r="FF71" s="25" t="s">
        <v>353</v>
      </c>
      <c r="FG71" s="25" t="s">
        <v>353</v>
      </c>
      <c r="FH71" s="25" t="s">
        <v>353</v>
      </c>
      <c r="FI71" s="25" t="s">
        <v>353</v>
      </c>
      <c r="FJ71" s="25" t="s">
        <v>353</v>
      </c>
      <c r="FK71" s="25" t="s">
        <v>353</v>
      </c>
      <c r="FL71" s="25" t="s">
        <v>353</v>
      </c>
      <c r="FM71" s="25" t="s">
        <v>353</v>
      </c>
      <c r="FN71" s="26" t="s">
        <v>353</v>
      </c>
      <c r="FO71" s="26" t="s">
        <v>353</v>
      </c>
      <c r="FP71" s="26" t="s">
        <v>353</v>
      </c>
      <c r="FQ71" s="26" t="s">
        <v>353</v>
      </c>
      <c r="FR71" s="26" t="s">
        <v>353</v>
      </c>
      <c r="FS71" s="25" t="s">
        <v>353</v>
      </c>
      <c r="FT71" s="25" t="s">
        <v>320</v>
      </c>
      <c r="FU71" s="25"/>
      <c r="FV71" s="74">
        <v>-999</v>
      </c>
      <c r="FW71" s="25" t="s">
        <v>353</v>
      </c>
      <c r="FX71" s="25" t="s">
        <v>353</v>
      </c>
      <c r="FY71" s="25" t="s">
        <v>353</v>
      </c>
      <c r="FZ71" s="25" t="s">
        <v>353</v>
      </c>
      <c r="GA71" s="25" t="s">
        <v>353</v>
      </c>
      <c r="GB71" s="25" t="s">
        <v>353</v>
      </c>
      <c r="GC71" s="25" t="s">
        <v>353</v>
      </c>
      <c r="GD71" s="25" t="s">
        <v>320</v>
      </c>
      <c r="GE71" s="25"/>
      <c r="GF71" s="74">
        <v>-999</v>
      </c>
      <c r="GG71" s="25" t="s">
        <v>353</v>
      </c>
      <c r="GH71" s="25" t="s">
        <v>353</v>
      </c>
      <c r="GI71" s="25" t="s">
        <v>353</v>
      </c>
      <c r="GJ71" s="25" t="s">
        <v>353</v>
      </c>
      <c r="GK71" s="25" t="s">
        <v>353</v>
      </c>
      <c r="GL71" s="25" t="s">
        <v>353</v>
      </c>
      <c r="GM71" s="25" t="s">
        <v>353</v>
      </c>
      <c r="GN71" s="25" t="s">
        <v>353</v>
      </c>
      <c r="GO71" s="25" t="s">
        <v>353</v>
      </c>
      <c r="GP71" s="25" t="s">
        <v>353</v>
      </c>
      <c r="GQ71" s="25" t="s">
        <v>353</v>
      </c>
      <c r="GR71" s="25" t="s">
        <v>353</v>
      </c>
      <c r="GS71" s="25" t="s">
        <v>353</v>
      </c>
      <c r="GT71" s="25" t="s">
        <v>353</v>
      </c>
      <c r="GU71" s="25" t="s">
        <v>353</v>
      </c>
      <c r="GV71" s="25" t="s">
        <v>353</v>
      </c>
      <c r="GW71" s="25" t="s">
        <v>353</v>
      </c>
      <c r="GX71" s="25" t="s">
        <v>353</v>
      </c>
      <c r="GY71" s="25" t="s">
        <v>353</v>
      </c>
      <c r="GZ71" s="25" t="s">
        <v>353</v>
      </c>
      <c r="HA71" s="25" t="s">
        <v>353</v>
      </c>
      <c r="HB71" s="25" t="s">
        <v>353</v>
      </c>
      <c r="HC71" s="25" t="s">
        <v>353</v>
      </c>
      <c r="HD71" s="25" t="s">
        <v>353</v>
      </c>
      <c r="HE71" s="25" t="s">
        <v>353</v>
      </c>
      <c r="HF71" s="25" t="s">
        <v>353</v>
      </c>
      <c r="HG71" s="25" t="s">
        <v>353</v>
      </c>
      <c r="HH71" s="25" t="s">
        <v>353</v>
      </c>
      <c r="HI71" s="25" t="s">
        <v>3684</v>
      </c>
      <c r="HJ71" s="25" t="s">
        <v>3685</v>
      </c>
      <c r="HK71" s="8"/>
      <c r="HL71" s="12" t="s">
        <v>4289</v>
      </c>
      <c r="HM71" s="23">
        <v>44273.769270833334</v>
      </c>
      <c r="HN71" s="23">
        <v>44273.864351851851</v>
      </c>
      <c r="HO71" s="24">
        <v>100</v>
      </c>
      <c r="HP71" s="24">
        <v>8214</v>
      </c>
      <c r="HQ71" s="24">
        <v>1</v>
      </c>
      <c r="HR71" s="23">
        <v>44273.864372997683</v>
      </c>
      <c r="HS71" s="25" t="s">
        <v>1097</v>
      </c>
      <c r="HT71" s="25" t="s">
        <v>4102</v>
      </c>
      <c r="HU71" s="25" t="s">
        <v>1099</v>
      </c>
      <c r="HV71" s="25" t="s">
        <v>1401</v>
      </c>
      <c r="HW71" s="24">
        <v>1</v>
      </c>
      <c r="HX71" s="24">
        <v>2</v>
      </c>
      <c r="HY71" s="24">
        <v>3</v>
      </c>
      <c r="HZ71" s="24">
        <v>1</v>
      </c>
      <c r="IA71" s="24">
        <v>3</v>
      </c>
      <c r="IB71" s="24">
        <v>4</v>
      </c>
      <c r="IC71" s="24">
        <v>2</v>
      </c>
      <c r="ID71" s="24">
        <v>5</v>
      </c>
      <c r="IE71" s="25" t="s">
        <v>4293</v>
      </c>
      <c r="IF71" s="24">
        <v>3</v>
      </c>
      <c r="IG71" s="24">
        <v>1</v>
      </c>
      <c r="IH71" s="25" t="s">
        <v>4294</v>
      </c>
      <c r="II71" s="25" t="s">
        <v>391</v>
      </c>
      <c r="IJ71" s="25"/>
      <c r="IK71" s="74">
        <v>1</v>
      </c>
      <c r="IL71" s="25" t="s">
        <v>1146</v>
      </c>
      <c r="IM71" s="74">
        <v>33</v>
      </c>
      <c r="IN71" s="25"/>
      <c r="IO71" s="74">
        <v>1</v>
      </c>
      <c r="IP71" s="25" t="s">
        <v>4295</v>
      </c>
      <c r="IQ71" s="25" t="s">
        <v>1311</v>
      </c>
      <c r="IR71" s="74">
        <v>22</v>
      </c>
      <c r="IS71" s="25"/>
      <c r="IT71" s="74">
        <v>1</v>
      </c>
      <c r="IU71" s="25" t="s">
        <v>4296</v>
      </c>
      <c r="IV71" s="74">
        <v>22</v>
      </c>
      <c r="IW71" s="74">
        <v>0.5</v>
      </c>
      <c r="IX71" s="74">
        <v>0</v>
      </c>
      <c r="IY71" s="25" t="s">
        <v>4297</v>
      </c>
      <c r="IZ71" s="25" t="s">
        <v>1150</v>
      </c>
      <c r="JA71" s="74">
        <v>40</v>
      </c>
      <c r="JB71" s="25"/>
      <c r="JC71" s="24">
        <v>1</v>
      </c>
      <c r="JD71" s="25" t="s">
        <v>4298</v>
      </c>
      <c r="JE71" s="74">
        <v>60</v>
      </c>
      <c r="JF71" s="25"/>
      <c r="JG71" s="74">
        <v>1</v>
      </c>
      <c r="JH71" s="25" t="s">
        <v>4299</v>
      </c>
      <c r="JI71" s="24">
        <v>1</v>
      </c>
      <c r="JJ71" s="24">
        <v>3</v>
      </c>
      <c r="JK71" s="24">
        <v>2</v>
      </c>
      <c r="JL71" s="24">
        <v>1</v>
      </c>
      <c r="JM71" s="25" t="s">
        <v>4300</v>
      </c>
      <c r="JN71" s="24">
        <v>1</v>
      </c>
      <c r="JO71" s="24">
        <v>2</v>
      </c>
      <c r="JP71" s="24">
        <v>3</v>
      </c>
      <c r="JQ71" s="24">
        <v>3</v>
      </c>
      <c r="JR71" s="24">
        <v>1</v>
      </c>
      <c r="JS71" s="25" t="s">
        <v>4301</v>
      </c>
      <c r="JT71" s="24">
        <v>2</v>
      </c>
      <c r="JU71" s="24">
        <v>1</v>
      </c>
      <c r="JV71" s="25" t="s">
        <v>4302</v>
      </c>
      <c r="JW71" s="24">
        <v>2</v>
      </c>
      <c r="JX71" s="24">
        <v>2</v>
      </c>
      <c r="JY71" s="24">
        <v>4</v>
      </c>
      <c r="JZ71" s="24">
        <v>1</v>
      </c>
      <c r="KA71" s="24">
        <v>1</v>
      </c>
      <c r="KB71" s="25" t="s">
        <v>370</v>
      </c>
      <c r="KC71" s="25" t="s">
        <v>313</v>
      </c>
      <c r="KD71" s="24">
        <v>2</v>
      </c>
      <c r="KE71" s="24">
        <v>2.431</v>
      </c>
      <c r="KF71" s="24">
        <v>19.757999999999999</v>
      </c>
      <c r="KG71" s="24">
        <v>20.917999999999999</v>
      </c>
      <c r="KH71" s="24">
        <v>5</v>
      </c>
      <c r="KI71" s="24">
        <v>3</v>
      </c>
      <c r="KJ71" s="24">
        <v>5</v>
      </c>
      <c r="KK71" s="24">
        <v>3</v>
      </c>
      <c r="KL71" s="24">
        <v>1</v>
      </c>
      <c r="KM71" s="24">
        <v>1</v>
      </c>
      <c r="KN71" s="24">
        <v>10</v>
      </c>
      <c r="KO71" s="24">
        <v>1</v>
      </c>
      <c r="KP71" s="25" t="s">
        <v>336</v>
      </c>
      <c r="KQ71" s="25" t="s">
        <v>313</v>
      </c>
      <c r="KR71" s="24">
        <v>0</v>
      </c>
      <c r="KS71" s="25" t="s">
        <v>336</v>
      </c>
      <c r="KT71" s="25" t="s">
        <v>313</v>
      </c>
      <c r="KU71" s="24">
        <v>4</v>
      </c>
      <c r="KV71" s="24">
        <v>4</v>
      </c>
      <c r="KW71" s="24">
        <v>3</v>
      </c>
      <c r="KX71" s="24">
        <v>3</v>
      </c>
      <c r="KY71" s="24">
        <v>3</v>
      </c>
      <c r="KZ71" s="24">
        <v>4</v>
      </c>
      <c r="LA71" s="24">
        <v>4</v>
      </c>
      <c r="LB71" s="24">
        <v>4</v>
      </c>
      <c r="LC71" s="24">
        <v>4</v>
      </c>
      <c r="LD71" s="24">
        <v>2</v>
      </c>
      <c r="LE71" s="24">
        <v>2</v>
      </c>
      <c r="LF71" s="24">
        <v>3</v>
      </c>
      <c r="LG71" s="24">
        <v>3</v>
      </c>
      <c r="LH71" s="24">
        <v>5</v>
      </c>
      <c r="LI71" s="24">
        <v>5</v>
      </c>
      <c r="LJ71" s="24">
        <v>1</v>
      </c>
      <c r="LK71" s="24">
        <v>4</v>
      </c>
      <c r="LL71" s="24">
        <v>5</v>
      </c>
      <c r="LM71" s="24">
        <v>3</v>
      </c>
      <c r="LN71" s="24">
        <v>3</v>
      </c>
      <c r="LO71" s="24">
        <v>3</v>
      </c>
      <c r="LP71" s="24">
        <v>5</v>
      </c>
      <c r="LQ71" s="24">
        <v>4</v>
      </c>
      <c r="LR71" s="24">
        <v>3</v>
      </c>
      <c r="LS71" s="24">
        <v>3</v>
      </c>
      <c r="LT71" s="24">
        <v>3</v>
      </c>
      <c r="LU71" s="24">
        <v>5</v>
      </c>
      <c r="LV71" s="25" t="s">
        <v>4303</v>
      </c>
      <c r="LW71" s="25" t="s">
        <v>4304</v>
      </c>
      <c r="LX71" s="25" t="s">
        <v>4305</v>
      </c>
      <c r="LY71" s="25" t="s">
        <v>4306</v>
      </c>
      <c r="LZ71" s="24">
        <v>48</v>
      </c>
      <c r="MA71">
        <f t="shared" si="59"/>
        <v>12</v>
      </c>
      <c r="MB71">
        <f t="shared" si="60"/>
        <v>18</v>
      </c>
      <c r="MC71" t="str">
        <f t="shared" si="61"/>
        <v/>
      </c>
      <c r="MD71">
        <f t="shared" si="62"/>
        <v>13</v>
      </c>
      <c r="ME71">
        <f t="shared" si="92"/>
        <v>40</v>
      </c>
      <c r="MF71">
        <f t="shared" si="93"/>
        <v>2</v>
      </c>
      <c r="MG71">
        <f t="shared" si="94"/>
        <v>3</v>
      </c>
      <c r="MH71" t="str">
        <f t="shared" si="95"/>
        <v/>
      </c>
      <c r="MI71">
        <f t="shared" si="96"/>
        <v>2.6</v>
      </c>
      <c r="MJ71">
        <f t="shared" si="97"/>
        <v>3.3333333333333335</v>
      </c>
      <c r="MK71">
        <f t="shared" si="98"/>
        <v>1</v>
      </c>
      <c r="ML71">
        <f t="shared" si="99"/>
        <v>2.5</v>
      </c>
      <c r="MM71" t="str">
        <f t="shared" si="100"/>
        <v/>
      </c>
      <c r="MN71" t="str">
        <f t="shared" si="101"/>
        <v/>
      </c>
      <c r="MO71">
        <f t="shared" si="102"/>
        <v>1</v>
      </c>
      <c r="MP71">
        <f t="shared" si="103"/>
        <v>2.5</v>
      </c>
      <c r="MQ71">
        <f t="shared" si="104"/>
        <v>2.6666666666666665</v>
      </c>
      <c r="MR71">
        <f t="shared" si="105"/>
        <v>2</v>
      </c>
      <c r="MS71" t="str">
        <f t="shared" si="106"/>
        <v/>
      </c>
      <c r="MT71" t="str">
        <f t="shared" si="107"/>
        <v/>
      </c>
      <c r="MU71" s="77">
        <f t="shared" si="63"/>
        <v>0</v>
      </c>
      <c r="MV71" t="str">
        <f t="shared" si="64"/>
        <v/>
      </c>
      <c r="MY71" t="str">
        <f t="shared" si="65"/>
        <v/>
      </c>
      <c r="NB71" t="str">
        <f t="shared" si="66"/>
        <v/>
      </c>
      <c r="NC71" t="str">
        <f t="shared" si="67"/>
        <v/>
      </c>
      <c r="ND71" t="str">
        <f t="shared" si="68"/>
        <v/>
      </c>
      <c r="NE71" t="str">
        <f t="shared" si="69"/>
        <v/>
      </c>
      <c r="NF71" t="str">
        <f t="shared" si="70"/>
        <v/>
      </c>
      <c r="NG71" t="str">
        <f t="shared" si="71"/>
        <v/>
      </c>
      <c r="NH71">
        <f t="shared" si="72"/>
        <v>1</v>
      </c>
      <c r="NI71">
        <f t="shared" si="73"/>
        <v>1</v>
      </c>
      <c r="NJ71">
        <f t="shared" si="74"/>
        <v>1</v>
      </c>
      <c r="NK71">
        <f t="shared" si="75"/>
        <v>0</v>
      </c>
      <c r="NL71">
        <f t="shared" si="76"/>
        <v>1</v>
      </c>
      <c r="NM71">
        <f t="shared" si="77"/>
        <v>1</v>
      </c>
      <c r="NN71" s="77">
        <f t="shared" si="78"/>
        <v>1</v>
      </c>
      <c r="NO71" s="77">
        <f t="shared" si="79"/>
        <v>0</v>
      </c>
      <c r="NP71" s="77">
        <f t="shared" si="80"/>
        <v>1</v>
      </c>
      <c r="NQ71" s="77">
        <f t="shared" si="81"/>
        <v>1</v>
      </c>
      <c r="NR71" s="77">
        <f t="shared" si="82"/>
        <v>0</v>
      </c>
      <c r="NS71" s="77">
        <f t="shared" si="83"/>
        <v>1</v>
      </c>
      <c r="NT71" s="77">
        <f t="shared" si="84"/>
        <v>1</v>
      </c>
      <c r="NU71" s="77">
        <f t="shared" si="85"/>
        <v>1</v>
      </c>
      <c r="NV71" s="77">
        <f t="shared" si="86"/>
        <v>1</v>
      </c>
      <c r="NW71" s="77"/>
      <c r="NX71" s="77"/>
      <c r="NY71" s="77" t="str">
        <f t="shared" si="108"/>
        <v/>
      </c>
      <c r="NZ71" s="77" t="str">
        <f t="shared" si="109"/>
        <v/>
      </c>
      <c r="OA71" s="77" t="str">
        <f t="shared" si="110"/>
        <v/>
      </c>
      <c r="OB71" s="77" t="str">
        <f t="shared" si="87"/>
        <v/>
      </c>
      <c r="OC71" t="str">
        <f t="shared" si="88"/>
        <v/>
      </c>
      <c r="OD71" s="77" t="str">
        <f t="shared" si="111"/>
        <v/>
      </c>
      <c r="OE71">
        <f t="shared" si="89"/>
        <v>0.8</v>
      </c>
      <c r="OF71">
        <f t="shared" si="90"/>
        <v>0.81818181818181823</v>
      </c>
      <c r="OG71">
        <f t="shared" si="112"/>
        <v>0.75</v>
      </c>
      <c r="OH71" t="str">
        <f t="shared" si="91"/>
        <v/>
      </c>
      <c r="OI71" t="str">
        <f t="shared" si="113"/>
        <v/>
      </c>
      <c r="OJ71" s="77" t="str">
        <f t="shared" si="114"/>
        <v/>
      </c>
      <c r="OM71">
        <v>3</v>
      </c>
      <c r="ON71">
        <v>1</v>
      </c>
      <c r="OO71" s="1">
        <v>0</v>
      </c>
      <c r="OP71">
        <f t="shared" si="115"/>
        <v>13</v>
      </c>
      <c r="OQ71">
        <v>0</v>
      </c>
      <c r="OR71">
        <v>3</v>
      </c>
      <c r="OS71">
        <f t="shared" si="116"/>
        <v>10</v>
      </c>
    </row>
    <row r="72" spans="1:409" ht="18" customHeight="1">
      <c r="F72">
        <v>1</v>
      </c>
      <c r="G72">
        <v>1</v>
      </c>
      <c r="H72" s="158" t="s">
        <v>7248</v>
      </c>
      <c r="I72" s="111" t="s">
        <v>1205</v>
      </c>
      <c r="J72" s="5" t="s">
        <v>7266</v>
      </c>
      <c r="K72" s="6">
        <v>44270.637592592589</v>
      </c>
      <c r="L72" s="6">
        <v>44270.684236111112</v>
      </c>
      <c r="M72" s="7">
        <v>100</v>
      </c>
      <c r="N72" s="7">
        <v>2</v>
      </c>
      <c r="O72" s="73">
        <v>1</v>
      </c>
      <c r="P72" s="4" t="s">
        <v>313</v>
      </c>
      <c r="Q72" s="7">
        <v>4029</v>
      </c>
      <c r="R72" s="7">
        <v>1</v>
      </c>
      <c r="S72" s="6">
        <v>44270.684248032405</v>
      </c>
      <c r="T72" s="4" t="s">
        <v>314</v>
      </c>
      <c r="U72" s="4" t="s">
        <v>826</v>
      </c>
      <c r="V72" s="4" t="s">
        <v>811</v>
      </c>
      <c r="W72" s="4" t="s">
        <v>812</v>
      </c>
      <c r="X72" s="7">
        <v>26.693999999999999</v>
      </c>
      <c r="Y72" s="7">
        <v>50.616999999999997</v>
      </c>
      <c r="Z72" s="7">
        <v>54.701000000000001</v>
      </c>
      <c r="AA72" s="7">
        <v>4</v>
      </c>
      <c r="AB72" s="7">
        <v>3</v>
      </c>
      <c r="AC72" s="7">
        <v>3</v>
      </c>
      <c r="AD72" s="7">
        <v>2</v>
      </c>
      <c r="AE72" s="7">
        <v>2</v>
      </c>
      <c r="AF72" s="7">
        <v>2</v>
      </c>
      <c r="AG72" s="7">
        <v>3</v>
      </c>
      <c r="AH72" s="7">
        <v>0</v>
      </c>
      <c r="AI72" s="7">
        <v>0</v>
      </c>
      <c r="AJ72" s="4" t="s">
        <v>1222</v>
      </c>
      <c r="AK72" s="7">
        <v>13.11</v>
      </c>
      <c r="AL72" s="7">
        <v>16.045999999999999</v>
      </c>
      <c r="AM72" s="7">
        <v>19.201000000000001</v>
      </c>
      <c r="AN72" s="7">
        <v>2</v>
      </c>
      <c r="AO72" s="7">
        <v>4</v>
      </c>
      <c r="AP72" s="7">
        <v>0</v>
      </c>
      <c r="AQ72" s="7">
        <v>0</v>
      </c>
      <c r="AR72" s="7">
        <v>0</v>
      </c>
      <c r="AS72" s="7">
        <v>157.57499999999999</v>
      </c>
      <c r="AT72" s="7">
        <v>0</v>
      </c>
      <c r="AU72" s="7">
        <v>126.54</v>
      </c>
      <c r="AV72" s="7">
        <v>253.87899999999999</v>
      </c>
      <c r="AW72" s="7">
        <v>310.88299999999998</v>
      </c>
      <c r="AX72" s="7">
        <v>4</v>
      </c>
      <c r="AY72" s="4" t="s">
        <v>1206</v>
      </c>
      <c r="AZ72" s="4" t="s">
        <v>377</v>
      </c>
      <c r="BA72" s="4"/>
      <c r="BB72" s="73">
        <v>1</v>
      </c>
      <c r="BC72" s="4" t="s">
        <v>1207</v>
      </c>
      <c r="BD72" s="7">
        <v>9.8680000000000003</v>
      </c>
      <c r="BE72" s="7">
        <v>9.8680000000000003</v>
      </c>
      <c r="BF72" s="7">
        <v>283.54000000000002</v>
      </c>
      <c r="BG72" s="7">
        <v>1</v>
      </c>
      <c r="BH72" s="7">
        <v>9.7119999999999997</v>
      </c>
      <c r="BI72" s="7">
        <v>9.7119999999999997</v>
      </c>
      <c r="BJ72" s="7">
        <v>15.391</v>
      </c>
      <c r="BK72" s="7">
        <v>1</v>
      </c>
      <c r="BL72" s="4" t="s">
        <v>377</v>
      </c>
      <c r="BM72" s="7">
        <v>11.243</v>
      </c>
      <c r="BN72" s="7">
        <v>11.243</v>
      </c>
      <c r="BO72" s="7">
        <v>52.47</v>
      </c>
      <c r="BP72" s="7">
        <v>1</v>
      </c>
      <c r="BQ72" s="7">
        <v>100</v>
      </c>
      <c r="BR72" s="7">
        <v>95</v>
      </c>
      <c r="BS72" s="7">
        <v>114.625</v>
      </c>
      <c r="BT72" s="7">
        <v>167.38800000000001</v>
      </c>
      <c r="BU72" s="7">
        <v>177.441</v>
      </c>
      <c r="BV72" s="7">
        <v>3</v>
      </c>
      <c r="BW72" s="4" t="s">
        <v>572</v>
      </c>
      <c r="BX72" s="4" t="s">
        <v>572</v>
      </c>
      <c r="BY72" s="4"/>
      <c r="BZ72" s="73">
        <v>0</v>
      </c>
      <c r="CA72" s="4" t="s">
        <v>1208</v>
      </c>
      <c r="CB72" s="7">
        <v>2.3050000000000002</v>
      </c>
      <c r="CC72" s="7">
        <v>2.3050000000000002</v>
      </c>
      <c r="CD72" s="7">
        <v>48.886000000000003</v>
      </c>
      <c r="CE72" s="7">
        <v>1</v>
      </c>
      <c r="CF72" s="7">
        <v>100</v>
      </c>
      <c r="CG72" s="7">
        <v>90</v>
      </c>
      <c r="CH72" s="7">
        <v>20.122</v>
      </c>
      <c r="CI72" s="7">
        <v>147.095</v>
      </c>
      <c r="CJ72" s="7">
        <v>150.559</v>
      </c>
      <c r="CK72" s="7">
        <v>7</v>
      </c>
      <c r="CL72" s="97" t="s">
        <v>841</v>
      </c>
      <c r="CM72" s="94" t="s">
        <v>600</v>
      </c>
      <c r="CN72" s="7">
        <v>2.601</v>
      </c>
      <c r="CO72" s="7">
        <v>2.601</v>
      </c>
      <c r="CP72" s="7">
        <v>160.60900000000001</v>
      </c>
      <c r="CQ72" s="7">
        <v>1</v>
      </c>
      <c r="CR72" s="7">
        <v>100</v>
      </c>
      <c r="CS72" s="7">
        <v>90</v>
      </c>
      <c r="CT72" s="7">
        <v>4</v>
      </c>
      <c r="CU72" s="7">
        <v>0</v>
      </c>
      <c r="CV72" s="4" t="s">
        <v>1209</v>
      </c>
      <c r="CW72" s="7">
        <v>4.3710000000000004</v>
      </c>
      <c r="CX72" s="7">
        <v>4.3710000000000004</v>
      </c>
      <c r="CY72" s="7">
        <v>228.68299999999999</v>
      </c>
      <c r="CZ72" s="7">
        <v>1</v>
      </c>
      <c r="DA72" s="7">
        <v>3.024</v>
      </c>
      <c r="DB72" s="7">
        <v>29.512</v>
      </c>
      <c r="DC72" s="7">
        <v>31.013000000000002</v>
      </c>
      <c r="DD72" s="7">
        <v>2</v>
      </c>
      <c r="DE72" s="4" t="s">
        <v>1210</v>
      </c>
      <c r="DF72" s="7">
        <v>4.0039999999999996</v>
      </c>
      <c r="DG72" s="7">
        <v>5.4880000000000004</v>
      </c>
      <c r="DH72" s="7">
        <v>37.149000000000001</v>
      </c>
      <c r="DI72" s="7">
        <v>2</v>
      </c>
      <c r="DJ72" s="7">
        <v>100</v>
      </c>
      <c r="DK72" s="7">
        <v>100</v>
      </c>
      <c r="DL72" s="7">
        <v>53.927</v>
      </c>
      <c r="DM72" s="7">
        <v>101.024</v>
      </c>
      <c r="DN72" s="7">
        <v>107.73099999999999</v>
      </c>
      <c r="DO72" s="7">
        <v>10</v>
      </c>
      <c r="DP72" s="4" t="s">
        <v>1211</v>
      </c>
      <c r="DQ72" s="4" t="s">
        <v>572</v>
      </c>
      <c r="DR72" s="4"/>
      <c r="DS72" s="73">
        <v>0</v>
      </c>
      <c r="DT72" s="4" t="s">
        <v>1212</v>
      </c>
      <c r="DU72" s="7">
        <v>0</v>
      </c>
      <c r="DV72" s="7">
        <v>0</v>
      </c>
      <c r="DW72" s="7">
        <v>71.727999999999994</v>
      </c>
      <c r="DX72" s="7">
        <v>0</v>
      </c>
      <c r="DY72" s="7">
        <v>100</v>
      </c>
      <c r="DZ72" s="7">
        <v>99</v>
      </c>
      <c r="EA72" s="7">
        <v>4.2759999999999998</v>
      </c>
      <c r="EB72" s="7">
        <v>23.428000000000001</v>
      </c>
      <c r="EC72" s="7">
        <v>31.356999999999999</v>
      </c>
      <c r="ED72" s="7">
        <v>4</v>
      </c>
      <c r="EE72" s="94" t="s">
        <v>363</v>
      </c>
      <c r="EF72" s="94" t="s">
        <v>1060</v>
      </c>
      <c r="EG72" s="7">
        <v>0</v>
      </c>
      <c r="EH72" s="7">
        <v>0</v>
      </c>
      <c r="EI72" s="7">
        <v>169.328</v>
      </c>
      <c r="EJ72" s="7">
        <v>0</v>
      </c>
      <c r="EK72" s="7">
        <v>100</v>
      </c>
      <c r="EL72" s="7">
        <v>97</v>
      </c>
      <c r="EM72" s="7">
        <v>3</v>
      </c>
      <c r="EN72" s="7">
        <v>0</v>
      </c>
      <c r="EO72" s="4" t="s">
        <v>1213</v>
      </c>
      <c r="EP72" s="7">
        <v>11.064</v>
      </c>
      <c r="EQ72" s="7">
        <v>44.872999999999998</v>
      </c>
      <c r="ER72" s="7">
        <v>46.618000000000002</v>
      </c>
      <c r="ES72" s="7">
        <v>12</v>
      </c>
      <c r="ET72" s="4" t="s">
        <v>343</v>
      </c>
      <c r="EU72" s="7">
        <v>0</v>
      </c>
      <c r="EV72" s="7">
        <v>0</v>
      </c>
      <c r="EW72" s="7">
        <v>288.589</v>
      </c>
      <c r="EX72" s="7">
        <v>0</v>
      </c>
      <c r="EY72" s="7">
        <v>100</v>
      </c>
      <c r="EZ72" s="7">
        <v>80</v>
      </c>
      <c r="FA72" s="7">
        <v>21.446000000000002</v>
      </c>
      <c r="FB72" s="7">
        <v>121.476</v>
      </c>
      <c r="FC72" s="7">
        <v>125.755</v>
      </c>
      <c r="FD72" s="7">
        <v>17</v>
      </c>
      <c r="FE72" s="4" t="s">
        <v>1214</v>
      </c>
      <c r="FF72" s="7">
        <v>1</v>
      </c>
      <c r="FG72" s="7">
        <v>2</v>
      </c>
      <c r="FH72" s="7">
        <v>4</v>
      </c>
      <c r="FI72" s="7">
        <v>0</v>
      </c>
      <c r="FJ72" s="7">
        <v>1</v>
      </c>
      <c r="FK72" s="7">
        <v>0</v>
      </c>
      <c r="FL72" s="4" t="s">
        <v>313</v>
      </c>
      <c r="FM72" s="4" t="s">
        <v>313</v>
      </c>
      <c r="FN72" s="7">
        <v>1</v>
      </c>
      <c r="FO72" s="7">
        <v>182.57</v>
      </c>
      <c r="FP72" s="7">
        <v>350.10500000000002</v>
      </c>
      <c r="FQ72" s="7">
        <v>351.36700000000002</v>
      </c>
      <c r="FR72" s="7">
        <v>19</v>
      </c>
      <c r="FS72" s="4" t="s">
        <v>323</v>
      </c>
      <c r="FT72" s="4" t="s">
        <v>323</v>
      </c>
      <c r="FU72" s="4"/>
      <c r="FV72" s="73">
        <v>1</v>
      </c>
      <c r="FW72" s="4" t="s">
        <v>1215</v>
      </c>
      <c r="FX72" s="4" t="s">
        <v>339</v>
      </c>
      <c r="FY72" s="7">
        <v>13.784000000000001</v>
      </c>
      <c r="FZ72" s="7">
        <v>510.05799999999999</v>
      </c>
      <c r="GA72" s="7">
        <v>512.97299999999996</v>
      </c>
      <c r="GB72" s="7">
        <v>16</v>
      </c>
      <c r="GC72" s="4" t="s">
        <v>1216</v>
      </c>
      <c r="GD72" s="4" t="s">
        <v>357</v>
      </c>
      <c r="GE72" s="4"/>
      <c r="GF72" s="73">
        <v>0</v>
      </c>
      <c r="GG72" s="4" t="s">
        <v>1217</v>
      </c>
      <c r="GH72" s="4" t="s">
        <v>360</v>
      </c>
      <c r="GI72" s="7">
        <v>54.540999999999997</v>
      </c>
      <c r="GJ72" s="7">
        <v>55.603000000000002</v>
      </c>
      <c r="GK72" s="7">
        <v>87.790999999999997</v>
      </c>
      <c r="GL72" s="7">
        <v>3</v>
      </c>
      <c r="GM72" s="7">
        <v>2</v>
      </c>
      <c r="GN72" s="4" t="s">
        <v>1218</v>
      </c>
      <c r="GO72" s="7">
        <v>27.146999999999998</v>
      </c>
      <c r="GP72" s="7">
        <v>27.146999999999998</v>
      </c>
      <c r="GQ72" s="7">
        <v>28.834</v>
      </c>
      <c r="GR72" s="7">
        <v>1</v>
      </c>
      <c r="GS72" s="7">
        <v>1</v>
      </c>
      <c r="GT72" s="7">
        <v>4</v>
      </c>
      <c r="GU72" s="7">
        <v>0</v>
      </c>
      <c r="GV72" s="7">
        <v>3</v>
      </c>
      <c r="GW72" s="4" t="s">
        <v>345</v>
      </c>
      <c r="GX72" s="7">
        <v>23.279</v>
      </c>
      <c r="GY72" s="7">
        <v>74.625</v>
      </c>
      <c r="GZ72" s="7">
        <v>75.896000000000001</v>
      </c>
      <c r="HA72" s="7">
        <v>9</v>
      </c>
      <c r="HB72" s="7">
        <v>2</v>
      </c>
      <c r="HC72" s="7">
        <v>3</v>
      </c>
      <c r="HD72" s="7">
        <v>1</v>
      </c>
      <c r="HE72" s="7">
        <v>2</v>
      </c>
      <c r="HF72" s="7">
        <v>3</v>
      </c>
      <c r="HG72" s="7">
        <v>5</v>
      </c>
      <c r="HH72" s="7">
        <v>6</v>
      </c>
      <c r="HI72" s="4" t="s">
        <v>346</v>
      </c>
      <c r="HJ72" s="4" t="s">
        <v>347</v>
      </c>
      <c r="HK72" s="8"/>
      <c r="HL72" s="12" t="s">
        <v>1205</v>
      </c>
      <c r="HM72" s="6">
        <v>44273.554490740738</v>
      </c>
      <c r="HN72" s="6">
        <v>44273.591550925928</v>
      </c>
      <c r="HO72" s="7">
        <v>100</v>
      </c>
      <c r="HP72" s="7">
        <v>3201</v>
      </c>
      <c r="HQ72" s="7">
        <v>1</v>
      </c>
      <c r="HR72" s="6">
        <v>44273.591569791664</v>
      </c>
      <c r="HS72" s="4" t="s">
        <v>314</v>
      </c>
      <c r="HT72" s="4" t="s">
        <v>826</v>
      </c>
      <c r="HU72" s="4" t="s">
        <v>811</v>
      </c>
      <c r="HV72" s="4" t="s">
        <v>812</v>
      </c>
      <c r="HW72" s="7">
        <v>1</v>
      </c>
      <c r="HX72" s="7">
        <v>2</v>
      </c>
      <c r="HY72" s="7">
        <v>3</v>
      </c>
      <c r="HZ72" s="7">
        <v>1</v>
      </c>
      <c r="IA72" s="7">
        <v>2</v>
      </c>
      <c r="IB72" s="7">
        <v>1</v>
      </c>
      <c r="IC72" s="7">
        <v>3</v>
      </c>
      <c r="ID72" s="7">
        <v>4</v>
      </c>
      <c r="IE72" s="4" t="s">
        <v>1223</v>
      </c>
      <c r="IF72" s="7">
        <v>3</v>
      </c>
      <c r="IG72" s="7">
        <v>0</v>
      </c>
      <c r="IH72" s="4" t="s">
        <v>1041</v>
      </c>
      <c r="II72" s="4" t="s">
        <v>1041</v>
      </c>
      <c r="IJ72" s="4"/>
      <c r="IK72" s="73">
        <v>0</v>
      </c>
      <c r="IL72" s="73">
        <v>165</v>
      </c>
      <c r="IM72" s="73">
        <v>165</v>
      </c>
      <c r="IN72" s="4"/>
      <c r="IO72" s="73">
        <v>0</v>
      </c>
      <c r="IP72" s="4" t="s">
        <v>1224</v>
      </c>
      <c r="IQ72" s="4" t="s">
        <v>1225</v>
      </c>
      <c r="IR72" s="73">
        <v>132</v>
      </c>
      <c r="IS72" s="4"/>
      <c r="IT72" s="73">
        <v>0</v>
      </c>
      <c r="IU72" s="73">
        <v>13</v>
      </c>
      <c r="IV72" s="73">
        <v>13</v>
      </c>
      <c r="IW72" s="4"/>
      <c r="IX72" s="73">
        <v>0</v>
      </c>
      <c r="IY72" s="4" t="s">
        <v>1226</v>
      </c>
      <c r="IZ72" s="4" t="s">
        <v>1227</v>
      </c>
      <c r="JA72" s="73">
        <v>200</v>
      </c>
      <c r="JB72" s="4"/>
      <c r="JC72" s="7">
        <v>0</v>
      </c>
      <c r="JD72" s="73">
        <v>240</v>
      </c>
      <c r="JE72" s="73">
        <v>240</v>
      </c>
      <c r="JF72" s="4"/>
      <c r="JG72" s="73">
        <v>0</v>
      </c>
      <c r="JH72" s="4" t="s">
        <v>1228</v>
      </c>
      <c r="JI72" s="7">
        <v>3</v>
      </c>
      <c r="JJ72" s="7">
        <v>0</v>
      </c>
      <c r="JK72" s="7">
        <v>1</v>
      </c>
      <c r="JL72" s="7">
        <v>1</v>
      </c>
      <c r="JM72" s="4" t="s">
        <v>1229</v>
      </c>
      <c r="JN72" s="7">
        <v>1</v>
      </c>
      <c r="JO72" s="7">
        <v>2</v>
      </c>
      <c r="JP72" s="7">
        <v>2</v>
      </c>
      <c r="JQ72" s="7">
        <v>2</v>
      </c>
      <c r="JR72" s="7">
        <v>1</v>
      </c>
      <c r="JS72" s="4" t="s">
        <v>1230</v>
      </c>
      <c r="JT72" s="7">
        <v>2</v>
      </c>
      <c r="JU72" s="7">
        <v>1</v>
      </c>
      <c r="JV72" s="4" t="s">
        <v>1231</v>
      </c>
      <c r="JW72" s="7">
        <v>2</v>
      </c>
      <c r="JX72" s="7">
        <v>2</v>
      </c>
      <c r="JY72" s="7">
        <v>1</v>
      </c>
      <c r="JZ72" s="7">
        <v>1</v>
      </c>
      <c r="KA72" s="7">
        <v>0</v>
      </c>
      <c r="KB72" s="4" t="s">
        <v>313</v>
      </c>
      <c r="KC72" s="4" t="s">
        <v>313</v>
      </c>
      <c r="KD72" s="7">
        <v>1</v>
      </c>
      <c r="KE72" s="7">
        <v>12.523</v>
      </c>
      <c r="KF72" s="7">
        <v>46.823999999999998</v>
      </c>
      <c r="KG72" s="7">
        <v>48.356999999999999</v>
      </c>
      <c r="KH72" s="7">
        <v>11</v>
      </c>
      <c r="KI72" s="7">
        <v>1</v>
      </c>
      <c r="KJ72" s="7">
        <v>2</v>
      </c>
      <c r="KK72" s="7">
        <v>1</v>
      </c>
      <c r="KL72" s="7">
        <v>1</v>
      </c>
      <c r="KM72" s="7">
        <v>2</v>
      </c>
      <c r="KN72" s="7">
        <v>11</v>
      </c>
      <c r="KO72" s="7">
        <v>1</v>
      </c>
      <c r="KP72" s="4" t="s">
        <v>312</v>
      </c>
      <c r="KQ72" s="4" t="s">
        <v>313</v>
      </c>
      <c r="KR72" s="7">
        <v>0</v>
      </c>
      <c r="KS72" s="4" t="s">
        <v>331</v>
      </c>
      <c r="KT72" s="4" t="s">
        <v>1232</v>
      </c>
      <c r="KU72" s="7">
        <v>3</v>
      </c>
      <c r="KV72" s="7">
        <v>3</v>
      </c>
      <c r="KW72" s="7">
        <v>3</v>
      </c>
      <c r="KX72" s="7">
        <v>4</v>
      </c>
      <c r="KY72" s="7">
        <v>3</v>
      </c>
      <c r="KZ72" s="7">
        <v>3</v>
      </c>
      <c r="LA72" s="7">
        <v>3</v>
      </c>
      <c r="LB72" s="7">
        <v>4</v>
      </c>
      <c r="LC72" s="7">
        <v>3</v>
      </c>
      <c r="LD72" s="7">
        <v>2</v>
      </c>
      <c r="LE72" s="7">
        <v>3</v>
      </c>
      <c r="LF72" s="7">
        <v>4</v>
      </c>
      <c r="LG72" s="7">
        <v>4</v>
      </c>
      <c r="LH72" s="7">
        <v>4</v>
      </c>
      <c r="LI72" s="7">
        <v>4</v>
      </c>
      <c r="LJ72" s="7">
        <v>1</v>
      </c>
      <c r="LK72" s="7">
        <v>2</v>
      </c>
      <c r="LL72" s="7">
        <v>1</v>
      </c>
      <c r="LM72" s="7">
        <v>2</v>
      </c>
      <c r="LN72" s="7">
        <v>4</v>
      </c>
      <c r="LO72" s="7">
        <v>4</v>
      </c>
      <c r="LP72" s="7">
        <v>4</v>
      </c>
      <c r="LQ72" s="7">
        <v>4</v>
      </c>
      <c r="LR72" s="7">
        <v>5</v>
      </c>
      <c r="LS72" s="7">
        <v>5</v>
      </c>
      <c r="LT72" s="7">
        <v>5</v>
      </c>
      <c r="LU72" s="7">
        <v>5</v>
      </c>
      <c r="LV72" s="4" t="s">
        <v>1233</v>
      </c>
      <c r="LW72" s="4" t="s">
        <v>1234</v>
      </c>
      <c r="LX72" s="4" t="s">
        <v>1235</v>
      </c>
      <c r="LY72" s="4" t="s">
        <v>1236</v>
      </c>
      <c r="LZ72" s="7">
        <v>46</v>
      </c>
      <c r="MA72">
        <f t="shared" si="59"/>
        <v>9</v>
      </c>
      <c r="MB72">
        <f t="shared" si="60"/>
        <v>14</v>
      </c>
      <c r="MC72">
        <f t="shared" si="61"/>
        <v>11</v>
      </c>
      <c r="MD72">
        <f t="shared" si="62"/>
        <v>7</v>
      </c>
      <c r="ME72">
        <f t="shared" si="92"/>
        <v>38</v>
      </c>
      <c r="MF72">
        <f t="shared" si="93"/>
        <v>1.5</v>
      </c>
      <c r="MG72">
        <f t="shared" si="94"/>
        <v>2.3333333333333335</v>
      </c>
      <c r="MH72">
        <f t="shared" si="95"/>
        <v>2.2000000000000002</v>
      </c>
      <c r="MI72">
        <f t="shared" si="96"/>
        <v>1.4</v>
      </c>
      <c r="MJ72">
        <f t="shared" si="97"/>
        <v>3.1666666666666665</v>
      </c>
      <c r="MK72">
        <f t="shared" si="98"/>
        <v>0.6</v>
      </c>
      <c r="ML72">
        <f t="shared" si="99"/>
        <v>3.6</v>
      </c>
      <c r="MM72">
        <f t="shared" si="100"/>
        <v>0</v>
      </c>
      <c r="MN72">
        <f t="shared" si="101"/>
        <v>4</v>
      </c>
      <c r="MO72">
        <f t="shared" si="102"/>
        <v>0.5</v>
      </c>
      <c r="MP72">
        <f t="shared" si="103"/>
        <v>3.6666666666666665</v>
      </c>
      <c r="MQ72">
        <f t="shared" si="104"/>
        <v>0.33333333333333331</v>
      </c>
      <c r="MR72">
        <f t="shared" si="105"/>
        <v>2.6666666666666665</v>
      </c>
      <c r="MS72">
        <f t="shared" si="106"/>
        <v>100</v>
      </c>
      <c r="MT72">
        <f t="shared" si="107"/>
        <v>93</v>
      </c>
      <c r="MU72" s="77">
        <f t="shared" si="63"/>
        <v>1</v>
      </c>
      <c r="MV72">
        <f t="shared" si="64"/>
        <v>0</v>
      </c>
      <c r="MW72">
        <v>1</v>
      </c>
      <c r="MX72">
        <v>0</v>
      </c>
      <c r="MY72">
        <f t="shared" si="65"/>
        <v>0</v>
      </c>
      <c r="MZ72">
        <v>1</v>
      </c>
      <c r="NA72">
        <v>1</v>
      </c>
      <c r="NB72">
        <f t="shared" si="66"/>
        <v>1</v>
      </c>
      <c r="NC72">
        <f t="shared" si="67"/>
        <v>1</v>
      </c>
      <c r="ND72">
        <f t="shared" si="68"/>
        <v>0</v>
      </c>
      <c r="NE72">
        <f t="shared" si="69"/>
        <v>0</v>
      </c>
      <c r="NF72">
        <f t="shared" si="70"/>
        <v>0</v>
      </c>
      <c r="NG72">
        <f t="shared" si="71"/>
        <v>1</v>
      </c>
      <c r="NH72">
        <f t="shared" si="72"/>
        <v>0</v>
      </c>
      <c r="NI72">
        <f t="shared" si="73"/>
        <v>0</v>
      </c>
      <c r="NJ72">
        <f t="shared" si="74"/>
        <v>0</v>
      </c>
      <c r="NK72">
        <f t="shared" si="75"/>
        <v>0</v>
      </c>
      <c r="NL72">
        <f t="shared" si="76"/>
        <v>0</v>
      </c>
      <c r="NM72">
        <f t="shared" si="77"/>
        <v>0</v>
      </c>
      <c r="NN72" s="77">
        <f t="shared" si="78"/>
        <v>0</v>
      </c>
      <c r="NO72" s="77">
        <f t="shared" si="79"/>
        <v>0</v>
      </c>
      <c r="NP72" s="77">
        <f t="shared" si="80"/>
        <v>1</v>
      </c>
      <c r="NQ72" s="77">
        <f t="shared" si="81"/>
        <v>1</v>
      </c>
      <c r="NR72" s="77">
        <f t="shared" si="82"/>
        <v>1</v>
      </c>
      <c r="NS72" s="77">
        <f t="shared" si="83"/>
        <v>0</v>
      </c>
      <c r="NT72" s="77">
        <f t="shared" si="84"/>
        <v>1</v>
      </c>
      <c r="NU72" s="77">
        <f t="shared" si="85"/>
        <v>1</v>
      </c>
      <c r="NV72" s="77">
        <f t="shared" si="86"/>
        <v>1</v>
      </c>
      <c r="NW72" s="77">
        <v>0</v>
      </c>
      <c r="NX72" s="77">
        <v>0</v>
      </c>
      <c r="NY72" s="77">
        <f t="shared" si="108"/>
        <v>0.5</v>
      </c>
      <c r="NZ72" s="77">
        <f t="shared" si="109"/>
        <v>0.75</v>
      </c>
      <c r="OA72" s="77">
        <f t="shared" si="110"/>
        <v>0</v>
      </c>
      <c r="OB72" s="77">
        <f t="shared" si="87"/>
        <v>0.5</v>
      </c>
      <c r="OC72">
        <f t="shared" si="88"/>
        <v>0.5</v>
      </c>
      <c r="OD72" s="77">
        <f t="shared" si="111"/>
        <v>0.5</v>
      </c>
      <c r="OE72">
        <f t="shared" si="89"/>
        <v>0.4</v>
      </c>
      <c r="OF72">
        <f t="shared" si="90"/>
        <v>0.45454545454545453</v>
      </c>
      <c r="OG72">
        <f t="shared" si="112"/>
        <v>0.16666666666666666</v>
      </c>
      <c r="OH72">
        <f t="shared" si="91"/>
        <v>0.5</v>
      </c>
      <c r="OI72">
        <f t="shared" si="113"/>
        <v>0.25</v>
      </c>
      <c r="OJ72" s="77">
        <f t="shared" si="114"/>
        <v>0.625</v>
      </c>
      <c r="OK72">
        <v>0</v>
      </c>
      <c r="OL72">
        <v>0</v>
      </c>
      <c r="OM72">
        <v>1</v>
      </c>
      <c r="ON72">
        <v>0</v>
      </c>
      <c r="OO72" s="1">
        <v>1</v>
      </c>
      <c r="OP72">
        <f t="shared" si="115"/>
        <v>10</v>
      </c>
      <c r="OQ72">
        <v>0</v>
      </c>
      <c r="OR72">
        <v>3</v>
      </c>
      <c r="OS72">
        <f t="shared" si="116"/>
        <v>9</v>
      </c>
    </row>
    <row r="73" spans="1:409" ht="18" customHeight="1">
      <c r="A73">
        <v>1</v>
      </c>
      <c r="B73" s="15" t="s">
        <v>7264</v>
      </c>
      <c r="C73" s="15"/>
      <c r="D73" s="15"/>
      <c r="E73" s="15"/>
      <c r="F73" s="15">
        <v>1</v>
      </c>
      <c r="G73" s="15">
        <v>1</v>
      </c>
      <c r="H73" s="158" t="s">
        <v>7248</v>
      </c>
      <c r="I73" s="111" t="s">
        <v>1219</v>
      </c>
      <c r="J73" s="5"/>
      <c r="K73" s="6">
        <v>44270.628287037034</v>
      </c>
      <c r="L73" s="6">
        <v>44270.635763888888</v>
      </c>
      <c r="M73" s="7">
        <v>53</v>
      </c>
      <c r="N73" s="7">
        <v>2</v>
      </c>
      <c r="O73" s="73">
        <v>1</v>
      </c>
      <c r="P73" s="4" t="s">
        <v>313</v>
      </c>
      <c r="Q73" s="7">
        <v>645</v>
      </c>
      <c r="R73" s="7">
        <v>0</v>
      </c>
      <c r="S73" s="6">
        <v>44277.635770949077</v>
      </c>
      <c r="T73" s="4" t="s">
        <v>314</v>
      </c>
      <c r="U73" s="4" t="s">
        <v>1220</v>
      </c>
      <c r="V73" s="4" t="s">
        <v>1221</v>
      </c>
      <c r="W73" s="4" t="s">
        <v>317</v>
      </c>
      <c r="AQ73" s="13" t="s">
        <v>353</v>
      </c>
      <c r="AR73" s="13" t="s">
        <v>353</v>
      </c>
      <c r="AS73" s="13" t="s">
        <v>353</v>
      </c>
      <c r="AT73" s="13" t="s">
        <v>353</v>
      </c>
      <c r="AU73" s="13" t="s">
        <v>353</v>
      </c>
      <c r="AV73" s="13" t="s">
        <v>353</v>
      </c>
      <c r="AW73" s="13" t="s">
        <v>353</v>
      </c>
      <c r="AX73" s="13" t="s">
        <v>353</v>
      </c>
      <c r="AY73" s="4" t="s">
        <v>353</v>
      </c>
      <c r="AZ73" s="4" t="s">
        <v>320</v>
      </c>
      <c r="BA73" s="4"/>
      <c r="BB73" s="73">
        <v>-999</v>
      </c>
      <c r="BC73" s="4" t="s">
        <v>353</v>
      </c>
      <c r="BD73" s="13" t="s">
        <v>353</v>
      </c>
      <c r="BE73" s="13" t="s">
        <v>353</v>
      </c>
      <c r="BF73" s="13" t="s">
        <v>353</v>
      </c>
      <c r="BG73" s="13" t="s">
        <v>353</v>
      </c>
      <c r="BH73" s="13" t="s">
        <v>353</v>
      </c>
      <c r="BI73" s="13" t="s">
        <v>353</v>
      </c>
      <c r="BJ73" s="13" t="s">
        <v>353</v>
      </c>
      <c r="BK73" s="13" t="s">
        <v>353</v>
      </c>
      <c r="BL73" s="4" t="s">
        <v>353</v>
      </c>
      <c r="BM73" s="4" t="s">
        <v>353</v>
      </c>
      <c r="BN73" s="4" t="s">
        <v>353</v>
      </c>
      <c r="BO73" s="4" t="s">
        <v>353</v>
      </c>
      <c r="BP73" s="4" t="s">
        <v>353</v>
      </c>
      <c r="BQ73" s="4" t="s">
        <v>353</v>
      </c>
      <c r="BR73" s="4" t="s">
        <v>353</v>
      </c>
      <c r="BS73" s="4" t="s">
        <v>353</v>
      </c>
      <c r="BT73" s="4" t="s">
        <v>353</v>
      </c>
      <c r="BU73" s="4" t="s">
        <v>353</v>
      </c>
      <c r="BV73" s="4" t="s">
        <v>353</v>
      </c>
      <c r="BW73" s="4" t="s">
        <v>353</v>
      </c>
      <c r="BX73" s="4" t="s">
        <v>320</v>
      </c>
      <c r="BY73" s="4"/>
      <c r="BZ73" s="73">
        <v>-999</v>
      </c>
      <c r="CA73" s="4" t="s">
        <v>353</v>
      </c>
      <c r="CB73" s="13" t="s">
        <v>353</v>
      </c>
      <c r="CC73" s="13" t="s">
        <v>353</v>
      </c>
      <c r="CD73" s="13" t="s">
        <v>353</v>
      </c>
      <c r="CE73" s="13" t="s">
        <v>353</v>
      </c>
      <c r="CF73" s="13" t="s">
        <v>353</v>
      </c>
      <c r="CG73" s="13" t="s">
        <v>353</v>
      </c>
      <c r="CH73" s="13" t="s">
        <v>353</v>
      </c>
      <c r="CI73" s="13" t="s">
        <v>353</v>
      </c>
      <c r="CJ73" s="13" t="s">
        <v>353</v>
      </c>
      <c r="CK73" s="4" t="s">
        <v>353</v>
      </c>
      <c r="CL73" s="97" t="s">
        <v>353</v>
      </c>
      <c r="CM73" s="94" t="s">
        <v>353</v>
      </c>
      <c r="CN73" s="4" t="s">
        <v>353</v>
      </c>
      <c r="CO73" s="4" t="s">
        <v>353</v>
      </c>
      <c r="CP73" s="4" t="s">
        <v>353</v>
      </c>
      <c r="CQ73" s="4" t="s">
        <v>353</v>
      </c>
      <c r="CR73" s="4" t="s">
        <v>353</v>
      </c>
      <c r="CS73" s="4" t="s">
        <v>353</v>
      </c>
      <c r="CT73" s="4" t="s">
        <v>353</v>
      </c>
      <c r="CU73" s="4" t="s">
        <v>353</v>
      </c>
      <c r="CV73" s="4" t="s">
        <v>353</v>
      </c>
      <c r="CW73" s="4" t="s">
        <v>353</v>
      </c>
      <c r="CX73" s="4" t="s">
        <v>353</v>
      </c>
      <c r="CY73" s="4" t="s">
        <v>353</v>
      </c>
      <c r="CZ73" s="4" t="s">
        <v>353</v>
      </c>
      <c r="DA73" s="4" t="s">
        <v>353</v>
      </c>
      <c r="DB73" s="4" t="s">
        <v>353</v>
      </c>
      <c r="DC73" s="4" t="s">
        <v>353</v>
      </c>
      <c r="DD73" s="4" t="s">
        <v>353</v>
      </c>
      <c r="DE73" s="4" t="s">
        <v>353</v>
      </c>
      <c r="DF73" s="4" t="s">
        <v>353</v>
      </c>
      <c r="DG73" s="4" t="s">
        <v>353</v>
      </c>
      <c r="DH73" s="4" t="s">
        <v>353</v>
      </c>
      <c r="DI73" s="4" t="s">
        <v>353</v>
      </c>
      <c r="DJ73" s="4" t="s">
        <v>353</v>
      </c>
      <c r="DK73" s="4" t="s">
        <v>353</v>
      </c>
      <c r="DL73" s="4" t="s">
        <v>353</v>
      </c>
      <c r="DM73" s="4" t="s">
        <v>353</v>
      </c>
      <c r="DN73" s="4" t="s">
        <v>353</v>
      </c>
      <c r="DO73" s="4" t="s">
        <v>353</v>
      </c>
      <c r="DP73" s="4" t="s">
        <v>353</v>
      </c>
      <c r="DQ73" s="4" t="s">
        <v>320</v>
      </c>
      <c r="DR73" s="4"/>
      <c r="DS73" s="73">
        <v>-999</v>
      </c>
      <c r="DT73" s="4" t="s">
        <v>353</v>
      </c>
      <c r="DU73" s="4" t="s">
        <v>353</v>
      </c>
      <c r="DV73" s="4" t="s">
        <v>353</v>
      </c>
      <c r="DW73" s="4" t="s">
        <v>353</v>
      </c>
      <c r="DX73" s="4" t="s">
        <v>353</v>
      </c>
      <c r="DY73" s="4" t="s">
        <v>353</v>
      </c>
      <c r="DZ73" s="4" t="s">
        <v>353</v>
      </c>
      <c r="EA73" s="4" t="s">
        <v>353</v>
      </c>
      <c r="EB73" s="4" t="s">
        <v>353</v>
      </c>
      <c r="EC73" s="4" t="s">
        <v>353</v>
      </c>
      <c r="ED73" s="4" t="s">
        <v>353</v>
      </c>
      <c r="EE73" s="94" t="s">
        <v>353</v>
      </c>
      <c r="EF73" s="94" t="s">
        <v>353</v>
      </c>
      <c r="EG73" s="4" t="s">
        <v>353</v>
      </c>
      <c r="EH73" s="4" t="s">
        <v>353</v>
      </c>
      <c r="EI73" s="4" t="s">
        <v>353</v>
      </c>
      <c r="EJ73" s="4" t="s">
        <v>353</v>
      </c>
      <c r="EK73" s="4" t="s">
        <v>353</v>
      </c>
      <c r="EL73" s="4" t="s">
        <v>353</v>
      </c>
      <c r="EM73" s="4" t="s">
        <v>353</v>
      </c>
      <c r="EN73" s="4" t="s">
        <v>353</v>
      </c>
      <c r="EO73" s="4" t="s">
        <v>353</v>
      </c>
      <c r="EP73" s="4" t="s">
        <v>353</v>
      </c>
      <c r="EQ73" s="4" t="s">
        <v>353</v>
      </c>
      <c r="ER73" s="4" t="s">
        <v>353</v>
      </c>
      <c r="ES73" s="4" t="s">
        <v>353</v>
      </c>
      <c r="ET73" s="4" t="s">
        <v>353</v>
      </c>
      <c r="EU73" s="4" t="s">
        <v>353</v>
      </c>
      <c r="EV73" s="4" t="s">
        <v>353</v>
      </c>
      <c r="EW73" s="4" t="s">
        <v>353</v>
      </c>
      <c r="EX73" s="4" t="s">
        <v>353</v>
      </c>
      <c r="EY73" s="4" t="s">
        <v>353</v>
      </c>
      <c r="EZ73" s="4" t="s">
        <v>353</v>
      </c>
      <c r="FA73" s="4" t="s">
        <v>353</v>
      </c>
      <c r="FB73" s="4" t="s">
        <v>353</v>
      </c>
      <c r="FC73" s="4" t="s">
        <v>353</v>
      </c>
      <c r="FD73" s="4" t="s">
        <v>353</v>
      </c>
      <c r="FE73" s="4" t="s">
        <v>353</v>
      </c>
      <c r="FF73" s="4" t="s">
        <v>353</v>
      </c>
      <c r="FG73" s="4" t="s">
        <v>353</v>
      </c>
      <c r="FH73" s="4" t="s">
        <v>353</v>
      </c>
      <c r="FI73" s="4" t="s">
        <v>353</v>
      </c>
      <c r="FJ73" s="4" t="s">
        <v>353</v>
      </c>
      <c r="FK73" s="4" t="s">
        <v>353</v>
      </c>
      <c r="FL73" s="4" t="s">
        <v>353</v>
      </c>
      <c r="FM73" s="4" t="s">
        <v>353</v>
      </c>
      <c r="FN73" s="4" t="s">
        <v>353</v>
      </c>
      <c r="FO73" s="4" t="s">
        <v>353</v>
      </c>
      <c r="FP73" s="4" t="s">
        <v>353</v>
      </c>
      <c r="FQ73" s="4" t="s">
        <v>353</v>
      </c>
      <c r="FR73" s="4" t="s">
        <v>353</v>
      </c>
      <c r="FS73" s="4" t="s">
        <v>353</v>
      </c>
      <c r="FT73" s="4" t="s">
        <v>320</v>
      </c>
      <c r="FU73" s="4"/>
      <c r="FV73" s="73">
        <v>-999</v>
      </c>
      <c r="FW73" s="4" t="s">
        <v>353</v>
      </c>
      <c r="FX73" s="4" t="s">
        <v>353</v>
      </c>
      <c r="FY73" s="4" t="s">
        <v>353</v>
      </c>
      <c r="FZ73" s="4" t="s">
        <v>353</v>
      </c>
      <c r="GA73" s="4" t="s">
        <v>353</v>
      </c>
      <c r="GB73" s="4" t="s">
        <v>353</v>
      </c>
      <c r="GC73" s="4" t="s">
        <v>353</v>
      </c>
      <c r="GD73" s="4" t="s">
        <v>320</v>
      </c>
      <c r="GE73" s="4"/>
      <c r="GF73" s="73">
        <v>-999</v>
      </c>
      <c r="GG73" s="4" t="s">
        <v>353</v>
      </c>
      <c r="GH73" s="4" t="s">
        <v>353</v>
      </c>
      <c r="GI73" s="4" t="s">
        <v>353</v>
      </c>
      <c r="GJ73" s="4" t="s">
        <v>353</v>
      </c>
      <c r="GK73" s="4" t="s">
        <v>353</v>
      </c>
      <c r="GL73" s="4" t="s">
        <v>353</v>
      </c>
      <c r="GM73" s="4" t="s">
        <v>353</v>
      </c>
      <c r="GN73" s="4" t="s">
        <v>353</v>
      </c>
      <c r="GO73" s="4" t="s">
        <v>353</v>
      </c>
      <c r="GP73" s="4" t="s">
        <v>353</v>
      </c>
      <c r="GQ73" s="4" t="s">
        <v>353</v>
      </c>
      <c r="GR73" s="4" t="s">
        <v>353</v>
      </c>
      <c r="GS73" s="4" t="s">
        <v>353</v>
      </c>
      <c r="GT73" s="4" t="s">
        <v>353</v>
      </c>
      <c r="GU73" s="4" t="s">
        <v>353</v>
      </c>
      <c r="GV73" s="4" t="s">
        <v>353</v>
      </c>
      <c r="GW73" s="4" t="s">
        <v>353</v>
      </c>
      <c r="GX73" s="4" t="s">
        <v>353</v>
      </c>
      <c r="GY73" s="4" t="s">
        <v>353</v>
      </c>
      <c r="GZ73" s="4" t="s">
        <v>353</v>
      </c>
      <c r="HA73" s="4" t="s">
        <v>353</v>
      </c>
      <c r="HB73" s="4" t="s">
        <v>353</v>
      </c>
      <c r="HC73" s="4" t="s">
        <v>353</v>
      </c>
      <c r="HD73" s="4" t="s">
        <v>353</v>
      </c>
      <c r="HE73" s="4" t="s">
        <v>353</v>
      </c>
      <c r="HF73" s="4" t="s">
        <v>353</v>
      </c>
      <c r="HG73" s="4" t="s">
        <v>353</v>
      </c>
      <c r="HH73" s="4" t="s">
        <v>353</v>
      </c>
      <c r="HI73" s="4" t="s">
        <v>346</v>
      </c>
      <c r="HJ73" s="4" t="s">
        <v>347</v>
      </c>
      <c r="HK73" s="8"/>
      <c r="HL73" s="12" t="s">
        <v>1219</v>
      </c>
      <c r="MA73" t="str">
        <f t="shared" si="59"/>
        <v/>
      </c>
      <c r="MB73" t="str">
        <f t="shared" si="60"/>
        <v/>
      </c>
      <c r="MC73" t="str">
        <f t="shared" si="61"/>
        <v/>
      </c>
      <c r="MD73" t="str">
        <f t="shared" si="62"/>
        <v/>
      </c>
      <c r="ME73" t="str">
        <f t="shared" si="92"/>
        <v/>
      </c>
      <c r="MF73" t="str">
        <f t="shared" si="93"/>
        <v/>
      </c>
      <c r="MG73" t="str">
        <f t="shared" si="94"/>
        <v/>
      </c>
      <c r="MH73" t="str">
        <f t="shared" si="95"/>
        <v/>
      </c>
      <c r="MI73" t="str">
        <f t="shared" si="96"/>
        <v/>
      </c>
      <c r="MJ73" t="str">
        <f t="shared" si="97"/>
        <v/>
      </c>
      <c r="MK73" t="str">
        <f t="shared" si="98"/>
        <v/>
      </c>
      <c r="ML73" t="str">
        <f t="shared" si="99"/>
        <v/>
      </c>
      <c r="MM73" t="str">
        <f t="shared" si="100"/>
        <v/>
      </c>
      <c r="MN73" t="str">
        <f t="shared" si="101"/>
        <v/>
      </c>
      <c r="MO73" t="str">
        <f t="shared" si="102"/>
        <v/>
      </c>
      <c r="MP73" t="str">
        <f t="shared" si="103"/>
        <v/>
      </c>
      <c r="MQ73" t="str">
        <f t="shared" si="104"/>
        <v/>
      </c>
      <c r="MR73" t="str">
        <f t="shared" si="105"/>
        <v/>
      </c>
      <c r="MS73" t="str">
        <f t="shared" si="106"/>
        <v/>
      </c>
      <c r="MT73" t="str">
        <f t="shared" si="107"/>
        <v/>
      </c>
      <c r="MU73" s="77" t="str">
        <f t="shared" si="63"/>
        <v/>
      </c>
      <c r="MV73" t="str">
        <f t="shared" si="64"/>
        <v/>
      </c>
      <c r="MY73" t="str">
        <f t="shared" si="65"/>
        <v/>
      </c>
      <c r="NB73" t="str">
        <f t="shared" si="66"/>
        <v/>
      </c>
      <c r="NC73" t="str">
        <f t="shared" si="67"/>
        <v/>
      </c>
      <c r="ND73" t="str">
        <f t="shared" si="68"/>
        <v/>
      </c>
      <c r="NE73" t="str">
        <f t="shared" si="69"/>
        <v/>
      </c>
      <c r="NF73" t="str">
        <f t="shared" si="70"/>
        <v/>
      </c>
      <c r="NG73" t="str">
        <f t="shared" si="71"/>
        <v/>
      </c>
      <c r="NH73" t="str">
        <f t="shared" si="72"/>
        <v/>
      </c>
      <c r="NI73" t="str">
        <f t="shared" si="73"/>
        <v/>
      </c>
      <c r="NJ73" t="str">
        <f t="shared" si="74"/>
        <v/>
      </c>
      <c r="NK73" t="str">
        <f t="shared" si="75"/>
        <v/>
      </c>
      <c r="NL73" t="str">
        <f t="shared" si="76"/>
        <v/>
      </c>
      <c r="NM73" t="str">
        <f t="shared" si="77"/>
        <v/>
      </c>
      <c r="NN73" s="77" t="str">
        <f t="shared" si="78"/>
        <v/>
      </c>
      <c r="NO73" s="77" t="str">
        <f t="shared" si="79"/>
        <v/>
      </c>
      <c r="NP73" s="77" t="str">
        <f t="shared" si="80"/>
        <v/>
      </c>
      <c r="NQ73" s="77" t="str">
        <f t="shared" si="81"/>
        <v/>
      </c>
      <c r="NR73" s="77" t="str">
        <f t="shared" si="82"/>
        <v/>
      </c>
      <c r="NS73" s="77" t="str">
        <f t="shared" si="83"/>
        <v/>
      </c>
      <c r="NT73" s="77" t="str">
        <f t="shared" si="84"/>
        <v/>
      </c>
      <c r="NU73" s="77" t="str">
        <f t="shared" si="85"/>
        <v/>
      </c>
      <c r="NV73" s="77" t="str">
        <f t="shared" si="86"/>
        <v/>
      </c>
      <c r="NW73" s="77"/>
      <c r="NX73" s="77"/>
      <c r="NY73" s="77" t="str">
        <f t="shared" si="108"/>
        <v/>
      </c>
      <c r="NZ73" s="77" t="str">
        <f t="shared" si="109"/>
        <v/>
      </c>
      <c r="OA73" s="77" t="str">
        <f t="shared" si="110"/>
        <v/>
      </c>
      <c r="OB73" s="77" t="str">
        <f t="shared" si="87"/>
        <v/>
      </c>
      <c r="OC73" t="str">
        <f t="shared" si="88"/>
        <v/>
      </c>
      <c r="OD73" s="77" t="str">
        <f t="shared" si="111"/>
        <v/>
      </c>
      <c r="OE73" t="str">
        <f t="shared" si="89"/>
        <v/>
      </c>
      <c r="OF73" t="str">
        <f t="shared" si="90"/>
        <v/>
      </c>
      <c r="OG73" t="str">
        <f t="shared" si="112"/>
        <v/>
      </c>
      <c r="OH73" t="str">
        <f t="shared" si="91"/>
        <v/>
      </c>
      <c r="OI73" t="str">
        <f t="shared" si="113"/>
        <v/>
      </c>
      <c r="OJ73" s="77" t="str">
        <f t="shared" si="114"/>
        <v/>
      </c>
      <c r="OM73" t="s">
        <v>353</v>
      </c>
      <c r="ON73" t="s">
        <v>353</v>
      </c>
      <c r="OO73" s="108" t="s">
        <v>353</v>
      </c>
      <c r="OP73" t="str">
        <f t="shared" si="115"/>
        <v/>
      </c>
      <c r="OQ73">
        <v>0</v>
      </c>
      <c r="OR73">
        <v>3</v>
      </c>
      <c r="OS73" t="str">
        <f t="shared" si="116"/>
        <v/>
      </c>
    </row>
    <row r="74" spans="1:409" ht="18" customHeight="1">
      <c r="F74" t="s">
        <v>353</v>
      </c>
      <c r="G74">
        <v>1</v>
      </c>
      <c r="H74" s="110" t="s">
        <v>1237</v>
      </c>
      <c r="I74" s="110" t="s">
        <v>1237</v>
      </c>
      <c r="J74" s="5"/>
      <c r="K74" s="6">
        <v>44271.56349537037</v>
      </c>
      <c r="L74" s="6">
        <v>44271.939305555556</v>
      </c>
      <c r="M74" s="7">
        <v>100</v>
      </c>
      <c r="N74" s="7">
        <v>2</v>
      </c>
      <c r="O74" s="73">
        <v>1</v>
      </c>
      <c r="P74" s="4" t="s">
        <v>389</v>
      </c>
      <c r="Q74" s="7">
        <v>32470</v>
      </c>
      <c r="R74" s="7">
        <v>1</v>
      </c>
      <c r="S74" s="6">
        <v>44271.939325798608</v>
      </c>
      <c r="T74" s="4" t="s">
        <v>314</v>
      </c>
      <c r="U74" s="4" t="s">
        <v>407</v>
      </c>
      <c r="V74" s="4" t="s">
        <v>444</v>
      </c>
      <c r="W74" s="4" t="s">
        <v>979</v>
      </c>
      <c r="X74" s="7">
        <v>17.13</v>
      </c>
      <c r="Y74" s="7">
        <v>28.428000000000001</v>
      </c>
      <c r="Z74" s="7">
        <v>29.52</v>
      </c>
      <c r="AA74" s="7">
        <v>5</v>
      </c>
      <c r="AB74" s="7">
        <v>3</v>
      </c>
      <c r="AC74" s="7">
        <v>3</v>
      </c>
      <c r="AD74" s="7">
        <v>3</v>
      </c>
      <c r="AE74" s="7">
        <v>3</v>
      </c>
      <c r="AF74" s="7">
        <v>3</v>
      </c>
      <c r="AG74" s="7">
        <v>3</v>
      </c>
      <c r="AH74" s="7">
        <v>3</v>
      </c>
      <c r="AI74" s="7">
        <v>2</v>
      </c>
      <c r="AJ74" s="4" t="s">
        <v>1238</v>
      </c>
      <c r="AK74" s="7">
        <v>7.7629999999999999</v>
      </c>
      <c r="AL74" s="7">
        <v>12.430999999999999</v>
      </c>
      <c r="AM74" s="7">
        <v>13.946</v>
      </c>
      <c r="AN74" s="7">
        <v>3</v>
      </c>
      <c r="AO74" s="7">
        <v>1</v>
      </c>
      <c r="AP74" s="7">
        <v>4</v>
      </c>
      <c r="AQ74" s="7">
        <v>49.207999999999998</v>
      </c>
      <c r="AR74" s="7">
        <v>180.875</v>
      </c>
      <c r="AS74" s="7">
        <v>183.744</v>
      </c>
      <c r="AT74" s="7">
        <v>5</v>
      </c>
      <c r="AU74" s="7">
        <v>655.43700000000001</v>
      </c>
      <c r="AV74" s="7">
        <v>1250.0329999999999</v>
      </c>
      <c r="AW74" s="7">
        <v>1251.2239999999999</v>
      </c>
      <c r="AX74" s="7">
        <v>13</v>
      </c>
      <c r="AY74" s="4" t="s">
        <v>1239</v>
      </c>
      <c r="AZ74" s="4" t="s">
        <v>377</v>
      </c>
      <c r="BA74" s="4"/>
      <c r="BB74" s="73">
        <v>1</v>
      </c>
      <c r="BC74" s="4" t="s">
        <v>1240</v>
      </c>
      <c r="BD74" s="7">
        <v>331.577</v>
      </c>
      <c r="BE74" s="7">
        <v>1260.5889999999999</v>
      </c>
      <c r="BF74" s="7">
        <v>1261.3989999999999</v>
      </c>
      <c r="BG74" s="7">
        <v>29</v>
      </c>
      <c r="BH74" s="7">
        <v>309.64699999999999</v>
      </c>
      <c r="BI74" s="7">
        <v>320.18900000000002</v>
      </c>
      <c r="BJ74" s="7">
        <v>325.97500000000002</v>
      </c>
      <c r="BK74" s="7">
        <v>4</v>
      </c>
      <c r="BL74" s="4" t="s">
        <v>377</v>
      </c>
      <c r="BM74" s="7">
        <v>52.893999999999998</v>
      </c>
      <c r="BN74" s="7">
        <v>52.893999999999998</v>
      </c>
      <c r="BO74" s="7">
        <v>54.317999999999998</v>
      </c>
      <c r="BP74" s="7">
        <v>1</v>
      </c>
      <c r="BQ74" s="7">
        <v>84</v>
      </c>
      <c r="BR74" s="7">
        <v>100</v>
      </c>
      <c r="BS74" s="7">
        <v>166.83699999999999</v>
      </c>
      <c r="BT74" s="7">
        <v>1773.836</v>
      </c>
      <c r="BU74" s="7">
        <v>1775.2080000000001</v>
      </c>
      <c r="BV74" s="7">
        <v>11</v>
      </c>
      <c r="BW74" s="4" t="s">
        <v>1241</v>
      </c>
      <c r="BX74" s="4" t="s">
        <v>1241</v>
      </c>
      <c r="BY74" s="4"/>
      <c r="BZ74" s="73">
        <v>0</v>
      </c>
      <c r="CA74" s="4" t="s">
        <v>1242</v>
      </c>
      <c r="CB74" s="7">
        <v>131.9</v>
      </c>
      <c r="CC74" s="7">
        <v>131.9</v>
      </c>
      <c r="CD74" s="7">
        <v>132.459</v>
      </c>
      <c r="CE74" s="7">
        <v>1</v>
      </c>
      <c r="CF74" s="7">
        <v>72</v>
      </c>
      <c r="CG74" s="7">
        <v>100</v>
      </c>
      <c r="CH74" s="7">
        <v>139.12700000000001</v>
      </c>
      <c r="CI74" s="7">
        <v>228.316</v>
      </c>
      <c r="CJ74" s="7">
        <v>233.19800000000001</v>
      </c>
      <c r="CK74" s="7">
        <v>16</v>
      </c>
      <c r="CL74" s="97" t="s">
        <v>413</v>
      </c>
      <c r="CM74" s="94" t="s">
        <v>414</v>
      </c>
      <c r="CN74" s="7">
        <v>4.9450000000000003</v>
      </c>
      <c r="CO74" s="7">
        <v>34.69</v>
      </c>
      <c r="CP74" s="7">
        <v>133.71600000000001</v>
      </c>
      <c r="CQ74" s="7">
        <v>4</v>
      </c>
      <c r="CR74" s="7">
        <v>91</v>
      </c>
      <c r="CS74" s="7">
        <v>90</v>
      </c>
      <c r="CT74" s="7">
        <v>2</v>
      </c>
      <c r="CU74" s="7">
        <v>4</v>
      </c>
      <c r="CV74" s="4" t="s">
        <v>1243</v>
      </c>
      <c r="CW74" s="7">
        <v>0</v>
      </c>
      <c r="CX74" s="7">
        <v>0</v>
      </c>
      <c r="CY74" s="7">
        <v>198.059</v>
      </c>
      <c r="CZ74" s="7">
        <v>0</v>
      </c>
      <c r="DA74" s="7">
        <v>32.034999999999997</v>
      </c>
      <c r="DB74" s="7">
        <v>33.225999999999999</v>
      </c>
      <c r="DC74" s="7">
        <v>37.701000000000001</v>
      </c>
      <c r="DD74" s="7">
        <v>2</v>
      </c>
      <c r="DE74" s="4" t="s">
        <v>377</v>
      </c>
      <c r="DF74" s="7">
        <v>154.958</v>
      </c>
      <c r="DG74" s="7">
        <v>154.958</v>
      </c>
      <c r="DH74" s="7">
        <v>157.62799999999999</v>
      </c>
      <c r="DI74" s="7">
        <v>1</v>
      </c>
      <c r="DJ74" s="7">
        <v>78</v>
      </c>
      <c r="DK74" s="7">
        <v>90</v>
      </c>
      <c r="DL74" s="7">
        <v>126.932</v>
      </c>
      <c r="DM74" s="7">
        <v>267.12</v>
      </c>
      <c r="DN74" s="7">
        <v>278.86700000000002</v>
      </c>
      <c r="DO74" s="7">
        <v>9</v>
      </c>
      <c r="DP74" s="4" t="s">
        <v>411</v>
      </c>
      <c r="DQ74" s="4" t="s">
        <v>411</v>
      </c>
      <c r="DR74" s="4"/>
      <c r="DS74" s="73">
        <v>0</v>
      </c>
      <c r="DT74" s="4" t="s">
        <v>1244</v>
      </c>
      <c r="DU74" s="7">
        <v>57.067</v>
      </c>
      <c r="DV74" s="7">
        <v>57.067</v>
      </c>
      <c r="DW74" s="7">
        <v>58.018000000000001</v>
      </c>
      <c r="DX74" s="7">
        <v>1</v>
      </c>
      <c r="DY74" s="7">
        <v>82</v>
      </c>
      <c r="DZ74" s="7">
        <v>92</v>
      </c>
      <c r="EA74" s="7">
        <v>4.2480000000000002</v>
      </c>
      <c r="EB74" s="7">
        <v>199.18700000000001</v>
      </c>
      <c r="EC74" s="7">
        <v>204.63</v>
      </c>
      <c r="ED74" s="7">
        <v>33</v>
      </c>
      <c r="EE74" s="94" t="s">
        <v>417</v>
      </c>
      <c r="EF74" s="94" t="s">
        <v>480</v>
      </c>
      <c r="EG74" s="7">
        <v>0.79</v>
      </c>
      <c r="EH74" s="7">
        <v>1.4450000000000001</v>
      </c>
      <c r="EI74" s="7">
        <v>155.68</v>
      </c>
      <c r="EJ74" s="7">
        <v>2</v>
      </c>
      <c r="EK74" s="7">
        <v>100</v>
      </c>
      <c r="EL74" s="7">
        <v>85</v>
      </c>
      <c r="EM74" s="7">
        <v>2</v>
      </c>
      <c r="EN74" s="7">
        <v>3</v>
      </c>
      <c r="EO74" s="4" t="s">
        <v>1245</v>
      </c>
      <c r="EP74" s="7">
        <v>23.835000000000001</v>
      </c>
      <c r="EQ74" s="7">
        <v>100.026</v>
      </c>
      <c r="ER74" s="7">
        <v>101.586</v>
      </c>
      <c r="ES74" s="7">
        <v>13</v>
      </c>
      <c r="ET74" s="4" t="s">
        <v>1246</v>
      </c>
      <c r="EU74" s="7">
        <v>298.59199999999998</v>
      </c>
      <c r="EV74" s="7">
        <v>298.59199999999998</v>
      </c>
      <c r="EW74" s="7">
        <v>299.39699999999999</v>
      </c>
      <c r="EX74" s="7">
        <v>1</v>
      </c>
      <c r="EY74" s="7">
        <v>86</v>
      </c>
      <c r="EZ74" s="7">
        <v>73</v>
      </c>
      <c r="FA74" s="7">
        <v>14.722</v>
      </c>
      <c r="FB74" s="7">
        <v>84.546999999999997</v>
      </c>
      <c r="FC74" s="7">
        <v>85.552000000000007</v>
      </c>
      <c r="FD74" s="7">
        <v>11</v>
      </c>
      <c r="FE74" s="4" t="s">
        <v>1247</v>
      </c>
      <c r="FF74" s="7">
        <v>3</v>
      </c>
      <c r="FG74" s="7">
        <v>0</v>
      </c>
      <c r="FH74" s="7">
        <v>0</v>
      </c>
      <c r="FI74" s="7">
        <v>4</v>
      </c>
      <c r="FJ74" s="7">
        <v>1</v>
      </c>
      <c r="FK74" s="7">
        <v>0</v>
      </c>
      <c r="FL74" s="4" t="s">
        <v>313</v>
      </c>
      <c r="FM74" s="4" t="s">
        <v>313</v>
      </c>
      <c r="FN74" s="7">
        <v>1</v>
      </c>
      <c r="FO74" s="7">
        <v>49.503</v>
      </c>
      <c r="FP74" s="7">
        <v>171.62899999999999</v>
      </c>
      <c r="FQ74" s="7">
        <v>171.977</v>
      </c>
      <c r="FR74" s="7">
        <v>17</v>
      </c>
      <c r="FS74" s="4" t="s">
        <v>486</v>
      </c>
      <c r="FT74" s="4" t="s">
        <v>323</v>
      </c>
      <c r="FU74" s="4"/>
      <c r="FV74" s="73">
        <v>1</v>
      </c>
      <c r="FW74" s="4" t="s">
        <v>1248</v>
      </c>
      <c r="FX74" s="4" t="s">
        <v>370</v>
      </c>
      <c r="FY74" s="7">
        <v>0.42899999999999999</v>
      </c>
      <c r="FZ74" s="7">
        <v>151.197</v>
      </c>
      <c r="GA74" s="7">
        <v>153.58600000000001</v>
      </c>
      <c r="GB74" s="7">
        <v>11</v>
      </c>
      <c r="GC74" s="4" t="s">
        <v>1249</v>
      </c>
      <c r="GD74" s="4" t="s">
        <v>312</v>
      </c>
      <c r="GE74" s="4"/>
      <c r="GF74" s="73">
        <v>0</v>
      </c>
      <c r="GG74" s="4" t="s">
        <v>1250</v>
      </c>
      <c r="GH74" s="4" t="s">
        <v>336</v>
      </c>
      <c r="GI74" s="7">
        <v>79.588999999999999</v>
      </c>
      <c r="GJ74" s="7">
        <v>120.43899999999999</v>
      </c>
      <c r="GK74" s="7">
        <v>121.051</v>
      </c>
      <c r="GL74" s="7">
        <v>7</v>
      </c>
      <c r="GM74" s="7">
        <v>1</v>
      </c>
      <c r="GN74" s="4" t="s">
        <v>1251</v>
      </c>
      <c r="GO74" s="7">
        <v>66.233999999999995</v>
      </c>
      <c r="GP74" s="7">
        <v>92.253</v>
      </c>
      <c r="GQ74" s="7">
        <v>92.965000000000003</v>
      </c>
      <c r="GR74" s="7">
        <v>4</v>
      </c>
      <c r="GS74" s="7">
        <v>1</v>
      </c>
      <c r="GT74" s="7">
        <v>0</v>
      </c>
      <c r="GU74" s="7">
        <v>4</v>
      </c>
      <c r="GV74" s="7">
        <v>4</v>
      </c>
      <c r="GW74" s="4" t="s">
        <v>965</v>
      </c>
      <c r="GX74" s="7">
        <v>0.219</v>
      </c>
      <c r="GY74" s="7">
        <v>64.040999999999997</v>
      </c>
      <c r="GZ74" s="7">
        <v>66.174000000000007</v>
      </c>
      <c r="HA74" s="7">
        <v>14</v>
      </c>
      <c r="HB74" s="7">
        <v>6</v>
      </c>
      <c r="HC74" s="7">
        <v>5</v>
      </c>
      <c r="HD74" s="7">
        <v>2</v>
      </c>
      <c r="HE74" s="7">
        <v>4</v>
      </c>
      <c r="HF74" s="7">
        <v>4</v>
      </c>
      <c r="HG74" s="7">
        <v>2</v>
      </c>
      <c r="HH74" s="7">
        <v>2</v>
      </c>
      <c r="HI74" s="4" t="s">
        <v>346</v>
      </c>
      <c r="HJ74" s="4" t="s">
        <v>347</v>
      </c>
      <c r="HK74" s="8"/>
      <c r="HL74" s="4" t="s">
        <v>1237</v>
      </c>
      <c r="HM74" s="6">
        <v>44273.938900462963</v>
      </c>
      <c r="HN74" s="6">
        <v>44274.978055555555</v>
      </c>
      <c r="HO74" s="7">
        <v>100</v>
      </c>
      <c r="HP74" s="7">
        <v>89783</v>
      </c>
      <c r="HQ74" s="7">
        <v>1</v>
      </c>
      <c r="HR74" s="6">
        <v>44274.978075173611</v>
      </c>
      <c r="HS74" s="4" t="s">
        <v>314</v>
      </c>
      <c r="HT74" s="4" t="s">
        <v>407</v>
      </c>
      <c r="HU74" s="4" t="s">
        <v>444</v>
      </c>
      <c r="HV74" s="4" t="s">
        <v>979</v>
      </c>
      <c r="HW74" s="7">
        <v>1</v>
      </c>
      <c r="HX74" s="7">
        <v>0</v>
      </c>
      <c r="HY74" s="7">
        <v>5</v>
      </c>
      <c r="HZ74" s="7">
        <v>4</v>
      </c>
      <c r="IA74" s="7">
        <v>4</v>
      </c>
      <c r="IB74" s="7">
        <v>5</v>
      </c>
      <c r="IC74" s="7">
        <v>5</v>
      </c>
      <c r="ID74" s="7">
        <v>5</v>
      </c>
      <c r="IE74" s="4" t="s">
        <v>1110</v>
      </c>
      <c r="IF74" s="7">
        <v>0</v>
      </c>
      <c r="IG74" s="7">
        <v>4</v>
      </c>
      <c r="IH74" s="4" t="s">
        <v>1252</v>
      </c>
      <c r="II74" s="4" t="s">
        <v>391</v>
      </c>
      <c r="IJ74" s="4"/>
      <c r="IK74" s="73">
        <v>1</v>
      </c>
      <c r="IL74" s="4" t="s">
        <v>1253</v>
      </c>
      <c r="IM74" s="73">
        <v>22</v>
      </c>
      <c r="IN74" s="4"/>
      <c r="IO74" s="73">
        <v>0</v>
      </c>
      <c r="IP74" s="4" t="s">
        <v>1254</v>
      </c>
      <c r="IQ74" s="4" t="s">
        <v>431</v>
      </c>
      <c r="IR74" s="73">
        <v>11</v>
      </c>
      <c r="IS74" s="4"/>
      <c r="IT74" s="73">
        <v>0</v>
      </c>
      <c r="IU74" s="4" t="s">
        <v>1255</v>
      </c>
      <c r="IV74" s="73">
        <v>19</v>
      </c>
      <c r="IW74" s="4"/>
      <c r="IX74" s="73">
        <v>0</v>
      </c>
      <c r="IY74" s="4" t="s">
        <v>1256</v>
      </c>
      <c r="IZ74" s="4" t="s">
        <v>435</v>
      </c>
      <c r="JA74" s="73">
        <v>40</v>
      </c>
      <c r="JB74" s="4"/>
      <c r="JC74" s="73">
        <v>1</v>
      </c>
      <c r="JD74" s="4" t="s">
        <v>635</v>
      </c>
      <c r="JE74" s="73">
        <v>60</v>
      </c>
      <c r="JF74" s="4"/>
      <c r="JG74" s="73">
        <v>1</v>
      </c>
      <c r="JH74" s="4" t="s">
        <v>1257</v>
      </c>
      <c r="JI74" s="7">
        <v>4</v>
      </c>
      <c r="JJ74" s="7">
        <v>1</v>
      </c>
      <c r="JK74" s="7">
        <v>3</v>
      </c>
      <c r="JL74" s="7">
        <v>4</v>
      </c>
      <c r="JM74" s="4" t="s">
        <v>827</v>
      </c>
      <c r="JN74" s="7">
        <v>1</v>
      </c>
      <c r="JO74" s="7">
        <v>1</v>
      </c>
      <c r="JP74" s="7">
        <v>2</v>
      </c>
      <c r="JQ74" s="7">
        <v>1</v>
      </c>
      <c r="JR74" s="7">
        <v>2</v>
      </c>
      <c r="JS74" s="4" t="s">
        <v>827</v>
      </c>
      <c r="JT74" s="7">
        <v>1</v>
      </c>
      <c r="JU74" s="7">
        <v>2</v>
      </c>
      <c r="JV74" s="4" t="s">
        <v>827</v>
      </c>
      <c r="JW74" s="7">
        <v>3</v>
      </c>
      <c r="JX74" s="7">
        <v>0</v>
      </c>
      <c r="JY74" s="7">
        <v>4</v>
      </c>
      <c r="JZ74" s="7">
        <v>1</v>
      </c>
      <c r="KA74" s="7">
        <v>0</v>
      </c>
      <c r="KB74" s="4" t="s">
        <v>336</v>
      </c>
      <c r="KC74" s="4" t="s">
        <v>886</v>
      </c>
      <c r="KD74" s="7">
        <v>2</v>
      </c>
      <c r="KE74" s="7">
        <v>6.2519999999999998</v>
      </c>
      <c r="KF74" s="7">
        <v>40.412999999999997</v>
      </c>
      <c r="KG74" s="7">
        <v>41.28</v>
      </c>
      <c r="KH74" s="7">
        <v>6</v>
      </c>
      <c r="KI74" s="7">
        <v>6</v>
      </c>
      <c r="KJ74" s="7">
        <v>6</v>
      </c>
      <c r="KK74" s="7">
        <v>1</v>
      </c>
      <c r="KL74" s="7">
        <v>3</v>
      </c>
      <c r="KM74" s="7">
        <v>6</v>
      </c>
      <c r="KN74" s="7">
        <v>10</v>
      </c>
      <c r="KO74" s="7">
        <v>2</v>
      </c>
      <c r="KP74" s="4" t="s">
        <v>326</v>
      </c>
      <c r="KQ74" s="4" t="s">
        <v>313</v>
      </c>
      <c r="KR74" s="7">
        <v>0</v>
      </c>
      <c r="KS74" s="4" t="s">
        <v>312</v>
      </c>
      <c r="KT74" s="4" t="s">
        <v>313</v>
      </c>
      <c r="KU74" s="7">
        <v>3</v>
      </c>
      <c r="KV74" s="7">
        <v>1</v>
      </c>
      <c r="KW74" s="7">
        <v>1</v>
      </c>
      <c r="KX74" s="7">
        <v>1</v>
      </c>
      <c r="KY74" s="7">
        <v>1</v>
      </c>
      <c r="KZ74" s="7">
        <v>1</v>
      </c>
      <c r="LA74" s="7">
        <v>1</v>
      </c>
      <c r="LB74" s="7">
        <v>2</v>
      </c>
      <c r="LC74" s="7">
        <v>3</v>
      </c>
      <c r="LD74" s="7">
        <v>1</v>
      </c>
      <c r="LE74" s="7">
        <v>5</v>
      </c>
      <c r="LF74" s="7">
        <v>5</v>
      </c>
      <c r="LG74" s="7">
        <v>1</v>
      </c>
      <c r="LH74" s="7">
        <v>5</v>
      </c>
      <c r="LI74" s="7">
        <v>4</v>
      </c>
      <c r="LJ74" s="7">
        <v>1</v>
      </c>
      <c r="LK74" s="7">
        <v>1</v>
      </c>
      <c r="LL74" s="7">
        <v>2</v>
      </c>
      <c r="LM74" s="7">
        <v>1</v>
      </c>
      <c r="LN74" s="7">
        <v>5</v>
      </c>
      <c r="LO74" s="7">
        <v>5</v>
      </c>
      <c r="LP74" s="7">
        <v>4</v>
      </c>
      <c r="LQ74" s="7">
        <v>4</v>
      </c>
      <c r="LR74" s="7">
        <v>4</v>
      </c>
      <c r="LS74" s="7">
        <v>3</v>
      </c>
      <c r="LT74" s="7">
        <v>1</v>
      </c>
      <c r="LU74" s="7">
        <v>5</v>
      </c>
      <c r="LV74" s="4" t="s">
        <v>1258</v>
      </c>
      <c r="LW74" s="4" t="s">
        <v>1259</v>
      </c>
      <c r="LX74" s="4" t="s">
        <v>1260</v>
      </c>
      <c r="LY74" s="4" t="s">
        <v>1261</v>
      </c>
      <c r="LZ74" s="7">
        <v>31</v>
      </c>
      <c r="MA74">
        <f t="shared" si="59"/>
        <v>17</v>
      </c>
      <c r="MB74">
        <f t="shared" si="60"/>
        <v>28</v>
      </c>
      <c r="MC74">
        <f t="shared" si="61"/>
        <v>21</v>
      </c>
      <c r="MD74">
        <f t="shared" si="62"/>
        <v>22</v>
      </c>
      <c r="ME74">
        <f t="shared" si="92"/>
        <v>25</v>
      </c>
      <c r="MF74">
        <f t="shared" si="93"/>
        <v>2.8333333333333335</v>
      </c>
      <c r="MG74">
        <f t="shared" si="94"/>
        <v>4.666666666666667</v>
      </c>
      <c r="MH74">
        <f t="shared" si="95"/>
        <v>4.2</v>
      </c>
      <c r="MI74">
        <f t="shared" si="96"/>
        <v>4.4000000000000004</v>
      </c>
      <c r="MJ74">
        <f t="shared" si="97"/>
        <v>2.0833333333333335</v>
      </c>
      <c r="MK74">
        <f t="shared" si="98"/>
        <v>3.6</v>
      </c>
      <c r="ML74">
        <f t="shared" si="99"/>
        <v>1.6</v>
      </c>
      <c r="MM74">
        <f t="shared" si="100"/>
        <v>4</v>
      </c>
      <c r="MN74">
        <f t="shared" si="101"/>
        <v>0</v>
      </c>
      <c r="MO74">
        <f t="shared" si="102"/>
        <v>3.6666666666666665</v>
      </c>
      <c r="MP74">
        <f t="shared" si="103"/>
        <v>1.3333333333333333</v>
      </c>
      <c r="MQ74">
        <f t="shared" si="104"/>
        <v>3</v>
      </c>
      <c r="MR74">
        <f t="shared" si="105"/>
        <v>1.3333333333333333</v>
      </c>
      <c r="MS74">
        <f t="shared" si="106"/>
        <v>84.714285714285708</v>
      </c>
      <c r="MT74">
        <f t="shared" si="107"/>
        <v>90</v>
      </c>
      <c r="MU74" s="77">
        <f t="shared" si="63"/>
        <v>1</v>
      </c>
      <c r="MV74">
        <f t="shared" si="64"/>
        <v>0</v>
      </c>
      <c r="MW74">
        <v>1</v>
      </c>
      <c r="MX74">
        <v>1</v>
      </c>
      <c r="MY74">
        <f t="shared" si="65"/>
        <v>0</v>
      </c>
      <c r="MZ74">
        <v>1</v>
      </c>
      <c r="NA74">
        <v>0</v>
      </c>
      <c r="NB74">
        <f t="shared" si="66"/>
        <v>1</v>
      </c>
      <c r="NC74">
        <f t="shared" si="67"/>
        <v>0</v>
      </c>
      <c r="ND74">
        <f t="shared" si="68"/>
        <v>0</v>
      </c>
      <c r="NE74">
        <f t="shared" si="69"/>
        <v>0</v>
      </c>
      <c r="NF74">
        <f t="shared" si="70"/>
        <v>1</v>
      </c>
      <c r="NG74">
        <f t="shared" si="71"/>
        <v>1</v>
      </c>
      <c r="NH74">
        <f t="shared" si="72"/>
        <v>1</v>
      </c>
      <c r="NI74">
        <f t="shared" si="73"/>
        <v>0</v>
      </c>
      <c r="NJ74">
        <f t="shared" si="74"/>
        <v>0</v>
      </c>
      <c r="NK74">
        <f t="shared" si="75"/>
        <v>0</v>
      </c>
      <c r="NL74">
        <f t="shared" si="76"/>
        <v>1</v>
      </c>
      <c r="NM74">
        <f t="shared" si="77"/>
        <v>1</v>
      </c>
      <c r="NN74" s="77">
        <f t="shared" si="78"/>
        <v>0.5</v>
      </c>
      <c r="NO74" s="77">
        <f t="shared" si="79"/>
        <v>0</v>
      </c>
      <c r="NP74" s="77">
        <f t="shared" si="80"/>
        <v>1</v>
      </c>
      <c r="NQ74" s="77">
        <f t="shared" si="81"/>
        <v>0</v>
      </c>
      <c r="NR74" s="77">
        <f t="shared" si="82"/>
        <v>1</v>
      </c>
      <c r="NS74" s="77">
        <f t="shared" si="83"/>
        <v>0</v>
      </c>
      <c r="NT74" s="77">
        <f t="shared" si="84"/>
        <v>0</v>
      </c>
      <c r="NU74" s="77">
        <f t="shared" si="85"/>
        <v>0</v>
      </c>
      <c r="NV74" s="77">
        <f t="shared" si="86"/>
        <v>0</v>
      </c>
      <c r="NW74" s="77" t="e">
        <f>IF(LEN(VLOOKUP(I:I,#REF!, 2, 0))=0, "", VLOOKUP(I:I,#REF!, 2, 0))</f>
        <v>#REF!</v>
      </c>
      <c r="NX74" s="77" t="e">
        <f>IF(LEN(VLOOKUP(I:I,#REF!, 3, 0))=0, "", VLOOKUP(I:I,#REF!, 3, 0))</f>
        <v>#REF!</v>
      </c>
      <c r="NY74" s="77">
        <f t="shared" si="108"/>
        <v>0.5</v>
      </c>
      <c r="NZ74" s="77">
        <f t="shared" si="109"/>
        <v>0.75</v>
      </c>
      <c r="OA74" s="77">
        <f t="shared" si="110"/>
        <v>0</v>
      </c>
      <c r="OB74" s="77">
        <f t="shared" si="87"/>
        <v>0.5</v>
      </c>
      <c r="OC74">
        <f t="shared" si="88"/>
        <v>0.5</v>
      </c>
      <c r="OD74" s="77">
        <f t="shared" si="111"/>
        <v>0.5</v>
      </c>
      <c r="OE74">
        <f t="shared" si="89"/>
        <v>0.36666666666666664</v>
      </c>
      <c r="OF74">
        <f t="shared" si="90"/>
        <v>0.45454545454545453</v>
      </c>
      <c r="OG74" t="e">
        <f t="shared" si="112"/>
        <v>#REF!</v>
      </c>
      <c r="OH74">
        <f t="shared" si="91"/>
        <v>0.5</v>
      </c>
      <c r="OI74">
        <f t="shared" si="113"/>
        <v>0.25</v>
      </c>
      <c r="OJ74" s="77">
        <f t="shared" si="114"/>
        <v>0.625</v>
      </c>
      <c r="OK74" t="e">
        <f>IF(LEN(VLOOKUP(I:I,#REF!, 2, 0))=0, "", VLOOKUP(I:I,#REF!, 2, 0))</f>
        <v>#REF!</v>
      </c>
      <c r="OL74" t="e">
        <f>IF(LEN(VLOOKUP(I:I,#REF!, 3, 0))=0, "", VLOOKUP(I:I,#REF!, 3, 0))</f>
        <v>#REF!</v>
      </c>
      <c r="OM74">
        <v>4</v>
      </c>
      <c r="ON74">
        <v>1</v>
      </c>
      <c r="OO74" s="1">
        <v>1</v>
      </c>
      <c r="OP74">
        <f t="shared" si="115"/>
        <v>23</v>
      </c>
      <c r="OQ74">
        <v>0</v>
      </c>
      <c r="OR74">
        <v>3</v>
      </c>
      <c r="OS74">
        <f t="shared" si="116"/>
        <v>14</v>
      </c>
    </row>
    <row r="75" spans="1:409" ht="18" customHeight="1">
      <c r="F75">
        <v>1</v>
      </c>
      <c r="G75" t="s">
        <v>353</v>
      </c>
      <c r="H75" s="112" t="s">
        <v>4307</v>
      </c>
      <c r="I75" s="112" t="s">
        <v>4307</v>
      </c>
      <c r="J75" s="22"/>
      <c r="K75" s="23">
        <v>44271.630011574074</v>
      </c>
      <c r="L75" s="23">
        <v>44271.680520833332</v>
      </c>
      <c r="M75" s="24">
        <v>100</v>
      </c>
      <c r="N75" s="24">
        <v>1</v>
      </c>
      <c r="O75" s="74">
        <v>1</v>
      </c>
      <c r="P75" s="25" t="s">
        <v>313</v>
      </c>
      <c r="Q75" s="24">
        <v>4363</v>
      </c>
      <c r="R75" s="24">
        <v>1</v>
      </c>
      <c r="S75" s="23">
        <v>44271.680533773149</v>
      </c>
      <c r="T75" s="25" t="s">
        <v>314</v>
      </c>
      <c r="U75" s="25" t="s">
        <v>407</v>
      </c>
      <c r="V75" s="25" t="s">
        <v>444</v>
      </c>
      <c r="W75" s="25" t="s">
        <v>317</v>
      </c>
      <c r="X75" s="24">
        <v>21.64</v>
      </c>
      <c r="Y75" s="24">
        <v>56.267000000000003</v>
      </c>
      <c r="Z75" s="24">
        <v>60.741</v>
      </c>
      <c r="AA75" s="24">
        <v>8</v>
      </c>
      <c r="AB75" s="24">
        <v>1</v>
      </c>
      <c r="AC75" s="24">
        <v>1</v>
      </c>
      <c r="AD75" s="24">
        <v>1</v>
      </c>
      <c r="AE75" s="24">
        <v>0</v>
      </c>
      <c r="AF75" s="24">
        <v>0</v>
      </c>
      <c r="AG75" s="24">
        <v>2</v>
      </c>
      <c r="AH75" s="24">
        <v>1</v>
      </c>
      <c r="AI75" s="24">
        <v>1</v>
      </c>
      <c r="AJ75" s="25" t="s">
        <v>4308</v>
      </c>
      <c r="AK75" s="24">
        <v>10.068</v>
      </c>
      <c r="AL75" s="24">
        <v>17.533999999999999</v>
      </c>
      <c r="AM75" s="24">
        <v>18.814</v>
      </c>
      <c r="AN75" s="24">
        <v>2</v>
      </c>
      <c r="AO75" s="24">
        <v>2</v>
      </c>
      <c r="AP75" s="24">
        <v>1</v>
      </c>
      <c r="AQ75" s="24">
        <v>141.13900000000001</v>
      </c>
      <c r="AR75" s="24">
        <v>141.13900000000001</v>
      </c>
      <c r="AS75" s="24">
        <v>160.49700000000001</v>
      </c>
      <c r="AT75" s="24">
        <v>1</v>
      </c>
      <c r="AU75" s="24">
        <v>82.822000000000003</v>
      </c>
      <c r="AV75" s="24">
        <v>340.73200000000003</v>
      </c>
      <c r="AW75" s="24">
        <v>345.161</v>
      </c>
      <c r="AX75" s="24">
        <v>8</v>
      </c>
      <c r="AY75" s="25" t="s">
        <v>4309</v>
      </c>
      <c r="AZ75" s="25" t="s">
        <v>377</v>
      </c>
      <c r="BA75" s="25"/>
      <c r="BB75" s="74">
        <v>1</v>
      </c>
      <c r="BC75" s="25" t="s">
        <v>4310</v>
      </c>
      <c r="BD75" s="24">
        <v>0</v>
      </c>
      <c r="BE75" s="24">
        <v>0</v>
      </c>
      <c r="BF75" s="24">
        <v>282.03199999999998</v>
      </c>
      <c r="BG75" s="24">
        <v>0</v>
      </c>
      <c r="BH75" s="24">
        <v>5.6879999999999997</v>
      </c>
      <c r="BI75" s="24">
        <v>5.6879999999999997</v>
      </c>
      <c r="BJ75" s="24">
        <v>19.099</v>
      </c>
      <c r="BK75" s="24">
        <v>1</v>
      </c>
      <c r="BL75" s="25" t="s">
        <v>2413</v>
      </c>
      <c r="BM75" s="24">
        <v>0</v>
      </c>
      <c r="BN75" s="24">
        <v>0</v>
      </c>
      <c r="BO75" s="24">
        <v>55.423999999999999</v>
      </c>
      <c r="BP75" s="24">
        <v>0</v>
      </c>
      <c r="BQ75" s="24">
        <v>65</v>
      </c>
      <c r="BR75" s="24">
        <v>95</v>
      </c>
      <c r="BS75" s="24">
        <v>148.49600000000001</v>
      </c>
      <c r="BT75" s="24">
        <v>261.57100000000003</v>
      </c>
      <c r="BU75" s="24">
        <v>355.30099999999999</v>
      </c>
      <c r="BV75" s="24">
        <v>4</v>
      </c>
      <c r="BW75" s="25" t="s">
        <v>572</v>
      </c>
      <c r="BX75" s="25" t="s">
        <v>572</v>
      </c>
      <c r="BY75" s="25"/>
      <c r="BZ75" s="74">
        <v>0</v>
      </c>
      <c r="CA75" s="25" t="s">
        <v>4311</v>
      </c>
      <c r="CB75" s="24">
        <v>0</v>
      </c>
      <c r="CC75" s="24">
        <v>0</v>
      </c>
      <c r="CD75" s="24">
        <v>289.53699999999998</v>
      </c>
      <c r="CE75" s="24">
        <v>0</v>
      </c>
      <c r="CF75" s="24">
        <v>100</v>
      </c>
      <c r="CG75" s="24">
        <v>50</v>
      </c>
      <c r="CH75" s="24">
        <v>49.015000000000001</v>
      </c>
      <c r="CI75" s="24">
        <v>67.429000000000002</v>
      </c>
      <c r="CJ75" s="24">
        <v>84.501000000000005</v>
      </c>
      <c r="CK75" s="24">
        <v>2</v>
      </c>
      <c r="CL75" s="99" t="s">
        <v>413</v>
      </c>
      <c r="CM75" s="96" t="s">
        <v>414</v>
      </c>
      <c r="CN75" s="24">
        <v>0</v>
      </c>
      <c r="CO75" s="24">
        <v>0</v>
      </c>
      <c r="CP75" s="24">
        <v>164.28399999999999</v>
      </c>
      <c r="CQ75" s="24">
        <v>0</v>
      </c>
      <c r="CR75" s="24">
        <v>50</v>
      </c>
      <c r="CS75" s="24">
        <v>35</v>
      </c>
      <c r="CT75" s="24">
        <v>1</v>
      </c>
      <c r="CU75" s="24">
        <v>0</v>
      </c>
      <c r="CV75" s="25" t="s">
        <v>4312</v>
      </c>
      <c r="CW75" s="24">
        <v>88.932000000000002</v>
      </c>
      <c r="CX75" s="24">
        <v>141.66399999999999</v>
      </c>
      <c r="CY75" s="24">
        <v>231.625</v>
      </c>
      <c r="CZ75" s="24">
        <v>4</v>
      </c>
      <c r="DA75" s="24">
        <v>4.3860000000000001</v>
      </c>
      <c r="DB75" s="24">
        <v>4.3860000000000001</v>
      </c>
      <c r="DC75" s="24">
        <v>17.420000000000002</v>
      </c>
      <c r="DD75" s="24">
        <v>1</v>
      </c>
      <c r="DE75" s="25" t="s">
        <v>377</v>
      </c>
      <c r="DF75" s="24">
        <v>0</v>
      </c>
      <c r="DG75" s="24">
        <v>0</v>
      </c>
      <c r="DH75" s="24">
        <v>37.372999999999998</v>
      </c>
      <c r="DI75" s="24">
        <v>0</v>
      </c>
      <c r="DJ75" s="24">
        <v>91</v>
      </c>
      <c r="DK75" s="24">
        <v>100</v>
      </c>
      <c r="DL75" s="24">
        <v>47.064999999999998</v>
      </c>
      <c r="DM75" s="24">
        <v>73.753</v>
      </c>
      <c r="DN75" s="24">
        <v>136.63399999999999</v>
      </c>
      <c r="DO75" s="24">
        <v>2</v>
      </c>
      <c r="DP75" s="25" t="s">
        <v>4313</v>
      </c>
      <c r="DQ75" s="25" t="s">
        <v>572</v>
      </c>
      <c r="DR75" s="25"/>
      <c r="DS75" s="74">
        <v>0</v>
      </c>
      <c r="DT75" s="25" t="s">
        <v>4314</v>
      </c>
      <c r="DU75" s="24">
        <v>0</v>
      </c>
      <c r="DV75" s="24">
        <v>0</v>
      </c>
      <c r="DW75" s="24">
        <v>79.316999999999993</v>
      </c>
      <c r="DX75" s="24">
        <v>0</v>
      </c>
      <c r="DY75" s="24">
        <v>45</v>
      </c>
      <c r="DZ75" s="24">
        <v>45</v>
      </c>
      <c r="EA75" s="24">
        <v>56.813000000000002</v>
      </c>
      <c r="EB75" s="24">
        <v>61.963999999999999</v>
      </c>
      <c r="EC75" s="24">
        <v>101.474</v>
      </c>
      <c r="ED75" s="24">
        <v>2</v>
      </c>
      <c r="EE75" s="96" t="s">
        <v>413</v>
      </c>
      <c r="EF75" s="96" t="s">
        <v>800</v>
      </c>
      <c r="EG75" s="24">
        <v>0</v>
      </c>
      <c r="EH75" s="24">
        <v>0</v>
      </c>
      <c r="EI75" s="24">
        <v>189.25800000000001</v>
      </c>
      <c r="EJ75" s="24">
        <v>0</v>
      </c>
      <c r="EK75" s="24">
        <v>20</v>
      </c>
      <c r="EL75" s="24">
        <v>40</v>
      </c>
      <c r="EM75" s="24">
        <v>0</v>
      </c>
      <c r="EN75" s="24">
        <v>0</v>
      </c>
      <c r="EO75" s="25" t="s">
        <v>4315</v>
      </c>
      <c r="EP75" s="24">
        <v>20.355</v>
      </c>
      <c r="EQ75" s="24">
        <v>20.355</v>
      </c>
      <c r="ER75" s="24">
        <v>22.908999999999999</v>
      </c>
      <c r="ES75" s="24">
        <v>1</v>
      </c>
      <c r="ET75" s="25" t="s">
        <v>336</v>
      </c>
      <c r="EU75" s="24">
        <v>0</v>
      </c>
      <c r="EV75" s="24">
        <v>0</v>
      </c>
      <c r="EW75" s="24">
        <v>283.28399999999999</v>
      </c>
      <c r="EX75" s="24">
        <v>0</v>
      </c>
      <c r="EY75" s="24">
        <v>20</v>
      </c>
      <c r="EZ75" s="24">
        <v>40</v>
      </c>
      <c r="FA75" s="24">
        <v>5.1879999999999997</v>
      </c>
      <c r="FB75" s="24">
        <v>51.180999999999997</v>
      </c>
      <c r="FC75" s="24">
        <v>52.302999999999997</v>
      </c>
      <c r="FD75" s="24">
        <v>6</v>
      </c>
      <c r="FE75" s="25" t="s">
        <v>4316</v>
      </c>
      <c r="FF75" s="24">
        <v>3</v>
      </c>
      <c r="FG75" s="24">
        <v>1</v>
      </c>
      <c r="FH75" s="24">
        <v>0</v>
      </c>
      <c r="FI75" s="24">
        <v>0</v>
      </c>
      <c r="FJ75" s="24">
        <v>1</v>
      </c>
      <c r="FK75" s="24">
        <v>0</v>
      </c>
      <c r="FL75" s="25" t="s">
        <v>313</v>
      </c>
      <c r="FM75" s="25" t="s">
        <v>313</v>
      </c>
      <c r="FN75" s="24">
        <v>1</v>
      </c>
      <c r="FO75" s="24">
        <v>25.869</v>
      </c>
      <c r="FP75" s="24">
        <v>160.58500000000001</v>
      </c>
      <c r="FQ75" s="24">
        <v>162.06700000000001</v>
      </c>
      <c r="FR75" s="24">
        <v>8</v>
      </c>
      <c r="FS75" s="25" t="s">
        <v>420</v>
      </c>
      <c r="FT75" s="25" t="s">
        <v>323</v>
      </c>
      <c r="FU75" s="25"/>
      <c r="FV75" s="74">
        <v>1</v>
      </c>
      <c r="FW75" s="25" t="s">
        <v>4317</v>
      </c>
      <c r="FX75" s="25" t="s">
        <v>345</v>
      </c>
      <c r="FY75" s="24">
        <v>75.849000000000004</v>
      </c>
      <c r="FZ75" s="24">
        <v>120.65600000000001</v>
      </c>
      <c r="GA75" s="24">
        <v>121.765</v>
      </c>
      <c r="GB75" s="24">
        <v>3</v>
      </c>
      <c r="GC75" s="25" t="s">
        <v>663</v>
      </c>
      <c r="GD75" s="25" t="s">
        <v>351</v>
      </c>
      <c r="GE75" s="25"/>
      <c r="GF75" s="74">
        <v>0</v>
      </c>
      <c r="GG75" s="25" t="s">
        <v>4318</v>
      </c>
      <c r="GH75" s="25" t="s">
        <v>336</v>
      </c>
      <c r="GI75" s="24">
        <v>42.917000000000002</v>
      </c>
      <c r="GJ75" s="24">
        <v>47.841000000000001</v>
      </c>
      <c r="GK75" s="24">
        <v>97.974999999999994</v>
      </c>
      <c r="GL75" s="24">
        <v>2</v>
      </c>
      <c r="GM75" s="24">
        <v>1</v>
      </c>
      <c r="GN75" s="25" t="s">
        <v>4319</v>
      </c>
      <c r="GO75" s="24">
        <v>47.930999999999997</v>
      </c>
      <c r="GP75" s="24">
        <v>47.930999999999997</v>
      </c>
      <c r="GQ75" s="24">
        <v>49.466999999999999</v>
      </c>
      <c r="GR75" s="24">
        <v>1</v>
      </c>
      <c r="GS75" s="24">
        <v>1</v>
      </c>
      <c r="GT75" s="24">
        <v>0</v>
      </c>
      <c r="GU75" s="24">
        <v>0</v>
      </c>
      <c r="GV75" s="24">
        <v>2</v>
      </c>
      <c r="GW75" s="25" t="s">
        <v>460</v>
      </c>
      <c r="GX75" s="24">
        <v>10.545</v>
      </c>
      <c r="GY75" s="24">
        <v>64.677999999999997</v>
      </c>
      <c r="GZ75" s="24">
        <v>66.447999999999993</v>
      </c>
      <c r="HA75" s="24">
        <v>8</v>
      </c>
      <c r="HB75" s="24">
        <v>2</v>
      </c>
      <c r="HC75" s="24">
        <v>1</v>
      </c>
      <c r="HD75" s="24">
        <v>1</v>
      </c>
      <c r="HE75" s="24">
        <v>3</v>
      </c>
      <c r="HF75" s="24">
        <v>1</v>
      </c>
      <c r="HG75" s="24">
        <v>4</v>
      </c>
      <c r="HH75" s="24">
        <v>4</v>
      </c>
      <c r="HI75" s="25" t="s">
        <v>3684</v>
      </c>
      <c r="HJ75" s="25" t="s">
        <v>3685</v>
      </c>
      <c r="HK75" s="8"/>
      <c r="HL75" s="25" t="s">
        <v>4307</v>
      </c>
      <c r="HM75" s="23">
        <v>44273.595775462964</v>
      </c>
      <c r="HN75" s="23">
        <v>44273.623379629629</v>
      </c>
      <c r="HO75" s="24">
        <v>100</v>
      </c>
      <c r="HP75" s="24">
        <v>2384</v>
      </c>
      <c r="HQ75" s="24">
        <v>1</v>
      </c>
      <c r="HR75" s="23">
        <v>44273.623392094909</v>
      </c>
      <c r="HS75" s="25" t="s">
        <v>314</v>
      </c>
      <c r="HT75" s="25" t="s">
        <v>407</v>
      </c>
      <c r="HU75" s="25" t="s">
        <v>444</v>
      </c>
      <c r="HV75" s="25" t="s">
        <v>317</v>
      </c>
      <c r="HW75" s="24">
        <v>0</v>
      </c>
      <c r="HX75" s="24">
        <v>0</v>
      </c>
      <c r="HY75" s="24">
        <v>2</v>
      </c>
      <c r="HZ75" s="24">
        <v>1</v>
      </c>
      <c r="IA75" s="24">
        <v>2</v>
      </c>
      <c r="IB75" s="24">
        <v>1</v>
      </c>
      <c r="IC75" s="24">
        <v>1</v>
      </c>
      <c r="ID75" s="24">
        <v>3</v>
      </c>
      <c r="IE75" s="25" t="s">
        <v>691</v>
      </c>
      <c r="IF75" s="24">
        <v>4</v>
      </c>
      <c r="IG75" s="24">
        <v>0</v>
      </c>
      <c r="IH75" s="25" t="s">
        <v>427</v>
      </c>
      <c r="II75" s="25" t="s">
        <v>391</v>
      </c>
      <c r="IJ75" s="25"/>
      <c r="IK75" s="74">
        <v>1</v>
      </c>
      <c r="IL75" s="25" t="s">
        <v>721</v>
      </c>
      <c r="IM75" s="74">
        <v>33</v>
      </c>
      <c r="IN75" s="25"/>
      <c r="IO75" s="74">
        <v>1</v>
      </c>
      <c r="IP75" s="25" t="s">
        <v>4320</v>
      </c>
      <c r="IQ75" s="74">
        <v>17</v>
      </c>
      <c r="IR75" s="74">
        <v>17</v>
      </c>
      <c r="IS75" s="25"/>
      <c r="IT75" s="74">
        <v>0</v>
      </c>
      <c r="IU75" s="25" t="s">
        <v>4321</v>
      </c>
      <c r="IV75" s="74">
        <v>13</v>
      </c>
      <c r="IW75" s="25"/>
      <c r="IX75" s="74">
        <v>0</v>
      </c>
      <c r="IY75" s="25" t="s">
        <v>2089</v>
      </c>
      <c r="IZ75" s="25" t="s">
        <v>435</v>
      </c>
      <c r="JA75" s="74">
        <v>40</v>
      </c>
      <c r="JB75" s="25"/>
      <c r="JC75" s="74">
        <v>1</v>
      </c>
      <c r="JD75" s="25" t="s">
        <v>1511</v>
      </c>
      <c r="JE75" s="74">
        <v>30</v>
      </c>
      <c r="JF75" s="25"/>
      <c r="JG75" s="74">
        <v>0</v>
      </c>
      <c r="JH75" s="25" t="s">
        <v>4322</v>
      </c>
      <c r="JI75" s="24">
        <v>0</v>
      </c>
      <c r="JJ75" s="24">
        <v>0</v>
      </c>
      <c r="JK75" s="24">
        <v>2</v>
      </c>
      <c r="JL75" s="24">
        <v>1</v>
      </c>
      <c r="JM75" s="25" t="s">
        <v>4323</v>
      </c>
      <c r="JN75" s="24">
        <v>1</v>
      </c>
      <c r="JO75" s="24">
        <v>1</v>
      </c>
      <c r="JP75" s="24">
        <v>2</v>
      </c>
      <c r="JQ75" s="24">
        <v>3</v>
      </c>
      <c r="JR75" s="24">
        <v>1</v>
      </c>
      <c r="JS75" s="25" t="s">
        <v>4324</v>
      </c>
      <c r="JT75" s="24">
        <v>3</v>
      </c>
      <c r="JU75" s="24">
        <v>1</v>
      </c>
      <c r="JV75" s="25" t="s">
        <v>4287</v>
      </c>
      <c r="JW75" s="24">
        <v>1</v>
      </c>
      <c r="JX75" s="24">
        <v>0</v>
      </c>
      <c r="JY75" s="24">
        <v>0</v>
      </c>
      <c r="JZ75" s="24">
        <v>1</v>
      </c>
      <c r="KA75" s="24">
        <v>0</v>
      </c>
      <c r="KB75" s="25" t="s">
        <v>313</v>
      </c>
      <c r="KC75" s="25" t="s">
        <v>313</v>
      </c>
      <c r="KD75" s="24">
        <v>0</v>
      </c>
      <c r="KE75" s="24">
        <v>8.6349999999999998</v>
      </c>
      <c r="KF75" s="24">
        <v>34.405000000000001</v>
      </c>
      <c r="KG75" s="24">
        <v>35.533000000000001</v>
      </c>
      <c r="KH75" s="24">
        <v>7</v>
      </c>
      <c r="KI75" s="24">
        <v>1</v>
      </c>
      <c r="KJ75" s="24">
        <v>1</v>
      </c>
      <c r="KK75" s="24">
        <v>1</v>
      </c>
      <c r="KL75" s="24">
        <v>3</v>
      </c>
      <c r="KM75" s="24">
        <v>2</v>
      </c>
      <c r="KN75" s="24">
        <v>11</v>
      </c>
      <c r="KO75" s="24">
        <v>2</v>
      </c>
      <c r="KP75" s="25" t="s">
        <v>322</v>
      </c>
      <c r="KQ75" s="25" t="s">
        <v>313</v>
      </c>
      <c r="KR75" s="24">
        <v>1</v>
      </c>
      <c r="KS75" s="25" t="s">
        <v>312</v>
      </c>
      <c r="KT75" s="25" t="s">
        <v>313</v>
      </c>
      <c r="KU75" s="24">
        <v>3</v>
      </c>
      <c r="KV75" s="24">
        <v>2</v>
      </c>
      <c r="KW75" s="24">
        <v>1</v>
      </c>
      <c r="KX75" s="24">
        <v>2</v>
      </c>
      <c r="KY75" s="24">
        <v>2</v>
      </c>
      <c r="KZ75" s="24">
        <v>2</v>
      </c>
      <c r="LA75" s="24">
        <v>2</v>
      </c>
      <c r="LB75" s="24">
        <v>2</v>
      </c>
      <c r="LC75" s="24">
        <v>4</v>
      </c>
      <c r="LD75" s="24">
        <v>3</v>
      </c>
      <c r="LE75" s="24">
        <v>4</v>
      </c>
      <c r="LF75" s="24">
        <v>3</v>
      </c>
      <c r="LG75" s="24">
        <v>1</v>
      </c>
      <c r="LH75" s="24">
        <v>3</v>
      </c>
      <c r="LI75" s="24">
        <v>2</v>
      </c>
      <c r="LJ75" s="24">
        <v>3</v>
      </c>
      <c r="LK75" s="24">
        <v>2</v>
      </c>
      <c r="LL75" s="24">
        <v>5</v>
      </c>
      <c r="LM75" s="24">
        <v>3</v>
      </c>
      <c r="LN75" s="24">
        <v>4</v>
      </c>
      <c r="LO75" s="24">
        <v>4</v>
      </c>
      <c r="LP75" s="24">
        <v>3</v>
      </c>
      <c r="LQ75" s="24">
        <v>3</v>
      </c>
      <c r="LR75" s="24">
        <v>2</v>
      </c>
      <c r="LS75" s="24">
        <v>3</v>
      </c>
      <c r="LT75" s="24">
        <v>1</v>
      </c>
      <c r="LU75" s="24">
        <v>3</v>
      </c>
      <c r="LV75" s="25" t="s">
        <v>4325</v>
      </c>
      <c r="LW75" s="25" t="s">
        <v>4326</v>
      </c>
      <c r="LX75" s="25" t="s">
        <v>753</v>
      </c>
      <c r="LY75" s="25" t="s">
        <v>4327</v>
      </c>
      <c r="LZ75" s="24">
        <v>34</v>
      </c>
      <c r="MA75">
        <f t="shared" si="59"/>
        <v>5</v>
      </c>
      <c r="MB75">
        <f t="shared" si="60"/>
        <v>10</v>
      </c>
      <c r="MC75">
        <f t="shared" si="61"/>
        <v>8</v>
      </c>
      <c r="MD75">
        <f t="shared" si="62"/>
        <v>8</v>
      </c>
      <c r="ME75">
        <f t="shared" si="92"/>
        <v>30</v>
      </c>
      <c r="MF75">
        <f t="shared" si="93"/>
        <v>0.83333333333333337</v>
      </c>
      <c r="MG75">
        <f t="shared" si="94"/>
        <v>1.6666666666666667</v>
      </c>
      <c r="MH75">
        <f t="shared" si="95"/>
        <v>1.6</v>
      </c>
      <c r="MI75">
        <f t="shared" si="96"/>
        <v>1.6</v>
      </c>
      <c r="MJ75">
        <f t="shared" si="97"/>
        <v>2.5</v>
      </c>
      <c r="MK75">
        <f t="shared" si="98"/>
        <v>0.4</v>
      </c>
      <c r="ML75">
        <f t="shared" si="99"/>
        <v>0.8</v>
      </c>
      <c r="MM75">
        <f t="shared" si="100"/>
        <v>0</v>
      </c>
      <c r="MN75">
        <f t="shared" si="101"/>
        <v>0</v>
      </c>
      <c r="MO75">
        <f t="shared" si="102"/>
        <v>0.33333333333333331</v>
      </c>
      <c r="MP75">
        <f t="shared" si="103"/>
        <v>0.66666666666666663</v>
      </c>
      <c r="MQ75">
        <f t="shared" si="104"/>
        <v>0</v>
      </c>
      <c r="MR75">
        <f t="shared" si="105"/>
        <v>1.3333333333333333</v>
      </c>
      <c r="MS75">
        <f t="shared" si="106"/>
        <v>55.857142857142854</v>
      </c>
      <c r="MT75">
        <f t="shared" si="107"/>
        <v>57.857142857142854</v>
      </c>
      <c r="MU75" s="77">
        <f t="shared" si="63"/>
        <v>1</v>
      </c>
      <c r="MV75">
        <f t="shared" si="64"/>
        <v>0</v>
      </c>
      <c r="MW75">
        <v>1</v>
      </c>
      <c r="MX75">
        <v>1</v>
      </c>
      <c r="MY75">
        <f t="shared" si="65"/>
        <v>0</v>
      </c>
      <c r="MZ75">
        <v>0</v>
      </c>
      <c r="NA75">
        <v>0</v>
      </c>
      <c r="NB75">
        <f t="shared" si="66"/>
        <v>1</v>
      </c>
      <c r="NC75">
        <f t="shared" si="67"/>
        <v>0</v>
      </c>
      <c r="ND75">
        <f t="shared" si="68"/>
        <v>0</v>
      </c>
      <c r="NE75">
        <f t="shared" si="69"/>
        <v>0</v>
      </c>
      <c r="NF75">
        <f t="shared" si="70"/>
        <v>1</v>
      </c>
      <c r="NG75">
        <f t="shared" si="71"/>
        <v>1</v>
      </c>
      <c r="NH75">
        <f t="shared" si="72"/>
        <v>1</v>
      </c>
      <c r="NI75">
        <f t="shared" si="73"/>
        <v>1</v>
      </c>
      <c r="NJ75">
        <f t="shared" si="74"/>
        <v>0</v>
      </c>
      <c r="NK75">
        <f t="shared" si="75"/>
        <v>0</v>
      </c>
      <c r="NL75">
        <f t="shared" si="76"/>
        <v>1</v>
      </c>
      <c r="NM75">
        <f t="shared" si="77"/>
        <v>0</v>
      </c>
      <c r="NN75" s="77">
        <f t="shared" si="78"/>
        <v>1</v>
      </c>
      <c r="NO75" s="77">
        <f t="shared" si="79"/>
        <v>0</v>
      </c>
      <c r="NP75" s="77">
        <f t="shared" si="80"/>
        <v>1</v>
      </c>
      <c r="NQ75" s="77">
        <f t="shared" si="81"/>
        <v>0</v>
      </c>
      <c r="NR75" s="77">
        <f t="shared" si="82"/>
        <v>1</v>
      </c>
      <c r="NS75" s="77">
        <f t="shared" si="83"/>
        <v>1</v>
      </c>
      <c r="NT75" s="77">
        <f t="shared" si="84"/>
        <v>1</v>
      </c>
      <c r="NU75" s="77">
        <f t="shared" si="85"/>
        <v>0</v>
      </c>
      <c r="NV75" s="77">
        <f t="shared" si="86"/>
        <v>1</v>
      </c>
      <c r="NW75" s="77" t="e">
        <f>IF(LEN(VLOOKUP(I:I,#REF!, 2, 0))=0, "", VLOOKUP(I:I,#REF!, 2, 0))</f>
        <v>#REF!</v>
      </c>
      <c r="NX75" s="77" t="e">
        <f>IF(LEN(VLOOKUP(I:I,#REF!, 3, 0))=0, "", VLOOKUP(I:I,#REF!, 3, 0))</f>
        <v>#REF!</v>
      </c>
      <c r="NY75" s="77">
        <f t="shared" si="108"/>
        <v>0.33333333333333331</v>
      </c>
      <c r="NZ75" s="77">
        <f t="shared" si="109"/>
        <v>0.5</v>
      </c>
      <c r="OA75" s="77">
        <f t="shared" si="110"/>
        <v>0</v>
      </c>
      <c r="OB75" s="77">
        <f t="shared" si="87"/>
        <v>0.5</v>
      </c>
      <c r="OC75">
        <f t="shared" si="88"/>
        <v>0.5</v>
      </c>
      <c r="OD75" s="77">
        <f t="shared" si="111"/>
        <v>0.5</v>
      </c>
      <c r="OE75">
        <f t="shared" si="89"/>
        <v>0.6</v>
      </c>
      <c r="OF75">
        <f t="shared" si="90"/>
        <v>0.63636363636363635</v>
      </c>
      <c r="OG75" t="e">
        <f t="shared" si="112"/>
        <v>#REF!</v>
      </c>
      <c r="OH75">
        <f t="shared" si="91"/>
        <v>0.41666666666666669</v>
      </c>
      <c r="OI75">
        <f t="shared" si="113"/>
        <v>0.25</v>
      </c>
      <c r="OJ75" s="77">
        <f t="shared" si="114"/>
        <v>0.5</v>
      </c>
      <c r="OK75" t="e">
        <f>IF(LEN(VLOOKUP(I:I,#REF!, 2, 0))=0, "", VLOOKUP(I:I,#REF!, 2, 0))</f>
        <v>#REF!</v>
      </c>
      <c r="OL75" t="e">
        <f>IF(LEN(VLOOKUP(I:I,#REF!, 3, 0))=0, "", VLOOKUP(I:I,#REF!, 3, 0))</f>
        <v>#REF!</v>
      </c>
      <c r="OM75" t="s">
        <v>353</v>
      </c>
      <c r="ON75" t="s">
        <v>353</v>
      </c>
      <c r="OO75" s="1">
        <v>1</v>
      </c>
      <c r="OP75">
        <f t="shared" si="115"/>
        <v>7</v>
      </c>
      <c r="OQ75">
        <v>0</v>
      </c>
      <c r="OR75">
        <v>3</v>
      </c>
      <c r="OS75">
        <f t="shared" si="116"/>
        <v>4</v>
      </c>
    </row>
    <row r="76" spans="1:409" ht="18" customHeight="1">
      <c r="F76">
        <v>1</v>
      </c>
      <c r="G76" t="s">
        <v>353</v>
      </c>
      <c r="H76" s="110" t="s">
        <v>1262</v>
      </c>
      <c r="I76" s="110" t="s">
        <v>1262</v>
      </c>
      <c r="J76" s="5"/>
      <c r="K76" s="6">
        <v>44270.604328703703</v>
      </c>
      <c r="L76" s="6">
        <v>44270.747256944444</v>
      </c>
      <c r="M76" s="7">
        <v>100</v>
      </c>
      <c r="N76" s="7">
        <v>2</v>
      </c>
      <c r="O76" s="73">
        <v>1</v>
      </c>
      <c r="P76" s="4" t="s">
        <v>313</v>
      </c>
      <c r="Q76" s="7">
        <v>12349</v>
      </c>
      <c r="R76" s="7">
        <v>1</v>
      </c>
      <c r="S76" s="6">
        <v>44270.747268807871</v>
      </c>
      <c r="T76" s="4" t="s">
        <v>314</v>
      </c>
      <c r="U76" s="4" t="s">
        <v>779</v>
      </c>
      <c r="V76" s="4" t="s">
        <v>1158</v>
      </c>
      <c r="W76" s="4" t="s">
        <v>537</v>
      </c>
      <c r="X76" s="7">
        <v>30.731999999999999</v>
      </c>
      <c r="Y76" s="7">
        <v>38.162999999999997</v>
      </c>
      <c r="Z76" s="7">
        <v>38.963999999999999</v>
      </c>
      <c r="AA76" s="7">
        <v>3</v>
      </c>
      <c r="AB76" s="7">
        <v>3</v>
      </c>
      <c r="AC76" s="7">
        <v>1</v>
      </c>
      <c r="AD76" s="7">
        <v>0</v>
      </c>
      <c r="AE76" s="7">
        <v>2</v>
      </c>
      <c r="AF76" s="7">
        <v>2</v>
      </c>
      <c r="AG76" s="7">
        <v>2</v>
      </c>
      <c r="AH76" s="7">
        <v>3</v>
      </c>
      <c r="AI76" s="7">
        <v>0</v>
      </c>
      <c r="AJ76" s="4" t="s">
        <v>1263</v>
      </c>
      <c r="AK76" s="7">
        <v>2.6080000000000001</v>
      </c>
      <c r="AL76" s="7">
        <v>4.7889999999999997</v>
      </c>
      <c r="AM76" s="7">
        <v>5.2789999999999999</v>
      </c>
      <c r="AN76" s="7">
        <v>3</v>
      </c>
      <c r="AO76" s="7">
        <v>3</v>
      </c>
      <c r="AP76" s="7">
        <v>1</v>
      </c>
      <c r="AQ76" s="7">
        <v>3.2650000000000001</v>
      </c>
      <c r="AR76" s="7">
        <v>148.34700000000001</v>
      </c>
      <c r="AS76" s="7">
        <v>174.25200000000001</v>
      </c>
      <c r="AT76" s="7">
        <v>3</v>
      </c>
      <c r="AU76" s="7">
        <v>3.9129999999999998</v>
      </c>
      <c r="AV76" s="7">
        <v>483.73200000000003</v>
      </c>
      <c r="AW76" s="7">
        <v>650.96100000000001</v>
      </c>
      <c r="AX76" s="7">
        <v>5</v>
      </c>
      <c r="AY76" s="4" t="s">
        <v>377</v>
      </c>
      <c r="AZ76" s="4" t="s">
        <v>377</v>
      </c>
      <c r="BA76" s="4"/>
      <c r="BB76" s="73">
        <v>1</v>
      </c>
      <c r="BC76" s="4" t="s">
        <v>1264</v>
      </c>
      <c r="BD76" s="7">
        <v>8.5969999999999995</v>
      </c>
      <c r="BE76" s="7">
        <v>8.5969999999999995</v>
      </c>
      <c r="BF76" s="7">
        <v>284.87599999999998</v>
      </c>
      <c r="BG76" s="7">
        <v>1</v>
      </c>
      <c r="BH76" s="7">
        <v>1.4770000000000001</v>
      </c>
      <c r="BI76" s="7">
        <v>1.4770000000000001</v>
      </c>
      <c r="BJ76" s="7">
        <v>140.435</v>
      </c>
      <c r="BK76" s="7">
        <v>1</v>
      </c>
      <c r="BL76" s="4" t="s">
        <v>1087</v>
      </c>
      <c r="BM76" s="7">
        <v>566.029</v>
      </c>
      <c r="BN76" s="7">
        <v>566.029</v>
      </c>
      <c r="BO76" s="7">
        <v>619.34900000000005</v>
      </c>
      <c r="BP76" s="7">
        <v>1</v>
      </c>
      <c r="BQ76" s="7">
        <v>98</v>
      </c>
      <c r="BR76" s="7">
        <v>85</v>
      </c>
      <c r="BS76" s="7">
        <v>8.7550000000000008</v>
      </c>
      <c r="BT76" s="7">
        <v>178.00399999999999</v>
      </c>
      <c r="BU76" s="7">
        <v>182.44200000000001</v>
      </c>
      <c r="BV76" s="7">
        <v>8</v>
      </c>
      <c r="BW76" s="4" t="s">
        <v>572</v>
      </c>
      <c r="BX76" s="4" t="s">
        <v>572</v>
      </c>
      <c r="BY76" s="4"/>
      <c r="BZ76" s="73">
        <v>0</v>
      </c>
      <c r="CA76" s="4" t="s">
        <v>1265</v>
      </c>
      <c r="CB76" s="7">
        <v>0.89600000000000002</v>
      </c>
      <c r="CC76" s="7">
        <v>139.49600000000001</v>
      </c>
      <c r="CD76" s="7">
        <v>139.83500000000001</v>
      </c>
      <c r="CE76" s="7">
        <v>5</v>
      </c>
      <c r="CF76" s="7">
        <v>98</v>
      </c>
      <c r="CG76" s="7">
        <v>99</v>
      </c>
      <c r="CH76" s="7">
        <v>35.045000000000002</v>
      </c>
      <c r="CI76" s="7">
        <v>66.483000000000004</v>
      </c>
      <c r="CJ76" s="7">
        <v>66.784999999999997</v>
      </c>
      <c r="CK76" s="7">
        <v>6</v>
      </c>
      <c r="CL76" s="97" t="s">
        <v>1266</v>
      </c>
      <c r="CM76" s="94" t="s">
        <v>414</v>
      </c>
      <c r="CN76" s="7">
        <v>169.14099999999999</v>
      </c>
      <c r="CO76" s="7">
        <v>169.14099999999999</v>
      </c>
      <c r="CP76" s="7">
        <v>288.63200000000001</v>
      </c>
      <c r="CQ76" s="7">
        <v>1</v>
      </c>
      <c r="CR76" s="7">
        <v>97</v>
      </c>
      <c r="CS76" s="7">
        <v>97</v>
      </c>
      <c r="CT76" s="7">
        <v>3</v>
      </c>
      <c r="CU76" s="7">
        <v>2</v>
      </c>
      <c r="CV76" s="4" t="s">
        <v>1267</v>
      </c>
      <c r="CW76" s="7">
        <v>7.7119999999999997</v>
      </c>
      <c r="CX76" s="7">
        <v>540.649</v>
      </c>
      <c r="CY76" s="7">
        <v>820.10900000000004</v>
      </c>
      <c r="CZ76" s="7">
        <v>7</v>
      </c>
      <c r="DA76" s="7">
        <v>1.1279999999999999</v>
      </c>
      <c r="DB76" s="7">
        <v>60.545999999999999</v>
      </c>
      <c r="DC76" s="7">
        <v>61.741</v>
      </c>
      <c r="DD76" s="7">
        <v>8</v>
      </c>
      <c r="DE76" s="4" t="s">
        <v>377</v>
      </c>
      <c r="DF76" s="7">
        <v>52.451999999999998</v>
      </c>
      <c r="DG76" s="7">
        <v>77.123999999999995</v>
      </c>
      <c r="DH76" s="7">
        <v>105.148</v>
      </c>
      <c r="DI76" s="7">
        <v>3</v>
      </c>
      <c r="DJ76" s="7">
        <v>98</v>
      </c>
      <c r="DK76" s="7">
        <v>95</v>
      </c>
      <c r="DL76" s="7">
        <v>1.387</v>
      </c>
      <c r="DM76" s="7">
        <v>512.21799999999996</v>
      </c>
      <c r="DN76" s="7">
        <v>512.68799999999999</v>
      </c>
      <c r="DO76" s="7">
        <v>9</v>
      </c>
      <c r="DP76" s="4" t="s">
        <v>955</v>
      </c>
      <c r="DQ76" s="4" t="s">
        <v>510</v>
      </c>
      <c r="DR76" s="4" t="s">
        <v>956</v>
      </c>
      <c r="DS76" s="73">
        <v>1</v>
      </c>
      <c r="DT76" s="4" t="s">
        <v>1268</v>
      </c>
      <c r="DU76" s="7">
        <v>0</v>
      </c>
      <c r="DV76" s="7">
        <v>0</v>
      </c>
      <c r="DW76" s="7">
        <v>135.76</v>
      </c>
      <c r="DX76" s="7">
        <v>0</v>
      </c>
      <c r="DY76" s="7">
        <v>92</v>
      </c>
      <c r="DZ76" s="7">
        <v>81</v>
      </c>
      <c r="EA76" s="7">
        <v>7.84</v>
      </c>
      <c r="EB76" s="7">
        <v>23.038</v>
      </c>
      <c r="EC76" s="7">
        <v>33.151000000000003</v>
      </c>
      <c r="ED76" s="7">
        <v>4</v>
      </c>
      <c r="EE76" s="94" t="s">
        <v>1269</v>
      </c>
      <c r="EF76" s="94" t="s">
        <v>364</v>
      </c>
      <c r="EG76" s="7">
        <v>0</v>
      </c>
      <c r="EH76" s="7">
        <v>0</v>
      </c>
      <c r="EI76" s="7">
        <v>441.87200000000001</v>
      </c>
      <c r="EJ76" s="7">
        <v>0</v>
      </c>
      <c r="EK76" s="7">
        <v>98</v>
      </c>
      <c r="EL76" s="7">
        <v>86</v>
      </c>
      <c r="EM76" s="7">
        <v>1</v>
      </c>
      <c r="EN76" s="7">
        <v>3</v>
      </c>
      <c r="EO76" s="4" t="s">
        <v>691</v>
      </c>
      <c r="EP76" s="7">
        <v>4.7270000000000003</v>
      </c>
      <c r="EQ76" s="7">
        <v>30.696000000000002</v>
      </c>
      <c r="ER76" s="7">
        <v>36.930999999999997</v>
      </c>
      <c r="ES76" s="7">
        <v>17</v>
      </c>
      <c r="ET76" s="4" t="s">
        <v>1270</v>
      </c>
      <c r="EU76" s="7">
        <v>289.053</v>
      </c>
      <c r="EV76" s="7">
        <v>1102.6980000000001</v>
      </c>
      <c r="EW76" s="7">
        <v>1947.191</v>
      </c>
      <c r="EX76" s="7">
        <v>5</v>
      </c>
      <c r="EY76" s="7">
        <v>97</v>
      </c>
      <c r="EZ76" s="7">
        <v>96</v>
      </c>
      <c r="FA76" s="7">
        <v>4.3280000000000003</v>
      </c>
      <c r="FB76" s="7">
        <v>70.37</v>
      </c>
      <c r="FC76" s="7">
        <v>74.433999999999997</v>
      </c>
      <c r="FD76" s="7">
        <v>13</v>
      </c>
      <c r="FE76" s="4" t="s">
        <v>1271</v>
      </c>
      <c r="FF76" s="7">
        <v>1</v>
      </c>
      <c r="FG76" s="7">
        <v>3</v>
      </c>
      <c r="FH76" s="7">
        <v>2</v>
      </c>
      <c r="FI76" s="7">
        <v>2</v>
      </c>
      <c r="FJ76" s="7">
        <v>1</v>
      </c>
      <c r="FK76" s="7">
        <v>0</v>
      </c>
      <c r="FL76" s="4" t="s">
        <v>313</v>
      </c>
      <c r="FM76" s="4" t="s">
        <v>313</v>
      </c>
      <c r="FN76" s="7">
        <v>1</v>
      </c>
      <c r="FO76" s="7">
        <v>7.8819999999999997</v>
      </c>
      <c r="FP76" s="7">
        <v>189.286</v>
      </c>
      <c r="FQ76" s="7">
        <v>190.042</v>
      </c>
      <c r="FR76" s="7">
        <v>16</v>
      </c>
      <c r="FS76" s="4" t="s">
        <v>323</v>
      </c>
      <c r="FT76" s="4" t="s">
        <v>323</v>
      </c>
      <c r="FU76" s="4"/>
      <c r="FV76" s="73">
        <v>1</v>
      </c>
      <c r="FW76" s="4" t="s">
        <v>1272</v>
      </c>
      <c r="FX76" s="4" t="s">
        <v>343</v>
      </c>
      <c r="FY76" s="7">
        <v>8.4109999999999996</v>
      </c>
      <c r="FZ76" s="7">
        <v>847.21500000000003</v>
      </c>
      <c r="GA76" s="7">
        <v>867.80600000000004</v>
      </c>
      <c r="GB76" s="7">
        <v>13</v>
      </c>
      <c r="GC76" s="4" t="s">
        <v>360</v>
      </c>
      <c r="GD76" s="4" t="s">
        <v>360</v>
      </c>
      <c r="GE76" s="4"/>
      <c r="GF76" s="73">
        <v>0</v>
      </c>
      <c r="GG76" s="4" t="s">
        <v>1273</v>
      </c>
      <c r="GH76" s="4" t="s">
        <v>1274</v>
      </c>
      <c r="GI76" s="7">
        <v>48.523000000000003</v>
      </c>
      <c r="GJ76" s="7">
        <v>125.937</v>
      </c>
      <c r="GK76" s="7">
        <v>126.955</v>
      </c>
      <c r="GL76" s="7">
        <v>3</v>
      </c>
      <c r="GM76" s="7">
        <v>1</v>
      </c>
      <c r="GN76" s="4" t="s">
        <v>1275</v>
      </c>
      <c r="GO76" s="7">
        <v>211.9</v>
      </c>
      <c r="GP76" s="7">
        <v>1825.4259999999999</v>
      </c>
      <c r="GQ76" s="7">
        <v>1826.758</v>
      </c>
      <c r="GR76" s="7">
        <v>4</v>
      </c>
      <c r="GS76" s="7">
        <v>1</v>
      </c>
      <c r="GT76" s="7">
        <v>2</v>
      </c>
      <c r="GU76" s="7">
        <v>2</v>
      </c>
      <c r="GV76" s="7">
        <v>3</v>
      </c>
      <c r="GW76" s="4" t="s">
        <v>627</v>
      </c>
      <c r="GX76" s="7">
        <v>4.7</v>
      </c>
      <c r="GY76" s="7">
        <v>43.234999999999999</v>
      </c>
      <c r="GZ76" s="7">
        <v>45.787999999999997</v>
      </c>
      <c r="HA76" s="7">
        <v>9</v>
      </c>
      <c r="HB76" s="7">
        <v>2</v>
      </c>
      <c r="HC76" s="7">
        <v>1</v>
      </c>
      <c r="HD76" s="7">
        <v>2</v>
      </c>
      <c r="HE76" s="7">
        <v>1</v>
      </c>
      <c r="HF76" s="7">
        <v>2</v>
      </c>
      <c r="HG76" s="7">
        <v>5</v>
      </c>
      <c r="HH76" s="7">
        <v>6</v>
      </c>
      <c r="HI76" s="4" t="s">
        <v>346</v>
      </c>
      <c r="HJ76" s="4" t="s">
        <v>347</v>
      </c>
      <c r="HK76" s="8"/>
      <c r="HL76" s="4" t="s">
        <v>1262</v>
      </c>
      <c r="HM76" s="6">
        <v>44273.5934837963</v>
      </c>
      <c r="HN76" s="6">
        <v>44273.635671296295</v>
      </c>
      <c r="HO76" s="7">
        <v>100</v>
      </c>
      <c r="HP76" s="7">
        <v>3645</v>
      </c>
      <c r="HQ76" s="7">
        <v>1</v>
      </c>
      <c r="HR76" s="6">
        <v>44273.635685162037</v>
      </c>
      <c r="HS76" s="4" t="s">
        <v>314</v>
      </c>
      <c r="HT76" s="4" t="s">
        <v>779</v>
      </c>
      <c r="HU76" s="4" t="s">
        <v>1158</v>
      </c>
      <c r="HV76" s="4" t="s">
        <v>537</v>
      </c>
      <c r="HW76" s="7">
        <v>1</v>
      </c>
      <c r="HX76" s="7">
        <v>0</v>
      </c>
      <c r="HY76" s="7">
        <v>1</v>
      </c>
      <c r="HZ76" s="7">
        <v>2</v>
      </c>
      <c r="IA76" s="7">
        <v>1</v>
      </c>
      <c r="IB76" s="7">
        <v>1</v>
      </c>
      <c r="IC76" s="7">
        <v>2</v>
      </c>
      <c r="ID76" s="7">
        <v>2</v>
      </c>
      <c r="IE76" s="4" t="s">
        <v>1276</v>
      </c>
      <c r="IF76" s="7">
        <v>4</v>
      </c>
      <c r="IG76" s="7">
        <v>1</v>
      </c>
      <c r="IH76" s="4" t="s">
        <v>391</v>
      </c>
      <c r="II76" s="4" t="s">
        <v>391</v>
      </c>
      <c r="IJ76" s="4"/>
      <c r="IK76" s="73">
        <v>1</v>
      </c>
      <c r="IL76" s="73">
        <v>33</v>
      </c>
      <c r="IM76" s="73">
        <v>33</v>
      </c>
      <c r="IN76" s="4"/>
      <c r="IO76" s="73">
        <v>1</v>
      </c>
      <c r="IP76" s="4" t="s">
        <v>1277</v>
      </c>
      <c r="IQ76" s="73">
        <v>22</v>
      </c>
      <c r="IR76" s="73">
        <v>22</v>
      </c>
      <c r="IS76" s="4"/>
      <c r="IT76" s="73">
        <v>1</v>
      </c>
      <c r="IU76" s="73">
        <v>21</v>
      </c>
      <c r="IV76" s="73">
        <v>21</v>
      </c>
      <c r="IW76" s="4"/>
      <c r="IX76" s="73">
        <v>1</v>
      </c>
      <c r="IY76" s="4" t="s">
        <v>1278</v>
      </c>
      <c r="IZ76" s="73">
        <v>40</v>
      </c>
      <c r="JA76" s="73">
        <v>40</v>
      </c>
      <c r="JB76" s="4"/>
      <c r="JC76" s="73">
        <v>1</v>
      </c>
      <c r="JD76" s="73">
        <v>60</v>
      </c>
      <c r="JE76" s="73">
        <v>60</v>
      </c>
      <c r="JF76" s="4"/>
      <c r="JG76" s="73">
        <v>1</v>
      </c>
      <c r="JH76" s="4" t="s">
        <v>1279</v>
      </c>
      <c r="JI76" s="7">
        <v>4</v>
      </c>
      <c r="JJ76" s="7">
        <v>0</v>
      </c>
      <c r="JK76" s="7">
        <v>2</v>
      </c>
      <c r="JL76" s="7">
        <v>1</v>
      </c>
      <c r="JM76" s="4" t="s">
        <v>1280</v>
      </c>
      <c r="JN76" s="7">
        <v>1</v>
      </c>
      <c r="JO76" s="7">
        <v>2</v>
      </c>
      <c r="JP76" s="7">
        <v>2</v>
      </c>
      <c r="JQ76" s="7">
        <v>2</v>
      </c>
      <c r="JR76" s="7">
        <v>1</v>
      </c>
      <c r="JS76" s="4" t="s">
        <v>1281</v>
      </c>
      <c r="JT76" s="7">
        <v>2</v>
      </c>
      <c r="JU76" s="7">
        <v>1</v>
      </c>
      <c r="JV76" s="4" t="s">
        <v>1282</v>
      </c>
      <c r="JW76" s="7">
        <v>2</v>
      </c>
      <c r="JX76" s="7">
        <v>3</v>
      </c>
      <c r="JY76" s="7">
        <v>0</v>
      </c>
      <c r="JZ76" s="7">
        <v>1</v>
      </c>
      <c r="KA76" s="7">
        <v>0</v>
      </c>
      <c r="KB76" s="4" t="s">
        <v>313</v>
      </c>
      <c r="KC76" s="4" t="s">
        <v>313</v>
      </c>
      <c r="KD76" s="7">
        <v>1</v>
      </c>
      <c r="KE76" s="7">
        <v>3.73</v>
      </c>
      <c r="KF76" s="7">
        <v>22.3</v>
      </c>
      <c r="KG76" s="7">
        <v>22.698</v>
      </c>
      <c r="KH76" s="7">
        <v>9</v>
      </c>
      <c r="KI76" s="7">
        <v>2</v>
      </c>
      <c r="KJ76" s="7">
        <v>1</v>
      </c>
      <c r="KK76" s="7">
        <v>1</v>
      </c>
      <c r="KL76" s="7">
        <v>2</v>
      </c>
      <c r="KM76" s="7">
        <v>2</v>
      </c>
      <c r="KN76" s="7">
        <v>11</v>
      </c>
      <c r="KO76" s="7">
        <v>1</v>
      </c>
      <c r="KP76" s="4" t="s">
        <v>312</v>
      </c>
      <c r="KQ76" s="4" t="s">
        <v>313</v>
      </c>
      <c r="KR76" s="7">
        <v>0</v>
      </c>
      <c r="KS76" s="4" t="s">
        <v>331</v>
      </c>
      <c r="KT76" s="4" t="s">
        <v>1283</v>
      </c>
      <c r="KU76" s="7">
        <v>4</v>
      </c>
      <c r="KV76" s="7">
        <v>3</v>
      </c>
      <c r="KW76" s="7">
        <v>4</v>
      </c>
      <c r="KX76" s="7">
        <v>4</v>
      </c>
      <c r="KY76" s="7">
        <v>3</v>
      </c>
      <c r="KZ76" s="7">
        <v>4</v>
      </c>
      <c r="LA76" s="7">
        <v>4</v>
      </c>
      <c r="LB76" s="7">
        <v>3</v>
      </c>
      <c r="LC76" s="7">
        <v>4</v>
      </c>
      <c r="LD76" s="7">
        <v>4</v>
      </c>
      <c r="LE76" s="7">
        <v>4</v>
      </c>
      <c r="LF76" s="7">
        <v>4</v>
      </c>
      <c r="LG76" s="7">
        <v>4</v>
      </c>
      <c r="LH76" s="7">
        <v>1</v>
      </c>
      <c r="LI76" s="7">
        <v>4</v>
      </c>
      <c r="LJ76" s="7">
        <v>4</v>
      </c>
      <c r="LK76" s="7">
        <v>4</v>
      </c>
      <c r="LL76" s="7">
        <v>1</v>
      </c>
      <c r="LM76" s="7">
        <v>4</v>
      </c>
      <c r="LN76" s="7">
        <v>4</v>
      </c>
      <c r="LO76" s="7">
        <v>4</v>
      </c>
      <c r="LP76" s="7">
        <v>4</v>
      </c>
      <c r="LQ76" s="7">
        <v>4</v>
      </c>
      <c r="LR76" s="7">
        <v>4</v>
      </c>
      <c r="LS76" s="7">
        <v>4</v>
      </c>
      <c r="LT76" s="7">
        <v>4</v>
      </c>
      <c r="LU76" s="7">
        <v>4</v>
      </c>
      <c r="LV76" s="4" t="s">
        <v>1284</v>
      </c>
      <c r="LW76" s="4" t="s">
        <v>1285</v>
      </c>
      <c r="LX76" s="4" t="s">
        <v>1286</v>
      </c>
      <c r="LY76" s="4" t="s">
        <v>1287</v>
      </c>
      <c r="LZ76" s="7">
        <v>50</v>
      </c>
      <c r="MA76">
        <f t="shared" si="59"/>
        <v>9</v>
      </c>
      <c r="MB76">
        <f t="shared" si="60"/>
        <v>9</v>
      </c>
      <c r="MC76">
        <f t="shared" si="61"/>
        <v>8</v>
      </c>
      <c r="MD76">
        <f t="shared" si="62"/>
        <v>8</v>
      </c>
      <c r="ME76">
        <f t="shared" si="92"/>
        <v>45</v>
      </c>
      <c r="MF76">
        <f t="shared" si="93"/>
        <v>1.5</v>
      </c>
      <c r="MG76">
        <f t="shared" si="94"/>
        <v>1.5</v>
      </c>
      <c r="MH76">
        <f t="shared" si="95"/>
        <v>1.6</v>
      </c>
      <c r="MI76">
        <f t="shared" si="96"/>
        <v>1.6</v>
      </c>
      <c r="MJ76">
        <f t="shared" si="97"/>
        <v>3.75</v>
      </c>
      <c r="MK76">
        <f t="shared" si="98"/>
        <v>1.8</v>
      </c>
      <c r="ML76">
        <f t="shared" si="99"/>
        <v>2.4</v>
      </c>
      <c r="MM76">
        <f t="shared" si="100"/>
        <v>2</v>
      </c>
      <c r="MN76">
        <f t="shared" si="101"/>
        <v>2</v>
      </c>
      <c r="MO76">
        <f t="shared" si="102"/>
        <v>1.8333333333333333</v>
      </c>
      <c r="MP76">
        <f t="shared" si="103"/>
        <v>2.3333333333333335</v>
      </c>
      <c r="MQ76">
        <f t="shared" si="104"/>
        <v>0.33333333333333331</v>
      </c>
      <c r="MR76">
        <f t="shared" si="105"/>
        <v>3.6666666666666665</v>
      </c>
      <c r="MS76">
        <f t="shared" si="106"/>
        <v>96.857142857142861</v>
      </c>
      <c r="MT76">
        <f t="shared" si="107"/>
        <v>91.285714285714292</v>
      </c>
      <c r="MU76" s="77">
        <f t="shared" si="63"/>
        <v>1</v>
      </c>
      <c r="MV76">
        <f t="shared" si="64"/>
        <v>0</v>
      </c>
      <c r="MW76">
        <v>1</v>
      </c>
      <c r="MX76">
        <v>1</v>
      </c>
      <c r="MY76">
        <f t="shared" si="65"/>
        <v>1</v>
      </c>
      <c r="MZ76">
        <v>0</v>
      </c>
      <c r="NA76">
        <v>1</v>
      </c>
      <c r="NB76">
        <f t="shared" si="66"/>
        <v>1</v>
      </c>
      <c r="NC76">
        <f t="shared" si="67"/>
        <v>0</v>
      </c>
      <c r="ND76">
        <f t="shared" si="68"/>
        <v>0</v>
      </c>
      <c r="NE76">
        <f t="shared" si="69"/>
        <v>0</v>
      </c>
      <c r="NF76">
        <f t="shared" si="70"/>
        <v>1</v>
      </c>
      <c r="NG76">
        <f t="shared" si="71"/>
        <v>1</v>
      </c>
      <c r="NH76">
        <f t="shared" si="72"/>
        <v>1</v>
      </c>
      <c r="NI76">
        <f t="shared" si="73"/>
        <v>1</v>
      </c>
      <c r="NJ76">
        <f t="shared" si="74"/>
        <v>1</v>
      </c>
      <c r="NK76">
        <f t="shared" si="75"/>
        <v>1</v>
      </c>
      <c r="NL76">
        <f t="shared" si="76"/>
        <v>1</v>
      </c>
      <c r="NM76">
        <f t="shared" si="77"/>
        <v>1</v>
      </c>
      <c r="NN76" s="77">
        <f t="shared" si="78"/>
        <v>1</v>
      </c>
      <c r="NO76" s="77">
        <f t="shared" si="79"/>
        <v>0</v>
      </c>
      <c r="NP76" s="77">
        <f t="shared" si="80"/>
        <v>1</v>
      </c>
      <c r="NQ76" s="77">
        <f t="shared" si="81"/>
        <v>1</v>
      </c>
      <c r="NR76" s="77">
        <f t="shared" si="82"/>
        <v>1</v>
      </c>
      <c r="NS76" s="77">
        <f t="shared" si="83"/>
        <v>0</v>
      </c>
      <c r="NT76" s="77">
        <f t="shared" si="84"/>
        <v>1</v>
      </c>
      <c r="NU76" s="77">
        <f t="shared" si="85"/>
        <v>1</v>
      </c>
      <c r="NV76" s="77">
        <f t="shared" si="86"/>
        <v>1</v>
      </c>
      <c r="NW76" s="77" t="e">
        <f>IF(LEN(VLOOKUP(I:I,#REF!, 2, 0))=0, "", VLOOKUP(I:I,#REF!, 2, 0))</f>
        <v>#REF!</v>
      </c>
      <c r="NX76" s="77" t="e">
        <f>IF(LEN(VLOOKUP(I:I,#REF!, 3, 0))=0, "", VLOOKUP(I:I,#REF!, 3, 0))</f>
        <v>#REF!</v>
      </c>
      <c r="NY76" s="77">
        <f t="shared" si="108"/>
        <v>0.66666666666666663</v>
      </c>
      <c r="NZ76" s="77">
        <f t="shared" si="109"/>
        <v>0.75</v>
      </c>
      <c r="OA76" s="77">
        <f t="shared" si="110"/>
        <v>0.5</v>
      </c>
      <c r="OB76" s="77">
        <f t="shared" si="87"/>
        <v>0.5</v>
      </c>
      <c r="OC76">
        <f t="shared" si="88"/>
        <v>0.5</v>
      </c>
      <c r="OD76" s="77">
        <f t="shared" si="111"/>
        <v>0.5</v>
      </c>
      <c r="OE76">
        <f t="shared" si="89"/>
        <v>0.8666666666666667</v>
      </c>
      <c r="OF76">
        <f t="shared" si="90"/>
        <v>1</v>
      </c>
      <c r="OG76" t="e">
        <f t="shared" si="112"/>
        <v>#REF!</v>
      </c>
      <c r="OH76">
        <f t="shared" si="91"/>
        <v>0.58333333333333337</v>
      </c>
      <c r="OI76">
        <f t="shared" si="113"/>
        <v>0.5</v>
      </c>
      <c r="OJ76" s="77">
        <f t="shared" si="114"/>
        <v>0.625</v>
      </c>
      <c r="OK76" t="e">
        <f>IF(LEN(VLOOKUP(I:I,#REF!, 2, 0))=0, "", VLOOKUP(I:I,#REF!, 2, 0))</f>
        <v>#REF!</v>
      </c>
      <c r="OL76" t="e">
        <f>IF(LEN(VLOOKUP(I:I,#REF!, 3, 0))=0, "", VLOOKUP(I:I,#REF!, 3, 0))</f>
        <v>#REF!</v>
      </c>
      <c r="OM76">
        <v>1</v>
      </c>
      <c r="ON76">
        <v>0</v>
      </c>
      <c r="OO76" s="1">
        <v>1</v>
      </c>
      <c r="OP76">
        <f t="shared" si="115"/>
        <v>7</v>
      </c>
      <c r="OQ76">
        <v>0</v>
      </c>
      <c r="OR76">
        <v>3</v>
      </c>
      <c r="OS76">
        <f t="shared" si="116"/>
        <v>6</v>
      </c>
    </row>
    <row r="77" spans="1:409" ht="18" customHeight="1">
      <c r="F77">
        <v>1</v>
      </c>
      <c r="G77">
        <v>1</v>
      </c>
      <c r="H77" s="112" t="s">
        <v>4328</v>
      </c>
      <c r="I77" s="112" t="s">
        <v>4328</v>
      </c>
      <c r="J77" s="22"/>
      <c r="K77" s="23">
        <v>44270.680810185186</v>
      </c>
      <c r="L77" s="23">
        <v>44270.731608796297</v>
      </c>
      <c r="M77" s="24">
        <v>100</v>
      </c>
      <c r="N77" s="24">
        <v>1</v>
      </c>
      <c r="O77" s="74">
        <v>1</v>
      </c>
      <c r="P77" s="25" t="s">
        <v>313</v>
      </c>
      <c r="Q77" s="24">
        <v>4389</v>
      </c>
      <c r="R77" s="24">
        <v>1</v>
      </c>
      <c r="S77" s="23">
        <v>44270.731631736111</v>
      </c>
      <c r="T77" s="25" t="s">
        <v>314</v>
      </c>
      <c r="U77" s="25" t="s">
        <v>315</v>
      </c>
      <c r="V77" s="25" t="s">
        <v>316</v>
      </c>
      <c r="W77" s="25" t="s">
        <v>979</v>
      </c>
      <c r="X77" s="24">
        <v>26.786000000000001</v>
      </c>
      <c r="Y77" s="24">
        <v>39.512999999999998</v>
      </c>
      <c r="Z77" s="24">
        <v>42.360999999999997</v>
      </c>
      <c r="AA77" s="24">
        <v>3</v>
      </c>
      <c r="AB77" s="24">
        <v>3</v>
      </c>
      <c r="AC77" s="24">
        <v>1</v>
      </c>
      <c r="AD77" s="24">
        <v>2</v>
      </c>
      <c r="AE77" s="24">
        <v>2</v>
      </c>
      <c r="AF77" s="24">
        <v>0</v>
      </c>
      <c r="AG77" s="24">
        <v>1</v>
      </c>
      <c r="AH77" s="24">
        <v>2</v>
      </c>
      <c r="AI77" s="24">
        <v>1</v>
      </c>
      <c r="AJ77" s="25" t="s">
        <v>4329</v>
      </c>
      <c r="AK77" s="24">
        <v>4.7750000000000004</v>
      </c>
      <c r="AL77" s="24">
        <v>10.208</v>
      </c>
      <c r="AM77" s="24">
        <v>12.565</v>
      </c>
      <c r="AN77" s="24">
        <v>3</v>
      </c>
      <c r="AO77" s="24">
        <v>4</v>
      </c>
      <c r="AP77" s="24">
        <v>0</v>
      </c>
      <c r="AQ77" s="24">
        <v>45.561999999999998</v>
      </c>
      <c r="AR77" s="24">
        <v>45.561999999999998</v>
      </c>
      <c r="AS77" s="24">
        <v>155.41300000000001</v>
      </c>
      <c r="AT77" s="24">
        <v>1</v>
      </c>
      <c r="AU77" s="24">
        <v>35.225999999999999</v>
      </c>
      <c r="AV77" s="24">
        <v>173.18600000000001</v>
      </c>
      <c r="AW77" s="24">
        <v>175.29499999999999</v>
      </c>
      <c r="AX77" s="24">
        <v>6</v>
      </c>
      <c r="AY77" s="25" t="s">
        <v>479</v>
      </c>
      <c r="AZ77" s="25" t="s">
        <v>377</v>
      </c>
      <c r="BA77" s="25"/>
      <c r="BB77" s="74">
        <v>1</v>
      </c>
      <c r="BC77" s="25" t="s">
        <v>4330</v>
      </c>
      <c r="BD77" s="24">
        <v>0</v>
      </c>
      <c r="BE77" s="24">
        <v>0</v>
      </c>
      <c r="BF77" s="24">
        <v>269.02300000000002</v>
      </c>
      <c r="BG77" s="24">
        <v>0</v>
      </c>
      <c r="BH77" s="24">
        <v>2.8109999999999999</v>
      </c>
      <c r="BI77" s="24">
        <v>26.675999999999998</v>
      </c>
      <c r="BJ77" s="24">
        <v>32.531999999999996</v>
      </c>
      <c r="BK77" s="24">
        <v>2</v>
      </c>
      <c r="BL77" s="25" t="s">
        <v>4331</v>
      </c>
      <c r="BM77" s="24">
        <v>46.024000000000001</v>
      </c>
      <c r="BN77" s="24">
        <v>46.024000000000001</v>
      </c>
      <c r="BO77" s="24">
        <v>69.709999999999994</v>
      </c>
      <c r="BP77" s="24">
        <v>1</v>
      </c>
      <c r="BQ77" s="24">
        <v>100</v>
      </c>
      <c r="BR77" s="24">
        <v>100</v>
      </c>
      <c r="BS77" s="24">
        <v>10.609</v>
      </c>
      <c r="BT77" s="24">
        <v>199.13800000000001</v>
      </c>
      <c r="BU77" s="24">
        <v>284.84899999999999</v>
      </c>
      <c r="BV77" s="24">
        <v>3</v>
      </c>
      <c r="BW77" s="25" t="s">
        <v>3132</v>
      </c>
      <c r="BX77" s="25" t="s">
        <v>508</v>
      </c>
      <c r="BY77" s="25"/>
      <c r="BZ77" s="74">
        <v>0</v>
      </c>
      <c r="CA77" s="25" t="s">
        <v>4332</v>
      </c>
      <c r="CB77" s="24">
        <v>0</v>
      </c>
      <c r="CC77" s="24">
        <v>0</v>
      </c>
      <c r="CD77" s="24">
        <v>46.167000000000002</v>
      </c>
      <c r="CE77" s="24">
        <v>0</v>
      </c>
      <c r="CF77" s="24">
        <v>100</v>
      </c>
      <c r="CG77" s="24">
        <v>99</v>
      </c>
      <c r="CH77" s="24">
        <v>39.223999999999997</v>
      </c>
      <c r="CI77" s="24">
        <v>98.980999999999995</v>
      </c>
      <c r="CJ77" s="24">
        <v>113.52500000000001</v>
      </c>
      <c r="CK77" s="24">
        <v>6</v>
      </c>
      <c r="CL77" s="99" t="s">
        <v>413</v>
      </c>
      <c r="CM77" s="96" t="s">
        <v>414</v>
      </c>
      <c r="CN77" s="24">
        <v>0</v>
      </c>
      <c r="CO77" s="24">
        <v>0</v>
      </c>
      <c r="CP77" s="24">
        <v>126.777</v>
      </c>
      <c r="CQ77" s="24">
        <v>0</v>
      </c>
      <c r="CR77" s="24">
        <v>95</v>
      </c>
      <c r="CS77" s="24">
        <v>95</v>
      </c>
      <c r="CT77" s="24">
        <v>3</v>
      </c>
      <c r="CU77" s="24">
        <v>1</v>
      </c>
      <c r="CV77" s="25" t="s">
        <v>4333</v>
      </c>
      <c r="CW77" s="24">
        <v>225.328</v>
      </c>
      <c r="CX77" s="24">
        <v>225.328</v>
      </c>
      <c r="CY77" s="24">
        <v>226.03</v>
      </c>
      <c r="CZ77" s="24">
        <v>1</v>
      </c>
      <c r="DA77" s="24">
        <v>1.105</v>
      </c>
      <c r="DB77" s="24">
        <v>1.105</v>
      </c>
      <c r="DC77" s="24">
        <v>24.141999999999999</v>
      </c>
      <c r="DD77" s="24">
        <v>1</v>
      </c>
      <c r="DE77" s="25" t="s">
        <v>1297</v>
      </c>
      <c r="DF77" s="24">
        <v>0</v>
      </c>
      <c r="DG77" s="24">
        <v>0</v>
      </c>
      <c r="DH77" s="24">
        <v>34.844000000000001</v>
      </c>
      <c r="DI77" s="24">
        <v>0</v>
      </c>
      <c r="DJ77" s="24">
        <v>100</v>
      </c>
      <c r="DK77" s="24">
        <v>100</v>
      </c>
      <c r="DL77" s="24">
        <v>27.606999999999999</v>
      </c>
      <c r="DM77" s="24">
        <v>416.601</v>
      </c>
      <c r="DN77" s="24">
        <v>462.05599999999998</v>
      </c>
      <c r="DO77" s="24">
        <v>2</v>
      </c>
      <c r="DP77" s="25" t="s">
        <v>1715</v>
      </c>
      <c r="DQ77" s="25" t="s">
        <v>510</v>
      </c>
      <c r="DR77" s="25" t="s">
        <v>956</v>
      </c>
      <c r="DS77" s="74">
        <v>1</v>
      </c>
      <c r="DT77" s="25" t="s">
        <v>4334</v>
      </c>
      <c r="DU77" s="24">
        <v>0</v>
      </c>
      <c r="DV77" s="24">
        <v>0</v>
      </c>
      <c r="DW77" s="24">
        <v>76.537000000000006</v>
      </c>
      <c r="DX77" s="24">
        <v>0</v>
      </c>
      <c r="DY77" s="24">
        <v>100</v>
      </c>
      <c r="DZ77" s="24">
        <v>99</v>
      </c>
      <c r="EA77" s="24">
        <v>4.4080000000000004</v>
      </c>
      <c r="EB77" s="24">
        <v>24.51</v>
      </c>
      <c r="EC77" s="24">
        <v>30.254999999999999</v>
      </c>
      <c r="ED77" s="24">
        <v>2</v>
      </c>
      <c r="EE77" s="96" t="s">
        <v>417</v>
      </c>
      <c r="EF77" s="96" t="s">
        <v>364</v>
      </c>
      <c r="EG77" s="24">
        <v>0</v>
      </c>
      <c r="EH77" s="24">
        <v>0</v>
      </c>
      <c r="EI77" s="24">
        <v>156.98599999999999</v>
      </c>
      <c r="EJ77" s="24">
        <v>0</v>
      </c>
      <c r="EK77" s="24">
        <v>100</v>
      </c>
      <c r="EL77" s="24">
        <v>99</v>
      </c>
      <c r="EM77" s="24">
        <v>2</v>
      </c>
      <c r="EN77" s="24">
        <v>1</v>
      </c>
      <c r="EO77" s="25" t="s">
        <v>4335</v>
      </c>
      <c r="EP77" s="24">
        <v>1.48</v>
      </c>
      <c r="EQ77" s="24">
        <v>37.598999999999997</v>
      </c>
      <c r="ER77" s="24">
        <v>41.689</v>
      </c>
      <c r="ES77" s="24">
        <v>9</v>
      </c>
      <c r="ET77" s="25" t="s">
        <v>456</v>
      </c>
      <c r="EU77" s="24">
        <v>0</v>
      </c>
      <c r="EV77" s="24">
        <v>0</v>
      </c>
      <c r="EW77" s="24">
        <v>282.88799999999998</v>
      </c>
      <c r="EX77" s="24">
        <v>0</v>
      </c>
      <c r="EY77" s="24">
        <v>100</v>
      </c>
      <c r="EZ77" s="24">
        <v>100</v>
      </c>
      <c r="FA77" s="24">
        <v>4.7009999999999996</v>
      </c>
      <c r="FB77" s="24">
        <v>134.61699999999999</v>
      </c>
      <c r="FC77" s="24">
        <v>135.84399999999999</v>
      </c>
      <c r="FD77" s="24">
        <v>11</v>
      </c>
      <c r="FE77" s="25" t="s">
        <v>4336</v>
      </c>
      <c r="FF77" s="24">
        <v>3</v>
      </c>
      <c r="FG77" s="24">
        <v>3</v>
      </c>
      <c r="FH77" s="24">
        <v>3</v>
      </c>
      <c r="FI77" s="24">
        <v>0</v>
      </c>
      <c r="FJ77" s="24">
        <v>1</v>
      </c>
      <c r="FK77" s="24">
        <v>0</v>
      </c>
      <c r="FL77" s="25" t="s">
        <v>336</v>
      </c>
      <c r="FM77" s="25" t="s">
        <v>387</v>
      </c>
      <c r="FN77" s="24">
        <v>1</v>
      </c>
      <c r="FO77" s="24">
        <v>23.751999999999999</v>
      </c>
      <c r="FP77" s="24">
        <v>221.56299999999999</v>
      </c>
      <c r="FQ77" s="24">
        <v>222.81700000000001</v>
      </c>
      <c r="FR77" s="24">
        <v>10</v>
      </c>
      <c r="FS77" s="25" t="s">
        <v>420</v>
      </c>
      <c r="FT77" s="25" t="s">
        <v>323</v>
      </c>
      <c r="FU77" s="25"/>
      <c r="FV77" s="74">
        <v>1</v>
      </c>
      <c r="FW77" s="25" t="s">
        <v>4337</v>
      </c>
      <c r="FX77" s="25" t="s">
        <v>339</v>
      </c>
      <c r="FY77" s="24">
        <v>3.2930000000000001</v>
      </c>
      <c r="FZ77" s="24">
        <v>418.47199999999998</v>
      </c>
      <c r="GA77" s="24">
        <v>420.14299999999997</v>
      </c>
      <c r="GB77" s="24">
        <v>8</v>
      </c>
      <c r="GC77" s="25" t="s">
        <v>1511</v>
      </c>
      <c r="GD77" s="25" t="s">
        <v>368</v>
      </c>
      <c r="GE77" s="25"/>
      <c r="GF77" s="74">
        <v>1</v>
      </c>
      <c r="GG77" s="25" t="s">
        <v>4338</v>
      </c>
      <c r="GH77" s="25" t="s">
        <v>339</v>
      </c>
      <c r="GI77" s="24">
        <v>34.116999999999997</v>
      </c>
      <c r="GJ77" s="24">
        <v>37.572000000000003</v>
      </c>
      <c r="GK77" s="24">
        <v>116.69499999999999</v>
      </c>
      <c r="GL77" s="24">
        <v>2</v>
      </c>
      <c r="GM77" s="24">
        <v>1</v>
      </c>
      <c r="GN77" s="25" t="s">
        <v>4339</v>
      </c>
      <c r="GO77" s="24">
        <v>14.263</v>
      </c>
      <c r="GP77" s="24">
        <v>20.006</v>
      </c>
      <c r="GQ77" s="24">
        <v>20.5</v>
      </c>
      <c r="GR77" s="24">
        <v>2</v>
      </c>
      <c r="GS77" s="24">
        <v>1</v>
      </c>
      <c r="GT77" s="24">
        <v>2</v>
      </c>
      <c r="GU77" s="24">
        <v>0</v>
      </c>
      <c r="GV77" s="24">
        <v>2</v>
      </c>
      <c r="GW77" s="25" t="s">
        <v>460</v>
      </c>
      <c r="GX77" s="24">
        <v>9.5709999999999997</v>
      </c>
      <c r="GY77" s="24">
        <v>62.015000000000001</v>
      </c>
      <c r="GZ77" s="24">
        <v>63.070999999999998</v>
      </c>
      <c r="HA77" s="24">
        <v>11</v>
      </c>
      <c r="HB77" s="24">
        <v>1</v>
      </c>
      <c r="HC77" s="24">
        <v>1</v>
      </c>
      <c r="HD77" s="24">
        <v>1</v>
      </c>
      <c r="HE77" s="24">
        <v>4</v>
      </c>
      <c r="HF77" s="24">
        <v>3</v>
      </c>
      <c r="HG77" s="24">
        <v>3</v>
      </c>
      <c r="HH77" s="24">
        <v>4</v>
      </c>
      <c r="HI77" s="25" t="s">
        <v>3684</v>
      </c>
      <c r="HJ77" s="25" t="s">
        <v>3685</v>
      </c>
      <c r="HK77" s="8"/>
      <c r="HL77" s="25" t="s">
        <v>4328</v>
      </c>
      <c r="HM77" s="23">
        <v>44273.631388888891</v>
      </c>
      <c r="HN77" s="23">
        <v>44273.71297453704</v>
      </c>
      <c r="HO77" s="24">
        <v>100</v>
      </c>
      <c r="HP77" s="24">
        <v>7049</v>
      </c>
      <c r="HQ77" s="24">
        <v>1</v>
      </c>
      <c r="HR77" s="23">
        <v>44273.712997476854</v>
      </c>
      <c r="HS77" s="25" t="s">
        <v>314</v>
      </c>
      <c r="HT77" s="25" t="s">
        <v>315</v>
      </c>
      <c r="HU77" s="25" t="s">
        <v>316</v>
      </c>
      <c r="HV77" s="25" t="s">
        <v>979</v>
      </c>
      <c r="HW77" s="24">
        <v>1</v>
      </c>
      <c r="HX77" s="24">
        <v>1</v>
      </c>
      <c r="HY77" s="24">
        <v>1</v>
      </c>
      <c r="HZ77" s="24">
        <v>1</v>
      </c>
      <c r="IA77" s="24">
        <v>1</v>
      </c>
      <c r="IB77" s="24">
        <v>1</v>
      </c>
      <c r="IC77" s="24">
        <v>1</v>
      </c>
      <c r="ID77" s="24">
        <v>2</v>
      </c>
      <c r="IE77" s="25" t="s">
        <v>4340</v>
      </c>
      <c r="IF77" s="24">
        <v>3</v>
      </c>
      <c r="IG77" s="24">
        <v>0</v>
      </c>
      <c r="IH77" s="25" t="s">
        <v>427</v>
      </c>
      <c r="II77" s="25" t="s">
        <v>391</v>
      </c>
      <c r="IJ77" s="25"/>
      <c r="IK77" s="74">
        <v>1</v>
      </c>
      <c r="IL77" s="25" t="s">
        <v>428</v>
      </c>
      <c r="IM77" s="74">
        <v>33</v>
      </c>
      <c r="IN77" s="25"/>
      <c r="IO77" s="74">
        <v>1</v>
      </c>
      <c r="IP77" s="25" t="s">
        <v>4341</v>
      </c>
      <c r="IQ77" s="74">
        <v>60.5</v>
      </c>
      <c r="IR77" s="74">
        <v>60</v>
      </c>
      <c r="IS77" s="74">
        <v>0.5</v>
      </c>
      <c r="IT77" s="74">
        <v>0</v>
      </c>
      <c r="IU77" s="25" t="s">
        <v>4342</v>
      </c>
      <c r="IV77" s="74">
        <v>2</v>
      </c>
      <c r="IW77" s="74">
        <v>0.3</v>
      </c>
      <c r="IX77" s="74">
        <v>0</v>
      </c>
      <c r="IY77" s="25" t="s">
        <v>4343</v>
      </c>
      <c r="IZ77" s="25" t="s">
        <v>435</v>
      </c>
      <c r="JA77" s="74">
        <v>40</v>
      </c>
      <c r="JB77" s="25"/>
      <c r="JC77" s="74">
        <v>1</v>
      </c>
      <c r="JD77" s="25" t="s">
        <v>4344</v>
      </c>
      <c r="JE77" s="74">
        <v>1</v>
      </c>
      <c r="JF77" s="74">
        <v>0.25</v>
      </c>
      <c r="JG77" s="74">
        <v>0</v>
      </c>
      <c r="JH77" s="25" t="s">
        <v>4345</v>
      </c>
      <c r="JI77" s="24">
        <v>1</v>
      </c>
      <c r="JJ77" s="24">
        <v>0</v>
      </c>
      <c r="JK77" s="24">
        <v>2</v>
      </c>
      <c r="JL77" s="24">
        <v>2</v>
      </c>
      <c r="JM77" s="25" t="s">
        <v>4346</v>
      </c>
      <c r="JN77" s="24">
        <v>1</v>
      </c>
      <c r="JO77" s="24">
        <v>2</v>
      </c>
      <c r="JP77" s="24">
        <v>2</v>
      </c>
      <c r="JQ77" s="24">
        <v>3</v>
      </c>
      <c r="JR77" s="24">
        <v>1</v>
      </c>
      <c r="JS77" s="25" t="s">
        <v>4347</v>
      </c>
      <c r="JT77" s="24">
        <v>2</v>
      </c>
      <c r="JU77" s="24">
        <v>1</v>
      </c>
      <c r="JV77" s="25" t="s">
        <v>4348</v>
      </c>
      <c r="JW77" s="24">
        <v>2</v>
      </c>
      <c r="JX77" s="24">
        <v>3</v>
      </c>
      <c r="JY77" s="24">
        <v>0</v>
      </c>
      <c r="JZ77" s="24">
        <v>1</v>
      </c>
      <c r="KA77" s="24">
        <v>0</v>
      </c>
      <c r="KB77" s="25" t="s">
        <v>336</v>
      </c>
      <c r="KC77" s="25" t="s">
        <v>337</v>
      </c>
      <c r="KD77" s="24">
        <v>1</v>
      </c>
      <c r="KE77" s="24">
        <v>3.6579999999999999</v>
      </c>
      <c r="KF77" s="24">
        <v>27.513000000000002</v>
      </c>
      <c r="KG77" s="24">
        <v>28.978000000000002</v>
      </c>
      <c r="KH77" s="24">
        <v>6</v>
      </c>
      <c r="KI77" s="24">
        <v>1</v>
      </c>
      <c r="KJ77" s="24">
        <v>2</v>
      </c>
      <c r="KK77" s="24">
        <v>2</v>
      </c>
      <c r="KL77" s="24">
        <v>2</v>
      </c>
      <c r="KM77" s="24">
        <v>2</v>
      </c>
      <c r="KN77" s="24">
        <v>11</v>
      </c>
      <c r="KO77" s="24">
        <v>1</v>
      </c>
      <c r="KP77" s="25" t="s">
        <v>322</v>
      </c>
      <c r="KQ77" s="25" t="s">
        <v>313</v>
      </c>
      <c r="KR77" s="24">
        <v>1</v>
      </c>
      <c r="KS77" s="25" t="s">
        <v>331</v>
      </c>
      <c r="KT77" s="25" t="s">
        <v>4349</v>
      </c>
      <c r="KU77" s="24">
        <v>3</v>
      </c>
      <c r="KV77" s="24">
        <v>4</v>
      </c>
      <c r="KW77" s="24">
        <v>4</v>
      </c>
      <c r="KX77" s="24">
        <v>3</v>
      </c>
      <c r="KY77" s="24">
        <v>5</v>
      </c>
      <c r="KZ77" s="24">
        <v>5</v>
      </c>
      <c r="LA77" s="24">
        <v>4</v>
      </c>
      <c r="LB77" s="24">
        <v>5</v>
      </c>
      <c r="LC77" s="24">
        <v>4</v>
      </c>
      <c r="LD77" s="24">
        <v>5</v>
      </c>
      <c r="LE77" s="24">
        <v>5</v>
      </c>
      <c r="LF77" s="24">
        <v>5</v>
      </c>
      <c r="LG77" s="24">
        <v>5</v>
      </c>
      <c r="LH77" s="24">
        <v>2</v>
      </c>
      <c r="LI77" s="24">
        <v>3</v>
      </c>
      <c r="LJ77" s="24">
        <v>4</v>
      </c>
      <c r="LK77" s="24">
        <v>3</v>
      </c>
      <c r="LL77" s="24">
        <v>2</v>
      </c>
      <c r="LM77" s="24">
        <v>3</v>
      </c>
      <c r="LN77" s="24">
        <v>5</v>
      </c>
      <c r="LO77" s="24">
        <v>5</v>
      </c>
      <c r="LP77" s="24">
        <v>3</v>
      </c>
      <c r="LQ77" s="24">
        <v>3</v>
      </c>
      <c r="LR77" s="24">
        <v>2</v>
      </c>
      <c r="LS77" s="24">
        <v>4</v>
      </c>
      <c r="LT77" s="24">
        <v>4</v>
      </c>
      <c r="LU77" s="24">
        <v>4</v>
      </c>
      <c r="LV77" s="25" t="s">
        <v>4350</v>
      </c>
      <c r="LW77" s="25" t="s">
        <v>4351</v>
      </c>
      <c r="LX77" s="25" t="s">
        <v>4352</v>
      </c>
      <c r="LY77" s="25" t="s">
        <v>4353</v>
      </c>
      <c r="LZ77" s="24">
        <v>59</v>
      </c>
      <c r="MA77">
        <f t="shared" si="59"/>
        <v>8</v>
      </c>
      <c r="MB77">
        <f t="shared" si="60"/>
        <v>7</v>
      </c>
      <c r="MC77">
        <f t="shared" si="61"/>
        <v>10</v>
      </c>
      <c r="MD77">
        <f t="shared" si="62"/>
        <v>9</v>
      </c>
      <c r="ME77">
        <f t="shared" si="92"/>
        <v>52</v>
      </c>
      <c r="MF77">
        <f t="shared" si="93"/>
        <v>1.3333333333333333</v>
      </c>
      <c r="MG77">
        <f t="shared" si="94"/>
        <v>1.1666666666666667</v>
      </c>
      <c r="MH77">
        <f t="shared" si="95"/>
        <v>2</v>
      </c>
      <c r="MI77">
        <f t="shared" si="96"/>
        <v>1.8</v>
      </c>
      <c r="MJ77">
        <f t="shared" si="97"/>
        <v>4.333333333333333</v>
      </c>
      <c r="MK77">
        <f t="shared" si="98"/>
        <v>0.6</v>
      </c>
      <c r="ML77">
        <f t="shared" si="99"/>
        <v>3</v>
      </c>
      <c r="MM77">
        <f t="shared" si="100"/>
        <v>0</v>
      </c>
      <c r="MN77">
        <f t="shared" si="101"/>
        <v>2</v>
      </c>
      <c r="MO77">
        <f t="shared" si="102"/>
        <v>0.5</v>
      </c>
      <c r="MP77">
        <f t="shared" si="103"/>
        <v>2.8333333333333335</v>
      </c>
      <c r="MQ77">
        <f t="shared" si="104"/>
        <v>0</v>
      </c>
      <c r="MR77">
        <f t="shared" si="105"/>
        <v>2.3333333333333335</v>
      </c>
      <c r="MS77">
        <f t="shared" si="106"/>
        <v>99.285714285714292</v>
      </c>
      <c r="MT77">
        <f t="shared" si="107"/>
        <v>98.857142857142861</v>
      </c>
      <c r="MU77" s="77">
        <f t="shared" si="63"/>
        <v>1</v>
      </c>
      <c r="MV77">
        <f t="shared" si="64"/>
        <v>0</v>
      </c>
      <c r="MW77">
        <v>1</v>
      </c>
      <c r="MX77">
        <v>1</v>
      </c>
      <c r="MY77">
        <f t="shared" si="65"/>
        <v>1</v>
      </c>
      <c r="MZ77">
        <v>1</v>
      </c>
      <c r="NA77">
        <v>1</v>
      </c>
      <c r="NB77">
        <f t="shared" si="66"/>
        <v>1</v>
      </c>
      <c r="NC77">
        <f t="shared" si="67"/>
        <v>1</v>
      </c>
      <c r="ND77">
        <f t="shared" si="68"/>
        <v>1</v>
      </c>
      <c r="NE77">
        <f t="shared" si="69"/>
        <v>1</v>
      </c>
      <c r="NF77">
        <f t="shared" si="70"/>
        <v>1</v>
      </c>
      <c r="NG77">
        <f t="shared" si="71"/>
        <v>1</v>
      </c>
      <c r="NH77">
        <f t="shared" si="72"/>
        <v>1</v>
      </c>
      <c r="NI77">
        <f t="shared" si="73"/>
        <v>1</v>
      </c>
      <c r="NJ77">
        <f t="shared" si="74"/>
        <v>0</v>
      </c>
      <c r="NK77">
        <f t="shared" si="75"/>
        <v>0</v>
      </c>
      <c r="NL77">
        <f t="shared" si="76"/>
        <v>1</v>
      </c>
      <c r="NM77">
        <f t="shared" si="77"/>
        <v>0</v>
      </c>
      <c r="NN77" s="77">
        <f t="shared" si="78"/>
        <v>1</v>
      </c>
      <c r="NO77" s="77">
        <f t="shared" si="79"/>
        <v>1</v>
      </c>
      <c r="NP77" s="77">
        <f t="shared" si="80"/>
        <v>1</v>
      </c>
      <c r="NQ77" s="77">
        <f t="shared" si="81"/>
        <v>1</v>
      </c>
      <c r="NR77" s="77">
        <f t="shared" si="82"/>
        <v>1</v>
      </c>
      <c r="NS77" s="77">
        <f t="shared" si="83"/>
        <v>1</v>
      </c>
      <c r="NT77" s="77">
        <f t="shared" si="84"/>
        <v>1</v>
      </c>
      <c r="NU77" s="77">
        <f t="shared" si="85"/>
        <v>1</v>
      </c>
      <c r="NV77" s="77">
        <f t="shared" si="86"/>
        <v>1</v>
      </c>
      <c r="NW77" s="77" t="e">
        <f>IF(LEN(VLOOKUP(I:I,#REF!, 2, 0))=0, "", VLOOKUP(I:I,#REF!, 2, 0))</f>
        <v>#REF!</v>
      </c>
      <c r="NX77" s="77" t="e">
        <f>IF(LEN(VLOOKUP(I:I,#REF!, 3, 0))=0, "", VLOOKUP(I:I,#REF!, 3, 0))</f>
        <v>#REF!</v>
      </c>
      <c r="NY77" s="77">
        <f t="shared" si="108"/>
        <v>0.83333333333333337</v>
      </c>
      <c r="NZ77" s="77">
        <f t="shared" si="109"/>
        <v>1</v>
      </c>
      <c r="OA77" s="77">
        <f t="shared" si="110"/>
        <v>0.5</v>
      </c>
      <c r="OB77" s="77">
        <f t="shared" si="87"/>
        <v>1</v>
      </c>
      <c r="OC77">
        <f t="shared" si="88"/>
        <v>1</v>
      </c>
      <c r="OD77" s="77">
        <f t="shared" si="111"/>
        <v>1</v>
      </c>
      <c r="OE77">
        <f t="shared" si="89"/>
        <v>0.8</v>
      </c>
      <c r="OF77">
        <f t="shared" si="90"/>
        <v>0.72727272727272729</v>
      </c>
      <c r="OG77" t="e">
        <f t="shared" si="112"/>
        <v>#REF!</v>
      </c>
      <c r="OH77">
        <f t="shared" si="91"/>
        <v>0.91666666666666663</v>
      </c>
      <c r="OI77">
        <f t="shared" si="113"/>
        <v>0.75</v>
      </c>
      <c r="OJ77" s="77">
        <f t="shared" si="114"/>
        <v>1</v>
      </c>
      <c r="OK77" t="e">
        <f>IF(LEN(VLOOKUP(I:I,#REF!, 2, 0))=0, "", VLOOKUP(I:I,#REF!, 2, 0))</f>
        <v>#REF!</v>
      </c>
      <c r="OL77" t="e">
        <f>IF(LEN(VLOOKUP(I:I,#REF!, 3, 0))=0, "", VLOOKUP(I:I,#REF!, 3, 0))</f>
        <v>#REF!</v>
      </c>
      <c r="OM77" t="s">
        <v>353</v>
      </c>
      <c r="ON77" t="s">
        <v>353</v>
      </c>
      <c r="OO77" s="1">
        <v>1</v>
      </c>
      <c r="OP77">
        <f t="shared" si="115"/>
        <v>5</v>
      </c>
      <c r="OQ77">
        <v>0</v>
      </c>
      <c r="OR77">
        <v>3</v>
      </c>
      <c r="OS77">
        <f t="shared" si="116"/>
        <v>6</v>
      </c>
    </row>
    <row r="78" spans="1:409" ht="18" customHeight="1">
      <c r="F78">
        <v>1</v>
      </c>
      <c r="G78">
        <v>1</v>
      </c>
      <c r="H78" s="110" t="s">
        <v>1288</v>
      </c>
      <c r="I78" s="110" t="s">
        <v>1288</v>
      </c>
      <c r="J78" s="5"/>
      <c r="K78" s="6">
        <v>44270.673067129632</v>
      </c>
      <c r="L78" s="6">
        <v>44270.781817129631</v>
      </c>
      <c r="M78" s="7">
        <v>100</v>
      </c>
      <c r="N78" s="7">
        <v>2</v>
      </c>
      <c r="O78" s="73">
        <v>1</v>
      </c>
      <c r="P78" s="4" t="s">
        <v>313</v>
      </c>
      <c r="Q78" s="7">
        <v>9396</v>
      </c>
      <c r="R78" s="7">
        <v>1</v>
      </c>
      <c r="S78" s="6">
        <v>44270.781827662038</v>
      </c>
      <c r="T78" s="4" t="s">
        <v>314</v>
      </c>
      <c r="U78" s="4" t="s">
        <v>407</v>
      </c>
      <c r="V78" s="4" t="s">
        <v>444</v>
      </c>
      <c r="W78" s="4" t="s">
        <v>1289</v>
      </c>
      <c r="X78" s="7">
        <v>52.137</v>
      </c>
      <c r="Y78" s="7">
        <v>57.325000000000003</v>
      </c>
      <c r="Z78" s="7">
        <v>58.789000000000001</v>
      </c>
      <c r="AA78" s="7">
        <v>2</v>
      </c>
      <c r="AB78" s="7">
        <v>2</v>
      </c>
      <c r="AC78" s="7">
        <v>0</v>
      </c>
      <c r="AD78" s="7">
        <v>0</v>
      </c>
      <c r="AE78" s="7">
        <v>0</v>
      </c>
      <c r="AF78" s="7">
        <v>1</v>
      </c>
      <c r="AG78" s="7">
        <v>1</v>
      </c>
      <c r="AH78" s="7">
        <v>0</v>
      </c>
      <c r="AI78" s="7">
        <v>0</v>
      </c>
      <c r="AJ78" s="4" t="s">
        <v>1290</v>
      </c>
      <c r="AK78" s="7">
        <v>1.4530000000000001</v>
      </c>
      <c r="AL78" s="7">
        <v>7.7329999999999997</v>
      </c>
      <c r="AM78" s="7">
        <v>9.0890000000000004</v>
      </c>
      <c r="AN78" s="7">
        <v>3</v>
      </c>
      <c r="AO78" s="7">
        <v>3</v>
      </c>
      <c r="AP78" s="7">
        <v>0</v>
      </c>
      <c r="AQ78" s="7">
        <v>0</v>
      </c>
      <c r="AR78" s="7">
        <v>0</v>
      </c>
      <c r="AS78" s="7">
        <v>183.529</v>
      </c>
      <c r="AT78" s="7">
        <v>0</v>
      </c>
      <c r="AU78" s="7">
        <v>222.7</v>
      </c>
      <c r="AV78" s="7">
        <v>2756.076</v>
      </c>
      <c r="AW78" s="7">
        <v>2942.7750000000001</v>
      </c>
      <c r="AX78" s="7">
        <v>15</v>
      </c>
      <c r="AY78" s="4" t="s">
        <v>1291</v>
      </c>
      <c r="AZ78" s="4" t="s">
        <v>377</v>
      </c>
      <c r="BA78" s="4"/>
      <c r="BB78" s="73">
        <v>1</v>
      </c>
      <c r="BC78" s="4" t="s">
        <v>1292</v>
      </c>
      <c r="BD78" s="7">
        <v>0</v>
      </c>
      <c r="BE78" s="7">
        <v>0</v>
      </c>
      <c r="BF78" s="7">
        <v>286.23099999999999</v>
      </c>
      <c r="BG78" s="7">
        <v>0</v>
      </c>
      <c r="BH78" s="7">
        <v>7.5279999999999996</v>
      </c>
      <c r="BI78" s="7">
        <v>7.5279999999999996</v>
      </c>
      <c r="BJ78" s="7">
        <v>65.108999999999995</v>
      </c>
      <c r="BK78" s="7">
        <v>1</v>
      </c>
      <c r="BL78" s="4" t="s">
        <v>1293</v>
      </c>
      <c r="BM78" s="7">
        <v>0</v>
      </c>
      <c r="BN78" s="7">
        <v>0</v>
      </c>
      <c r="BO78" s="7">
        <v>617.09900000000005</v>
      </c>
      <c r="BP78" s="7">
        <v>0</v>
      </c>
      <c r="BQ78" s="7">
        <v>100</v>
      </c>
      <c r="BR78" s="7">
        <v>100</v>
      </c>
      <c r="BS78" s="7">
        <v>2.57</v>
      </c>
      <c r="BT78" s="7">
        <v>299.93799999999999</v>
      </c>
      <c r="BU78" s="7">
        <v>346.80599999999998</v>
      </c>
      <c r="BV78" s="7">
        <v>12</v>
      </c>
      <c r="BW78" s="4" t="s">
        <v>1294</v>
      </c>
      <c r="BX78" s="4" t="s">
        <v>510</v>
      </c>
      <c r="BY78" s="4" t="s">
        <v>956</v>
      </c>
      <c r="BZ78" s="73">
        <v>1</v>
      </c>
      <c r="CA78" s="4" t="s">
        <v>1295</v>
      </c>
      <c r="CB78" s="7">
        <v>6.9080000000000004</v>
      </c>
      <c r="CC78" s="7">
        <v>544.64599999999996</v>
      </c>
      <c r="CD78" s="7">
        <v>600.36599999999999</v>
      </c>
      <c r="CE78" s="7">
        <v>3</v>
      </c>
      <c r="CF78" s="7">
        <v>100</v>
      </c>
      <c r="CG78" s="7">
        <v>100</v>
      </c>
      <c r="CH78" s="7">
        <v>104.98</v>
      </c>
      <c r="CI78" s="7">
        <v>164.09399999999999</v>
      </c>
      <c r="CJ78" s="7">
        <v>167.28800000000001</v>
      </c>
      <c r="CK78" s="7">
        <v>5</v>
      </c>
      <c r="CL78" s="97" t="s">
        <v>413</v>
      </c>
      <c r="CM78" s="94" t="s">
        <v>414</v>
      </c>
      <c r="CN78" s="7">
        <v>175.09200000000001</v>
      </c>
      <c r="CO78" s="7">
        <v>175.09200000000001</v>
      </c>
      <c r="CP78" s="7">
        <v>254.244</v>
      </c>
      <c r="CQ78" s="7">
        <v>1</v>
      </c>
      <c r="CR78" s="7">
        <v>100</v>
      </c>
      <c r="CS78" s="7">
        <v>100</v>
      </c>
      <c r="CT78" s="7">
        <v>3</v>
      </c>
      <c r="CU78" s="7">
        <v>0</v>
      </c>
      <c r="CV78" s="4" t="s">
        <v>1296</v>
      </c>
      <c r="CW78" s="7">
        <v>286.97199999999998</v>
      </c>
      <c r="CX78" s="7">
        <v>286.97199999999998</v>
      </c>
      <c r="CY78" s="7">
        <v>310.21899999999999</v>
      </c>
      <c r="CZ78" s="7">
        <v>1</v>
      </c>
      <c r="DA78" s="7">
        <v>5.0270000000000001</v>
      </c>
      <c r="DB78" s="7">
        <v>36.070999999999998</v>
      </c>
      <c r="DC78" s="7">
        <v>42.113999999999997</v>
      </c>
      <c r="DD78" s="7">
        <v>2</v>
      </c>
      <c r="DE78" s="4" t="s">
        <v>1297</v>
      </c>
      <c r="DF78" s="7">
        <v>43.484999999999999</v>
      </c>
      <c r="DG78" s="7">
        <v>88.731999999999999</v>
      </c>
      <c r="DH78" s="7">
        <v>129.61000000000001</v>
      </c>
      <c r="DI78" s="7">
        <v>3</v>
      </c>
      <c r="DJ78" s="7">
        <v>100</v>
      </c>
      <c r="DK78" s="7">
        <v>85</v>
      </c>
      <c r="DL78" s="7">
        <v>274.19499999999999</v>
      </c>
      <c r="DM78" s="7">
        <v>336.18900000000002</v>
      </c>
      <c r="DN78" s="7">
        <v>342.88099999999997</v>
      </c>
      <c r="DO78" s="7">
        <v>4</v>
      </c>
      <c r="DP78" s="4" t="s">
        <v>1298</v>
      </c>
      <c r="DQ78" s="4" t="s">
        <v>510</v>
      </c>
      <c r="DR78" s="4" t="s">
        <v>544</v>
      </c>
      <c r="DS78" s="73">
        <v>1</v>
      </c>
      <c r="DT78" s="4" t="s">
        <v>1299</v>
      </c>
      <c r="DU78" s="7">
        <v>225.03700000000001</v>
      </c>
      <c r="DV78" s="7">
        <v>225.03700000000001</v>
      </c>
      <c r="DW78" s="7">
        <v>441.22199999999998</v>
      </c>
      <c r="DX78" s="7">
        <v>1</v>
      </c>
      <c r="DY78" s="7">
        <v>100</v>
      </c>
      <c r="DZ78" s="7">
        <v>93</v>
      </c>
      <c r="EA78" s="7">
        <v>10.53</v>
      </c>
      <c r="EB78" s="7">
        <v>30.414000000000001</v>
      </c>
      <c r="EC78" s="7">
        <v>31.87</v>
      </c>
      <c r="ED78" s="7">
        <v>5</v>
      </c>
      <c r="EE78" s="94" t="s">
        <v>417</v>
      </c>
      <c r="EF78" s="94" t="s">
        <v>364</v>
      </c>
      <c r="EG78" s="7">
        <v>79.936999999999998</v>
      </c>
      <c r="EH78" s="7">
        <v>79.936999999999998</v>
      </c>
      <c r="EI78" s="7">
        <v>204.02</v>
      </c>
      <c r="EJ78" s="7">
        <v>1</v>
      </c>
      <c r="EK78" s="7">
        <v>100</v>
      </c>
      <c r="EL78" s="7">
        <v>94</v>
      </c>
      <c r="EM78" s="7">
        <v>2</v>
      </c>
      <c r="EN78" s="7">
        <v>1</v>
      </c>
      <c r="EO78" s="4" t="s">
        <v>1300</v>
      </c>
      <c r="EP78" s="7">
        <v>16.625</v>
      </c>
      <c r="EQ78" s="7">
        <v>20.033000000000001</v>
      </c>
      <c r="ER78" s="7">
        <v>23.67</v>
      </c>
      <c r="ES78" s="7">
        <v>2</v>
      </c>
      <c r="ET78" s="4" t="s">
        <v>326</v>
      </c>
      <c r="EU78" s="7">
        <v>213.80699999999999</v>
      </c>
      <c r="EV78" s="7">
        <v>214.98599999999999</v>
      </c>
      <c r="EW78" s="7">
        <v>453.51799999999997</v>
      </c>
      <c r="EX78" s="7">
        <v>2</v>
      </c>
      <c r="EY78" s="7">
        <v>100</v>
      </c>
      <c r="EZ78" s="7">
        <v>100</v>
      </c>
      <c r="FA78" s="7">
        <v>4.2359999999999998</v>
      </c>
      <c r="FB78" s="7">
        <v>57.661999999999999</v>
      </c>
      <c r="FC78" s="7">
        <v>65.275999999999996</v>
      </c>
      <c r="FD78" s="7">
        <v>5</v>
      </c>
      <c r="FE78" s="4" t="s">
        <v>1301</v>
      </c>
      <c r="FF78" s="7">
        <v>1</v>
      </c>
      <c r="FG78" s="7">
        <v>3</v>
      </c>
      <c r="FH78" s="7">
        <v>2</v>
      </c>
      <c r="FI78" s="7">
        <v>1</v>
      </c>
      <c r="FJ78" s="7">
        <v>3</v>
      </c>
      <c r="FK78" s="7">
        <v>0</v>
      </c>
      <c r="FL78" s="4" t="s">
        <v>313</v>
      </c>
      <c r="FM78" s="4" t="s">
        <v>313</v>
      </c>
      <c r="FN78" s="7">
        <v>3</v>
      </c>
      <c r="FO78" s="7">
        <v>207.41300000000001</v>
      </c>
      <c r="FP78" s="7">
        <v>241.92</v>
      </c>
      <c r="FQ78" s="7">
        <v>244</v>
      </c>
      <c r="FR78" s="7">
        <v>6</v>
      </c>
      <c r="FS78" s="4" t="s">
        <v>1302</v>
      </c>
      <c r="FT78" s="4" t="s">
        <v>323</v>
      </c>
      <c r="FU78" s="4"/>
      <c r="FV78" s="73">
        <v>1</v>
      </c>
      <c r="FW78" s="4" t="s">
        <v>1303</v>
      </c>
      <c r="FX78" s="4" t="s">
        <v>312</v>
      </c>
      <c r="FY78" s="7">
        <v>158.74600000000001</v>
      </c>
      <c r="FZ78" s="7">
        <v>215.429</v>
      </c>
      <c r="GA78" s="7">
        <v>215.84299999999999</v>
      </c>
      <c r="GB78" s="7">
        <v>6</v>
      </c>
      <c r="GC78" s="4" t="s">
        <v>1304</v>
      </c>
      <c r="GD78" s="4" t="s">
        <v>312</v>
      </c>
      <c r="GE78" s="4" t="s">
        <v>1305</v>
      </c>
      <c r="GF78" s="73">
        <v>0</v>
      </c>
      <c r="GG78" s="4" t="s">
        <v>1299</v>
      </c>
      <c r="GH78" s="4" t="s">
        <v>360</v>
      </c>
      <c r="GI78" s="7">
        <v>50.234999999999999</v>
      </c>
      <c r="GJ78" s="7">
        <v>51.1</v>
      </c>
      <c r="GK78" s="7">
        <v>193.86199999999999</v>
      </c>
      <c r="GL78" s="7">
        <v>2</v>
      </c>
      <c r="GM78" s="7">
        <v>2</v>
      </c>
      <c r="GN78" s="4" t="s">
        <v>1306</v>
      </c>
      <c r="GO78" s="7">
        <v>127.27</v>
      </c>
      <c r="GP78" s="7">
        <v>128.72</v>
      </c>
      <c r="GQ78" s="7">
        <v>130.04400000000001</v>
      </c>
      <c r="GR78" s="7">
        <v>2</v>
      </c>
      <c r="GS78" s="7">
        <v>3</v>
      </c>
      <c r="GT78" s="7">
        <v>2</v>
      </c>
      <c r="GU78" s="7">
        <v>1</v>
      </c>
      <c r="GV78" s="7">
        <v>3</v>
      </c>
      <c r="GW78" s="4" t="s">
        <v>627</v>
      </c>
      <c r="GX78" s="7">
        <v>3.6269999999999998</v>
      </c>
      <c r="GY78" s="7">
        <v>56.256</v>
      </c>
      <c r="GZ78" s="7">
        <v>58.073999999999998</v>
      </c>
      <c r="HA78" s="7">
        <v>9</v>
      </c>
      <c r="HB78" s="7">
        <v>2</v>
      </c>
      <c r="HC78" s="7">
        <v>1</v>
      </c>
      <c r="HD78" s="7">
        <v>1</v>
      </c>
      <c r="HE78" s="7">
        <v>1</v>
      </c>
      <c r="HF78" s="7">
        <v>1</v>
      </c>
      <c r="HG78" s="7">
        <v>5</v>
      </c>
      <c r="HH78" s="7">
        <v>5</v>
      </c>
      <c r="HI78" s="4" t="s">
        <v>346</v>
      </c>
      <c r="HJ78" s="4" t="s">
        <v>347</v>
      </c>
      <c r="HK78" s="8"/>
      <c r="HL78" s="4" t="s">
        <v>1288</v>
      </c>
      <c r="HM78" s="6">
        <v>44273.53087962963</v>
      </c>
      <c r="HN78" s="6">
        <v>44273.735949074071</v>
      </c>
      <c r="HO78" s="7">
        <v>100</v>
      </c>
      <c r="HP78" s="7">
        <v>17718</v>
      </c>
      <c r="HQ78" s="7">
        <v>1</v>
      </c>
      <c r="HR78" s="6">
        <v>44273.735960416663</v>
      </c>
      <c r="HS78" s="4" t="s">
        <v>314</v>
      </c>
      <c r="HT78" s="4" t="s">
        <v>315</v>
      </c>
      <c r="HU78" s="4" t="s">
        <v>316</v>
      </c>
      <c r="HV78" s="4" t="s">
        <v>1289</v>
      </c>
      <c r="HW78" s="7">
        <v>1</v>
      </c>
      <c r="HX78" s="7">
        <v>2</v>
      </c>
      <c r="HY78" s="7">
        <v>1</v>
      </c>
      <c r="HZ78" s="7">
        <v>1</v>
      </c>
      <c r="IA78" s="7">
        <v>2</v>
      </c>
      <c r="IB78" s="7">
        <v>2</v>
      </c>
      <c r="IC78" s="7">
        <v>1</v>
      </c>
      <c r="ID78" s="7">
        <v>1</v>
      </c>
      <c r="IE78" s="4" t="s">
        <v>1307</v>
      </c>
      <c r="IF78" s="7">
        <v>1</v>
      </c>
      <c r="IG78" s="7">
        <v>0</v>
      </c>
      <c r="IH78" s="4" t="s">
        <v>1308</v>
      </c>
      <c r="II78" s="4" t="s">
        <v>391</v>
      </c>
      <c r="IJ78" s="4"/>
      <c r="IK78" s="73">
        <v>1</v>
      </c>
      <c r="IL78" s="4" t="s">
        <v>1309</v>
      </c>
      <c r="IM78" s="73">
        <v>33</v>
      </c>
      <c r="IN78" s="4"/>
      <c r="IO78" s="73">
        <v>1</v>
      </c>
      <c r="IP78" s="4" t="s">
        <v>1310</v>
      </c>
      <c r="IQ78" s="4" t="s">
        <v>1311</v>
      </c>
      <c r="IR78" s="73">
        <v>22</v>
      </c>
      <c r="IS78" s="4"/>
      <c r="IT78" s="73">
        <v>1</v>
      </c>
      <c r="IU78" s="4" t="s">
        <v>1312</v>
      </c>
      <c r="IV78" s="73">
        <v>21</v>
      </c>
      <c r="IW78" s="4"/>
      <c r="IX78" s="73">
        <v>1</v>
      </c>
      <c r="IY78" s="4" t="s">
        <v>1313</v>
      </c>
      <c r="IZ78" s="4" t="s">
        <v>1314</v>
      </c>
      <c r="JA78" s="73">
        <v>40</v>
      </c>
      <c r="JB78" s="4"/>
      <c r="JC78" s="73">
        <v>1</v>
      </c>
      <c r="JD78" s="4" t="s">
        <v>1315</v>
      </c>
      <c r="JE78" s="73">
        <v>60</v>
      </c>
      <c r="JF78" s="4"/>
      <c r="JG78" s="73">
        <v>1</v>
      </c>
      <c r="JH78" s="4" t="s">
        <v>1316</v>
      </c>
      <c r="JI78" s="7">
        <v>2</v>
      </c>
      <c r="JJ78" s="7">
        <v>0</v>
      </c>
      <c r="JK78" s="7">
        <v>2</v>
      </c>
      <c r="JL78" s="7">
        <v>2</v>
      </c>
      <c r="JM78" s="4" t="s">
        <v>1317</v>
      </c>
      <c r="JN78" s="7">
        <v>1</v>
      </c>
      <c r="JO78" s="7">
        <v>2</v>
      </c>
      <c r="JP78" s="7">
        <v>3</v>
      </c>
      <c r="JQ78" s="7">
        <v>2</v>
      </c>
      <c r="JR78" s="7">
        <v>1</v>
      </c>
      <c r="JS78" s="4" t="s">
        <v>1318</v>
      </c>
      <c r="JT78" s="7">
        <v>3</v>
      </c>
      <c r="JU78" s="7">
        <v>1</v>
      </c>
      <c r="JV78" s="4" t="s">
        <v>1319</v>
      </c>
      <c r="JW78" s="7">
        <v>1</v>
      </c>
      <c r="JX78" s="7">
        <v>2</v>
      </c>
      <c r="JY78" s="7">
        <v>0</v>
      </c>
      <c r="JZ78" s="7">
        <v>1</v>
      </c>
      <c r="KA78" s="7">
        <v>0</v>
      </c>
      <c r="KB78" s="4" t="s">
        <v>313</v>
      </c>
      <c r="KC78" s="4" t="s">
        <v>313</v>
      </c>
      <c r="KD78" s="7">
        <v>1</v>
      </c>
      <c r="KE78" s="7">
        <v>1.1930000000000001</v>
      </c>
      <c r="KF78" s="7">
        <v>9.3330000000000002</v>
      </c>
      <c r="KG78" s="7">
        <v>10.465999999999999</v>
      </c>
      <c r="KH78" s="7">
        <v>5</v>
      </c>
      <c r="KI78" s="7">
        <v>1</v>
      </c>
      <c r="KJ78" s="7">
        <v>1</v>
      </c>
      <c r="KK78" s="7">
        <v>1</v>
      </c>
      <c r="KL78" s="7">
        <v>1</v>
      </c>
      <c r="KM78" s="7">
        <v>1</v>
      </c>
      <c r="KN78" s="7">
        <v>10</v>
      </c>
      <c r="KO78" s="7">
        <v>2</v>
      </c>
      <c r="KP78" s="4" t="s">
        <v>424</v>
      </c>
      <c r="KQ78" s="4" t="s">
        <v>1320</v>
      </c>
      <c r="KR78" s="7">
        <v>1</v>
      </c>
      <c r="KS78" s="4" t="s">
        <v>331</v>
      </c>
      <c r="KT78" s="4" t="s">
        <v>1321</v>
      </c>
      <c r="KU78" s="7">
        <v>3</v>
      </c>
      <c r="KV78" s="7">
        <v>3</v>
      </c>
      <c r="KW78" s="7">
        <v>3</v>
      </c>
      <c r="KX78" s="7">
        <v>3</v>
      </c>
      <c r="KY78" s="7">
        <v>3</v>
      </c>
      <c r="KZ78" s="7">
        <v>3</v>
      </c>
      <c r="LA78" s="7">
        <v>3</v>
      </c>
      <c r="LB78" s="7">
        <v>3</v>
      </c>
      <c r="LC78" s="7">
        <v>3</v>
      </c>
      <c r="LD78" s="7">
        <v>3</v>
      </c>
      <c r="LE78" s="7">
        <v>3</v>
      </c>
      <c r="LF78" s="7">
        <v>3</v>
      </c>
      <c r="LG78" s="7">
        <v>3</v>
      </c>
      <c r="LH78" s="7">
        <v>3</v>
      </c>
      <c r="LI78" s="7">
        <v>3</v>
      </c>
      <c r="LJ78" s="7">
        <v>3</v>
      </c>
      <c r="LK78" s="7">
        <v>3</v>
      </c>
      <c r="LL78" s="7">
        <v>3</v>
      </c>
      <c r="LM78" s="7">
        <v>3</v>
      </c>
      <c r="LN78" s="7">
        <v>3</v>
      </c>
      <c r="LO78" s="7">
        <v>3</v>
      </c>
      <c r="LP78" s="7">
        <v>3</v>
      </c>
      <c r="LQ78" s="7">
        <v>3</v>
      </c>
      <c r="LR78" s="7">
        <v>3</v>
      </c>
      <c r="LS78" s="7">
        <v>3</v>
      </c>
      <c r="LT78" s="7">
        <v>3</v>
      </c>
      <c r="LU78" s="7">
        <v>3</v>
      </c>
      <c r="LV78" s="4" t="s">
        <v>1322</v>
      </c>
      <c r="LW78" s="4" t="s">
        <v>1323</v>
      </c>
      <c r="LX78" s="4" t="s">
        <v>753</v>
      </c>
      <c r="LY78" s="4" t="s">
        <v>1324</v>
      </c>
      <c r="LZ78" s="7">
        <v>42</v>
      </c>
      <c r="MA78">
        <f t="shared" si="59"/>
        <v>2</v>
      </c>
      <c r="MB78">
        <f t="shared" si="60"/>
        <v>8</v>
      </c>
      <c r="MC78">
        <f t="shared" si="61"/>
        <v>6</v>
      </c>
      <c r="MD78">
        <f t="shared" si="62"/>
        <v>5</v>
      </c>
      <c r="ME78">
        <f t="shared" si="92"/>
        <v>36</v>
      </c>
      <c r="MF78">
        <f t="shared" si="93"/>
        <v>0.33333333333333331</v>
      </c>
      <c r="MG78">
        <f t="shared" si="94"/>
        <v>1.3333333333333333</v>
      </c>
      <c r="MH78">
        <f t="shared" si="95"/>
        <v>1.2</v>
      </c>
      <c r="MI78">
        <f t="shared" si="96"/>
        <v>1</v>
      </c>
      <c r="MJ78">
        <f t="shared" si="97"/>
        <v>3</v>
      </c>
      <c r="MK78">
        <f t="shared" si="98"/>
        <v>0.4</v>
      </c>
      <c r="ML78">
        <f t="shared" si="99"/>
        <v>2.4</v>
      </c>
      <c r="MM78">
        <f t="shared" si="100"/>
        <v>1</v>
      </c>
      <c r="MN78">
        <f t="shared" si="101"/>
        <v>2</v>
      </c>
      <c r="MO78">
        <f t="shared" si="102"/>
        <v>0.5</v>
      </c>
      <c r="MP78">
        <f t="shared" si="103"/>
        <v>2.3333333333333335</v>
      </c>
      <c r="MQ78">
        <f t="shared" si="104"/>
        <v>0</v>
      </c>
      <c r="MR78">
        <f t="shared" si="105"/>
        <v>1.6666666666666667</v>
      </c>
      <c r="MS78">
        <f t="shared" si="106"/>
        <v>100</v>
      </c>
      <c r="MT78">
        <f t="shared" si="107"/>
        <v>96</v>
      </c>
      <c r="MU78" s="77">
        <f t="shared" si="63"/>
        <v>1</v>
      </c>
      <c r="MV78">
        <f t="shared" si="64"/>
        <v>1</v>
      </c>
      <c r="MW78">
        <v>1</v>
      </c>
      <c r="MX78">
        <v>1</v>
      </c>
      <c r="MY78">
        <f t="shared" si="65"/>
        <v>1</v>
      </c>
      <c r="MZ78">
        <v>1</v>
      </c>
      <c r="NA78">
        <v>1</v>
      </c>
      <c r="NB78">
        <f t="shared" si="66"/>
        <v>1</v>
      </c>
      <c r="NC78">
        <f t="shared" si="67"/>
        <v>0</v>
      </c>
      <c r="ND78">
        <f t="shared" si="68"/>
        <v>0</v>
      </c>
      <c r="NE78">
        <f t="shared" si="69"/>
        <v>0</v>
      </c>
      <c r="NF78">
        <f t="shared" si="70"/>
        <v>0</v>
      </c>
      <c r="NG78">
        <f t="shared" si="71"/>
        <v>0</v>
      </c>
      <c r="NH78">
        <f t="shared" si="72"/>
        <v>1</v>
      </c>
      <c r="NI78">
        <f t="shared" si="73"/>
        <v>1</v>
      </c>
      <c r="NJ78">
        <f t="shared" si="74"/>
        <v>1</v>
      </c>
      <c r="NK78">
        <f t="shared" si="75"/>
        <v>1</v>
      </c>
      <c r="NL78">
        <f t="shared" si="76"/>
        <v>1</v>
      </c>
      <c r="NM78">
        <f t="shared" si="77"/>
        <v>1</v>
      </c>
      <c r="NN78" s="77">
        <f t="shared" si="78"/>
        <v>1</v>
      </c>
      <c r="NO78" s="77">
        <f t="shared" si="79"/>
        <v>1</v>
      </c>
      <c r="NP78" s="77">
        <f t="shared" si="80"/>
        <v>1</v>
      </c>
      <c r="NQ78" s="77">
        <f t="shared" si="81"/>
        <v>1</v>
      </c>
      <c r="NR78" s="77">
        <f t="shared" si="82"/>
        <v>0</v>
      </c>
      <c r="NS78" s="77">
        <f t="shared" si="83"/>
        <v>0</v>
      </c>
      <c r="NT78" s="77">
        <f t="shared" si="84"/>
        <v>1</v>
      </c>
      <c r="NU78" s="77">
        <f t="shared" si="85"/>
        <v>0</v>
      </c>
      <c r="NV78" s="77">
        <f t="shared" si="86"/>
        <v>1</v>
      </c>
      <c r="NW78" s="77" t="e">
        <f>IF(LEN(VLOOKUP(I:I,#REF!, 2, 0))=0, "", VLOOKUP(I:I,#REF!, 2, 0))</f>
        <v>#REF!</v>
      </c>
      <c r="NX78" s="77" t="e">
        <f>IF(LEN(VLOOKUP(I:I,#REF!, 3, 0))=0, "", VLOOKUP(I:I,#REF!, 3, 0))</f>
        <v>#REF!</v>
      </c>
      <c r="NY78" s="77">
        <f t="shared" si="108"/>
        <v>1</v>
      </c>
      <c r="NZ78" s="77">
        <f t="shared" si="109"/>
        <v>1</v>
      </c>
      <c r="OA78" s="77">
        <f t="shared" si="110"/>
        <v>1</v>
      </c>
      <c r="OB78" s="77">
        <f t="shared" si="87"/>
        <v>0.16666666666666666</v>
      </c>
      <c r="OC78">
        <f t="shared" si="88"/>
        <v>0.5</v>
      </c>
      <c r="OD78" s="77">
        <f t="shared" si="111"/>
        <v>0</v>
      </c>
      <c r="OE78">
        <f t="shared" si="89"/>
        <v>0.8</v>
      </c>
      <c r="OF78">
        <f t="shared" si="90"/>
        <v>0.90909090909090906</v>
      </c>
      <c r="OG78" t="e">
        <f t="shared" si="112"/>
        <v>#REF!</v>
      </c>
      <c r="OH78">
        <f t="shared" si="91"/>
        <v>0.58333333333333337</v>
      </c>
      <c r="OI78">
        <f t="shared" si="113"/>
        <v>0.75</v>
      </c>
      <c r="OJ78" s="77">
        <f t="shared" si="114"/>
        <v>0.5</v>
      </c>
      <c r="OK78" t="e">
        <f>IF(LEN(VLOOKUP(I:I,#REF!, 2, 0))=0, "", VLOOKUP(I:I,#REF!, 2, 0))</f>
        <v>#REF!</v>
      </c>
      <c r="OL78" t="e">
        <f>IF(LEN(VLOOKUP(I:I,#REF!, 3, 0))=0, "", VLOOKUP(I:I,#REF!, 3, 0))</f>
        <v>#REF!</v>
      </c>
      <c r="OM78">
        <v>5</v>
      </c>
      <c r="ON78">
        <v>1</v>
      </c>
      <c r="OO78" s="1">
        <v>1</v>
      </c>
      <c r="OP78">
        <f t="shared" si="115"/>
        <v>7</v>
      </c>
      <c r="OQ78">
        <v>0</v>
      </c>
      <c r="OR78">
        <v>3</v>
      </c>
      <c r="OS78">
        <f t="shared" si="116"/>
        <v>2</v>
      </c>
    </row>
    <row r="79" spans="1:409" ht="18" customHeight="1">
      <c r="F79">
        <v>1</v>
      </c>
      <c r="G79" t="s">
        <v>353</v>
      </c>
      <c r="H79" s="112" t="s">
        <v>4354</v>
      </c>
      <c r="I79" s="112" t="s">
        <v>4354</v>
      </c>
      <c r="J79" s="22"/>
      <c r="K79" s="23">
        <v>44270.675185185188</v>
      </c>
      <c r="L79" s="23">
        <v>44270.739178240743</v>
      </c>
      <c r="M79" s="24">
        <v>100</v>
      </c>
      <c r="N79" s="24">
        <v>1</v>
      </c>
      <c r="O79" s="74">
        <v>1</v>
      </c>
      <c r="P79" s="25" t="s">
        <v>313</v>
      </c>
      <c r="Q79" s="24">
        <v>5529</v>
      </c>
      <c r="R79" s="24">
        <v>1</v>
      </c>
      <c r="S79" s="23">
        <v>44270.739196793984</v>
      </c>
      <c r="T79" s="25" t="s">
        <v>1394</v>
      </c>
      <c r="U79" s="25" t="s">
        <v>1397</v>
      </c>
      <c r="V79" s="25" t="s">
        <v>811</v>
      </c>
      <c r="W79" s="25" t="s">
        <v>598</v>
      </c>
      <c r="X79" s="24">
        <v>18.061</v>
      </c>
      <c r="Y79" s="24">
        <v>27.143999999999998</v>
      </c>
      <c r="Z79" s="24">
        <v>29.364000000000001</v>
      </c>
      <c r="AA79" s="24">
        <v>3</v>
      </c>
      <c r="AB79" s="24">
        <v>2</v>
      </c>
      <c r="AC79" s="24">
        <v>4</v>
      </c>
      <c r="AD79" s="24">
        <v>3</v>
      </c>
      <c r="AE79" s="24">
        <v>3</v>
      </c>
      <c r="AF79" s="24">
        <v>3</v>
      </c>
      <c r="AG79" s="24">
        <v>1</v>
      </c>
      <c r="AH79" s="24">
        <v>1</v>
      </c>
      <c r="AI79" s="24">
        <v>3</v>
      </c>
      <c r="AJ79" s="25" t="s">
        <v>4355</v>
      </c>
      <c r="AK79" s="24">
        <v>4.6029999999999998</v>
      </c>
      <c r="AL79" s="24">
        <v>8.8680000000000003</v>
      </c>
      <c r="AM79" s="24">
        <v>10.073</v>
      </c>
      <c r="AN79" s="24">
        <v>3</v>
      </c>
      <c r="AO79" s="24">
        <v>2</v>
      </c>
      <c r="AP79" s="24">
        <v>4</v>
      </c>
      <c r="AQ79" s="24">
        <v>0</v>
      </c>
      <c r="AR79" s="24">
        <v>0</v>
      </c>
      <c r="AS79" s="24">
        <v>273.089</v>
      </c>
      <c r="AT79" s="24">
        <v>0</v>
      </c>
      <c r="AU79" s="24">
        <v>6.952</v>
      </c>
      <c r="AV79" s="24">
        <v>201.65299999999999</v>
      </c>
      <c r="AW79" s="24">
        <v>205.63900000000001</v>
      </c>
      <c r="AX79" s="24">
        <v>6</v>
      </c>
      <c r="AY79" s="25" t="s">
        <v>377</v>
      </c>
      <c r="AZ79" s="25" t="s">
        <v>377</v>
      </c>
      <c r="BA79" s="25"/>
      <c r="BB79" s="74">
        <v>1</v>
      </c>
      <c r="BC79" s="25" t="s">
        <v>4356</v>
      </c>
      <c r="BD79" s="24">
        <v>180.7</v>
      </c>
      <c r="BE79" s="24">
        <v>180.7</v>
      </c>
      <c r="BF79" s="24">
        <v>333.29700000000003</v>
      </c>
      <c r="BG79" s="24">
        <v>1</v>
      </c>
      <c r="BH79" s="24">
        <v>2.2189999999999999</v>
      </c>
      <c r="BI79" s="24">
        <v>2.2189999999999999</v>
      </c>
      <c r="BJ79" s="24">
        <v>6.9850000000000003</v>
      </c>
      <c r="BK79" s="24">
        <v>1</v>
      </c>
      <c r="BL79" s="25" t="s">
        <v>377</v>
      </c>
      <c r="BM79" s="24">
        <v>86.727000000000004</v>
      </c>
      <c r="BN79" s="24">
        <v>86.727000000000004</v>
      </c>
      <c r="BO79" s="24">
        <v>87.393000000000001</v>
      </c>
      <c r="BP79" s="24">
        <v>1</v>
      </c>
      <c r="BQ79" s="24">
        <v>100</v>
      </c>
      <c r="BR79" s="24">
        <v>100</v>
      </c>
      <c r="BS79" s="24">
        <v>25.21</v>
      </c>
      <c r="BT79" s="24">
        <v>141.422</v>
      </c>
      <c r="BU79" s="24">
        <v>334.346</v>
      </c>
      <c r="BV79" s="24">
        <v>8</v>
      </c>
      <c r="BW79" s="25" t="s">
        <v>558</v>
      </c>
      <c r="BX79" s="25" t="s">
        <v>558</v>
      </c>
      <c r="BY79" s="25"/>
      <c r="BZ79" s="74">
        <v>0</v>
      </c>
      <c r="CA79" s="25" t="s">
        <v>4357</v>
      </c>
      <c r="CB79" s="24">
        <v>0</v>
      </c>
      <c r="CC79" s="24">
        <v>0</v>
      </c>
      <c r="CD79" s="24">
        <v>124.58799999999999</v>
      </c>
      <c r="CE79" s="24">
        <v>0</v>
      </c>
      <c r="CF79" s="24">
        <v>99</v>
      </c>
      <c r="CG79" s="24">
        <v>85</v>
      </c>
      <c r="CH79" s="24">
        <v>70.102000000000004</v>
      </c>
      <c r="CI79" s="24">
        <v>80.887</v>
      </c>
      <c r="CJ79" s="24">
        <v>84.46</v>
      </c>
      <c r="CK79" s="24">
        <v>3</v>
      </c>
      <c r="CL79" s="99" t="s">
        <v>413</v>
      </c>
      <c r="CM79" s="96" t="s">
        <v>414</v>
      </c>
      <c r="CN79" s="24">
        <v>0</v>
      </c>
      <c r="CO79" s="24">
        <v>0</v>
      </c>
      <c r="CP79" s="24">
        <v>167.77799999999999</v>
      </c>
      <c r="CQ79" s="24">
        <v>0</v>
      </c>
      <c r="CR79" s="24">
        <v>100</v>
      </c>
      <c r="CS79" s="24">
        <v>95</v>
      </c>
      <c r="CT79" s="24">
        <v>2</v>
      </c>
      <c r="CU79" s="24">
        <v>4</v>
      </c>
      <c r="CV79" s="25" t="s">
        <v>4358</v>
      </c>
      <c r="CW79" s="24">
        <v>0</v>
      </c>
      <c r="CX79" s="24">
        <v>0</v>
      </c>
      <c r="CY79" s="24">
        <v>326.00400000000002</v>
      </c>
      <c r="CZ79" s="24">
        <v>0</v>
      </c>
      <c r="DA79" s="24">
        <v>1.1419999999999999</v>
      </c>
      <c r="DB79" s="24">
        <v>1.1419999999999999</v>
      </c>
      <c r="DC79" s="24">
        <v>5.8940000000000001</v>
      </c>
      <c r="DD79" s="24">
        <v>1</v>
      </c>
      <c r="DE79" s="25" t="s">
        <v>377</v>
      </c>
      <c r="DF79" s="24">
        <v>0</v>
      </c>
      <c r="DG79" s="24">
        <v>0</v>
      </c>
      <c r="DH79" s="24">
        <v>38.185000000000002</v>
      </c>
      <c r="DI79" s="24">
        <v>0</v>
      </c>
      <c r="DJ79" s="24">
        <v>100</v>
      </c>
      <c r="DK79" s="24">
        <v>100</v>
      </c>
      <c r="DL79" s="24">
        <v>8.7050000000000001</v>
      </c>
      <c r="DM79" s="24">
        <v>168.559</v>
      </c>
      <c r="DN79" s="24">
        <v>197.113</v>
      </c>
      <c r="DO79" s="24">
        <v>6</v>
      </c>
      <c r="DP79" s="25" t="s">
        <v>4359</v>
      </c>
      <c r="DQ79" s="25" t="s">
        <v>510</v>
      </c>
      <c r="DR79" s="25" t="s">
        <v>956</v>
      </c>
      <c r="DS79" s="74">
        <v>1</v>
      </c>
      <c r="DT79" s="25" t="s">
        <v>4360</v>
      </c>
      <c r="DU79" s="24">
        <v>123.80200000000001</v>
      </c>
      <c r="DV79" s="24">
        <v>123.80200000000001</v>
      </c>
      <c r="DW79" s="24">
        <v>217.05099999999999</v>
      </c>
      <c r="DX79" s="24">
        <v>1</v>
      </c>
      <c r="DY79" s="24">
        <v>99</v>
      </c>
      <c r="DZ79" s="24">
        <v>86</v>
      </c>
      <c r="EA79" s="24">
        <v>79.594999999999999</v>
      </c>
      <c r="EB79" s="24">
        <v>300.55599999999998</v>
      </c>
      <c r="EC79" s="24">
        <v>316.19099999999997</v>
      </c>
      <c r="ED79" s="24">
        <v>12</v>
      </c>
      <c r="EE79" s="96" t="s">
        <v>417</v>
      </c>
      <c r="EF79" s="96" t="s">
        <v>364</v>
      </c>
      <c r="EG79" s="24">
        <v>0</v>
      </c>
      <c r="EH79" s="24">
        <v>0</v>
      </c>
      <c r="EI79" s="24">
        <v>307.67500000000001</v>
      </c>
      <c r="EJ79" s="24">
        <v>0</v>
      </c>
      <c r="EK79" s="24">
        <v>100</v>
      </c>
      <c r="EL79" s="24">
        <v>100</v>
      </c>
      <c r="EM79" s="24">
        <v>2</v>
      </c>
      <c r="EN79" s="24">
        <v>3</v>
      </c>
      <c r="EO79" s="25" t="s">
        <v>4361</v>
      </c>
      <c r="EP79" s="24">
        <v>10.664</v>
      </c>
      <c r="EQ79" s="24">
        <v>23.111000000000001</v>
      </c>
      <c r="ER79" s="24">
        <v>25.29</v>
      </c>
      <c r="ES79" s="24">
        <v>4</v>
      </c>
      <c r="ET79" s="25" t="s">
        <v>4362</v>
      </c>
      <c r="EU79" s="24">
        <v>0</v>
      </c>
      <c r="EV79" s="24">
        <v>0</v>
      </c>
      <c r="EW79" s="24">
        <v>556.73400000000004</v>
      </c>
      <c r="EX79" s="24">
        <v>0</v>
      </c>
      <c r="EY79" s="24">
        <v>99</v>
      </c>
      <c r="EZ79" s="24">
        <v>99</v>
      </c>
      <c r="FA79" s="24">
        <v>6.8869999999999996</v>
      </c>
      <c r="FB79" s="24">
        <v>118.628</v>
      </c>
      <c r="FC79" s="24">
        <v>121.066</v>
      </c>
      <c r="FD79" s="24">
        <v>9</v>
      </c>
      <c r="FE79" s="25" t="s">
        <v>4363</v>
      </c>
      <c r="FF79" s="24">
        <v>1</v>
      </c>
      <c r="FG79" s="24">
        <v>0</v>
      </c>
      <c r="FH79" s="24">
        <v>2</v>
      </c>
      <c r="FI79" s="24">
        <v>3</v>
      </c>
      <c r="FJ79" s="24">
        <v>1</v>
      </c>
      <c r="FK79" s="24">
        <v>0</v>
      </c>
      <c r="FL79" s="25" t="s">
        <v>336</v>
      </c>
      <c r="FM79" s="25" t="s">
        <v>1111</v>
      </c>
      <c r="FN79" s="24">
        <v>3</v>
      </c>
      <c r="FO79" s="24">
        <v>28.22</v>
      </c>
      <c r="FP79" s="24">
        <v>152.69800000000001</v>
      </c>
      <c r="FQ79" s="24">
        <v>154.32599999999999</v>
      </c>
      <c r="FR79" s="24">
        <v>4</v>
      </c>
      <c r="FS79" s="25" t="s">
        <v>2699</v>
      </c>
      <c r="FT79" s="25" t="s">
        <v>323</v>
      </c>
      <c r="FU79" s="25"/>
      <c r="FV79" s="74">
        <v>1</v>
      </c>
      <c r="FW79" s="25" t="s">
        <v>4364</v>
      </c>
      <c r="FX79" s="25" t="s">
        <v>312</v>
      </c>
      <c r="FY79" s="24">
        <v>106.97</v>
      </c>
      <c r="FZ79" s="24">
        <v>334.48599999999999</v>
      </c>
      <c r="GA79" s="24">
        <v>336.40699999999998</v>
      </c>
      <c r="GB79" s="24">
        <v>3</v>
      </c>
      <c r="GC79" s="25" t="s">
        <v>4365</v>
      </c>
      <c r="GD79" s="25" t="s">
        <v>351</v>
      </c>
      <c r="GE79" s="25" t="s">
        <v>4366</v>
      </c>
      <c r="GF79" s="74">
        <v>0</v>
      </c>
      <c r="GG79" s="25" t="s">
        <v>4367</v>
      </c>
      <c r="GH79" s="25" t="s">
        <v>360</v>
      </c>
      <c r="GI79" s="24">
        <v>123.92400000000001</v>
      </c>
      <c r="GJ79" s="24">
        <v>125.197</v>
      </c>
      <c r="GK79" s="24">
        <v>284.98599999999999</v>
      </c>
      <c r="GL79" s="24">
        <v>2</v>
      </c>
      <c r="GM79" s="24">
        <v>1</v>
      </c>
      <c r="GN79" s="25" t="s">
        <v>4368</v>
      </c>
      <c r="GO79" s="24">
        <v>22.001999999999999</v>
      </c>
      <c r="GP79" s="24">
        <v>81.683000000000007</v>
      </c>
      <c r="GQ79" s="24">
        <v>82.65</v>
      </c>
      <c r="GR79" s="24">
        <v>2</v>
      </c>
      <c r="GS79" s="24">
        <v>2</v>
      </c>
      <c r="GT79" s="24">
        <v>0</v>
      </c>
      <c r="GU79" s="24">
        <v>3</v>
      </c>
      <c r="GV79" s="24">
        <v>3</v>
      </c>
      <c r="GW79" s="25" t="s">
        <v>627</v>
      </c>
      <c r="GX79" s="24">
        <v>7.1689999999999996</v>
      </c>
      <c r="GY79" s="24">
        <v>62.155000000000001</v>
      </c>
      <c r="GZ79" s="24">
        <v>63.817</v>
      </c>
      <c r="HA79" s="24">
        <v>11</v>
      </c>
      <c r="HB79" s="24">
        <v>3</v>
      </c>
      <c r="HC79" s="24">
        <v>2</v>
      </c>
      <c r="HD79" s="24">
        <v>1</v>
      </c>
      <c r="HE79" s="24">
        <v>2</v>
      </c>
      <c r="HF79" s="24">
        <v>2</v>
      </c>
      <c r="HG79" s="24">
        <v>6</v>
      </c>
      <c r="HH79" s="24">
        <v>6</v>
      </c>
      <c r="HI79" s="25" t="s">
        <v>3684</v>
      </c>
      <c r="HJ79" s="25" t="s">
        <v>3685</v>
      </c>
      <c r="HK79" s="8"/>
      <c r="HL79" s="25" t="s">
        <v>4354</v>
      </c>
      <c r="HM79" s="23">
        <v>44273.698865740742</v>
      </c>
      <c r="HN79" s="23">
        <v>44274.401145833333</v>
      </c>
      <c r="HO79" s="24">
        <v>100</v>
      </c>
      <c r="HP79" s="24">
        <v>60677</v>
      </c>
      <c r="HQ79" s="24">
        <v>1</v>
      </c>
      <c r="HR79" s="23">
        <v>44274.401158518522</v>
      </c>
      <c r="HS79" s="25" t="s">
        <v>1394</v>
      </c>
      <c r="HT79" s="25" t="s">
        <v>1397</v>
      </c>
      <c r="HU79" s="25" t="s">
        <v>811</v>
      </c>
      <c r="HV79" s="25" t="s">
        <v>598</v>
      </c>
      <c r="HW79" s="24">
        <v>0</v>
      </c>
      <c r="HX79" s="24">
        <v>2</v>
      </c>
      <c r="HY79" s="24">
        <v>3</v>
      </c>
      <c r="HZ79" s="24">
        <v>2</v>
      </c>
      <c r="IA79" s="24">
        <v>2</v>
      </c>
      <c r="IB79" s="24">
        <v>3</v>
      </c>
      <c r="IC79" s="24">
        <v>3</v>
      </c>
      <c r="ID79" s="24">
        <v>5</v>
      </c>
      <c r="IE79" s="25" t="s">
        <v>4369</v>
      </c>
      <c r="IF79" s="24">
        <v>2</v>
      </c>
      <c r="IG79" s="24">
        <v>4</v>
      </c>
      <c r="IH79" s="25" t="s">
        <v>391</v>
      </c>
      <c r="II79" s="25" t="s">
        <v>391</v>
      </c>
      <c r="IJ79" s="25"/>
      <c r="IK79" s="74">
        <v>1</v>
      </c>
      <c r="IL79" s="74">
        <v>33</v>
      </c>
      <c r="IM79" s="74">
        <v>33</v>
      </c>
      <c r="IN79" s="25"/>
      <c r="IO79" s="74">
        <v>1</v>
      </c>
      <c r="IP79" s="25" t="s">
        <v>4370</v>
      </c>
      <c r="IQ79" s="74">
        <v>17</v>
      </c>
      <c r="IR79" s="74">
        <v>17</v>
      </c>
      <c r="IS79" s="25"/>
      <c r="IT79" s="74">
        <v>0</v>
      </c>
      <c r="IU79" s="74">
        <v>19</v>
      </c>
      <c r="IV79" s="74">
        <v>19</v>
      </c>
      <c r="IW79" s="25"/>
      <c r="IX79" s="74">
        <v>0</v>
      </c>
      <c r="IY79" s="25" t="s">
        <v>4371</v>
      </c>
      <c r="IZ79" s="25" t="s">
        <v>4372</v>
      </c>
      <c r="JA79" s="25" t="s">
        <v>320</v>
      </c>
      <c r="JB79" s="25"/>
      <c r="JC79" s="74">
        <v>-888</v>
      </c>
      <c r="JD79" s="25" t="s">
        <v>4373</v>
      </c>
      <c r="JE79" s="74">
        <v>50</v>
      </c>
      <c r="JF79" s="25"/>
      <c r="JG79" s="74">
        <v>0</v>
      </c>
      <c r="JH79" s="25" t="s">
        <v>4374</v>
      </c>
      <c r="JI79" s="24">
        <v>1</v>
      </c>
      <c r="JJ79" s="24">
        <v>3</v>
      </c>
      <c r="JK79" s="24">
        <v>3</v>
      </c>
      <c r="JL79" s="24">
        <v>2</v>
      </c>
      <c r="JM79" s="25" t="s">
        <v>4375</v>
      </c>
      <c r="JN79" s="24">
        <v>1</v>
      </c>
      <c r="JO79" s="24">
        <v>1</v>
      </c>
      <c r="JP79" s="24">
        <v>2</v>
      </c>
      <c r="JQ79" s="24">
        <v>1</v>
      </c>
      <c r="JR79" s="24">
        <v>2</v>
      </c>
      <c r="JS79" s="25" t="s">
        <v>4376</v>
      </c>
      <c r="JT79" s="24">
        <v>3</v>
      </c>
      <c r="JU79" s="24">
        <v>1</v>
      </c>
      <c r="JV79" s="25" t="s">
        <v>4377</v>
      </c>
      <c r="JW79" s="24">
        <v>2</v>
      </c>
      <c r="JX79" s="24">
        <v>2</v>
      </c>
      <c r="JY79" s="24">
        <v>2</v>
      </c>
      <c r="JZ79" s="24">
        <v>1</v>
      </c>
      <c r="KA79" s="24">
        <v>0</v>
      </c>
      <c r="KB79" s="25" t="s">
        <v>313</v>
      </c>
      <c r="KC79" s="25" t="s">
        <v>313</v>
      </c>
      <c r="KD79" s="24">
        <v>1</v>
      </c>
      <c r="KE79" s="24">
        <v>10.683</v>
      </c>
      <c r="KF79" s="24">
        <v>30.902000000000001</v>
      </c>
      <c r="KG79" s="24">
        <v>32.024000000000001</v>
      </c>
      <c r="KH79" s="24">
        <v>10</v>
      </c>
      <c r="KI79" s="24">
        <v>3</v>
      </c>
      <c r="KJ79" s="24">
        <v>1</v>
      </c>
      <c r="KK79" s="24">
        <v>1</v>
      </c>
      <c r="KL79" s="24">
        <v>1</v>
      </c>
      <c r="KM79" s="24">
        <v>1</v>
      </c>
      <c r="KN79" s="24">
        <v>11</v>
      </c>
      <c r="KO79" s="24">
        <v>2</v>
      </c>
      <c r="KP79" s="25" t="s">
        <v>312</v>
      </c>
      <c r="KQ79" s="25" t="s">
        <v>313</v>
      </c>
      <c r="KR79" s="24">
        <v>1</v>
      </c>
      <c r="KS79" s="25" t="s">
        <v>633</v>
      </c>
      <c r="KT79" s="25" t="s">
        <v>313</v>
      </c>
      <c r="KU79" s="24">
        <v>4</v>
      </c>
      <c r="KV79" s="24">
        <v>3</v>
      </c>
      <c r="KW79" s="24">
        <v>4</v>
      </c>
      <c r="KX79" s="24">
        <v>4</v>
      </c>
      <c r="KY79" s="24">
        <v>3</v>
      </c>
      <c r="KZ79" s="24">
        <v>3</v>
      </c>
      <c r="LA79" s="24">
        <v>3</v>
      </c>
      <c r="LB79" s="24">
        <v>4</v>
      </c>
      <c r="LC79" s="24">
        <v>3</v>
      </c>
      <c r="LD79" s="24">
        <v>3</v>
      </c>
      <c r="LE79" s="24">
        <v>5</v>
      </c>
      <c r="LF79" s="24">
        <v>4</v>
      </c>
      <c r="LG79" s="24">
        <v>3</v>
      </c>
      <c r="LH79" s="24">
        <v>4</v>
      </c>
      <c r="LI79" s="24">
        <v>4</v>
      </c>
      <c r="LJ79" s="24">
        <v>5</v>
      </c>
      <c r="LK79" s="24">
        <v>2</v>
      </c>
      <c r="LL79" s="24">
        <v>1</v>
      </c>
      <c r="LM79" s="24">
        <v>1</v>
      </c>
      <c r="LN79" s="24">
        <v>2</v>
      </c>
      <c r="LO79" s="24">
        <v>3</v>
      </c>
      <c r="LP79" s="24">
        <v>5</v>
      </c>
      <c r="LQ79" s="24">
        <v>4</v>
      </c>
      <c r="LR79" s="24">
        <v>1</v>
      </c>
      <c r="LS79" s="24">
        <v>2</v>
      </c>
      <c r="LT79" s="24">
        <v>3</v>
      </c>
      <c r="LU79" s="24">
        <v>3</v>
      </c>
      <c r="LV79" s="25" t="s">
        <v>4378</v>
      </c>
      <c r="LW79" s="25" t="s">
        <v>4379</v>
      </c>
      <c r="LX79" s="25" t="s">
        <v>4380</v>
      </c>
      <c r="LY79" s="25" t="s">
        <v>313</v>
      </c>
      <c r="LZ79" s="24">
        <v>50</v>
      </c>
      <c r="MA79">
        <f t="shared" si="59"/>
        <v>14</v>
      </c>
      <c r="MB79">
        <f t="shared" si="60"/>
        <v>18</v>
      </c>
      <c r="MC79">
        <f t="shared" si="61"/>
        <v>10</v>
      </c>
      <c r="MD79">
        <f t="shared" si="62"/>
        <v>7</v>
      </c>
      <c r="ME79">
        <f t="shared" si="92"/>
        <v>43</v>
      </c>
      <c r="MF79">
        <f t="shared" si="93"/>
        <v>2.3333333333333335</v>
      </c>
      <c r="MG79">
        <f t="shared" si="94"/>
        <v>3</v>
      </c>
      <c r="MH79">
        <f t="shared" si="95"/>
        <v>2</v>
      </c>
      <c r="MI79">
        <f t="shared" si="96"/>
        <v>1.4</v>
      </c>
      <c r="MJ79">
        <f t="shared" si="97"/>
        <v>3.5833333333333335</v>
      </c>
      <c r="MK79">
        <f t="shared" si="98"/>
        <v>3.6</v>
      </c>
      <c r="ML79">
        <f t="shared" si="99"/>
        <v>2</v>
      </c>
      <c r="MM79">
        <f t="shared" si="100"/>
        <v>3</v>
      </c>
      <c r="MN79">
        <f t="shared" si="101"/>
        <v>0</v>
      </c>
      <c r="MO79">
        <f t="shared" si="102"/>
        <v>3.5</v>
      </c>
      <c r="MP79">
        <f t="shared" si="103"/>
        <v>1.6666666666666667</v>
      </c>
      <c r="MQ79">
        <f t="shared" si="104"/>
        <v>3</v>
      </c>
      <c r="MR79">
        <f t="shared" si="105"/>
        <v>1.6666666666666667</v>
      </c>
      <c r="MS79">
        <f t="shared" si="106"/>
        <v>99.571428571428569</v>
      </c>
      <c r="MT79">
        <f t="shared" si="107"/>
        <v>95</v>
      </c>
      <c r="MU79" s="77">
        <f t="shared" si="63"/>
        <v>1</v>
      </c>
      <c r="MV79">
        <f t="shared" si="64"/>
        <v>0</v>
      </c>
      <c r="MW79">
        <v>1</v>
      </c>
      <c r="MX79">
        <v>1</v>
      </c>
      <c r="MY79">
        <f t="shared" si="65"/>
        <v>1</v>
      </c>
      <c r="MZ79">
        <v>1</v>
      </c>
      <c r="NA79">
        <v>1</v>
      </c>
      <c r="NB79">
        <f t="shared" si="66"/>
        <v>1</v>
      </c>
      <c r="NC79">
        <f t="shared" si="67"/>
        <v>0</v>
      </c>
      <c r="ND79">
        <f t="shared" si="68"/>
        <v>0</v>
      </c>
      <c r="NE79">
        <f t="shared" si="69"/>
        <v>0</v>
      </c>
      <c r="NF79">
        <f t="shared" si="70"/>
        <v>1</v>
      </c>
      <c r="NG79">
        <f t="shared" si="71"/>
        <v>0</v>
      </c>
      <c r="NH79">
        <f t="shared" si="72"/>
        <v>1</v>
      </c>
      <c r="NI79">
        <f t="shared" si="73"/>
        <v>1</v>
      </c>
      <c r="NJ79">
        <f t="shared" si="74"/>
        <v>0</v>
      </c>
      <c r="NK79">
        <f t="shared" si="75"/>
        <v>0</v>
      </c>
      <c r="NL79">
        <f t="shared" si="76"/>
        <v>0</v>
      </c>
      <c r="NM79">
        <f t="shared" si="77"/>
        <v>0</v>
      </c>
      <c r="NN79" s="77">
        <f t="shared" si="78"/>
        <v>0.5</v>
      </c>
      <c r="NO79" s="77">
        <f t="shared" si="79"/>
        <v>1</v>
      </c>
      <c r="NP79" s="77">
        <f t="shared" si="80"/>
        <v>1</v>
      </c>
      <c r="NQ79" s="77">
        <f t="shared" si="81"/>
        <v>0</v>
      </c>
      <c r="NR79" s="77">
        <f t="shared" si="82"/>
        <v>1</v>
      </c>
      <c r="NS79" s="77">
        <f t="shared" si="83"/>
        <v>0</v>
      </c>
      <c r="NT79" s="77">
        <f t="shared" si="84"/>
        <v>0</v>
      </c>
      <c r="NU79" s="77">
        <f t="shared" si="85"/>
        <v>0</v>
      </c>
      <c r="NV79" s="77">
        <f t="shared" si="86"/>
        <v>1</v>
      </c>
      <c r="NW79" s="77" t="e">
        <f>IF(LEN(VLOOKUP(I:I,#REF!, 2, 0))=0, "", VLOOKUP(I:I,#REF!, 2, 0))</f>
        <v>#REF!</v>
      </c>
      <c r="NX79" s="77" t="e">
        <f>IF(LEN(VLOOKUP(I:I,#REF!, 3, 0))=0, "", VLOOKUP(I:I,#REF!, 3, 0))</f>
        <v>#REF!</v>
      </c>
      <c r="NY79" s="77">
        <f t="shared" si="108"/>
        <v>0.83333333333333337</v>
      </c>
      <c r="NZ79" s="77">
        <f t="shared" si="109"/>
        <v>1</v>
      </c>
      <c r="OA79" s="77">
        <f t="shared" si="110"/>
        <v>0.5</v>
      </c>
      <c r="OB79" s="77">
        <f t="shared" si="87"/>
        <v>0.33333333333333331</v>
      </c>
      <c r="OC79">
        <f t="shared" si="88"/>
        <v>0.5</v>
      </c>
      <c r="OD79" s="77">
        <f t="shared" si="111"/>
        <v>0.25</v>
      </c>
      <c r="OE79">
        <f t="shared" si="89"/>
        <v>0.43333333333333335</v>
      </c>
      <c r="OF79">
        <f t="shared" si="90"/>
        <v>0.45454545454545453</v>
      </c>
      <c r="OG79" t="e">
        <f t="shared" si="112"/>
        <v>#REF!</v>
      </c>
      <c r="OH79">
        <f t="shared" si="91"/>
        <v>0.58333333333333337</v>
      </c>
      <c r="OI79">
        <f t="shared" si="113"/>
        <v>0.5</v>
      </c>
      <c r="OJ79" s="77">
        <f t="shared" si="114"/>
        <v>0.625</v>
      </c>
      <c r="OK79" t="e">
        <f>IF(LEN(VLOOKUP(I:I,#REF!, 2, 0))=0, "", VLOOKUP(I:I,#REF!, 2, 0))</f>
        <v>#REF!</v>
      </c>
      <c r="OL79" t="e">
        <f>IF(LEN(VLOOKUP(I:I,#REF!, 3, 0))=0, "", VLOOKUP(I:I,#REF!, 3, 0))</f>
        <v>#REF!</v>
      </c>
      <c r="OM79">
        <v>1</v>
      </c>
      <c r="ON79">
        <v>0</v>
      </c>
      <c r="OO79" s="1">
        <v>1</v>
      </c>
      <c r="OP79">
        <f t="shared" si="115"/>
        <v>13</v>
      </c>
      <c r="OQ79">
        <v>0</v>
      </c>
      <c r="OR79">
        <v>3</v>
      </c>
      <c r="OS79">
        <f t="shared" si="116"/>
        <v>13</v>
      </c>
    </row>
    <row r="80" spans="1:409" ht="18" customHeight="1">
      <c r="C80">
        <v>1</v>
      </c>
      <c r="F80" t="s">
        <v>353</v>
      </c>
      <c r="G80" t="s">
        <v>353</v>
      </c>
      <c r="H80" s="112" t="s">
        <v>4381</v>
      </c>
      <c r="I80" s="112" t="s">
        <v>4381</v>
      </c>
      <c r="J80" s="22"/>
      <c r="K80" s="23">
        <v>44270.672465277778</v>
      </c>
      <c r="L80" s="23">
        <v>44277.397060185183</v>
      </c>
      <c r="M80" s="24">
        <v>35</v>
      </c>
      <c r="N80" s="24">
        <v>1</v>
      </c>
      <c r="O80" s="74">
        <v>1</v>
      </c>
      <c r="P80" s="25" t="s">
        <v>313</v>
      </c>
      <c r="Q80" s="24">
        <v>581005</v>
      </c>
      <c r="R80" s="24">
        <v>0</v>
      </c>
      <c r="S80" s="23">
        <v>44284.397105833334</v>
      </c>
      <c r="T80" s="25" t="s">
        <v>314</v>
      </c>
      <c r="U80" s="25" t="s">
        <v>407</v>
      </c>
      <c r="V80" s="25" t="s">
        <v>444</v>
      </c>
      <c r="W80" s="25" t="s">
        <v>812</v>
      </c>
      <c r="X80" s="24">
        <v>21.882999999999999</v>
      </c>
      <c r="Y80" s="24">
        <v>37.884999999999998</v>
      </c>
      <c r="Z80" s="24">
        <v>40.445</v>
      </c>
      <c r="AA80" s="24">
        <v>2</v>
      </c>
      <c r="AB80" s="24">
        <v>2</v>
      </c>
      <c r="AC80" s="24">
        <v>3</v>
      </c>
      <c r="AD80" s="24">
        <v>1</v>
      </c>
      <c r="AE80" s="24">
        <v>0</v>
      </c>
      <c r="AF80" s="24">
        <v>3</v>
      </c>
      <c r="AG80" s="24">
        <v>3</v>
      </c>
      <c r="AH80" s="24">
        <v>1</v>
      </c>
      <c r="AI80" s="24">
        <v>0</v>
      </c>
      <c r="AJ80" s="25" t="s">
        <v>4382</v>
      </c>
      <c r="AK80" s="24">
        <v>6.2160000000000002</v>
      </c>
      <c r="AL80" s="24">
        <v>13.163</v>
      </c>
      <c r="AM80" s="24">
        <v>14.54</v>
      </c>
      <c r="AN80" s="24">
        <v>2</v>
      </c>
      <c r="AO80" s="24">
        <v>1</v>
      </c>
      <c r="AP80" s="24">
        <v>3</v>
      </c>
      <c r="AQ80" s="24">
        <v>0</v>
      </c>
      <c r="AR80" s="24">
        <v>0</v>
      </c>
      <c r="AS80" s="24">
        <v>160.99799999999999</v>
      </c>
      <c r="AT80" s="24">
        <v>0</v>
      </c>
      <c r="AU80" s="24">
        <v>254.20699999999999</v>
      </c>
      <c r="AV80" s="24">
        <v>323.51100000000002</v>
      </c>
      <c r="AW80" s="24">
        <v>362.47399999999999</v>
      </c>
      <c r="AX80" s="24">
        <v>7</v>
      </c>
      <c r="AY80" s="25" t="s">
        <v>4383</v>
      </c>
      <c r="AZ80" s="25" t="s">
        <v>4384</v>
      </c>
      <c r="BA80" s="25"/>
      <c r="BB80" s="74">
        <v>2</v>
      </c>
      <c r="BC80" s="25" t="s">
        <v>4385</v>
      </c>
      <c r="BD80" s="24">
        <v>0</v>
      </c>
      <c r="BE80" s="24">
        <v>0</v>
      </c>
      <c r="BF80" s="24">
        <v>270.57799999999997</v>
      </c>
      <c r="BG80" s="24">
        <v>0</v>
      </c>
      <c r="BH80" s="24">
        <v>5.4210000000000003</v>
      </c>
      <c r="BI80" s="24">
        <v>5.4210000000000003</v>
      </c>
      <c r="BJ80" s="24">
        <v>42.866999999999997</v>
      </c>
      <c r="BK80" s="24">
        <v>1</v>
      </c>
      <c r="BL80" s="25" t="s">
        <v>4386</v>
      </c>
      <c r="BM80" s="24">
        <v>0</v>
      </c>
      <c r="BN80" s="24">
        <v>0</v>
      </c>
      <c r="BO80" s="24">
        <v>49.901000000000003</v>
      </c>
      <c r="BP80" s="24">
        <v>0</v>
      </c>
      <c r="BQ80" s="24">
        <v>100</v>
      </c>
      <c r="BR80" s="24">
        <v>100</v>
      </c>
      <c r="BS80" s="24">
        <v>143.898</v>
      </c>
      <c r="BT80" s="24">
        <v>546.43899999999996</v>
      </c>
      <c r="BU80" s="24">
        <v>577.89</v>
      </c>
      <c r="BV80" s="24">
        <v>9</v>
      </c>
      <c r="BW80" s="25" t="s">
        <v>4387</v>
      </c>
      <c r="BX80" s="25" t="s">
        <v>516</v>
      </c>
      <c r="BY80" s="25"/>
      <c r="BZ80" s="74">
        <v>0</v>
      </c>
      <c r="CA80" s="25" t="s">
        <v>4388</v>
      </c>
      <c r="CB80" s="24">
        <v>41.23</v>
      </c>
      <c r="CC80" s="24">
        <v>41.23</v>
      </c>
      <c r="CD80" s="24">
        <v>87.477999999999994</v>
      </c>
      <c r="CE80" s="24">
        <v>1</v>
      </c>
      <c r="CF80" s="24">
        <v>90</v>
      </c>
      <c r="CG80" s="24">
        <v>97</v>
      </c>
      <c r="CH80" s="24">
        <v>53.218000000000004</v>
      </c>
      <c r="CI80" s="24">
        <v>68.936999999999998</v>
      </c>
      <c r="CJ80" s="24">
        <v>81.646000000000001</v>
      </c>
      <c r="CK80" s="24">
        <v>3</v>
      </c>
      <c r="CL80" s="99" t="s">
        <v>413</v>
      </c>
      <c r="CM80" s="96" t="s">
        <v>417</v>
      </c>
      <c r="CN80" s="24">
        <v>2.2759999999999998</v>
      </c>
      <c r="CO80" s="24">
        <v>2.2759999999999998</v>
      </c>
      <c r="CP80" s="24">
        <v>686.54300000000001</v>
      </c>
      <c r="CQ80" s="24">
        <v>1</v>
      </c>
      <c r="CR80" s="24">
        <v>92</v>
      </c>
      <c r="CS80" s="24">
        <v>99</v>
      </c>
      <c r="CT80" s="24">
        <v>1</v>
      </c>
      <c r="CU80" s="24">
        <v>0</v>
      </c>
      <c r="CV80" s="25" t="s">
        <v>2389</v>
      </c>
      <c r="CW80" s="24">
        <v>0</v>
      </c>
      <c r="CX80" s="24">
        <v>0</v>
      </c>
      <c r="CY80" s="24">
        <v>277.964</v>
      </c>
      <c r="CZ80" s="24">
        <v>0</v>
      </c>
      <c r="DA80" s="24">
        <v>13.148</v>
      </c>
      <c r="DB80" s="24">
        <v>13.148</v>
      </c>
      <c r="DC80" s="24">
        <v>17.545000000000002</v>
      </c>
      <c r="DD80" s="24">
        <v>1</v>
      </c>
      <c r="DE80" s="25" t="s">
        <v>377</v>
      </c>
      <c r="DF80" s="24">
        <v>0</v>
      </c>
      <c r="DG80" s="24">
        <v>0</v>
      </c>
      <c r="DH80" s="24">
        <v>24.4</v>
      </c>
      <c r="DI80" s="24">
        <v>0</v>
      </c>
      <c r="DJ80" s="24">
        <v>100</v>
      </c>
      <c r="DK80" s="24">
        <v>99</v>
      </c>
      <c r="DL80" s="24">
        <v>16.934000000000001</v>
      </c>
      <c r="DM80" s="24">
        <v>113.495</v>
      </c>
      <c r="DN80" s="24">
        <v>177.935</v>
      </c>
      <c r="DO80" s="24">
        <v>2</v>
      </c>
      <c r="DP80" s="25" t="s">
        <v>4389</v>
      </c>
      <c r="DQ80" s="25" t="s">
        <v>516</v>
      </c>
      <c r="DR80" s="25"/>
      <c r="DS80" s="74">
        <v>0</v>
      </c>
      <c r="DT80" s="25" t="s">
        <v>4390</v>
      </c>
      <c r="DU80" s="24">
        <v>0</v>
      </c>
      <c r="DV80" s="24">
        <v>0</v>
      </c>
      <c r="DW80" s="24">
        <v>114.25</v>
      </c>
      <c r="DX80" s="24">
        <v>0</v>
      </c>
      <c r="DY80" s="24">
        <v>81</v>
      </c>
      <c r="DZ80" s="24">
        <v>95</v>
      </c>
      <c r="EA80" s="24">
        <v>6.0220000000000002</v>
      </c>
      <c r="EB80" s="24">
        <v>45.076000000000001</v>
      </c>
      <c r="EC80" s="24">
        <v>46.518000000000001</v>
      </c>
      <c r="ED80" s="24">
        <v>5</v>
      </c>
      <c r="EE80" s="96" t="s">
        <v>413</v>
      </c>
      <c r="EF80" s="96" t="s">
        <v>1269</v>
      </c>
      <c r="EG80" s="25" t="s">
        <v>353</v>
      </c>
      <c r="EH80" s="25" t="s">
        <v>353</v>
      </c>
      <c r="EI80" s="25" t="s">
        <v>353</v>
      </c>
      <c r="EJ80" s="25" t="s">
        <v>353</v>
      </c>
      <c r="EK80" s="25" t="s">
        <v>353</v>
      </c>
      <c r="EL80" s="25" t="s">
        <v>353</v>
      </c>
      <c r="EM80" s="25" t="s">
        <v>353</v>
      </c>
      <c r="EN80" s="25" t="s">
        <v>353</v>
      </c>
      <c r="EO80" s="25" t="s">
        <v>353</v>
      </c>
      <c r="EP80" s="25" t="s">
        <v>353</v>
      </c>
      <c r="EQ80" s="25" t="s">
        <v>353</v>
      </c>
      <c r="ER80" s="25" t="s">
        <v>353</v>
      </c>
      <c r="ES80" s="25" t="s">
        <v>353</v>
      </c>
      <c r="ET80" s="25" t="s">
        <v>353</v>
      </c>
      <c r="EU80" s="25" t="s">
        <v>353</v>
      </c>
      <c r="EV80" s="25" t="s">
        <v>353</v>
      </c>
      <c r="EW80" s="25" t="s">
        <v>353</v>
      </c>
      <c r="EX80" s="25" t="s">
        <v>353</v>
      </c>
      <c r="EY80" s="25" t="s">
        <v>353</v>
      </c>
      <c r="EZ80" s="25" t="s">
        <v>353</v>
      </c>
      <c r="FA80" s="25" t="s">
        <v>353</v>
      </c>
      <c r="FB80" s="25" t="s">
        <v>353</v>
      </c>
      <c r="FC80" s="25" t="s">
        <v>353</v>
      </c>
      <c r="FD80" s="25" t="s">
        <v>353</v>
      </c>
      <c r="FE80" s="25" t="s">
        <v>353</v>
      </c>
      <c r="FF80" s="25" t="s">
        <v>353</v>
      </c>
      <c r="FG80" s="25" t="s">
        <v>353</v>
      </c>
      <c r="FH80" s="25" t="s">
        <v>353</v>
      </c>
      <c r="FI80" s="25" t="s">
        <v>353</v>
      </c>
      <c r="FJ80" s="25" t="s">
        <v>353</v>
      </c>
      <c r="FK80" s="25" t="s">
        <v>353</v>
      </c>
      <c r="FL80" s="25" t="s">
        <v>353</v>
      </c>
      <c r="FM80" s="25" t="s">
        <v>353</v>
      </c>
      <c r="FN80" s="26" t="s">
        <v>353</v>
      </c>
      <c r="FO80" s="26" t="s">
        <v>353</v>
      </c>
      <c r="FP80" s="26" t="s">
        <v>353</v>
      </c>
      <c r="FQ80" s="26" t="s">
        <v>353</v>
      </c>
      <c r="FR80" s="26" t="s">
        <v>353</v>
      </c>
      <c r="FS80" s="25" t="s">
        <v>353</v>
      </c>
      <c r="FT80" s="25" t="s">
        <v>320</v>
      </c>
      <c r="FU80" s="25"/>
      <c r="FV80" s="74">
        <v>-999</v>
      </c>
      <c r="FW80" s="25" t="s">
        <v>353</v>
      </c>
      <c r="FX80" s="25" t="s">
        <v>353</v>
      </c>
      <c r="FY80" s="25" t="s">
        <v>353</v>
      </c>
      <c r="FZ80" s="25" t="s">
        <v>353</v>
      </c>
      <c r="GA80" s="25" t="s">
        <v>353</v>
      </c>
      <c r="GB80" s="25" t="s">
        <v>353</v>
      </c>
      <c r="GC80" s="25" t="s">
        <v>353</v>
      </c>
      <c r="GD80" s="25" t="s">
        <v>320</v>
      </c>
      <c r="GE80" s="25"/>
      <c r="GF80" s="74">
        <v>-999</v>
      </c>
      <c r="GG80" s="25" t="s">
        <v>353</v>
      </c>
      <c r="GH80" s="25" t="s">
        <v>353</v>
      </c>
      <c r="GI80" s="25" t="s">
        <v>353</v>
      </c>
      <c r="GJ80" s="25" t="s">
        <v>353</v>
      </c>
      <c r="GK80" s="25" t="s">
        <v>353</v>
      </c>
      <c r="GL80" s="25" t="s">
        <v>353</v>
      </c>
      <c r="GM80" s="25" t="s">
        <v>353</v>
      </c>
      <c r="GN80" s="25" t="s">
        <v>353</v>
      </c>
      <c r="GO80" s="25" t="s">
        <v>353</v>
      </c>
      <c r="GP80" s="25" t="s">
        <v>353</v>
      </c>
      <c r="GQ80" s="25" t="s">
        <v>353</v>
      </c>
      <c r="GR80" s="25" t="s">
        <v>353</v>
      </c>
      <c r="GS80" s="25" t="s">
        <v>353</v>
      </c>
      <c r="GT80" s="25" t="s">
        <v>353</v>
      </c>
      <c r="GU80" s="25" t="s">
        <v>353</v>
      </c>
      <c r="GV80" s="25" t="s">
        <v>353</v>
      </c>
      <c r="GW80" s="25" t="s">
        <v>353</v>
      </c>
      <c r="GX80" s="25" t="s">
        <v>353</v>
      </c>
      <c r="GY80" s="25" t="s">
        <v>353</v>
      </c>
      <c r="GZ80" s="25" t="s">
        <v>353</v>
      </c>
      <c r="HA80" s="25" t="s">
        <v>353</v>
      </c>
      <c r="HB80" s="25" t="s">
        <v>353</v>
      </c>
      <c r="HC80" s="25" t="s">
        <v>353</v>
      </c>
      <c r="HD80" s="25" t="s">
        <v>353</v>
      </c>
      <c r="HE80" s="25" t="s">
        <v>353</v>
      </c>
      <c r="HF80" s="25" t="s">
        <v>353</v>
      </c>
      <c r="HG80" s="25" t="s">
        <v>353</v>
      </c>
      <c r="HH80" s="25" t="s">
        <v>353</v>
      </c>
      <c r="HI80" s="25" t="s">
        <v>3684</v>
      </c>
      <c r="HJ80" s="25" t="s">
        <v>3685</v>
      </c>
      <c r="HK80" s="8"/>
      <c r="HL80" s="25" t="s">
        <v>4381</v>
      </c>
      <c r="HM80" s="27"/>
      <c r="HN80" s="27"/>
      <c r="HO80" s="27"/>
      <c r="HP80" s="27"/>
      <c r="HQ80" s="27"/>
      <c r="HR80" s="27"/>
      <c r="HS80" s="27"/>
      <c r="HT80" s="27"/>
      <c r="HU80" s="27"/>
      <c r="HV80" s="27"/>
      <c r="HW80" s="27"/>
      <c r="HX80" s="27"/>
      <c r="HY80" s="27"/>
      <c r="HZ80" s="27"/>
      <c r="IA80" s="27"/>
      <c r="IB80" s="27"/>
      <c r="IC80" s="27"/>
      <c r="ID80" s="27"/>
      <c r="IE80" s="27"/>
      <c r="IF80" s="27"/>
      <c r="IG80" s="27"/>
      <c r="IH80" s="27"/>
      <c r="II80" s="27" t="s">
        <v>320</v>
      </c>
      <c r="IJ80" s="27"/>
      <c r="IK80" s="24">
        <v>-999</v>
      </c>
      <c r="IL80" s="27"/>
      <c r="IM80" s="27" t="s">
        <v>320</v>
      </c>
      <c r="IN80" s="27"/>
      <c r="IO80" s="74">
        <v>-999</v>
      </c>
      <c r="IP80" s="27"/>
      <c r="IQ80" s="27"/>
      <c r="IR80" s="27" t="s">
        <v>320</v>
      </c>
      <c r="IS80" s="27"/>
      <c r="IT80" s="24">
        <v>-999</v>
      </c>
      <c r="IU80" s="27"/>
      <c r="IV80" s="27" t="s">
        <v>320</v>
      </c>
      <c r="IW80" s="27"/>
      <c r="IX80" s="24">
        <v>-999</v>
      </c>
      <c r="IY80" s="27"/>
      <c r="IZ80" s="27"/>
      <c r="JA80" s="27" t="s">
        <v>320</v>
      </c>
      <c r="JB80" s="27"/>
      <c r="JC80" s="24">
        <v>-999</v>
      </c>
      <c r="JD80" s="27"/>
      <c r="JE80" s="27" t="s">
        <v>320</v>
      </c>
      <c r="JF80" s="27"/>
      <c r="JG80" s="24">
        <v>-999</v>
      </c>
      <c r="JH80" s="27"/>
      <c r="JI80" s="27"/>
      <c r="JJ80" s="27"/>
      <c r="JK80" s="27"/>
      <c r="JL80" s="27"/>
      <c r="JM80" s="27"/>
      <c r="JN80" s="27"/>
      <c r="JO80" s="27"/>
      <c r="JP80" s="27"/>
      <c r="JQ80" s="27"/>
      <c r="JR80" s="27"/>
      <c r="JS80" s="27"/>
      <c r="JT80" s="27"/>
      <c r="JU80" s="27"/>
      <c r="JV80" s="27"/>
      <c r="JW80" s="27"/>
      <c r="JX80" s="27"/>
      <c r="JY80" s="27"/>
      <c r="JZ80" s="27"/>
      <c r="KA80" s="27"/>
      <c r="KB80" s="27"/>
      <c r="KC80" s="27"/>
      <c r="KD80" s="27"/>
      <c r="KE80" s="27"/>
      <c r="KF80" s="27"/>
      <c r="KG80" s="27"/>
      <c r="KH80" s="27"/>
      <c r="KI80" s="27"/>
      <c r="KJ80" s="27"/>
      <c r="KK80" s="27"/>
      <c r="KL80" s="27"/>
      <c r="KM80" s="27"/>
      <c r="KN80" s="27"/>
      <c r="KO80" s="27"/>
      <c r="KP80" s="27"/>
      <c r="KQ80" s="27"/>
      <c r="KR80" s="27"/>
      <c r="KS80" s="27"/>
      <c r="KT80" s="27"/>
      <c r="KU80" s="27"/>
      <c r="KV80" s="27"/>
      <c r="KW80" s="27"/>
      <c r="KX80" s="27"/>
      <c r="KY80" s="27"/>
      <c r="KZ80" s="27"/>
      <c r="LA80" s="27"/>
      <c r="LB80" s="27"/>
      <c r="LC80" s="27"/>
      <c r="LD80" s="27"/>
      <c r="LE80" s="27"/>
      <c r="LF80" s="27"/>
      <c r="LG80" s="27"/>
      <c r="LH80" s="27"/>
      <c r="LI80" s="27"/>
      <c r="LJ80" s="27"/>
      <c r="LK80" s="27"/>
      <c r="LL80" s="27"/>
      <c r="LM80" s="27"/>
      <c r="LN80" s="27"/>
      <c r="LO80" s="27"/>
      <c r="LP80" s="27"/>
      <c r="LQ80" s="27"/>
      <c r="LR80" s="27"/>
      <c r="LS80" s="27"/>
      <c r="LT80" s="27"/>
      <c r="LU80" s="27"/>
      <c r="LV80" s="27"/>
      <c r="LW80" s="27"/>
      <c r="LX80" s="27"/>
      <c r="LY80" s="27"/>
      <c r="LZ80" s="27"/>
      <c r="MA80">
        <f t="shared" si="59"/>
        <v>8</v>
      </c>
      <c r="MB80" t="str">
        <f t="shared" si="60"/>
        <v/>
      </c>
      <c r="MC80" t="str">
        <f t="shared" si="61"/>
        <v/>
      </c>
      <c r="MD80" t="str">
        <f t="shared" si="62"/>
        <v/>
      </c>
      <c r="ME80" t="str">
        <f t="shared" si="92"/>
        <v/>
      </c>
      <c r="MF80">
        <f t="shared" si="93"/>
        <v>1.3333333333333333</v>
      </c>
      <c r="MG80" t="str">
        <f t="shared" si="94"/>
        <v/>
      </c>
      <c r="MH80" t="str">
        <f t="shared" si="95"/>
        <v/>
      </c>
      <c r="MI80" t="str">
        <f t="shared" si="96"/>
        <v/>
      </c>
      <c r="MJ80" t="str">
        <f t="shared" si="97"/>
        <v/>
      </c>
      <c r="MK80">
        <f t="shared" si="98"/>
        <v>2</v>
      </c>
      <c r="ML80">
        <f t="shared" si="99"/>
        <v>1.3333333333333333</v>
      </c>
      <c r="MM80" t="str">
        <f t="shared" si="100"/>
        <v/>
      </c>
      <c r="MN80" t="str">
        <f t="shared" si="101"/>
        <v/>
      </c>
      <c r="MO80">
        <f t="shared" si="102"/>
        <v>2</v>
      </c>
      <c r="MP80">
        <f t="shared" si="103"/>
        <v>1.3333333333333333</v>
      </c>
      <c r="MQ80" t="str">
        <f t="shared" si="104"/>
        <v/>
      </c>
      <c r="MR80" t="str">
        <f t="shared" si="105"/>
        <v/>
      </c>
      <c r="MS80">
        <f t="shared" si="106"/>
        <v>92.6</v>
      </c>
      <c r="MT80">
        <f t="shared" si="107"/>
        <v>98</v>
      </c>
      <c r="MU80" s="77">
        <f t="shared" si="63"/>
        <v>1</v>
      </c>
      <c r="MV80">
        <f t="shared" si="64"/>
        <v>0</v>
      </c>
      <c r="MW80">
        <v>1</v>
      </c>
      <c r="MX80">
        <v>0</v>
      </c>
      <c r="MY80">
        <f t="shared" si="65"/>
        <v>0</v>
      </c>
      <c r="MZ80">
        <v>0</v>
      </c>
      <c r="NA80">
        <v>0</v>
      </c>
      <c r="NB80" t="str">
        <f t="shared" si="66"/>
        <v/>
      </c>
      <c r="NC80" t="str">
        <f t="shared" si="67"/>
        <v/>
      </c>
      <c r="ND80" t="str">
        <f t="shared" si="68"/>
        <v/>
      </c>
      <c r="NE80" t="str">
        <f t="shared" si="69"/>
        <v/>
      </c>
      <c r="NF80" t="str">
        <f t="shared" si="70"/>
        <v/>
      </c>
      <c r="NG80" t="str">
        <f t="shared" si="71"/>
        <v/>
      </c>
      <c r="NH80" t="str">
        <f t="shared" si="72"/>
        <v/>
      </c>
      <c r="NI80" t="str">
        <f t="shared" si="73"/>
        <v/>
      </c>
      <c r="NJ80" t="str">
        <f t="shared" si="74"/>
        <v/>
      </c>
      <c r="NK80" t="str">
        <f t="shared" si="75"/>
        <v/>
      </c>
      <c r="NL80" t="str">
        <f t="shared" si="76"/>
        <v/>
      </c>
      <c r="NM80" t="str">
        <f t="shared" si="77"/>
        <v/>
      </c>
      <c r="NN80" s="77" t="str">
        <f t="shared" si="78"/>
        <v/>
      </c>
      <c r="NO80" s="77" t="str">
        <f t="shared" si="79"/>
        <v/>
      </c>
      <c r="NP80" s="77" t="str">
        <f t="shared" si="80"/>
        <v/>
      </c>
      <c r="NQ80" s="77" t="str">
        <f t="shared" si="81"/>
        <v/>
      </c>
      <c r="NR80" s="77" t="str">
        <f t="shared" si="82"/>
        <v/>
      </c>
      <c r="NS80" s="77" t="str">
        <f t="shared" si="83"/>
        <v/>
      </c>
      <c r="NT80" s="77" t="str">
        <f t="shared" si="84"/>
        <v/>
      </c>
      <c r="NU80" s="77" t="str">
        <f t="shared" si="85"/>
        <v/>
      </c>
      <c r="NV80" s="77" t="str">
        <f t="shared" si="86"/>
        <v/>
      </c>
      <c r="NW80" s="77" t="e">
        <f>IF(LEN(VLOOKUP(I:I,#REF!, 2, 0))=0, "", VLOOKUP(I:I,#REF!, 2, 0))</f>
        <v>#REF!</v>
      </c>
      <c r="NX80" s="77" t="e">
        <f>IF(LEN(VLOOKUP(I:I,#REF!, 3, 0))=0, "", VLOOKUP(I:I,#REF!, 3, 0))</f>
        <v>#REF!</v>
      </c>
      <c r="NY80" s="77">
        <f t="shared" si="108"/>
        <v>0.16666666666666666</v>
      </c>
      <c r="NZ80" s="77">
        <f t="shared" si="109"/>
        <v>0.25</v>
      </c>
      <c r="OA80" s="77">
        <f t="shared" si="110"/>
        <v>0</v>
      </c>
      <c r="OB80" s="77" t="str">
        <f t="shared" si="87"/>
        <v/>
      </c>
      <c r="OC80" t="str">
        <f t="shared" si="88"/>
        <v/>
      </c>
      <c r="OD80" s="77" t="str">
        <f t="shared" si="111"/>
        <v/>
      </c>
      <c r="OE80" t="str">
        <f t="shared" si="89"/>
        <v/>
      </c>
      <c r="OF80" t="str">
        <f t="shared" si="90"/>
        <v/>
      </c>
      <c r="OG80" t="str">
        <f t="shared" si="112"/>
        <v/>
      </c>
      <c r="OH80">
        <f t="shared" si="91"/>
        <v>0.16666666666666666</v>
      </c>
      <c r="OI80">
        <f t="shared" si="113"/>
        <v>0</v>
      </c>
      <c r="OJ80" s="77">
        <f t="shared" si="114"/>
        <v>0.25</v>
      </c>
      <c r="OK80" t="e">
        <f>IF(LEN(VLOOKUP(I:I,#REF!, 2, 0))=0, "", VLOOKUP(I:I,#REF!, 2, 0))</f>
        <v>#REF!</v>
      </c>
      <c r="OL80" t="e">
        <f>IF(LEN(VLOOKUP(I:I,#REF!, 3, 0))=0, "", VLOOKUP(I:I,#REF!, 3, 0))</f>
        <v>#REF!</v>
      </c>
      <c r="OM80" t="s">
        <v>353</v>
      </c>
      <c r="ON80" t="s">
        <v>353</v>
      </c>
      <c r="OO80" s="161">
        <v>1</v>
      </c>
      <c r="OP80" t="str">
        <f t="shared" si="115"/>
        <v/>
      </c>
      <c r="OQ80">
        <v>0</v>
      </c>
      <c r="OR80">
        <v>3</v>
      </c>
      <c r="OS80">
        <f t="shared" si="116"/>
        <v>7</v>
      </c>
    </row>
    <row r="81" spans="1:409" ht="18" customHeight="1">
      <c r="F81">
        <v>1</v>
      </c>
      <c r="G81">
        <v>1</v>
      </c>
      <c r="H81" s="112" t="s">
        <v>4391</v>
      </c>
      <c r="I81" s="112" t="s">
        <v>4391</v>
      </c>
      <c r="J81" s="22"/>
      <c r="K81" s="23">
        <v>44270.963842592595</v>
      </c>
      <c r="L81" s="23">
        <v>44271.041898148149</v>
      </c>
      <c r="M81" s="24">
        <v>100</v>
      </c>
      <c r="N81" s="24">
        <v>1</v>
      </c>
      <c r="O81" s="74">
        <v>1</v>
      </c>
      <c r="P81" s="25" t="s">
        <v>313</v>
      </c>
      <c r="Q81" s="24">
        <v>6743</v>
      </c>
      <c r="R81" s="24">
        <v>1</v>
      </c>
      <c r="S81" s="23">
        <v>44271.041909826388</v>
      </c>
      <c r="T81" s="25" t="s">
        <v>314</v>
      </c>
      <c r="U81" s="25" t="s">
        <v>407</v>
      </c>
      <c r="V81" s="25" t="s">
        <v>444</v>
      </c>
      <c r="W81" s="25" t="s">
        <v>317</v>
      </c>
      <c r="X81" s="24">
        <v>16.515000000000001</v>
      </c>
      <c r="Y81" s="24">
        <v>40.942999999999998</v>
      </c>
      <c r="Z81" s="24">
        <v>45.2</v>
      </c>
      <c r="AA81" s="24">
        <v>5</v>
      </c>
      <c r="AB81" s="24">
        <v>4</v>
      </c>
      <c r="AC81" s="24">
        <v>2</v>
      </c>
      <c r="AD81" s="24">
        <v>0</v>
      </c>
      <c r="AE81" s="24">
        <v>0</v>
      </c>
      <c r="AF81" s="24">
        <v>0</v>
      </c>
      <c r="AG81" s="24">
        <v>2</v>
      </c>
      <c r="AH81" s="24">
        <v>1</v>
      </c>
      <c r="AI81" s="24">
        <v>0</v>
      </c>
      <c r="AJ81" s="25" t="s">
        <v>4392</v>
      </c>
      <c r="AK81" s="24">
        <v>1.996</v>
      </c>
      <c r="AL81" s="24">
        <v>4.68</v>
      </c>
      <c r="AM81" s="24">
        <v>7</v>
      </c>
      <c r="AN81" s="24">
        <v>3</v>
      </c>
      <c r="AO81" s="24">
        <v>4</v>
      </c>
      <c r="AP81" s="24">
        <v>1</v>
      </c>
      <c r="AQ81" s="24">
        <v>0</v>
      </c>
      <c r="AR81" s="24">
        <v>0</v>
      </c>
      <c r="AS81" s="24">
        <v>162.33199999999999</v>
      </c>
      <c r="AT81" s="24">
        <v>0</v>
      </c>
      <c r="AU81" s="24">
        <v>431.63799999999998</v>
      </c>
      <c r="AV81" s="24">
        <v>708.99400000000003</v>
      </c>
      <c r="AW81" s="24">
        <v>714.68299999999999</v>
      </c>
      <c r="AX81" s="24">
        <v>16</v>
      </c>
      <c r="AY81" s="25" t="s">
        <v>4393</v>
      </c>
      <c r="AZ81" s="25" t="s">
        <v>320</v>
      </c>
      <c r="BA81" s="25"/>
      <c r="BB81" s="74">
        <v>2</v>
      </c>
      <c r="BC81" s="25" t="s">
        <v>4394</v>
      </c>
      <c r="BD81" s="24">
        <v>245.01499999999999</v>
      </c>
      <c r="BE81" s="24">
        <v>245.01499999999999</v>
      </c>
      <c r="BF81" s="24">
        <v>532.64200000000005</v>
      </c>
      <c r="BG81" s="24">
        <v>1</v>
      </c>
      <c r="BH81" s="24">
        <v>4.6219999999999999</v>
      </c>
      <c r="BI81" s="24">
        <v>19.199000000000002</v>
      </c>
      <c r="BJ81" s="24">
        <v>19.827000000000002</v>
      </c>
      <c r="BK81" s="24">
        <v>2</v>
      </c>
      <c r="BL81" s="25" t="s">
        <v>377</v>
      </c>
      <c r="BM81" s="24">
        <v>0</v>
      </c>
      <c r="BN81" s="24">
        <v>0</v>
      </c>
      <c r="BO81" s="24">
        <v>56.594999999999999</v>
      </c>
      <c r="BP81" s="24">
        <v>0</v>
      </c>
      <c r="BQ81" s="24">
        <v>91</v>
      </c>
      <c r="BR81" s="24">
        <v>100</v>
      </c>
      <c r="BS81" s="24">
        <v>556.18299999999999</v>
      </c>
      <c r="BT81" s="24">
        <v>1639.732</v>
      </c>
      <c r="BU81" s="24">
        <v>1642.2829999999999</v>
      </c>
      <c r="BV81" s="24">
        <v>8</v>
      </c>
      <c r="BW81" s="25" t="s">
        <v>4395</v>
      </c>
      <c r="BX81" s="25"/>
      <c r="BY81" s="25"/>
      <c r="BZ81" s="74">
        <v>0</v>
      </c>
      <c r="CA81" s="25" t="s">
        <v>4396</v>
      </c>
      <c r="CB81" s="24">
        <v>0</v>
      </c>
      <c r="CC81" s="24">
        <v>0</v>
      </c>
      <c r="CD81" s="24">
        <v>55.665999999999997</v>
      </c>
      <c r="CE81" s="24">
        <v>0</v>
      </c>
      <c r="CF81" s="24">
        <v>100</v>
      </c>
      <c r="CG81" s="24">
        <v>52</v>
      </c>
      <c r="CH81" s="24">
        <v>10.385999999999999</v>
      </c>
      <c r="CI81" s="24">
        <v>61.652000000000001</v>
      </c>
      <c r="CJ81" s="24">
        <v>69.010000000000005</v>
      </c>
      <c r="CK81" s="24">
        <v>3</v>
      </c>
      <c r="CL81" s="99" t="s">
        <v>841</v>
      </c>
      <c r="CM81" s="96" t="s">
        <v>1057</v>
      </c>
      <c r="CN81" s="24">
        <v>0</v>
      </c>
      <c r="CO81" s="24">
        <v>0</v>
      </c>
      <c r="CP81" s="24">
        <v>220.148</v>
      </c>
      <c r="CQ81" s="24">
        <v>0</v>
      </c>
      <c r="CR81" s="24">
        <v>97</v>
      </c>
      <c r="CS81" s="24">
        <v>93</v>
      </c>
      <c r="CT81" s="24">
        <v>3</v>
      </c>
      <c r="CU81" s="24">
        <v>0</v>
      </c>
      <c r="CV81" s="25" t="s">
        <v>4397</v>
      </c>
      <c r="CW81" s="24">
        <v>0</v>
      </c>
      <c r="CX81" s="24">
        <v>0</v>
      </c>
      <c r="CY81" s="24">
        <v>258.03199999999998</v>
      </c>
      <c r="CZ81" s="24">
        <v>0</v>
      </c>
      <c r="DA81" s="24">
        <v>19.695</v>
      </c>
      <c r="DB81" s="24">
        <v>19.695</v>
      </c>
      <c r="DC81" s="24">
        <v>22.332999999999998</v>
      </c>
      <c r="DD81" s="24">
        <v>1</v>
      </c>
      <c r="DE81" s="25" t="s">
        <v>377</v>
      </c>
      <c r="DF81" s="24">
        <v>0</v>
      </c>
      <c r="DG81" s="24">
        <v>0</v>
      </c>
      <c r="DH81" s="24">
        <v>26.192</v>
      </c>
      <c r="DI81" s="24">
        <v>0</v>
      </c>
      <c r="DJ81" s="24">
        <v>100</v>
      </c>
      <c r="DK81" s="24">
        <v>84</v>
      </c>
      <c r="DL81" s="24">
        <v>8.2110000000000003</v>
      </c>
      <c r="DM81" s="24">
        <v>80.375</v>
      </c>
      <c r="DN81" s="24">
        <v>82.153999999999996</v>
      </c>
      <c r="DO81" s="24">
        <v>6</v>
      </c>
      <c r="DP81" s="25" t="s">
        <v>4398</v>
      </c>
      <c r="DQ81" s="25" t="s">
        <v>320</v>
      </c>
      <c r="DR81" s="25"/>
      <c r="DS81" s="74">
        <v>0</v>
      </c>
      <c r="DT81" s="25" t="s">
        <v>4399</v>
      </c>
      <c r="DU81" s="24">
        <v>0</v>
      </c>
      <c r="DV81" s="24">
        <v>0</v>
      </c>
      <c r="DW81" s="24">
        <v>97.052000000000007</v>
      </c>
      <c r="DX81" s="24">
        <v>0</v>
      </c>
      <c r="DY81" s="24">
        <v>100</v>
      </c>
      <c r="DZ81" s="24">
        <v>97</v>
      </c>
      <c r="EA81" s="24">
        <v>19.334</v>
      </c>
      <c r="EB81" s="24">
        <v>30.305</v>
      </c>
      <c r="EC81" s="24">
        <v>33.948999999999998</v>
      </c>
      <c r="ED81" s="24">
        <v>2</v>
      </c>
      <c r="EE81" s="96" t="s">
        <v>3949</v>
      </c>
      <c r="EF81" s="96" t="s">
        <v>4400</v>
      </c>
      <c r="EG81" s="24">
        <v>118.70699999999999</v>
      </c>
      <c r="EH81" s="24">
        <v>118.70699999999999</v>
      </c>
      <c r="EI81" s="24">
        <v>121.783</v>
      </c>
      <c r="EJ81" s="24">
        <v>1</v>
      </c>
      <c r="EK81" s="24">
        <v>100</v>
      </c>
      <c r="EL81" s="24">
        <v>100</v>
      </c>
      <c r="EM81" s="24">
        <v>3</v>
      </c>
      <c r="EN81" s="24">
        <v>0</v>
      </c>
      <c r="EO81" s="25" t="s">
        <v>333</v>
      </c>
      <c r="EP81" s="24">
        <v>9.0280000000000005</v>
      </c>
      <c r="EQ81" s="24">
        <v>9.0280000000000005</v>
      </c>
      <c r="ER81" s="24">
        <v>10.249000000000001</v>
      </c>
      <c r="ES81" s="24">
        <v>1</v>
      </c>
      <c r="ET81" s="25" t="s">
        <v>360</v>
      </c>
      <c r="EU81" s="24">
        <v>52.290999999999997</v>
      </c>
      <c r="EV81" s="24">
        <v>164.30799999999999</v>
      </c>
      <c r="EW81" s="24">
        <v>321.95400000000001</v>
      </c>
      <c r="EX81" s="24">
        <v>11</v>
      </c>
      <c r="EY81" s="24">
        <v>97</v>
      </c>
      <c r="EZ81" s="24">
        <v>88</v>
      </c>
      <c r="FA81" s="24">
        <v>22.344999999999999</v>
      </c>
      <c r="FB81" s="24">
        <v>214.09800000000001</v>
      </c>
      <c r="FC81" s="24">
        <v>216.76900000000001</v>
      </c>
      <c r="FD81" s="24">
        <v>16</v>
      </c>
      <c r="FE81" s="25" t="s">
        <v>4401</v>
      </c>
      <c r="FF81" s="24">
        <v>2</v>
      </c>
      <c r="FG81" s="24">
        <v>3</v>
      </c>
      <c r="FH81" s="24">
        <v>4</v>
      </c>
      <c r="FI81" s="24">
        <v>0</v>
      </c>
      <c r="FJ81" s="24">
        <v>3</v>
      </c>
      <c r="FK81" s="24">
        <v>0</v>
      </c>
      <c r="FL81" s="25" t="s">
        <v>336</v>
      </c>
      <c r="FM81" s="25" t="s">
        <v>337</v>
      </c>
      <c r="FN81" s="24">
        <v>1</v>
      </c>
      <c r="FO81" s="24">
        <v>0.54100000000000004</v>
      </c>
      <c r="FP81" s="24">
        <v>541.92499999999995</v>
      </c>
      <c r="FQ81" s="24">
        <v>551.64099999999996</v>
      </c>
      <c r="FR81" s="24">
        <v>5</v>
      </c>
      <c r="FS81" s="25" t="s">
        <v>420</v>
      </c>
      <c r="FT81" s="25" t="s">
        <v>323</v>
      </c>
      <c r="FU81" s="25"/>
      <c r="FV81" s="74">
        <v>1</v>
      </c>
      <c r="FW81" s="25" t="s">
        <v>4402</v>
      </c>
      <c r="FX81" s="25" t="s">
        <v>312</v>
      </c>
      <c r="FY81" s="24">
        <v>249.84700000000001</v>
      </c>
      <c r="FZ81" s="24">
        <v>295.88299999999998</v>
      </c>
      <c r="GA81" s="24">
        <v>297.89999999999998</v>
      </c>
      <c r="GB81" s="24">
        <v>7</v>
      </c>
      <c r="GC81" s="25" t="s">
        <v>1511</v>
      </c>
      <c r="GD81" s="25" t="s">
        <v>368</v>
      </c>
      <c r="GE81" s="25"/>
      <c r="GF81" s="74">
        <v>1</v>
      </c>
      <c r="GG81" s="25" t="s">
        <v>4403</v>
      </c>
      <c r="GH81" s="25" t="s">
        <v>343</v>
      </c>
      <c r="GI81" s="24">
        <v>23.873999999999999</v>
      </c>
      <c r="GJ81" s="24">
        <v>53.453000000000003</v>
      </c>
      <c r="GK81" s="24">
        <v>61.606000000000002</v>
      </c>
      <c r="GL81" s="24">
        <v>4</v>
      </c>
      <c r="GM81" s="24">
        <v>1</v>
      </c>
      <c r="GN81" s="25" t="s">
        <v>4404</v>
      </c>
      <c r="GO81" s="24">
        <v>11.631</v>
      </c>
      <c r="GP81" s="24">
        <v>17.079999999999998</v>
      </c>
      <c r="GQ81" s="24">
        <v>19.649999999999999</v>
      </c>
      <c r="GR81" s="24">
        <v>2</v>
      </c>
      <c r="GS81" s="24">
        <v>2</v>
      </c>
      <c r="GT81" s="24">
        <v>4</v>
      </c>
      <c r="GU81" s="24">
        <v>0</v>
      </c>
      <c r="GV81" s="24">
        <v>3</v>
      </c>
      <c r="GW81" s="25" t="s">
        <v>627</v>
      </c>
      <c r="GX81" s="24">
        <v>5.133</v>
      </c>
      <c r="GY81" s="24">
        <v>57.874000000000002</v>
      </c>
      <c r="GZ81" s="24">
        <v>58.581000000000003</v>
      </c>
      <c r="HA81" s="24">
        <v>9</v>
      </c>
      <c r="HB81" s="24">
        <v>1</v>
      </c>
      <c r="HC81" s="24">
        <v>2</v>
      </c>
      <c r="HD81" s="24">
        <v>2</v>
      </c>
      <c r="HE81" s="24">
        <v>2</v>
      </c>
      <c r="HF81" s="24">
        <v>2</v>
      </c>
      <c r="HG81" s="24">
        <v>5</v>
      </c>
      <c r="HH81" s="24">
        <v>5</v>
      </c>
      <c r="HI81" s="25" t="s">
        <v>3684</v>
      </c>
      <c r="HJ81" s="25" t="s">
        <v>3685</v>
      </c>
      <c r="HK81" s="8"/>
      <c r="HL81" s="25" t="s">
        <v>4391</v>
      </c>
      <c r="HM81" s="23">
        <v>44273.519895833335</v>
      </c>
      <c r="HN81" s="23">
        <v>44274.076053240744</v>
      </c>
      <c r="HO81" s="24">
        <v>100</v>
      </c>
      <c r="HP81" s="24">
        <v>48051</v>
      </c>
      <c r="HQ81" s="24">
        <v>1</v>
      </c>
      <c r="HR81" s="23">
        <v>44274.076066782407</v>
      </c>
      <c r="HS81" s="25" t="s">
        <v>314</v>
      </c>
      <c r="HT81" s="25" t="s">
        <v>407</v>
      </c>
      <c r="HU81" s="25" t="s">
        <v>444</v>
      </c>
      <c r="HV81" s="25" t="s">
        <v>317</v>
      </c>
      <c r="HW81" s="24">
        <v>1</v>
      </c>
      <c r="HX81" s="24">
        <v>1</v>
      </c>
      <c r="HY81" s="24">
        <v>1</v>
      </c>
      <c r="HZ81" s="24">
        <v>1</v>
      </c>
      <c r="IA81" s="24">
        <v>1</v>
      </c>
      <c r="IB81" s="24">
        <v>1</v>
      </c>
      <c r="IC81" s="24">
        <v>2</v>
      </c>
      <c r="ID81" s="24">
        <v>2</v>
      </c>
      <c r="IE81" s="25" t="s">
        <v>4405</v>
      </c>
      <c r="IF81" s="24">
        <v>4</v>
      </c>
      <c r="IG81" s="24">
        <v>0</v>
      </c>
      <c r="IH81" s="25" t="s">
        <v>427</v>
      </c>
      <c r="II81" s="25" t="s">
        <v>391</v>
      </c>
      <c r="IJ81" s="25"/>
      <c r="IK81" s="74">
        <v>1</v>
      </c>
      <c r="IL81" s="25" t="s">
        <v>428</v>
      </c>
      <c r="IM81" s="74">
        <v>33</v>
      </c>
      <c r="IN81" s="25"/>
      <c r="IO81" s="74">
        <v>1</v>
      </c>
      <c r="IP81" s="25" t="s">
        <v>4406</v>
      </c>
      <c r="IQ81" s="25" t="s">
        <v>1727</v>
      </c>
      <c r="IR81" s="74">
        <v>22</v>
      </c>
      <c r="IS81" s="25"/>
      <c r="IT81" s="74">
        <v>1</v>
      </c>
      <c r="IU81" s="25" t="s">
        <v>4321</v>
      </c>
      <c r="IV81" s="74">
        <v>13</v>
      </c>
      <c r="IW81" s="25"/>
      <c r="IX81" s="74">
        <v>0</v>
      </c>
      <c r="IY81" s="25" t="s">
        <v>4407</v>
      </c>
      <c r="IZ81" s="25" t="s">
        <v>939</v>
      </c>
      <c r="JA81" s="74">
        <v>28</v>
      </c>
      <c r="JB81" s="25"/>
      <c r="JC81" s="74">
        <v>0</v>
      </c>
      <c r="JD81" s="25" t="s">
        <v>635</v>
      </c>
      <c r="JE81" s="74">
        <v>60</v>
      </c>
      <c r="JF81" s="25"/>
      <c r="JG81" s="74">
        <v>1</v>
      </c>
      <c r="JH81" s="25" t="s">
        <v>4408</v>
      </c>
      <c r="JI81" s="24">
        <v>3</v>
      </c>
      <c r="JJ81" s="24">
        <v>0</v>
      </c>
      <c r="JK81" s="24">
        <v>3</v>
      </c>
      <c r="JL81" s="24">
        <v>1</v>
      </c>
      <c r="JM81" s="25" t="s">
        <v>4409</v>
      </c>
      <c r="JN81" s="24">
        <v>1</v>
      </c>
      <c r="JO81" s="24">
        <v>3</v>
      </c>
      <c r="JP81" s="24">
        <v>3</v>
      </c>
      <c r="JQ81" s="24">
        <v>2</v>
      </c>
      <c r="JR81" s="24">
        <v>1</v>
      </c>
      <c r="JS81" s="25" t="s">
        <v>4410</v>
      </c>
      <c r="JT81" s="24">
        <v>3</v>
      </c>
      <c r="JU81" s="24">
        <v>1</v>
      </c>
      <c r="JV81" s="25" t="s">
        <v>4411</v>
      </c>
      <c r="JW81" s="24">
        <v>1</v>
      </c>
      <c r="JX81" s="24">
        <v>4</v>
      </c>
      <c r="JY81" s="24">
        <v>0</v>
      </c>
      <c r="JZ81" s="24">
        <v>1</v>
      </c>
      <c r="KA81" s="24">
        <v>0</v>
      </c>
      <c r="KB81" s="25" t="s">
        <v>336</v>
      </c>
      <c r="KC81" s="25" t="s">
        <v>4412</v>
      </c>
      <c r="KD81" s="24">
        <v>2</v>
      </c>
      <c r="KE81" s="24">
        <v>9.7319999999999993</v>
      </c>
      <c r="KF81" s="24">
        <v>36.799999999999997</v>
      </c>
      <c r="KG81" s="24">
        <v>39.491</v>
      </c>
      <c r="KH81" s="24">
        <v>6</v>
      </c>
      <c r="KI81" s="24">
        <v>1</v>
      </c>
      <c r="KJ81" s="24">
        <v>2</v>
      </c>
      <c r="KK81" s="24">
        <v>2</v>
      </c>
      <c r="KL81" s="24">
        <v>2</v>
      </c>
      <c r="KM81" s="24">
        <v>2</v>
      </c>
      <c r="KN81" s="24">
        <v>10</v>
      </c>
      <c r="KO81" s="24">
        <v>2</v>
      </c>
      <c r="KP81" s="25" t="s">
        <v>336</v>
      </c>
      <c r="KQ81" s="25" t="s">
        <v>313</v>
      </c>
      <c r="KR81" s="24">
        <v>1</v>
      </c>
      <c r="KS81" s="25" t="s">
        <v>4413</v>
      </c>
      <c r="KT81" s="25" t="s">
        <v>313</v>
      </c>
      <c r="KU81" s="24">
        <v>4</v>
      </c>
      <c r="KV81" s="24">
        <v>3</v>
      </c>
      <c r="KW81" s="24">
        <v>4</v>
      </c>
      <c r="KX81" s="24">
        <v>4</v>
      </c>
      <c r="KY81" s="24">
        <v>4</v>
      </c>
      <c r="KZ81" s="24">
        <v>5</v>
      </c>
      <c r="LA81" s="24">
        <v>5</v>
      </c>
      <c r="LB81" s="24">
        <v>5</v>
      </c>
      <c r="LC81" s="24">
        <v>4</v>
      </c>
      <c r="LD81" s="24">
        <v>5</v>
      </c>
      <c r="LE81" s="24">
        <v>4</v>
      </c>
      <c r="LF81" s="24">
        <v>3</v>
      </c>
      <c r="LG81" s="24">
        <v>5</v>
      </c>
      <c r="LH81" s="24">
        <v>1</v>
      </c>
      <c r="LI81" s="24">
        <v>5</v>
      </c>
      <c r="LJ81" s="24">
        <v>5</v>
      </c>
      <c r="LK81" s="24">
        <v>5</v>
      </c>
      <c r="LL81" s="24">
        <v>5</v>
      </c>
      <c r="LM81" s="24">
        <v>5</v>
      </c>
      <c r="LN81" s="24">
        <v>5</v>
      </c>
      <c r="LO81" s="24">
        <v>5</v>
      </c>
      <c r="LP81" s="24">
        <v>5</v>
      </c>
      <c r="LQ81" s="24">
        <v>5</v>
      </c>
      <c r="LR81" s="24">
        <v>5</v>
      </c>
      <c r="LS81" s="24">
        <v>5</v>
      </c>
      <c r="LT81" s="24">
        <v>5</v>
      </c>
      <c r="LU81" s="24">
        <v>5</v>
      </c>
      <c r="LV81" s="25" t="s">
        <v>4414</v>
      </c>
      <c r="LW81" s="25" t="s">
        <v>4415</v>
      </c>
      <c r="LX81" s="25" t="s">
        <v>4416</v>
      </c>
      <c r="LY81" s="25" t="s">
        <v>4417</v>
      </c>
      <c r="LZ81" s="24">
        <v>56</v>
      </c>
      <c r="MA81">
        <f t="shared" si="59"/>
        <v>3</v>
      </c>
      <c r="MB81">
        <f t="shared" si="60"/>
        <v>8</v>
      </c>
      <c r="MC81">
        <f t="shared" si="61"/>
        <v>9</v>
      </c>
      <c r="MD81">
        <f t="shared" si="62"/>
        <v>9</v>
      </c>
      <c r="ME81">
        <f t="shared" si="92"/>
        <v>50</v>
      </c>
      <c r="MF81">
        <f t="shared" si="93"/>
        <v>0.5</v>
      </c>
      <c r="MG81">
        <f t="shared" si="94"/>
        <v>1.3333333333333333</v>
      </c>
      <c r="MH81">
        <f t="shared" si="95"/>
        <v>1.8</v>
      </c>
      <c r="MI81">
        <f t="shared" si="96"/>
        <v>1.8</v>
      </c>
      <c r="MJ81">
        <f t="shared" si="97"/>
        <v>4.166666666666667</v>
      </c>
      <c r="MK81">
        <f t="shared" si="98"/>
        <v>0.6</v>
      </c>
      <c r="ML81">
        <f t="shared" si="99"/>
        <v>3.6</v>
      </c>
      <c r="MM81">
        <f t="shared" si="100"/>
        <v>0</v>
      </c>
      <c r="MN81">
        <f t="shared" si="101"/>
        <v>4</v>
      </c>
      <c r="MO81">
        <f t="shared" si="102"/>
        <v>0.5</v>
      </c>
      <c r="MP81">
        <f t="shared" si="103"/>
        <v>3.6666666666666665</v>
      </c>
      <c r="MQ81">
        <f t="shared" si="104"/>
        <v>0</v>
      </c>
      <c r="MR81">
        <f t="shared" si="105"/>
        <v>3.6666666666666665</v>
      </c>
      <c r="MS81">
        <f t="shared" si="106"/>
        <v>97.857142857142861</v>
      </c>
      <c r="MT81">
        <f t="shared" si="107"/>
        <v>87.714285714285708</v>
      </c>
      <c r="MU81" s="77">
        <f t="shared" si="63"/>
        <v>1</v>
      </c>
      <c r="MV81">
        <f t="shared" si="64"/>
        <v>0</v>
      </c>
      <c r="MW81">
        <v>1</v>
      </c>
      <c r="MX81">
        <v>1</v>
      </c>
      <c r="MY81">
        <f t="shared" si="65"/>
        <v>0</v>
      </c>
      <c r="MZ81">
        <v>1</v>
      </c>
      <c r="NA81">
        <v>0</v>
      </c>
      <c r="NB81">
        <f t="shared" si="66"/>
        <v>1</v>
      </c>
      <c r="NC81">
        <f t="shared" si="67"/>
        <v>0</v>
      </c>
      <c r="ND81">
        <f t="shared" si="68"/>
        <v>1</v>
      </c>
      <c r="NE81">
        <f t="shared" si="69"/>
        <v>0</v>
      </c>
      <c r="NF81">
        <f t="shared" si="70"/>
        <v>1</v>
      </c>
      <c r="NG81">
        <f t="shared" si="71"/>
        <v>0</v>
      </c>
      <c r="NH81">
        <f t="shared" si="72"/>
        <v>1</v>
      </c>
      <c r="NI81">
        <f t="shared" si="73"/>
        <v>1</v>
      </c>
      <c r="NJ81">
        <f t="shared" si="74"/>
        <v>1</v>
      </c>
      <c r="NK81">
        <f t="shared" si="75"/>
        <v>0</v>
      </c>
      <c r="NL81">
        <f t="shared" si="76"/>
        <v>0</v>
      </c>
      <c r="NM81">
        <f t="shared" si="77"/>
        <v>1</v>
      </c>
      <c r="NN81" s="77">
        <f t="shared" si="78"/>
        <v>0.5</v>
      </c>
      <c r="NO81" s="77">
        <f t="shared" si="79"/>
        <v>0</v>
      </c>
      <c r="NP81" s="77">
        <f t="shared" si="80"/>
        <v>1</v>
      </c>
      <c r="NQ81" s="77">
        <f t="shared" si="81"/>
        <v>0</v>
      </c>
      <c r="NR81" s="77">
        <f t="shared" si="82"/>
        <v>0</v>
      </c>
      <c r="NS81" s="77">
        <f t="shared" si="83"/>
        <v>0</v>
      </c>
      <c r="NT81" s="77">
        <f t="shared" si="84"/>
        <v>1</v>
      </c>
      <c r="NU81" s="77">
        <f t="shared" si="85"/>
        <v>0</v>
      </c>
      <c r="NV81" s="77">
        <f t="shared" si="86"/>
        <v>1</v>
      </c>
      <c r="NW81" s="77" t="e">
        <f>IF(LEN(VLOOKUP(I:I,#REF!, 2, 0))=0, "", VLOOKUP(I:I,#REF!, 2, 0))</f>
        <v>#REF!</v>
      </c>
      <c r="NX81" s="77" t="e">
        <f>IF(LEN(VLOOKUP(I:I,#REF!, 3, 0))=0, "", VLOOKUP(I:I,#REF!, 3, 0))</f>
        <v>#REF!</v>
      </c>
      <c r="NY81" s="77">
        <f t="shared" si="108"/>
        <v>0.5</v>
      </c>
      <c r="NZ81" s="77">
        <f t="shared" si="109"/>
        <v>0.75</v>
      </c>
      <c r="OA81" s="77">
        <f t="shared" si="110"/>
        <v>0</v>
      </c>
      <c r="OB81" s="77">
        <f t="shared" si="87"/>
        <v>0.5</v>
      </c>
      <c r="OC81">
        <f t="shared" si="88"/>
        <v>1</v>
      </c>
      <c r="OD81" s="77">
        <f t="shared" si="111"/>
        <v>0.25</v>
      </c>
      <c r="OE81">
        <f t="shared" si="89"/>
        <v>0.5</v>
      </c>
      <c r="OF81">
        <f t="shared" si="90"/>
        <v>0.63636363636363635</v>
      </c>
      <c r="OG81" t="e">
        <f t="shared" si="112"/>
        <v>#REF!</v>
      </c>
      <c r="OH81">
        <f t="shared" si="91"/>
        <v>0.5</v>
      </c>
      <c r="OI81">
        <f t="shared" si="113"/>
        <v>0.5</v>
      </c>
      <c r="OJ81" s="77">
        <f t="shared" si="114"/>
        <v>0.5</v>
      </c>
      <c r="OK81" t="e">
        <f>IF(LEN(VLOOKUP(I:I,#REF!, 2, 0))=0, "", VLOOKUP(I:I,#REF!, 2, 0))</f>
        <v>#REF!</v>
      </c>
      <c r="OL81" t="e">
        <f>IF(LEN(VLOOKUP(I:I,#REF!, 3, 0))=0, "", VLOOKUP(I:I,#REF!, 3, 0))</f>
        <v>#REF!</v>
      </c>
      <c r="OM81">
        <v>3</v>
      </c>
      <c r="ON81">
        <v>1</v>
      </c>
      <c r="OO81" s="1">
        <v>1</v>
      </c>
      <c r="OP81">
        <f t="shared" si="115"/>
        <v>6</v>
      </c>
      <c r="OQ81">
        <v>0</v>
      </c>
      <c r="OR81">
        <v>3</v>
      </c>
      <c r="OS81">
        <f t="shared" si="116"/>
        <v>2</v>
      </c>
    </row>
    <row r="82" spans="1:409" ht="18" customHeight="1">
      <c r="F82">
        <v>1</v>
      </c>
      <c r="G82">
        <v>1</v>
      </c>
      <c r="H82" s="110" t="s">
        <v>1325</v>
      </c>
      <c r="I82" s="110" t="s">
        <v>1325</v>
      </c>
      <c r="J82" s="5"/>
      <c r="K82" s="6">
        <v>44270.665625000001</v>
      </c>
      <c r="L82" s="6">
        <v>44270.884988425925</v>
      </c>
      <c r="M82" s="7">
        <v>100</v>
      </c>
      <c r="N82" s="7">
        <v>2</v>
      </c>
      <c r="O82" s="73">
        <v>1</v>
      </c>
      <c r="P82" s="4" t="s">
        <v>313</v>
      </c>
      <c r="Q82" s="7">
        <v>18952</v>
      </c>
      <c r="R82" s="7">
        <v>1</v>
      </c>
      <c r="S82" s="6">
        <v>44270.885000879629</v>
      </c>
      <c r="T82" s="4" t="s">
        <v>314</v>
      </c>
      <c r="U82" s="4" t="s">
        <v>1134</v>
      </c>
      <c r="V82" s="4" t="s">
        <v>811</v>
      </c>
      <c r="W82" s="4" t="s">
        <v>1326</v>
      </c>
      <c r="X82" s="7">
        <v>24.768000000000001</v>
      </c>
      <c r="Y82" s="7">
        <v>38.445999999999998</v>
      </c>
      <c r="Z82" s="7">
        <v>42.561999999999998</v>
      </c>
      <c r="AA82" s="7">
        <v>3</v>
      </c>
      <c r="AB82" s="7">
        <v>3</v>
      </c>
      <c r="AC82" s="7">
        <v>1</v>
      </c>
      <c r="AD82" s="7">
        <v>1</v>
      </c>
      <c r="AE82" s="7">
        <v>0</v>
      </c>
      <c r="AF82" s="7">
        <v>1</v>
      </c>
      <c r="AG82" s="7">
        <v>1</v>
      </c>
      <c r="AH82" s="7">
        <v>3</v>
      </c>
      <c r="AI82" s="7">
        <v>0</v>
      </c>
      <c r="AJ82" s="4" t="s">
        <v>1327</v>
      </c>
      <c r="AK82" s="7">
        <v>2.13</v>
      </c>
      <c r="AL82" s="7">
        <v>21.454000000000001</v>
      </c>
      <c r="AM82" s="7">
        <v>22.649000000000001</v>
      </c>
      <c r="AN82" s="7">
        <v>3</v>
      </c>
      <c r="AO82" s="7">
        <v>3</v>
      </c>
      <c r="AP82" s="7">
        <v>1</v>
      </c>
      <c r="AQ82" s="7">
        <v>17.745999999999999</v>
      </c>
      <c r="AR82" s="7">
        <v>482.98899999999998</v>
      </c>
      <c r="AS82" s="7">
        <v>1006.752</v>
      </c>
      <c r="AT82" s="7">
        <v>13</v>
      </c>
      <c r="AU82" s="7">
        <v>167.83099999999999</v>
      </c>
      <c r="AV82" s="7">
        <v>322.80399999999997</v>
      </c>
      <c r="AW82" s="7">
        <v>337.80399999999997</v>
      </c>
      <c r="AX82" s="7">
        <v>14</v>
      </c>
      <c r="AY82" s="4" t="s">
        <v>1328</v>
      </c>
      <c r="AZ82" s="4" t="s">
        <v>377</v>
      </c>
      <c r="BA82" s="4"/>
      <c r="BB82" s="73">
        <v>1</v>
      </c>
      <c r="BC82" s="4" t="s">
        <v>1329</v>
      </c>
      <c r="BD82" s="7">
        <v>44.527999999999999</v>
      </c>
      <c r="BE82" s="7">
        <v>336.76900000000001</v>
      </c>
      <c r="BF82" s="7">
        <v>392.79300000000001</v>
      </c>
      <c r="BG82" s="7">
        <v>3</v>
      </c>
      <c r="BH82" s="7">
        <v>5.7229999999999999</v>
      </c>
      <c r="BI82" s="7">
        <v>5.7229999999999999</v>
      </c>
      <c r="BJ82" s="7">
        <v>29.09</v>
      </c>
      <c r="BK82" s="7">
        <v>1</v>
      </c>
      <c r="BL82" s="4" t="s">
        <v>1330</v>
      </c>
      <c r="BM82" s="7">
        <v>0</v>
      </c>
      <c r="BN82" s="7">
        <v>0</v>
      </c>
      <c r="BO82" s="7">
        <v>444.02699999999999</v>
      </c>
      <c r="BP82" s="7">
        <v>0</v>
      </c>
      <c r="BQ82" s="7">
        <v>100</v>
      </c>
      <c r="BR82" s="7">
        <v>100</v>
      </c>
      <c r="BS82" s="7">
        <v>101.976</v>
      </c>
      <c r="BT82" s="7">
        <v>197.05699999999999</v>
      </c>
      <c r="BU82" s="7">
        <v>204.47800000000001</v>
      </c>
      <c r="BV82" s="7">
        <v>5</v>
      </c>
      <c r="BW82" s="4" t="s">
        <v>1331</v>
      </c>
      <c r="BX82" s="4" t="s">
        <v>516</v>
      </c>
      <c r="BY82" s="4"/>
      <c r="BZ82" s="73">
        <v>0</v>
      </c>
      <c r="CA82" s="4" t="s">
        <v>1332</v>
      </c>
      <c r="CB82" s="7">
        <v>75.007999999999996</v>
      </c>
      <c r="CC82" s="7">
        <v>222.05600000000001</v>
      </c>
      <c r="CD82" s="7">
        <v>236.31800000000001</v>
      </c>
      <c r="CE82" s="7">
        <v>4</v>
      </c>
      <c r="CF82" s="7">
        <v>100</v>
      </c>
      <c r="CG82" s="7">
        <v>90</v>
      </c>
      <c r="CH82" s="7">
        <v>46.216000000000001</v>
      </c>
      <c r="CI82" s="7">
        <v>77.891000000000005</v>
      </c>
      <c r="CJ82" s="7">
        <v>82.132000000000005</v>
      </c>
      <c r="CK82" s="7">
        <v>3</v>
      </c>
      <c r="CL82" s="97" t="s">
        <v>1333</v>
      </c>
      <c r="CM82" s="94" t="s">
        <v>1334</v>
      </c>
      <c r="CN82" s="7">
        <v>162.37</v>
      </c>
      <c r="CO82" s="7">
        <v>162.37</v>
      </c>
      <c r="CP82" s="7">
        <v>314.25299999999999</v>
      </c>
      <c r="CQ82" s="7">
        <v>1</v>
      </c>
      <c r="CR82" s="7">
        <v>100</v>
      </c>
      <c r="CS82" s="7">
        <v>90</v>
      </c>
      <c r="CT82" s="7">
        <v>3</v>
      </c>
      <c r="CU82" s="7">
        <v>0</v>
      </c>
      <c r="CV82" s="4" t="s">
        <v>1335</v>
      </c>
      <c r="CW82" s="7">
        <v>0</v>
      </c>
      <c r="CX82" s="7">
        <v>0</v>
      </c>
      <c r="CY82" s="7">
        <v>1489.8109999999999</v>
      </c>
      <c r="CZ82" s="7">
        <v>0</v>
      </c>
      <c r="DA82" s="7">
        <v>12.48</v>
      </c>
      <c r="DB82" s="7">
        <v>45.057000000000002</v>
      </c>
      <c r="DC82" s="7">
        <v>45.985999999999997</v>
      </c>
      <c r="DD82" s="7">
        <v>3</v>
      </c>
      <c r="DE82" s="4" t="s">
        <v>1297</v>
      </c>
      <c r="DF82" s="7">
        <v>82.626000000000005</v>
      </c>
      <c r="DG82" s="7">
        <v>108.199</v>
      </c>
      <c r="DH82" s="7">
        <v>205.96899999999999</v>
      </c>
      <c r="DI82" s="7">
        <v>2</v>
      </c>
      <c r="DJ82" s="7">
        <v>100</v>
      </c>
      <c r="DK82" s="7">
        <v>80</v>
      </c>
      <c r="DL82" s="7">
        <v>22.568000000000001</v>
      </c>
      <c r="DM82" s="7">
        <v>3980.8780000000002</v>
      </c>
      <c r="DN82" s="7">
        <v>4168.6170000000002</v>
      </c>
      <c r="DO82" s="7">
        <v>15</v>
      </c>
      <c r="DP82" s="4" t="s">
        <v>1116</v>
      </c>
      <c r="DQ82" s="4" t="s">
        <v>510</v>
      </c>
      <c r="DR82" s="4" t="s">
        <v>956</v>
      </c>
      <c r="DS82" s="73">
        <v>1</v>
      </c>
      <c r="DT82" s="4" t="s">
        <v>1336</v>
      </c>
      <c r="DU82" s="7">
        <v>0</v>
      </c>
      <c r="DV82" s="7">
        <v>0</v>
      </c>
      <c r="DW82" s="7">
        <v>271.11500000000001</v>
      </c>
      <c r="DX82" s="7">
        <v>0</v>
      </c>
      <c r="DY82" s="7">
        <v>100</v>
      </c>
      <c r="DZ82" s="7">
        <v>80</v>
      </c>
      <c r="EA82" s="7">
        <v>17.702999999999999</v>
      </c>
      <c r="EB82" s="7">
        <v>28.247</v>
      </c>
      <c r="EC82" s="7">
        <v>35.792000000000002</v>
      </c>
      <c r="ED82" s="7">
        <v>2</v>
      </c>
      <c r="EE82" s="94" t="s">
        <v>417</v>
      </c>
      <c r="EF82" s="94" t="s">
        <v>364</v>
      </c>
      <c r="EG82" s="7">
        <v>0</v>
      </c>
      <c r="EH82" s="7">
        <v>0</v>
      </c>
      <c r="EI82" s="7">
        <v>308.14</v>
      </c>
      <c r="EJ82" s="7">
        <v>0</v>
      </c>
      <c r="EK82" s="7">
        <v>100</v>
      </c>
      <c r="EL82" s="7">
        <v>90</v>
      </c>
      <c r="EM82" s="7">
        <v>3</v>
      </c>
      <c r="EN82" s="7">
        <v>0</v>
      </c>
      <c r="EO82" s="4" t="s">
        <v>1337</v>
      </c>
      <c r="EP82" s="7">
        <v>53.884</v>
      </c>
      <c r="EQ82" s="7">
        <v>109.587</v>
      </c>
      <c r="ER82" s="7">
        <v>110.538</v>
      </c>
      <c r="ES82" s="7">
        <v>2</v>
      </c>
      <c r="ET82" s="4" t="s">
        <v>808</v>
      </c>
      <c r="EU82" s="7">
        <v>0</v>
      </c>
      <c r="EV82" s="7">
        <v>0</v>
      </c>
      <c r="EW82" s="7">
        <v>287.13900000000001</v>
      </c>
      <c r="EX82" s="7">
        <v>0</v>
      </c>
      <c r="EY82" s="7">
        <v>100</v>
      </c>
      <c r="EZ82" s="7">
        <v>100</v>
      </c>
      <c r="FA82" s="7">
        <v>20.091999999999999</v>
      </c>
      <c r="FB82" s="7">
        <v>61.405000000000001</v>
      </c>
      <c r="FC82" s="7">
        <v>109.279</v>
      </c>
      <c r="FD82" s="7">
        <v>6</v>
      </c>
      <c r="FE82" s="4" t="s">
        <v>1338</v>
      </c>
      <c r="FF82" s="7">
        <v>1</v>
      </c>
      <c r="FG82" s="7">
        <v>4</v>
      </c>
      <c r="FH82" s="7">
        <v>4</v>
      </c>
      <c r="FI82" s="7">
        <v>0</v>
      </c>
      <c r="FJ82" s="7">
        <v>1</v>
      </c>
      <c r="FK82" s="7">
        <v>0</v>
      </c>
      <c r="FL82" s="4" t="s">
        <v>313</v>
      </c>
      <c r="FM82" s="4" t="s">
        <v>313</v>
      </c>
      <c r="FN82" s="7">
        <v>1</v>
      </c>
      <c r="FO82" s="7">
        <v>186.73500000000001</v>
      </c>
      <c r="FP82" s="7">
        <v>265.97800000000001</v>
      </c>
      <c r="FQ82" s="7">
        <v>266.56400000000002</v>
      </c>
      <c r="FR82" s="7">
        <v>8</v>
      </c>
      <c r="FS82" s="4" t="s">
        <v>1339</v>
      </c>
      <c r="FT82" s="4" t="s">
        <v>323</v>
      </c>
      <c r="FU82" s="4"/>
      <c r="FV82" s="73">
        <v>1</v>
      </c>
      <c r="FW82" s="4" t="s">
        <v>1340</v>
      </c>
      <c r="FX82" s="4" t="s">
        <v>339</v>
      </c>
      <c r="FY82" s="7">
        <v>668.09</v>
      </c>
      <c r="FZ82" s="7">
        <v>5305.3729999999996</v>
      </c>
      <c r="GA82" s="7">
        <v>5307.9539999999997</v>
      </c>
      <c r="GB82" s="7">
        <v>10</v>
      </c>
      <c r="GC82" s="4" t="s">
        <v>433</v>
      </c>
      <c r="GD82" s="4" t="s">
        <v>433</v>
      </c>
      <c r="GE82" s="4"/>
      <c r="GF82" s="73">
        <v>0</v>
      </c>
      <c r="GG82" s="4" t="s">
        <v>1341</v>
      </c>
      <c r="GH82" s="4" t="s">
        <v>339</v>
      </c>
      <c r="GI82" s="7">
        <v>1001.457</v>
      </c>
      <c r="GJ82" s="7">
        <v>1098.759</v>
      </c>
      <c r="GK82" s="7">
        <v>1099.384</v>
      </c>
      <c r="GL82" s="7">
        <v>7</v>
      </c>
      <c r="GM82" s="7">
        <v>1</v>
      </c>
      <c r="GN82" s="4" t="s">
        <v>1342</v>
      </c>
      <c r="GO82" s="7">
        <v>2.5009999999999999</v>
      </c>
      <c r="GP82" s="7">
        <v>53.774999999999999</v>
      </c>
      <c r="GQ82" s="7">
        <v>55.063000000000002</v>
      </c>
      <c r="GR82" s="7">
        <v>2</v>
      </c>
      <c r="GS82" s="7">
        <v>1</v>
      </c>
      <c r="GT82" s="7">
        <v>4</v>
      </c>
      <c r="GU82" s="7">
        <v>0</v>
      </c>
      <c r="GV82" s="7">
        <v>2</v>
      </c>
      <c r="GW82" s="4" t="s">
        <v>627</v>
      </c>
      <c r="GX82" s="7">
        <v>37.905999999999999</v>
      </c>
      <c r="GY82" s="7">
        <v>296.79500000000002</v>
      </c>
      <c r="GZ82" s="7">
        <v>297.86200000000002</v>
      </c>
      <c r="HA82" s="7">
        <v>7</v>
      </c>
      <c r="HB82" s="7">
        <v>2</v>
      </c>
      <c r="HC82" s="7">
        <v>2</v>
      </c>
      <c r="HD82" s="7">
        <v>1</v>
      </c>
      <c r="HE82" s="7">
        <v>1</v>
      </c>
      <c r="HF82" s="7">
        <v>2</v>
      </c>
      <c r="HG82" s="7">
        <v>6</v>
      </c>
      <c r="HH82" s="7">
        <v>6</v>
      </c>
      <c r="HI82" s="4" t="s">
        <v>346</v>
      </c>
      <c r="HJ82" s="4" t="s">
        <v>347</v>
      </c>
      <c r="HK82" s="8"/>
      <c r="HL82" s="4" t="s">
        <v>1325</v>
      </c>
      <c r="HM82" s="6">
        <v>44273.582812499997</v>
      </c>
      <c r="HN82" s="6">
        <v>44273.922534722224</v>
      </c>
      <c r="HO82" s="7">
        <v>100</v>
      </c>
      <c r="HP82" s="7">
        <v>29351</v>
      </c>
      <c r="HQ82" s="7">
        <v>1</v>
      </c>
      <c r="HR82" s="6">
        <v>44273.922549699077</v>
      </c>
      <c r="HS82" s="4" t="s">
        <v>314</v>
      </c>
      <c r="HT82" s="4" t="s">
        <v>826</v>
      </c>
      <c r="HU82" s="4" t="s">
        <v>811</v>
      </c>
      <c r="HV82" s="4" t="s">
        <v>1326</v>
      </c>
      <c r="HW82" s="7">
        <v>1</v>
      </c>
      <c r="HX82" s="7">
        <v>2</v>
      </c>
      <c r="HY82" s="7">
        <v>1</v>
      </c>
      <c r="HZ82" s="7">
        <v>1</v>
      </c>
      <c r="IA82" s="7">
        <v>1</v>
      </c>
      <c r="IB82" s="7">
        <v>1</v>
      </c>
      <c r="IC82" s="7">
        <v>2</v>
      </c>
      <c r="ID82" s="7">
        <v>2</v>
      </c>
      <c r="IE82" s="4" t="s">
        <v>1343</v>
      </c>
      <c r="IF82" s="7">
        <v>4</v>
      </c>
      <c r="IG82" s="7">
        <v>0</v>
      </c>
      <c r="IH82" s="4" t="s">
        <v>1344</v>
      </c>
      <c r="II82" s="4" t="s">
        <v>391</v>
      </c>
      <c r="IJ82" s="4"/>
      <c r="IK82" s="73">
        <v>1</v>
      </c>
      <c r="IL82" s="4" t="s">
        <v>1345</v>
      </c>
      <c r="IM82" s="73">
        <v>33</v>
      </c>
      <c r="IN82" s="4"/>
      <c r="IO82" s="73">
        <v>1</v>
      </c>
      <c r="IP82" s="4" t="s">
        <v>1346</v>
      </c>
      <c r="IQ82" s="73">
        <v>1.8</v>
      </c>
      <c r="IR82" s="73">
        <v>1</v>
      </c>
      <c r="IS82" s="73">
        <v>0.8</v>
      </c>
      <c r="IT82" s="73">
        <v>0</v>
      </c>
      <c r="IU82" s="73">
        <v>20.97</v>
      </c>
      <c r="IV82" s="73">
        <v>20</v>
      </c>
      <c r="IW82" s="73">
        <v>0.97</v>
      </c>
      <c r="IX82" s="73">
        <v>0</v>
      </c>
      <c r="IY82" s="4" t="s">
        <v>1347</v>
      </c>
      <c r="IZ82" s="4" t="s">
        <v>1348</v>
      </c>
      <c r="JA82" s="73">
        <v>40</v>
      </c>
      <c r="JB82" s="4"/>
      <c r="JC82" s="73">
        <v>1</v>
      </c>
      <c r="JD82" s="4" t="s">
        <v>1349</v>
      </c>
      <c r="JE82" s="73">
        <v>58</v>
      </c>
      <c r="JF82" s="73">
        <v>0.9</v>
      </c>
      <c r="JG82" s="73">
        <v>0</v>
      </c>
      <c r="JH82" s="4" t="s">
        <v>1351</v>
      </c>
      <c r="JI82" s="7">
        <v>4</v>
      </c>
      <c r="JJ82" s="7">
        <v>0</v>
      </c>
      <c r="JK82" s="7">
        <v>3</v>
      </c>
      <c r="JL82" s="7">
        <v>1</v>
      </c>
      <c r="JM82" s="4" t="s">
        <v>1352</v>
      </c>
      <c r="JN82" s="7">
        <v>1</v>
      </c>
      <c r="JO82" s="7">
        <v>2</v>
      </c>
      <c r="JP82" s="7">
        <v>2</v>
      </c>
      <c r="JQ82" s="7">
        <v>3</v>
      </c>
      <c r="JR82" s="7">
        <v>2</v>
      </c>
      <c r="JS82" s="4" t="s">
        <v>1353</v>
      </c>
      <c r="JT82" s="7">
        <v>2</v>
      </c>
      <c r="JU82" s="7">
        <v>1</v>
      </c>
      <c r="JV82" s="4" t="s">
        <v>1354</v>
      </c>
      <c r="JW82" s="7">
        <v>1</v>
      </c>
      <c r="JX82" s="7">
        <v>3</v>
      </c>
      <c r="JY82" s="7">
        <v>0</v>
      </c>
      <c r="JZ82" s="7">
        <v>1</v>
      </c>
      <c r="KA82" s="7">
        <v>1</v>
      </c>
      <c r="KB82" s="4" t="s">
        <v>312</v>
      </c>
      <c r="KC82" s="4" t="s">
        <v>313</v>
      </c>
      <c r="KD82" s="7">
        <v>1</v>
      </c>
      <c r="KE82" s="7">
        <v>7.9279999999999999</v>
      </c>
      <c r="KF82" s="7">
        <v>32.912999999999997</v>
      </c>
      <c r="KG82" s="7">
        <v>34.17</v>
      </c>
      <c r="KH82" s="7">
        <v>6</v>
      </c>
      <c r="KI82" s="7">
        <v>2</v>
      </c>
      <c r="KJ82" s="7">
        <v>2</v>
      </c>
      <c r="KK82" s="7">
        <v>1</v>
      </c>
      <c r="KL82" s="7">
        <v>2</v>
      </c>
      <c r="KM82" s="7">
        <v>2</v>
      </c>
      <c r="KN82" s="7">
        <v>11</v>
      </c>
      <c r="KO82" s="7">
        <v>2</v>
      </c>
      <c r="KP82" s="4" t="s">
        <v>336</v>
      </c>
      <c r="KQ82" s="4" t="s">
        <v>313</v>
      </c>
      <c r="KR82" s="7">
        <v>1</v>
      </c>
      <c r="KS82" s="4" t="s">
        <v>633</v>
      </c>
      <c r="KT82" s="4" t="s">
        <v>313</v>
      </c>
      <c r="KU82" s="7">
        <v>5</v>
      </c>
      <c r="KV82" s="7">
        <v>5</v>
      </c>
      <c r="KW82" s="7">
        <v>5</v>
      </c>
      <c r="KX82" s="7">
        <v>5</v>
      </c>
      <c r="KY82" s="7">
        <v>4</v>
      </c>
      <c r="KZ82" s="7">
        <v>5</v>
      </c>
      <c r="LA82" s="7">
        <v>5</v>
      </c>
      <c r="LB82" s="7">
        <v>5</v>
      </c>
      <c r="LC82" s="7">
        <v>4</v>
      </c>
      <c r="LD82" s="7">
        <v>5</v>
      </c>
      <c r="LE82" s="7">
        <v>5</v>
      </c>
      <c r="LF82" s="7">
        <v>5</v>
      </c>
      <c r="LG82" s="7">
        <v>4</v>
      </c>
      <c r="LH82" s="7">
        <v>4</v>
      </c>
      <c r="LI82" s="7">
        <v>5</v>
      </c>
      <c r="LJ82" s="7">
        <v>3</v>
      </c>
      <c r="LK82" s="7">
        <v>4</v>
      </c>
      <c r="LL82" s="7">
        <v>2</v>
      </c>
      <c r="LM82" s="7">
        <v>3</v>
      </c>
      <c r="LN82" s="7">
        <v>4</v>
      </c>
      <c r="LO82" s="7">
        <v>4</v>
      </c>
      <c r="LP82" s="7">
        <v>5</v>
      </c>
      <c r="LQ82" s="7">
        <v>5</v>
      </c>
      <c r="LR82" s="7">
        <v>5</v>
      </c>
      <c r="LS82" s="7">
        <v>5</v>
      </c>
      <c r="LT82" s="7">
        <v>5</v>
      </c>
      <c r="LU82" s="7">
        <v>5</v>
      </c>
      <c r="LV82" s="4" t="s">
        <v>1355</v>
      </c>
      <c r="LW82" s="4" t="s">
        <v>1356</v>
      </c>
      <c r="LX82" s="4" t="s">
        <v>1357</v>
      </c>
      <c r="LY82" s="4" t="s">
        <v>1358</v>
      </c>
      <c r="LZ82" s="7">
        <v>66</v>
      </c>
      <c r="MA82">
        <f t="shared" si="59"/>
        <v>6</v>
      </c>
      <c r="MB82">
        <f t="shared" si="60"/>
        <v>8</v>
      </c>
      <c r="MC82">
        <f t="shared" si="61"/>
        <v>8</v>
      </c>
      <c r="MD82">
        <f t="shared" si="62"/>
        <v>9</v>
      </c>
      <c r="ME82">
        <f t="shared" si="92"/>
        <v>58</v>
      </c>
      <c r="MF82">
        <f t="shared" si="93"/>
        <v>1</v>
      </c>
      <c r="MG82">
        <f t="shared" si="94"/>
        <v>1.3333333333333333</v>
      </c>
      <c r="MH82">
        <f t="shared" si="95"/>
        <v>1.6</v>
      </c>
      <c r="MI82">
        <f t="shared" si="96"/>
        <v>1.8</v>
      </c>
      <c r="MJ82">
        <f t="shared" si="97"/>
        <v>4.833333333333333</v>
      </c>
      <c r="MK82">
        <f t="shared" si="98"/>
        <v>0.4</v>
      </c>
      <c r="ML82">
        <f t="shared" si="99"/>
        <v>3.2</v>
      </c>
      <c r="MM82">
        <f t="shared" si="100"/>
        <v>0</v>
      </c>
      <c r="MN82">
        <f t="shared" si="101"/>
        <v>4</v>
      </c>
      <c r="MO82">
        <f t="shared" si="102"/>
        <v>0.33333333333333331</v>
      </c>
      <c r="MP82">
        <f t="shared" si="103"/>
        <v>3.3333333333333335</v>
      </c>
      <c r="MQ82">
        <f t="shared" si="104"/>
        <v>0</v>
      </c>
      <c r="MR82">
        <f t="shared" si="105"/>
        <v>3.6666666666666665</v>
      </c>
      <c r="MS82">
        <f t="shared" si="106"/>
        <v>100</v>
      </c>
      <c r="MT82">
        <f t="shared" si="107"/>
        <v>90</v>
      </c>
      <c r="MU82" s="77">
        <f t="shared" si="63"/>
        <v>1</v>
      </c>
      <c r="MV82">
        <f t="shared" si="64"/>
        <v>0</v>
      </c>
      <c r="MW82">
        <v>1</v>
      </c>
      <c r="MX82">
        <v>1</v>
      </c>
      <c r="MY82">
        <f t="shared" si="65"/>
        <v>1</v>
      </c>
      <c r="MZ82">
        <v>1</v>
      </c>
      <c r="NA82">
        <v>1</v>
      </c>
      <c r="NB82">
        <f t="shared" si="66"/>
        <v>1</v>
      </c>
      <c r="NC82">
        <f t="shared" si="67"/>
        <v>1</v>
      </c>
      <c r="ND82">
        <f t="shared" si="68"/>
        <v>0</v>
      </c>
      <c r="NE82">
        <f t="shared" si="69"/>
        <v>1</v>
      </c>
      <c r="NF82">
        <f t="shared" si="70"/>
        <v>1</v>
      </c>
      <c r="NG82">
        <f t="shared" si="71"/>
        <v>1</v>
      </c>
      <c r="NH82">
        <f t="shared" si="72"/>
        <v>1</v>
      </c>
      <c r="NI82">
        <f t="shared" si="73"/>
        <v>1</v>
      </c>
      <c r="NJ82">
        <f t="shared" si="74"/>
        <v>0</v>
      </c>
      <c r="NK82">
        <f t="shared" si="75"/>
        <v>0</v>
      </c>
      <c r="NL82">
        <f t="shared" si="76"/>
        <v>1</v>
      </c>
      <c r="NM82">
        <f t="shared" si="77"/>
        <v>0</v>
      </c>
      <c r="NN82" s="77">
        <f t="shared" si="78"/>
        <v>0.5</v>
      </c>
      <c r="NO82" s="77">
        <f t="shared" si="79"/>
        <v>0</v>
      </c>
      <c r="NP82" s="77">
        <f t="shared" si="80"/>
        <v>1</v>
      </c>
      <c r="NQ82" s="77">
        <f t="shared" si="81"/>
        <v>1</v>
      </c>
      <c r="NR82" s="77">
        <f t="shared" si="82"/>
        <v>1</v>
      </c>
      <c r="NS82" s="77">
        <f t="shared" si="83"/>
        <v>1</v>
      </c>
      <c r="NT82" s="77">
        <f t="shared" si="84"/>
        <v>0</v>
      </c>
      <c r="NU82" s="77">
        <f t="shared" si="85"/>
        <v>1</v>
      </c>
      <c r="NV82" s="77">
        <f t="shared" si="86"/>
        <v>1</v>
      </c>
      <c r="NW82" s="77" t="e">
        <f>IF(LEN(VLOOKUP(I:I,#REF!, 2, 0))=0, "", VLOOKUP(I:I,#REF!, 2, 0))</f>
        <v>#REF!</v>
      </c>
      <c r="NX82" s="77" t="e">
        <f>IF(LEN(VLOOKUP(I:I,#REF!, 3, 0))=0, "", VLOOKUP(I:I,#REF!, 3, 0))</f>
        <v>#REF!</v>
      </c>
      <c r="NY82" s="77">
        <f t="shared" si="108"/>
        <v>0.83333333333333337</v>
      </c>
      <c r="NZ82" s="77">
        <f t="shared" si="109"/>
        <v>1</v>
      </c>
      <c r="OA82" s="77">
        <f t="shared" si="110"/>
        <v>0.5</v>
      </c>
      <c r="OB82" s="77">
        <f t="shared" si="87"/>
        <v>0.83333333333333337</v>
      </c>
      <c r="OC82">
        <f t="shared" si="88"/>
        <v>0.5</v>
      </c>
      <c r="OD82" s="77">
        <f t="shared" si="111"/>
        <v>1</v>
      </c>
      <c r="OE82">
        <f t="shared" si="89"/>
        <v>0.6333333333333333</v>
      </c>
      <c r="OF82">
        <f t="shared" si="90"/>
        <v>0.63636363636363635</v>
      </c>
      <c r="OG82" t="e">
        <f t="shared" si="112"/>
        <v>#REF!</v>
      </c>
      <c r="OH82">
        <f t="shared" si="91"/>
        <v>0.83333333333333337</v>
      </c>
      <c r="OI82">
        <f t="shared" si="113"/>
        <v>0.5</v>
      </c>
      <c r="OJ82" s="77">
        <f t="shared" si="114"/>
        <v>1</v>
      </c>
      <c r="OK82" t="e">
        <f>IF(LEN(VLOOKUP(I:I,#REF!, 2, 0))=0, "", VLOOKUP(I:I,#REF!, 2, 0))</f>
        <v>#REF!</v>
      </c>
      <c r="OL82" t="e">
        <f>IF(LEN(VLOOKUP(I:I,#REF!, 3, 0))=0, "", VLOOKUP(I:I,#REF!, 3, 0))</f>
        <v>#REF!</v>
      </c>
      <c r="OM82">
        <v>3</v>
      </c>
      <c r="ON82">
        <v>1</v>
      </c>
      <c r="OO82" s="1">
        <v>1</v>
      </c>
      <c r="OP82">
        <f t="shared" si="115"/>
        <v>6</v>
      </c>
      <c r="OQ82">
        <v>0</v>
      </c>
      <c r="OR82">
        <v>3</v>
      </c>
      <c r="OS82">
        <f t="shared" si="116"/>
        <v>3</v>
      </c>
    </row>
    <row r="83" spans="1:409" ht="18" customHeight="1">
      <c r="F83">
        <v>1</v>
      </c>
      <c r="G83">
        <v>1</v>
      </c>
      <c r="H83" s="112" t="s">
        <v>4418</v>
      </c>
      <c r="I83" s="112" t="s">
        <v>4418</v>
      </c>
      <c r="J83" s="22"/>
      <c r="K83" s="23">
        <v>44270.675196759257</v>
      </c>
      <c r="L83" s="23">
        <v>44270.718078703707</v>
      </c>
      <c r="M83" s="24">
        <v>100</v>
      </c>
      <c r="N83" s="24">
        <v>1</v>
      </c>
      <c r="O83" s="74">
        <v>1</v>
      </c>
      <c r="P83" s="25" t="s">
        <v>313</v>
      </c>
      <c r="Q83" s="24">
        <v>3705</v>
      </c>
      <c r="R83" s="24">
        <v>1</v>
      </c>
      <c r="S83" s="23">
        <v>44270.718098333331</v>
      </c>
      <c r="T83" s="25" t="s">
        <v>314</v>
      </c>
      <c r="U83" s="25" t="s">
        <v>888</v>
      </c>
      <c r="V83" s="25" t="s">
        <v>889</v>
      </c>
      <c r="W83" s="25" t="s">
        <v>598</v>
      </c>
      <c r="X83" s="24">
        <v>13.922000000000001</v>
      </c>
      <c r="Y83" s="24">
        <v>23.268000000000001</v>
      </c>
      <c r="Z83" s="24">
        <v>26.4</v>
      </c>
      <c r="AA83" s="24">
        <v>3</v>
      </c>
      <c r="AB83" s="24">
        <v>2</v>
      </c>
      <c r="AC83" s="24">
        <v>1</v>
      </c>
      <c r="AD83" s="24">
        <v>1</v>
      </c>
      <c r="AE83" s="24">
        <v>0</v>
      </c>
      <c r="AF83" s="24">
        <v>1</v>
      </c>
      <c r="AG83" s="24">
        <v>3</v>
      </c>
      <c r="AH83" s="24">
        <v>2</v>
      </c>
      <c r="AI83" s="24">
        <v>0</v>
      </c>
      <c r="AJ83" s="25" t="s">
        <v>4419</v>
      </c>
      <c r="AK83" s="24">
        <v>3.6030000000000002</v>
      </c>
      <c r="AL83" s="24">
        <v>8.0359999999999996</v>
      </c>
      <c r="AM83" s="24">
        <v>10.125999999999999</v>
      </c>
      <c r="AN83" s="24">
        <v>3</v>
      </c>
      <c r="AO83" s="24">
        <v>3</v>
      </c>
      <c r="AP83" s="24">
        <v>0</v>
      </c>
      <c r="AQ83" s="24">
        <v>14.04</v>
      </c>
      <c r="AR83" s="24">
        <v>14.04</v>
      </c>
      <c r="AS83" s="24">
        <v>160.886</v>
      </c>
      <c r="AT83" s="24">
        <v>1</v>
      </c>
      <c r="AU83" s="24">
        <v>78.451999999999998</v>
      </c>
      <c r="AV83" s="24">
        <v>82.001000000000005</v>
      </c>
      <c r="AW83" s="24">
        <v>126.92100000000001</v>
      </c>
      <c r="AX83" s="24">
        <v>2</v>
      </c>
      <c r="AY83" s="25" t="s">
        <v>377</v>
      </c>
      <c r="AZ83" s="25" t="s">
        <v>377</v>
      </c>
      <c r="BA83" s="25"/>
      <c r="BB83" s="74">
        <v>1</v>
      </c>
      <c r="BC83" s="25" t="s">
        <v>4420</v>
      </c>
      <c r="BD83" s="24">
        <v>276.55900000000003</v>
      </c>
      <c r="BE83" s="24">
        <v>279.94</v>
      </c>
      <c r="BF83" s="24">
        <v>305.25400000000002</v>
      </c>
      <c r="BG83" s="24">
        <v>7</v>
      </c>
      <c r="BH83" s="24">
        <v>5.2480000000000002</v>
      </c>
      <c r="BI83" s="24">
        <v>9.532</v>
      </c>
      <c r="BJ83" s="24">
        <v>13.475</v>
      </c>
      <c r="BK83" s="24">
        <v>2</v>
      </c>
      <c r="BL83" s="25" t="s">
        <v>377</v>
      </c>
      <c r="BM83" s="24">
        <v>142.649</v>
      </c>
      <c r="BN83" s="24">
        <v>142.649</v>
      </c>
      <c r="BO83" s="24">
        <v>186.42500000000001</v>
      </c>
      <c r="BP83" s="24">
        <v>1</v>
      </c>
      <c r="BQ83" s="24">
        <v>95</v>
      </c>
      <c r="BR83" s="24">
        <v>100</v>
      </c>
      <c r="BS83" s="24">
        <v>28.234000000000002</v>
      </c>
      <c r="BT83" s="24">
        <v>193.94399999999999</v>
      </c>
      <c r="BU83" s="24">
        <v>244.41900000000001</v>
      </c>
      <c r="BV83" s="24">
        <v>8</v>
      </c>
      <c r="BW83" s="25" t="s">
        <v>4421</v>
      </c>
      <c r="BX83" s="25" t="s">
        <v>411</v>
      </c>
      <c r="BY83" s="25"/>
      <c r="BZ83" s="74">
        <v>0</v>
      </c>
      <c r="CA83" s="25" t="s">
        <v>4422</v>
      </c>
      <c r="CB83" s="24">
        <v>0</v>
      </c>
      <c r="CC83" s="24">
        <v>0</v>
      </c>
      <c r="CD83" s="24">
        <v>35.162999999999997</v>
      </c>
      <c r="CE83" s="24">
        <v>0</v>
      </c>
      <c r="CF83" s="24">
        <v>85</v>
      </c>
      <c r="CG83" s="24">
        <v>100</v>
      </c>
      <c r="CH83" s="24">
        <v>7.7770000000000001</v>
      </c>
      <c r="CI83" s="24">
        <v>33.389000000000003</v>
      </c>
      <c r="CJ83" s="24">
        <v>49.853000000000002</v>
      </c>
      <c r="CK83" s="24">
        <v>2</v>
      </c>
      <c r="CL83" s="99" t="s">
        <v>413</v>
      </c>
      <c r="CM83" s="96" t="s">
        <v>414</v>
      </c>
      <c r="CN83" s="24">
        <v>1.248</v>
      </c>
      <c r="CO83" s="24">
        <v>1.248</v>
      </c>
      <c r="CP83" s="24">
        <v>141.13300000000001</v>
      </c>
      <c r="CQ83" s="24">
        <v>1</v>
      </c>
      <c r="CR83" s="24">
        <v>85</v>
      </c>
      <c r="CS83" s="24">
        <v>100</v>
      </c>
      <c r="CT83" s="24">
        <v>2</v>
      </c>
      <c r="CU83" s="24">
        <v>0</v>
      </c>
      <c r="CV83" s="25" t="s">
        <v>4423</v>
      </c>
      <c r="CW83" s="24">
        <v>0</v>
      </c>
      <c r="CX83" s="24">
        <v>0</v>
      </c>
      <c r="CY83" s="24">
        <v>226.672</v>
      </c>
      <c r="CZ83" s="24">
        <v>0</v>
      </c>
      <c r="DA83" s="24">
        <v>17.469000000000001</v>
      </c>
      <c r="DB83" s="24">
        <v>17.469000000000001</v>
      </c>
      <c r="DC83" s="24">
        <v>21.263999999999999</v>
      </c>
      <c r="DD83" s="24">
        <v>1</v>
      </c>
      <c r="DE83" s="25" t="s">
        <v>377</v>
      </c>
      <c r="DF83" s="24">
        <v>0</v>
      </c>
      <c r="DG83" s="24">
        <v>0</v>
      </c>
      <c r="DH83" s="24">
        <v>40.953000000000003</v>
      </c>
      <c r="DI83" s="24">
        <v>0</v>
      </c>
      <c r="DJ83" s="24">
        <v>81</v>
      </c>
      <c r="DK83" s="24">
        <v>95</v>
      </c>
      <c r="DL83" s="24">
        <v>19.491</v>
      </c>
      <c r="DM83" s="24">
        <v>204.471</v>
      </c>
      <c r="DN83" s="24">
        <v>221.04300000000001</v>
      </c>
      <c r="DO83" s="24">
        <v>6</v>
      </c>
      <c r="DP83" s="25" t="s">
        <v>411</v>
      </c>
      <c r="DQ83" s="25" t="s">
        <v>411</v>
      </c>
      <c r="DR83" s="25"/>
      <c r="DS83" s="74">
        <v>0</v>
      </c>
      <c r="DT83" s="25" t="s">
        <v>4424</v>
      </c>
      <c r="DU83" s="24">
        <v>4.7519999999999998</v>
      </c>
      <c r="DV83" s="24">
        <v>4.7519999999999998</v>
      </c>
      <c r="DW83" s="24">
        <v>72.792000000000002</v>
      </c>
      <c r="DX83" s="24">
        <v>1</v>
      </c>
      <c r="DY83" s="24">
        <v>95</v>
      </c>
      <c r="DZ83" s="24">
        <v>70</v>
      </c>
      <c r="EA83" s="24">
        <v>30.606999999999999</v>
      </c>
      <c r="EB83" s="24">
        <v>172.69900000000001</v>
      </c>
      <c r="EC83" s="24">
        <v>187.43100000000001</v>
      </c>
      <c r="ED83" s="24">
        <v>2</v>
      </c>
      <c r="EE83" s="96" t="s">
        <v>417</v>
      </c>
      <c r="EF83" s="96" t="s">
        <v>364</v>
      </c>
      <c r="EG83" s="24">
        <v>0</v>
      </c>
      <c r="EH83" s="24">
        <v>0</v>
      </c>
      <c r="EI83" s="24">
        <v>173.89400000000001</v>
      </c>
      <c r="EJ83" s="24">
        <v>0</v>
      </c>
      <c r="EK83" s="24">
        <v>75</v>
      </c>
      <c r="EL83" s="24">
        <v>100</v>
      </c>
      <c r="EM83" s="24">
        <v>1</v>
      </c>
      <c r="EN83" s="24">
        <v>0</v>
      </c>
      <c r="EO83" s="25" t="s">
        <v>4425</v>
      </c>
      <c r="EP83" s="24">
        <v>11.62</v>
      </c>
      <c r="EQ83" s="24">
        <v>23.920999999999999</v>
      </c>
      <c r="ER83" s="24">
        <v>25.318999999999999</v>
      </c>
      <c r="ES83" s="24">
        <v>4</v>
      </c>
      <c r="ET83" s="25" t="s">
        <v>578</v>
      </c>
      <c r="EU83" s="24">
        <v>0.49</v>
      </c>
      <c r="EV83" s="24">
        <v>0.49</v>
      </c>
      <c r="EW83" s="24">
        <v>295.48</v>
      </c>
      <c r="EX83" s="24">
        <v>1</v>
      </c>
      <c r="EY83" s="24">
        <v>91</v>
      </c>
      <c r="EZ83" s="24">
        <v>99</v>
      </c>
      <c r="FA83" s="24">
        <v>1.4139999999999999</v>
      </c>
      <c r="FB83" s="24">
        <v>26.722999999999999</v>
      </c>
      <c r="FC83" s="24">
        <v>28.35</v>
      </c>
      <c r="FD83" s="24">
        <v>6</v>
      </c>
      <c r="FE83" s="25" t="s">
        <v>4426</v>
      </c>
      <c r="FF83" s="24">
        <v>4</v>
      </c>
      <c r="FG83" s="24">
        <v>1</v>
      </c>
      <c r="FH83" s="24">
        <v>2</v>
      </c>
      <c r="FI83" s="24">
        <v>1</v>
      </c>
      <c r="FJ83" s="24">
        <v>1</v>
      </c>
      <c r="FK83" s="24">
        <v>0</v>
      </c>
      <c r="FL83" s="25" t="s">
        <v>313</v>
      </c>
      <c r="FM83" s="25" t="s">
        <v>313</v>
      </c>
      <c r="FN83" s="24">
        <v>1</v>
      </c>
      <c r="FO83" s="24">
        <v>116.592</v>
      </c>
      <c r="FP83" s="24">
        <v>213.13</v>
      </c>
      <c r="FQ83" s="24">
        <v>215.36699999999999</v>
      </c>
      <c r="FR83" s="24">
        <v>5</v>
      </c>
      <c r="FS83" s="25" t="s">
        <v>329</v>
      </c>
      <c r="FT83" s="25" t="s">
        <v>329</v>
      </c>
      <c r="FU83" s="25"/>
      <c r="FV83" s="74">
        <v>0</v>
      </c>
      <c r="FW83" s="25" t="s">
        <v>4427</v>
      </c>
      <c r="FX83" s="25" t="s">
        <v>339</v>
      </c>
      <c r="FY83" s="24">
        <v>70.742000000000004</v>
      </c>
      <c r="FZ83" s="24">
        <v>191.67</v>
      </c>
      <c r="GA83" s="24">
        <v>194.06399999999999</v>
      </c>
      <c r="GB83" s="24">
        <v>10</v>
      </c>
      <c r="GC83" s="25" t="s">
        <v>2205</v>
      </c>
      <c r="GD83" s="25" t="s">
        <v>3930</v>
      </c>
      <c r="GE83" s="25" t="s">
        <v>1013</v>
      </c>
      <c r="GF83" s="74">
        <v>0</v>
      </c>
      <c r="GG83" s="25" t="s">
        <v>4428</v>
      </c>
      <c r="GH83" s="25" t="s">
        <v>339</v>
      </c>
      <c r="GI83" s="24">
        <v>24.943999999999999</v>
      </c>
      <c r="GJ83" s="24">
        <v>27.611999999999998</v>
      </c>
      <c r="GK83" s="24">
        <v>48.618000000000002</v>
      </c>
      <c r="GL83" s="24">
        <v>2</v>
      </c>
      <c r="GM83" s="24">
        <v>1</v>
      </c>
      <c r="GN83" s="25" t="s">
        <v>4429</v>
      </c>
      <c r="GO83" s="24">
        <v>27.303999999999998</v>
      </c>
      <c r="GP83" s="24">
        <v>27.303999999999998</v>
      </c>
      <c r="GQ83" s="24">
        <v>28.898</v>
      </c>
      <c r="GR83" s="24">
        <v>1</v>
      </c>
      <c r="GS83" s="24">
        <v>1</v>
      </c>
      <c r="GT83" s="24">
        <v>1</v>
      </c>
      <c r="GU83" s="24">
        <v>0</v>
      </c>
      <c r="GV83" s="24">
        <v>1</v>
      </c>
      <c r="GW83" s="25" t="s">
        <v>312</v>
      </c>
      <c r="GX83" s="24">
        <v>5.1360000000000001</v>
      </c>
      <c r="GY83" s="24">
        <v>35.701999999999998</v>
      </c>
      <c r="GZ83" s="24">
        <v>36.850999999999999</v>
      </c>
      <c r="HA83" s="24">
        <v>8</v>
      </c>
      <c r="HB83" s="24">
        <v>2</v>
      </c>
      <c r="HC83" s="24">
        <v>2</v>
      </c>
      <c r="HD83" s="24">
        <v>2</v>
      </c>
      <c r="HE83" s="24">
        <v>3</v>
      </c>
      <c r="HF83" s="24">
        <v>3</v>
      </c>
      <c r="HG83" s="24">
        <v>4</v>
      </c>
      <c r="HH83" s="24">
        <v>3</v>
      </c>
      <c r="HI83" s="25" t="s">
        <v>3684</v>
      </c>
      <c r="HJ83" s="25" t="s">
        <v>3685</v>
      </c>
      <c r="HK83" s="8"/>
      <c r="HL83" s="25" t="s">
        <v>4418</v>
      </c>
      <c r="HM83" s="23">
        <v>44273.713900462964</v>
      </c>
      <c r="HN83" s="23">
        <v>44273.778460648151</v>
      </c>
      <c r="HO83" s="24">
        <v>100</v>
      </c>
      <c r="HP83" s="24">
        <v>5577</v>
      </c>
      <c r="HQ83" s="24">
        <v>1</v>
      </c>
      <c r="HR83" s="23">
        <v>44273.778473993058</v>
      </c>
      <c r="HS83" s="25" t="s">
        <v>314</v>
      </c>
      <c r="HT83" s="25" t="s">
        <v>888</v>
      </c>
      <c r="HU83" s="25" t="s">
        <v>889</v>
      </c>
      <c r="HV83" s="25" t="s">
        <v>598</v>
      </c>
      <c r="HW83" s="24">
        <v>0</v>
      </c>
      <c r="HX83" s="24">
        <v>1</v>
      </c>
      <c r="HY83" s="24">
        <v>1</v>
      </c>
      <c r="HZ83" s="24">
        <v>1</v>
      </c>
      <c r="IA83" s="24">
        <v>2</v>
      </c>
      <c r="IB83" s="24">
        <v>1</v>
      </c>
      <c r="IC83" s="24">
        <v>2</v>
      </c>
      <c r="ID83" s="24">
        <v>2</v>
      </c>
      <c r="IE83" s="25" t="s">
        <v>4430</v>
      </c>
      <c r="IF83" s="24">
        <v>2</v>
      </c>
      <c r="IG83" s="24">
        <v>0</v>
      </c>
      <c r="IH83" s="25" t="s">
        <v>391</v>
      </c>
      <c r="II83" s="25" t="s">
        <v>391</v>
      </c>
      <c r="IJ83" s="25"/>
      <c r="IK83" s="74">
        <v>1</v>
      </c>
      <c r="IL83" s="74">
        <v>33</v>
      </c>
      <c r="IM83" s="74">
        <v>33</v>
      </c>
      <c r="IN83" s="25"/>
      <c r="IO83" s="74">
        <v>1</v>
      </c>
      <c r="IP83" s="25" t="s">
        <v>4431</v>
      </c>
      <c r="IQ83" s="74">
        <v>22</v>
      </c>
      <c r="IR83" s="74">
        <v>22</v>
      </c>
      <c r="IS83" s="25"/>
      <c r="IT83" s="74">
        <v>1</v>
      </c>
      <c r="IU83" s="74">
        <v>19</v>
      </c>
      <c r="IV83" s="74">
        <v>19</v>
      </c>
      <c r="IW83" s="25"/>
      <c r="IX83" s="74">
        <v>0</v>
      </c>
      <c r="IY83" s="25" t="s">
        <v>4432</v>
      </c>
      <c r="IZ83" s="25" t="s">
        <v>435</v>
      </c>
      <c r="JA83" s="74">
        <v>40</v>
      </c>
      <c r="JB83" s="25"/>
      <c r="JC83" s="74">
        <v>1</v>
      </c>
      <c r="JD83" s="25" t="s">
        <v>665</v>
      </c>
      <c r="JE83" s="74">
        <v>50</v>
      </c>
      <c r="JF83" s="25"/>
      <c r="JG83" s="74">
        <v>0</v>
      </c>
      <c r="JH83" s="25" t="s">
        <v>4433</v>
      </c>
      <c r="JI83" s="24">
        <v>1</v>
      </c>
      <c r="JJ83" s="24">
        <v>0</v>
      </c>
      <c r="JK83" s="24">
        <v>2</v>
      </c>
      <c r="JL83" s="24">
        <v>3</v>
      </c>
      <c r="JM83" s="25" t="s">
        <v>4434</v>
      </c>
      <c r="JN83" s="24">
        <v>1</v>
      </c>
      <c r="JO83" s="24">
        <v>2</v>
      </c>
      <c r="JP83" s="24">
        <v>2</v>
      </c>
      <c r="JQ83" s="24">
        <v>3</v>
      </c>
      <c r="JR83" s="24">
        <v>1</v>
      </c>
      <c r="JS83" s="25" t="s">
        <v>4435</v>
      </c>
      <c r="JT83" s="24">
        <v>2</v>
      </c>
      <c r="JU83" s="24">
        <v>1</v>
      </c>
      <c r="JV83" s="25" t="s">
        <v>4435</v>
      </c>
      <c r="JW83" s="24">
        <v>2</v>
      </c>
      <c r="JX83" s="24">
        <v>1</v>
      </c>
      <c r="JY83" s="24">
        <v>0</v>
      </c>
      <c r="JZ83" s="24">
        <v>1</v>
      </c>
      <c r="KA83" s="24">
        <v>0</v>
      </c>
      <c r="KB83" s="25" t="s">
        <v>313</v>
      </c>
      <c r="KC83" s="25" t="s">
        <v>313</v>
      </c>
      <c r="KD83" s="24">
        <v>2</v>
      </c>
      <c r="KE83" s="24">
        <v>2.226</v>
      </c>
      <c r="KF83" s="24">
        <v>8.94</v>
      </c>
      <c r="KG83" s="24">
        <v>10.638999999999999</v>
      </c>
      <c r="KH83" s="24">
        <v>6</v>
      </c>
      <c r="KI83" s="24">
        <v>1</v>
      </c>
      <c r="KJ83" s="24">
        <v>1</v>
      </c>
      <c r="KK83" s="24">
        <v>1</v>
      </c>
      <c r="KL83" s="24">
        <v>1</v>
      </c>
      <c r="KM83" s="24">
        <v>3</v>
      </c>
      <c r="KN83" s="24">
        <v>11</v>
      </c>
      <c r="KO83" s="24">
        <v>2</v>
      </c>
      <c r="KP83" s="25" t="s">
        <v>470</v>
      </c>
      <c r="KQ83" s="25" t="s">
        <v>313</v>
      </c>
      <c r="KR83" s="24">
        <v>1</v>
      </c>
      <c r="KS83" s="25" t="s">
        <v>633</v>
      </c>
      <c r="KT83" s="25" t="s">
        <v>313</v>
      </c>
      <c r="KU83" s="24">
        <v>3</v>
      </c>
      <c r="KV83" s="24">
        <v>3</v>
      </c>
      <c r="KW83" s="24">
        <v>3</v>
      </c>
      <c r="KX83" s="24">
        <v>3</v>
      </c>
      <c r="KY83" s="24">
        <v>3</v>
      </c>
      <c r="KZ83" s="24">
        <v>3</v>
      </c>
      <c r="LA83" s="24">
        <v>3</v>
      </c>
      <c r="LB83" s="24">
        <v>3</v>
      </c>
      <c r="LC83" s="24">
        <v>3</v>
      </c>
      <c r="LD83" s="24">
        <v>3</v>
      </c>
      <c r="LE83" s="24">
        <v>3</v>
      </c>
      <c r="LF83" s="24">
        <v>3</v>
      </c>
      <c r="LG83" s="24">
        <v>3</v>
      </c>
      <c r="LH83" s="24">
        <v>3</v>
      </c>
      <c r="LI83" s="24">
        <v>3</v>
      </c>
      <c r="LJ83" s="24">
        <v>3</v>
      </c>
      <c r="LK83" s="24">
        <v>3</v>
      </c>
      <c r="LL83" s="24">
        <v>3</v>
      </c>
      <c r="LM83" s="24">
        <v>3</v>
      </c>
      <c r="LN83" s="24">
        <v>3</v>
      </c>
      <c r="LO83" s="24">
        <v>3</v>
      </c>
      <c r="LP83" s="24">
        <v>3</v>
      </c>
      <c r="LQ83" s="24">
        <v>3</v>
      </c>
      <c r="LR83" s="24">
        <v>3</v>
      </c>
      <c r="LS83" s="24">
        <v>4</v>
      </c>
      <c r="LT83" s="24">
        <v>4</v>
      </c>
      <c r="LU83" s="24">
        <v>5</v>
      </c>
      <c r="LV83" s="25" t="s">
        <v>4436</v>
      </c>
      <c r="LW83" s="25" t="s">
        <v>4437</v>
      </c>
      <c r="LX83" s="25" t="s">
        <v>4438</v>
      </c>
      <c r="LY83" s="25" t="s">
        <v>4439</v>
      </c>
      <c r="LZ83" s="24">
        <v>42</v>
      </c>
      <c r="MA83">
        <f t="shared" si="59"/>
        <v>7</v>
      </c>
      <c r="MB83">
        <f t="shared" si="60"/>
        <v>9</v>
      </c>
      <c r="MC83">
        <f t="shared" si="61"/>
        <v>12</v>
      </c>
      <c r="MD83">
        <f t="shared" si="62"/>
        <v>7</v>
      </c>
      <c r="ME83">
        <f t="shared" si="92"/>
        <v>36</v>
      </c>
      <c r="MF83">
        <f t="shared" si="93"/>
        <v>1.1666666666666667</v>
      </c>
      <c r="MG83">
        <f t="shared" si="94"/>
        <v>1.5</v>
      </c>
      <c r="MH83">
        <f t="shared" si="95"/>
        <v>2.4</v>
      </c>
      <c r="MI83">
        <f t="shared" si="96"/>
        <v>1.4</v>
      </c>
      <c r="MJ83">
        <f t="shared" si="97"/>
        <v>3</v>
      </c>
      <c r="MK83">
        <f t="shared" si="98"/>
        <v>0.4</v>
      </c>
      <c r="ML83">
        <f t="shared" si="99"/>
        <v>2</v>
      </c>
      <c r="MM83">
        <f t="shared" si="100"/>
        <v>0</v>
      </c>
      <c r="MN83">
        <f t="shared" si="101"/>
        <v>1</v>
      </c>
      <c r="MO83">
        <f t="shared" si="102"/>
        <v>0.33333333333333331</v>
      </c>
      <c r="MP83">
        <f t="shared" si="103"/>
        <v>1.8333333333333333</v>
      </c>
      <c r="MQ83">
        <f t="shared" si="104"/>
        <v>0</v>
      </c>
      <c r="MR83">
        <f t="shared" si="105"/>
        <v>1.3333333333333333</v>
      </c>
      <c r="MS83">
        <f t="shared" si="106"/>
        <v>86.714285714285708</v>
      </c>
      <c r="MT83">
        <f t="shared" si="107"/>
        <v>94.857142857142861</v>
      </c>
      <c r="MU83" s="77">
        <f t="shared" si="63"/>
        <v>1</v>
      </c>
      <c r="MV83">
        <f t="shared" si="64"/>
        <v>0</v>
      </c>
      <c r="MW83">
        <v>1</v>
      </c>
      <c r="MX83">
        <v>1</v>
      </c>
      <c r="MY83">
        <f t="shared" si="65"/>
        <v>0</v>
      </c>
      <c r="MZ83">
        <v>1</v>
      </c>
      <c r="NA83">
        <v>1</v>
      </c>
      <c r="NB83">
        <f t="shared" si="66"/>
        <v>0</v>
      </c>
      <c r="NC83">
        <f t="shared" si="67"/>
        <v>1</v>
      </c>
      <c r="ND83">
        <f t="shared" si="68"/>
        <v>0</v>
      </c>
      <c r="NE83">
        <f t="shared" si="69"/>
        <v>1</v>
      </c>
      <c r="NF83">
        <f t="shared" si="70"/>
        <v>1</v>
      </c>
      <c r="NG83">
        <f t="shared" si="71"/>
        <v>1</v>
      </c>
      <c r="NH83">
        <f t="shared" si="72"/>
        <v>1</v>
      </c>
      <c r="NI83">
        <f t="shared" si="73"/>
        <v>1</v>
      </c>
      <c r="NJ83">
        <f t="shared" si="74"/>
        <v>1</v>
      </c>
      <c r="NK83">
        <f t="shared" si="75"/>
        <v>0</v>
      </c>
      <c r="NL83">
        <f t="shared" si="76"/>
        <v>1</v>
      </c>
      <c r="NM83">
        <f t="shared" si="77"/>
        <v>0</v>
      </c>
      <c r="NN83" s="77">
        <f t="shared" si="78"/>
        <v>1</v>
      </c>
      <c r="NO83" s="77">
        <f t="shared" si="79"/>
        <v>0</v>
      </c>
      <c r="NP83" s="77">
        <f t="shared" si="80"/>
        <v>1</v>
      </c>
      <c r="NQ83" s="77">
        <f t="shared" si="81"/>
        <v>1</v>
      </c>
      <c r="NR83" s="77">
        <f t="shared" si="82"/>
        <v>1</v>
      </c>
      <c r="NS83" s="77">
        <f t="shared" si="83"/>
        <v>1</v>
      </c>
      <c r="NT83" s="77">
        <f t="shared" si="84"/>
        <v>1</v>
      </c>
      <c r="NU83" s="77">
        <f t="shared" si="85"/>
        <v>1</v>
      </c>
      <c r="NV83" s="77">
        <f t="shared" si="86"/>
        <v>1</v>
      </c>
      <c r="NW83" s="77" t="e">
        <f>IF(LEN(VLOOKUP(I:I,#REF!, 2, 0))=0, "", VLOOKUP(I:I,#REF!, 2, 0))</f>
        <v>#REF!</v>
      </c>
      <c r="NX83" s="77" t="e">
        <f>IF(LEN(VLOOKUP(I:I,#REF!, 3, 0))=0, "", VLOOKUP(I:I,#REF!, 3, 0))</f>
        <v>#REF!</v>
      </c>
      <c r="NY83" s="77">
        <f t="shared" si="108"/>
        <v>0.66666666666666663</v>
      </c>
      <c r="NZ83" s="77">
        <f t="shared" si="109"/>
        <v>1</v>
      </c>
      <c r="OA83" s="77">
        <f t="shared" si="110"/>
        <v>0</v>
      </c>
      <c r="OB83" s="77">
        <f t="shared" si="87"/>
        <v>0.66666666666666663</v>
      </c>
      <c r="OC83">
        <f t="shared" si="88"/>
        <v>0</v>
      </c>
      <c r="OD83" s="77">
        <f t="shared" si="111"/>
        <v>1</v>
      </c>
      <c r="OE83">
        <f t="shared" si="89"/>
        <v>0.8</v>
      </c>
      <c r="OF83">
        <f t="shared" si="90"/>
        <v>0.81818181818181823</v>
      </c>
      <c r="OG83" t="e">
        <f t="shared" si="112"/>
        <v>#REF!</v>
      </c>
      <c r="OH83">
        <f t="shared" si="91"/>
        <v>0.66666666666666663</v>
      </c>
      <c r="OI83">
        <f t="shared" si="113"/>
        <v>0</v>
      </c>
      <c r="OJ83" s="77">
        <f t="shared" si="114"/>
        <v>1</v>
      </c>
      <c r="OK83" t="e">
        <f>IF(LEN(VLOOKUP(I:I,#REF!, 2, 0))=0, "", VLOOKUP(I:I,#REF!, 2, 0))</f>
        <v>#REF!</v>
      </c>
      <c r="OL83" t="e">
        <f>IF(LEN(VLOOKUP(I:I,#REF!, 3, 0))=0, "", VLOOKUP(I:I,#REF!, 3, 0))</f>
        <v>#REF!</v>
      </c>
      <c r="OM83">
        <v>5</v>
      </c>
      <c r="ON83">
        <v>1</v>
      </c>
      <c r="OO83" s="109">
        <v>1</v>
      </c>
      <c r="OP83">
        <f t="shared" si="115"/>
        <v>7</v>
      </c>
      <c r="OQ83">
        <v>0</v>
      </c>
      <c r="OR83">
        <v>3</v>
      </c>
      <c r="OS83">
        <f t="shared" si="116"/>
        <v>5</v>
      </c>
    </row>
    <row r="84" spans="1:409" ht="18" customHeight="1">
      <c r="F84">
        <v>1</v>
      </c>
      <c r="G84">
        <v>1</v>
      </c>
      <c r="H84" s="112" t="s">
        <v>4440</v>
      </c>
      <c r="I84" s="112" t="s">
        <v>4440</v>
      </c>
      <c r="J84" s="22"/>
      <c r="K84" s="23">
        <v>44270.788402777776</v>
      </c>
      <c r="L84" s="23">
        <v>44270.861400462964</v>
      </c>
      <c r="M84" s="24">
        <v>100</v>
      </c>
      <c r="N84" s="24">
        <v>1</v>
      </c>
      <c r="O84" s="74">
        <v>1</v>
      </c>
      <c r="P84" s="25" t="s">
        <v>313</v>
      </c>
      <c r="Q84" s="24">
        <v>6307</v>
      </c>
      <c r="R84" s="24">
        <v>1</v>
      </c>
      <c r="S84" s="23">
        <v>44270.861411851853</v>
      </c>
      <c r="T84" s="25" t="s">
        <v>314</v>
      </c>
      <c r="U84" s="25" t="s">
        <v>4441</v>
      </c>
      <c r="V84" s="25" t="s">
        <v>4442</v>
      </c>
      <c r="W84" s="25" t="s">
        <v>812</v>
      </c>
      <c r="X84" s="24">
        <v>24.765999999999998</v>
      </c>
      <c r="Y84" s="24">
        <v>32.651000000000003</v>
      </c>
      <c r="Z84" s="24">
        <v>36.521999999999998</v>
      </c>
      <c r="AA84" s="24">
        <v>2</v>
      </c>
      <c r="AB84" s="24">
        <v>2</v>
      </c>
      <c r="AC84" s="24">
        <v>1</v>
      </c>
      <c r="AD84" s="24">
        <v>1</v>
      </c>
      <c r="AE84" s="24">
        <v>0</v>
      </c>
      <c r="AF84" s="24">
        <v>2</v>
      </c>
      <c r="AG84" s="24">
        <v>2</v>
      </c>
      <c r="AH84" s="24">
        <v>2</v>
      </c>
      <c r="AI84" s="24">
        <v>2</v>
      </c>
      <c r="AJ84" s="25" t="s">
        <v>4443</v>
      </c>
      <c r="AK84" s="24">
        <v>3.7029999999999998</v>
      </c>
      <c r="AL84" s="24">
        <v>7.7880000000000003</v>
      </c>
      <c r="AM84" s="24">
        <v>8.8580000000000005</v>
      </c>
      <c r="AN84" s="24">
        <v>2</v>
      </c>
      <c r="AO84" s="24">
        <v>4</v>
      </c>
      <c r="AP84" s="24">
        <v>0</v>
      </c>
      <c r="AQ84" s="24">
        <v>0</v>
      </c>
      <c r="AR84" s="24">
        <v>0</v>
      </c>
      <c r="AS84" s="24">
        <v>187.75700000000001</v>
      </c>
      <c r="AT84" s="24">
        <v>0</v>
      </c>
      <c r="AU84" s="24">
        <v>135.25</v>
      </c>
      <c r="AV84" s="24">
        <v>351.40699999999998</v>
      </c>
      <c r="AW84" s="24">
        <v>362.70100000000002</v>
      </c>
      <c r="AX84" s="24">
        <v>11</v>
      </c>
      <c r="AY84" s="25" t="s">
        <v>4444</v>
      </c>
      <c r="AZ84" s="25" t="s">
        <v>377</v>
      </c>
      <c r="BA84" s="25"/>
      <c r="BB84" s="74">
        <v>1</v>
      </c>
      <c r="BC84" s="25" t="s">
        <v>4445</v>
      </c>
      <c r="BD84" s="24">
        <v>317.56700000000001</v>
      </c>
      <c r="BE84" s="24">
        <v>322.12700000000001</v>
      </c>
      <c r="BF84" s="24">
        <v>339.22800000000001</v>
      </c>
      <c r="BG84" s="24">
        <v>3</v>
      </c>
      <c r="BH84" s="24">
        <v>5.7229999999999999</v>
      </c>
      <c r="BI84" s="24">
        <v>27.358000000000001</v>
      </c>
      <c r="BJ84" s="24">
        <v>30.16</v>
      </c>
      <c r="BK84" s="24">
        <v>2</v>
      </c>
      <c r="BL84" s="25" t="s">
        <v>1297</v>
      </c>
      <c r="BM84" s="24">
        <v>98.042000000000002</v>
      </c>
      <c r="BN84" s="24">
        <v>98.042000000000002</v>
      </c>
      <c r="BO84" s="24">
        <v>135.13800000000001</v>
      </c>
      <c r="BP84" s="24">
        <v>1</v>
      </c>
      <c r="BQ84" s="24">
        <v>100</v>
      </c>
      <c r="BR84" s="24">
        <v>100</v>
      </c>
      <c r="BS84" s="24">
        <v>68.03</v>
      </c>
      <c r="BT84" s="24">
        <v>1171.78</v>
      </c>
      <c r="BU84" s="24">
        <v>1175.759</v>
      </c>
      <c r="BV84" s="24">
        <v>33</v>
      </c>
      <c r="BW84" s="25" t="s">
        <v>4446</v>
      </c>
      <c r="BX84" s="25" t="s">
        <v>378</v>
      </c>
      <c r="BY84" s="25"/>
      <c r="BZ84" s="74">
        <v>0</v>
      </c>
      <c r="CA84" s="25" t="s">
        <v>4447</v>
      </c>
      <c r="CB84" s="24">
        <v>0</v>
      </c>
      <c r="CC84" s="24">
        <v>0</v>
      </c>
      <c r="CD84" s="24">
        <v>99.036000000000001</v>
      </c>
      <c r="CE84" s="24">
        <v>0</v>
      </c>
      <c r="CF84" s="24">
        <v>100</v>
      </c>
      <c r="CG84" s="24">
        <v>100</v>
      </c>
      <c r="CH84" s="24">
        <v>54.18</v>
      </c>
      <c r="CI84" s="24">
        <v>71.891999999999996</v>
      </c>
      <c r="CJ84" s="24">
        <v>77.566999999999993</v>
      </c>
      <c r="CK84" s="24">
        <v>2</v>
      </c>
      <c r="CL84" s="99" t="s">
        <v>4448</v>
      </c>
      <c r="CM84" s="96" t="s">
        <v>414</v>
      </c>
      <c r="CN84" s="24">
        <v>0</v>
      </c>
      <c r="CO84" s="24">
        <v>0</v>
      </c>
      <c r="CP84" s="24">
        <v>164.65799999999999</v>
      </c>
      <c r="CQ84" s="24">
        <v>0</v>
      </c>
      <c r="CR84" s="24">
        <v>100</v>
      </c>
      <c r="CS84" s="24">
        <v>100</v>
      </c>
      <c r="CT84" s="24">
        <v>3</v>
      </c>
      <c r="CU84" s="24">
        <v>1</v>
      </c>
      <c r="CV84" s="25" t="s">
        <v>4449</v>
      </c>
      <c r="CW84" s="24">
        <v>0</v>
      </c>
      <c r="CX84" s="24">
        <v>0</v>
      </c>
      <c r="CY84" s="24">
        <v>410.84399999999999</v>
      </c>
      <c r="CZ84" s="24">
        <v>0</v>
      </c>
      <c r="DA84" s="24">
        <v>0.59699999999999998</v>
      </c>
      <c r="DB84" s="24">
        <v>4.0620000000000003</v>
      </c>
      <c r="DC84" s="24">
        <v>26.670999999999999</v>
      </c>
      <c r="DD84" s="24">
        <v>2</v>
      </c>
      <c r="DE84" s="25" t="s">
        <v>1297</v>
      </c>
      <c r="DF84" s="24">
        <v>0</v>
      </c>
      <c r="DG84" s="24">
        <v>0</v>
      </c>
      <c r="DH84" s="24">
        <v>38.814999999999998</v>
      </c>
      <c r="DI84" s="24">
        <v>0</v>
      </c>
      <c r="DJ84" s="24">
        <v>100</v>
      </c>
      <c r="DK84" s="24">
        <v>100</v>
      </c>
      <c r="DL84" s="24">
        <v>516.04100000000005</v>
      </c>
      <c r="DM84" s="24">
        <v>977.63300000000004</v>
      </c>
      <c r="DN84" s="24">
        <v>984.404</v>
      </c>
      <c r="DO84" s="24">
        <v>11</v>
      </c>
      <c r="DP84" s="25" t="s">
        <v>4450</v>
      </c>
      <c r="DQ84" s="25" t="s">
        <v>327</v>
      </c>
      <c r="DR84" s="25"/>
      <c r="DS84" s="74">
        <v>0</v>
      </c>
      <c r="DT84" s="25" t="s">
        <v>4451</v>
      </c>
      <c r="DU84" s="24">
        <v>0</v>
      </c>
      <c r="DV84" s="24">
        <v>0</v>
      </c>
      <c r="DW84" s="24">
        <v>69.063000000000002</v>
      </c>
      <c r="DX84" s="24">
        <v>0</v>
      </c>
      <c r="DY84" s="24">
        <v>100</v>
      </c>
      <c r="DZ84" s="24">
        <v>100</v>
      </c>
      <c r="EA84" s="24">
        <v>29.474</v>
      </c>
      <c r="EB84" s="24">
        <v>42.811</v>
      </c>
      <c r="EC84" s="24">
        <v>48.582000000000001</v>
      </c>
      <c r="ED84" s="24">
        <v>2</v>
      </c>
      <c r="EE84" s="96" t="s">
        <v>417</v>
      </c>
      <c r="EF84" s="96" t="s">
        <v>364</v>
      </c>
      <c r="EG84" s="24">
        <v>0</v>
      </c>
      <c r="EH84" s="24">
        <v>0</v>
      </c>
      <c r="EI84" s="24">
        <v>180.68700000000001</v>
      </c>
      <c r="EJ84" s="24">
        <v>0</v>
      </c>
      <c r="EK84" s="24">
        <v>100</v>
      </c>
      <c r="EL84" s="24">
        <v>95</v>
      </c>
      <c r="EM84" s="24">
        <v>2</v>
      </c>
      <c r="EN84" s="24">
        <v>1</v>
      </c>
      <c r="EO84" s="25" t="s">
        <v>4452</v>
      </c>
      <c r="EP84" s="24">
        <v>29.378</v>
      </c>
      <c r="EQ84" s="24">
        <v>32.991999999999997</v>
      </c>
      <c r="ER84" s="24">
        <v>36.648000000000003</v>
      </c>
      <c r="ES84" s="24">
        <v>4</v>
      </c>
      <c r="ET84" s="25" t="s">
        <v>456</v>
      </c>
      <c r="EU84" s="24">
        <v>0</v>
      </c>
      <c r="EV84" s="24">
        <v>0</v>
      </c>
      <c r="EW84" s="24">
        <v>330.25799999999998</v>
      </c>
      <c r="EX84" s="24">
        <v>0</v>
      </c>
      <c r="EY84" s="24">
        <v>100</v>
      </c>
      <c r="EZ84" s="24">
        <v>95</v>
      </c>
      <c r="FA84" s="24">
        <v>5.6239999999999997</v>
      </c>
      <c r="FB84" s="24">
        <v>114.907</v>
      </c>
      <c r="FC84" s="24">
        <v>121.276</v>
      </c>
      <c r="FD84" s="24">
        <v>11</v>
      </c>
      <c r="FE84" s="25" t="s">
        <v>4453</v>
      </c>
      <c r="FF84" s="24">
        <v>1</v>
      </c>
      <c r="FG84" s="24">
        <v>3</v>
      </c>
      <c r="FH84" s="24">
        <v>2</v>
      </c>
      <c r="FI84" s="24">
        <v>1</v>
      </c>
      <c r="FJ84" s="24">
        <v>1</v>
      </c>
      <c r="FK84" s="24">
        <v>0</v>
      </c>
      <c r="FL84" s="25" t="s">
        <v>313</v>
      </c>
      <c r="FM84" s="25" t="s">
        <v>313</v>
      </c>
      <c r="FN84" s="24">
        <v>1</v>
      </c>
      <c r="FO84" s="24">
        <v>60.651000000000003</v>
      </c>
      <c r="FP84" s="24">
        <v>187.86799999999999</v>
      </c>
      <c r="FQ84" s="24">
        <v>193.822</v>
      </c>
      <c r="FR84" s="24">
        <v>14</v>
      </c>
      <c r="FS84" s="25" t="s">
        <v>4454</v>
      </c>
      <c r="FT84" s="25" t="s">
        <v>323</v>
      </c>
      <c r="FU84" s="25"/>
      <c r="FV84" s="74">
        <v>1</v>
      </c>
      <c r="FW84" s="25" t="s">
        <v>4455</v>
      </c>
      <c r="FX84" s="25" t="s">
        <v>312</v>
      </c>
      <c r="FY84" s="24">
        <v>12.263999999999999</v>
      </c>
      <c r="FZ84" s="24">
        <v>179.15</v>
      </c>
      <c r="GA84" s="24">
        <v>195.083</v>
      </c>
      <c r="GB84" s="24">
        <v>4</v>
      </c>
      <c r="GC84" s="25" t="s">
        <v>2147</v>
      </c>
      <c r="GD84" s="25" t="s">
        <v>368</v>
      </c>
      <c r="GE84" s="25"/>
      <c r="GF84" s="74">
        <v>1</v>
      </c>
      <c r="GG84" s="25" t="s">
        <v>4456</v>
      </c>
      <c r="GH84" s="25" t="s">
        <v>360</v>
      </c>
      <c r="GI84" s="24">
        <v>40.265000000000001</v>
      </c>
      <c r="GJ84" s="24">
        <v>42.145000000000003</v>
      </c>
      <c r="GK84" s="24">
        <v>80.88</v>
      </c>
      <c r="GL84" s="24">
        <v>2</v>
      </c>
      <c r="GM84" s="24">
        <v>1</v>
      </c>
      <c r="GN84" s="25" t="s">
        <v>4457</v>
      </c>
      <c r="GO84" s="24">
        <v>10.576000000000001</v>
      </c>
      <c r="GP84" s="24">
        <v>10.576000000000001</v>
      </c>
      <c r="GQ84" s="24">
        <v>11.904999999999999</v>
      </c>
      <c r="GR84" s="24">
        <v>1</v>
      </c>
      <c r="GS84" s="24">
        <v>2</v>
      </c>
      <c r="GT84" s="24">
        <v>2</v>
      </c>
      <c r="GU84" s="24">
        <v>1</v>
      </c>
      <c r="GV84" s="24">
        <v>3</v>
      </c>
      <c r="GW84" s="25" t="s">
        <v>965</v>
      </c>
      <c r="GX84" s="24">
        <v>15.847</v>
      </c>
      <c r="GY84" s="24">
        <v>62.201000000000001</v>
      </c>
      <c r="GZ84" s="24">
        <v>62.883000000000003</v>
      </c>
      <c r="HA84" s="24">
        <v>10</v>
      </c>
      <c r="HB84" s="24">
        <v>1</v>
      </c>
      <c r="HC84" s="24">
        <v>2</v>
      </c>
      <c r="HD84" s="24">
        <v>1</v>
      </c>
      <c r="HE84" s="24">
        <v>1</v>
      </c>
      <c r="HF84" s="24">
        <v>1</v>
      </c>
      <c r="HG84" s="24">
        <v>6</v>
      </c>
      <c r="HH84" s="24">
        <v>6</v>
      </c>
      <c r="HI84" s="25" t="s">
        <v>3684</v>
      </c>
      <c r="HJ84" s="25" t="s">
        <v>3685</v>
      </c>
      <c r="HK84" s="8"/>
      <c r="HL84" s="25" t="s">
        <v>4440</v>
      </c>
      <c r="HM84" s="23">
        <v>44273.501666666663</v>
      </c>
      <c r="HN84" s="23">
        <v>44273.532905092594</v>
      </c>
      <c r="HO84" s="24">
        <v>100</v>
      </c>
      <c r="HP84" s="24">
        <v>2698</v>
      </c>
      <c r="HQ84" s="24">
        <v>1</v>
      </c>
      <c r="HR84" s="23">
        <v>44273.532913912037</v>
      </c>
      <c r="HS84" s="25" t="s">
        <v>314</v>
      </c>
      <c r="HT84" s="25" t="s">
        <v>826</v>
      </c>
      <c r="HU84" s="25" t="s">
        <v>811</v>
      </c>
      <c r="HV84" s="25" t="s">
        <v>598</v>
      </c>
      <c r="HW84" s="24">
        <v>1</v>
      </c>
      <c r="HX84" s="24">
        <v>2</v>
      </c>
      <c r="HY84" s="24">
        <v>3</v>
      </c>
      <c r="HZ84" s="24">
        <v>1</v>
      </c>
      <c r="IA84" s="24">
        <v>1</v>
      </c>
      <c r="IB84" s="24">
        <v>1</v>
      </c>
      <c r="IC84" s="24">
        <v>3</v>
      </c>
      <c r="ID84" s="24">
        <v>3</v>
      </c>
      <c r="IE84" s="25" t="s">
        <v>4458</v>
      </c>
      <c r="IF84" s="24">
        <v>2</v>
      </c>
      <c r="IG84" s="24">
        <v>1</v>
      </c>
      <c r="IH84" s="25" t="s">
        <v>4459</v>
      </c>
      <c r="II84" s="25" t="s">
        <v>391</v>
      </c>
      <c r="IJ84" s="25"/>
      <c r="IK84" s="74">
        <v>1</v>
      </c>
      <c r="IL84" s="25" t="s">
        <v>4460</v>
      </c>
      <c r="IM84" s="74">
        <v>33</v>
      </c>
      <c r="IN84" s="25"/>
      <c r="IO84" s="74">
        <v>1</v>
      </c>
      <c r="IP84" s="25" t="s">
        <v>4461</v>
      </c>
      <c r="IQ84" s="25" t="s">
        <v>4462</v>
      </c>
      <c r="IR84" s="25"/>
      <c r="IS84" s="25"/>
      <c r="IT84" s="74">
        <v>0</v>
      </c>
      <c r="IU84" s="25" t="s">
        <v>4463</v>
      </c>
      <c r="IV84" s="74">
        <v>18</v>
      </c>
      <c r="IW84" s="25"/>
      <c r="IX84" s="74">
        <v>0</v>
      </c>
      <c r="IY84" s="25" t="s">
        <v>4464</v>
      </c>
      <c r="IZ84" s="25" t="s">
        <v>1824</v>
      </c>
      <c r="JA84" s="74">
        <v>40</v>
      </c>
      <c r="JB84" s="25"/>
      <c r="JC84" s="74">
        <v>1</v>
      </c>
      <c r="JD84" s="25" t="s">
        <v>4465</v>
      </c>
      <c r="JE84" s="74">
        <v>48</v>
      </c>
      <c r="JF84" s="25"/>
      <c r="JG84" s="74">
        <v>0</v>
      </c>
      <c r="JH84" s="25" t="s">
        <v>4466</v>
      </c>
      <c r="JI84" s="24">
        <v>2</v>
      </c>
      <c r="JJ84" s="24">
        <v>0</v>
      </c>
      <c r="JK84" s="24">
        <v>2</v>
      </c>
      <c r="JL84" s="24">
        <v>1</v>
      </c>
      <c r="JM84" s="25" t="s">
        <v>4467</v>
      </c>
      <c r="JN84" s="24">
        <v>1</v>
      </c>
      <c r="JO84" s="24">
        <v>1</v>
      </c>
      <c r="JP84" s="24">
        <v>1</v>
      </c>
      <c r="JQ84" s="24">
        <v>2</v>
      </c>
      <c r="JR84" s="24">
        <v>1</v>
      </c>
      <c r="JS84" s="25" t="s">
        <v>4468</v>
      </c>
      <c r="JT84" s="24">
        <v>3</v>
      </c>
      <c r="JU84" s="24">
        <v>1</v>
      </c>
      <c r="JV84" s="25" t="s">
        <v>4469</v>
      </c>
      <c r="JW84" s="24">
        <v>2</v>
      </c>
      <c r="JX84" s="24">
        <v>3</v>
      </c>
      <c r="JY84" s="24">
        <v>0</v>
      </c>
      <c r="JZ84" s="24">
        <v>1</v>
      </c>
      <c r="KA84" s="24">
        <v>0</v>
      </c>
      <c r="KB84" s="25" t="s">
        <v>313</v>
      </c>
      <c r="KC84" s="25" t="s">
        <v>313</v>
      </c>
      <c r="KD84" s="24">
        <v>2</v>
      </c>
      <c r="KE84" s="24">
        <v>9.4589999999999996</v>
      </c>
      <c r="KF84" s="24">
        <v>32.777999999999999</v>
      </c>
      <c r="KG84" s="24">
        <v>33.773000000000003</v>
      </c>
      <c r="KH84" s="24">
        <v>6</v>
      </c>
      <c r="KI84" s="24">
        <v>1</v>
      </c>
      <c r="KJ84" s="24">
        <v>1</v>
      </c>
      <c r="KK84" s="24">
        <v>1</v>
      </c>
      <c r="KL84" s="24">
        <v>1</v>
      </c>
      <c r="KM84" s="24">
        <v>1</v>
      </c>
      <c r="KN84" s="24">
        <v>11</v>
      </c>
      <c r="KO84" s="24">
        <v>2</v>
      </c>
      <c r="KP84" s="25" t="s">
        <v>336</v>
      </c>
      <c r="KQ84" s="25" t="s">
        <v>313</v>
      </c>
      <c r="KR84" s="24">
        <v>0</v>
      </c>
      <c r="KS84" s="25" t="s">
        <v>331</v>
      </c>
      <c r="KT84" s="25" t="s">
        <v>2276</v>
      </c>
      <c r="KU84" s="24">
        <v>5</v>
      </c>
      <c r="KV84" s="24">
        <v>5</v>
      </c>
      <c r="KW84" s="24">
        <v>5</v>
      </c>
      <c r="KX84" s="24">
        <v>4</v>
      </c>
      <c r="KY84" s="24">
        <v>4</v>
      </c>
      <c r="KZ84" s="24">
        <v>4</v>
      </c>
      <c r="LA84" s="24">
        <v>4</v>
      </c>
      <c r="LB84" s="24">
        <v>5</v>
      </c>
      <c r="LC84" s="24">
        <v>5</v>
      </c>
      <c r="LD84" s="24">
        <v>5</v>
      </c>
      <c r="LE84" s="24">
        <v>5</v>
      </c>
      <c r="LF84" s="24">
        <v>5</v>
      </c>
      <c r="LG84" s="24">
        <v>4</v>
      </c>
      <c r="LH84" s="24">
        <v>3</v>
      </c>
      <c r="LI84" s="24">
        <v>5</v>
      </c>
      <c r="LJ84" s="24">
        <v>5</v>
      </c>
      <c r="LK84" s="24">
        <v>4</v>
      </c>
      <c r="LL84" s="24">
        <v>5</v>
      </c>
      <c r="LM84" s="24">
        <v>4</v>
      </c>
      <c r="LN84" s="24">
        <v>5</v>
      </c>
      <c r="LO84" s="24">
        <v>5</v>
      </c>
      <c r="LP84" s="24">
        <v>5</v>
      </c>
      <c r="LQ84" s="24">
        <v>5</v>
      </c>
      <c r="LR84" s="24">
        <v>5</v>
      </c>
      <c r="LS84" s="24">
        <v>4</v>
      </c>
      <c r="LT84" s="24">
        <v>5</v>
      </c>
      <c r="LU84" s="24">
        <v>5</v>
      </c>
      <c r="LV84" s="25" t="s">
        <v>4470</v>
      </c>
      <c r="LW84" s="25" t="s">
        <v>4471</v>
      </c>
      <c r="LX84" s="25" t="s">
        <v>4472</v>
      </c>
      <c r="LY84" s="25" t="s">
        <v>4473</v>
      </c>
      <c r="LZ84" s="24">
        <v>63</v>
      </c>
      <c r="MA84">
        <f t="shared" si="59"/>
        <v>9</v>
      </c>
      <c r="MB84">
        <f t="shared" si="60"/>
        <v>12</v>
      </c>
      <c r="MC84">
        <f t="shared" si="61"/>
        <v>6</v>
      </c>
      <c r="MD84">
        <f t="shared" si="62"/>
        <v>5</v>
      </c>
      <c r="ME84">
        <f t="shared" si="92"/>
        <v>56</v>
      </c>
      <c r="MF84">
        <f t="shared" si="93"/>
        <v>1.5</v>
      </c>
      <c r="MG84">
        <f t="shared" si="94"/>
        <v>2</v>
      </c>
      <c r="MH84">
        <f t="shared" si="95"/>
        <v>1.2</v>
      </c>
      <c r="MI84">
        <f t="shared" si="96"/>
        <v>1</v>
      </c>
      <c r="MJ84">
        <f t="shared" si="97"/>
        <v>4.666666666666667</v>
      </c>
      <c r="MK84">
        <f t="shared" si="98"/>
        <v>0.8</v>
      </c>
      <c r="ML84">
        <f t="shared" si="99"/>
        <v>2.6</v>
      </c>
      <c r="MM84">
        <f t="shared" si="100"/>
        <v>1</v>
      </c>
      <c r="MN84">
        <f t="shared" si="101"/>
        <v>2</v>
      </c>
      <c r="MO84">
        <f t="shared" si="102"/>
        <v>0.83333333333333337</v>
      </c>
      <c r="MP84">
        <f t="shared" si="103"/>
        <v>2.5</v>
      </c>
      <c r="MQ84">
        <f t="shared" si="104"/>
        <v>0.33333333333333331</v>
      </c>
      <c r="MR84">
        <f t="shared" si="105"/>
        <v>2.3333333333333335</v>
      </c>
      <c r="MS84">
        <f t="shared" si="106"/>
        <v>100</v>
      </c>
      <c r="MT84">
        <f t="shared" si="107"/>
        <v>98.571428571428569</v>
      </c>
      <c r="MU84" s="77">
        <f t="shared" si="63"/>
        <v>1</v>
      </c>
      <c r="MV84">
        <f t="shared" si="64"/>
        <v>0</v>
      </c>
      <c r="MW84">
        <v>0</v>
      </c>
      <c r="MX84">
        <v>1</v>
      </c>
      <c r="MY84">
        <f t="shared" si="65"/>
        <v>0</v>
      </c>
      <c r="MZ84">
        <v>1</v>
      </c>
      <c r="NA84">
        <v>1</v>
      </c>
      <c r="NB84">
        <f t="shared" si="66"/>
        <v>1</v>
      </c>
      <c r="NC84">
        <f t="shared" si="67"/>
        <v>0</v>
      </c>
      <c r="ND84">
        <f t="shared" si="68"/>
        <v>1</v>
      </c>
      <c r="NE84">
        <f t="shared" si="69"/>
        <v>0</v>
      </c>
      <c r="NF84">
        <f t="shared" si="70"/>
        <v>1</v>
      </c>
      <c r="NG84">
        <f t="shared" si="71"/>
        <v>0</v>
      </c>
      <c r="NH84">
        <f t="shared" si="72"/>
        <v>1</v>
      </c>
      <c r="NI84">
        <f t="shared" si="73"/>
        <v>1</v>
      </c>
      <c r="NJ84">
        <f t="shared" si="74"/>
        <v>0</v>
      </c>
      <c r="NK84">
        <f t="shared" si="75"/>
        <v>0</v>
      </c>
      <c r="NL84">
        <f t="shared" si="76"/>
        <v>1</v>
      </c>
      <c r="NM84">
        <f t="shared" si="77"/>
        <v>0</v>
      </c>
      <c r="NN84" s="77">
        <f t="shared" si="78"/>
        <v>1</v>
      </c>
      <c r="NO84" s="77">
        <f t="shared" si="79"/>
        <v>0</v>
      </c>
      <c r="NP84" s="77">
        <f t="shared" si="80"/>
        <v>1</v>
      </c>
      <c r="NQ84" s="77">
        <f t="shared" si="81"/>
        <v>0</v>
      </c>
      <c r="NR84" s="77">
        <f t="shared" si="82"/>
        <v>0</v>
      </c>
      <c r="NS84" s="77">
        <f t="shared" si="83"/>
        <v>0</v>
      </c>
      <c r="NT84" s="77">
        <f t="shared" si="84"/>
        <v>1</v>
      </c>
      <c r="NU84" s="77">
        <f t="shared" si="85"/>
        <v>0</v>
      </c>
      <c r="NV84" s="77">
        <f t="shared" si="86"/>
        <v>1</v>
      </c>
      <c r="NW84" s="77" t="e">
        <f>IF(LEN(VLOOKUP(I:I,#REF!, 2, 0))=0, "", VLOOKUP(I:I,#REF!, 2, 0))</f>
        <v>#REF!</v>
      </c>
      <c r="NX84" s="77" t="e">
        <f>IF(LEN(VLOOKUP(I:I,#REF!, 3, 0))=0, "", VLOOKUP(I:I,#REF!, 3, 0))</f>
        <v>#REF!</v>
      </c>
      <c r="NY84" s="77">
        <f t="shared" si="108"/>
        <v>0.5</v>
      </c>
      <c r="NZ84" s="77">
        <f t="shared" si="109"/>
        <v>0.75</v>
      </c>
      <c r="OA84" s="77">
        <f t="shared" si="110"/>
        <v>0</v>
      </c>
      <c r="OB84" s="77">
        <f t="shared" si="87"/>
        <v>0.5</v>
      </c>
      <c r="OC84">
        <f t="shared" si="88"/>
        <v>1</v>
      </c>
      <c r="OD84" s="77">
        <f t="shared" si="111"/>
        <v>0.25</v>
      </c>
      <c r="OE84">
        <f t="shared" si="89"/>
        <v>0.46666666666666667</v>
      </c>
      <c r="OF84">
        <f t="shared" si="90"/>
        <v>0.54545454545454541</v>
      </c>
      <c r="OG84" t="e">
        <f t="shared" si="112"/>
        <v>#REF!</v>
      </c>
      <c r="OH84">
        <f t="shared" si="91"/>
        <v>0.5</v>
      </c>
      <c r="OI84">
        <f t="shared" si="113"/>
        <v>0.5</v>
      </c>
      <c r="OJ84" s="77">
        <f t="shared" si="114"/>
        <v>0.5</v>
      </c>
      <c r="OK84" t="e">
        <f>IF(LEN(VLOOKUP(I:I,#REF!, 2, 0))=0, "", VLOOKUP(I:I,#REF!, 2, 0))</f>
        <v>#REF!</v>
      </c>
      <c r="OL84" t="e">
        <f>IF(LEN(VLOOKUP(I:I,#REF!, 3, 0))=0, "", VLOOKUP(I:I,#REF!, 3, 0))</f>
        <v>#REF!</v>
      </c>
      <c r="OM84">
        <v>3</v>
      </c>
      <c r="ON84">
        <v>1</v>
      </c>
      <c r="OO84" s="1">
        <v>1</v>
      </c>
      <c r="OP84">
        <f t="shared" si="115"/>
        <v>9</v>
      </c>
      <c r="OQ84">
        <v>0</v>
      </c>
      <c r="OR84">
        <v>3</v>
      </c>
      <c r="OS84">
        <f t="shared" si="116"/>
        <v>7</v>
      </c>
    </row>
    <row r="85" spans="1:409" ht="18" customHeight="1">
      <c r="C85">
        <v>1</v>
      </c>
      <c r="F85" t="s">
        <v>353</v>
      </c>
      <c r="G85" t="s">
        <v>353</v>
      </c>
      <c r="H85" s="112" t="s">
        <v>4474</v>
      </c>
      <c r="I85" s="112" t="s">
        <v>4474</v>
      </c>
      <c r="J85" s="22"/>
      <c r="K85" s="23">
        <v>44270.630543981482</v>
      </c>
      <c r="L85" s="23">
        <v>44275.005810185183</v>
      </c>
      <c r="M85" s="24">
        <v>9</v>
      </c>
      <c r="N85" s="24">
        <v>1</v>
      </c>
      <c r="O85" s="74">
        <v>1</v>
      </c>
      <c r="P85" s="25" t="s">
        <v>313</v>
      </c>
      <c r="Q85" s="24">
        <v>378023</v>
      </c>
      <c r="R85" s="24">
        <v>0</v>
      </c>
      <c r="S85" s="23">
        <v>44282.005852754628</v>
      </c>
      <c r="T85" s="25" t="s">
        <v>314</v>
      </c>
      <c r="U85" s="25" t="s">
        <v>1220</v>
      </c>
      <c r="V85" s="25" t="s">
        <v>1221</v>
      </c>
      <c r="W85" s="25" t="s">
        <v>537</v>
      </c>
      <c r="X85" s="24">
        <v>2.9</v>
      </c>
      <c r="Y85" s="24">
        <v>11.919</v>
      </c>
      <c r="Z85" s="24">
        <v>14.728</v>
      </c>
      <c r="AA85" s="24">
        <v>5</v>
      </c>
      <c r="AB85" s="24">
        <v>3</v>
      </c>
      <c r="AC85" s="24">
        <v>1</v>
      </c>
      <c r="AD85" s="24">
        <v>1</v>
      </c>
      <c r="AE85" s="24">
        <v>0</v>
      </c>
      <c r="AF85" s="24">
        <v>2</v>
      </c>
      <c r="AG85" s="24">
        <v>1</v>
      </c>
      <c r="AH85" s="24">
        <v>3</v>
      </c>
      <c r="AI85" s="24">
        <v>0</v>
      </c>
      <c r="AJ85" s="25" t="s">
        <v>4475</v>
      </c>
      <c r="AK85" s="24">
        <v>3.52</v>
      </c>
      <c r="AL85" s="24">
        <v>9.8940000000000001</v>
      </c>
      <c r="AM85" s="24">
        <v>11.488</v>
      </c>
      <c r="AN85" s="24">
        <v>3</v>
      </c>
      <c r="AO85" s="24">
        <v>3</v>
      </c>
      <c r="AP85" s="24">
        <v>0</v>
      </c>
      <c r="AQ85" s="24">
        <v>66.108000000000004</v>
      </c>
      <c r="AR85" s="24">
        <v>66.108000000000004</v>
      </c>
      <c r="AS85" s="24">
        <v>157.05699999999999</v>
      </c>
      <c r="AT85" s="24">
        <v>1</v>
      </c>
      <c r="AU85" s="26" t="s">
        <v>353</v>
      </c>
      <c r="AV85" s="26" t="s">
        <v>353</v>
      </c>
      <c r="AW85" s="26" t="s">
        <v>353</v>
      </c>
      <c r="AX85" s="25" t="s">
        <v>353</v>
      </c>
      <c r="AY85" s="25" t="s">
        <v>353</v>
      </c>
      <c r="AZ85" s="25" t="s">
        <v>320</v>
      </c>
      <c r="BA85" s="25"/>
      <c r="BB85" s="74">
        <v>-999</v>
      </c>
      <c r="BC85" s="25" t="s">
        <v>353</v>
      </c>
      <c r="BD85" s="25" t="s">
        <v>353</v>
      </c>
      <c r="BE85" s="25" t="s">
        <v>353</v>
      </c>
      <c r="BF85" s="25" t="s">
        <v>353</v>
      </c>
      <c r="BG85" s="25" t="s">
        <v>353</v>
      </c>
      <c r="BH85" s="25" t="s">
        <v>353</v>
      </c>
      <c r="BI85" s="25" t="s">
        <v>353</v>
      </c>
      <c r="BJ85" s="25" t="s">
        <v>353</v>
      </c>
      <c r="BK85" s="25" t="s">
        <v>353</v>
      </c>
      <c r="BL85" s="25" t="s">
        <v>353</v>
      </c>
      <c r="BM85" s="25" t="s">
        <v>353</v>
      </c>
      <c r="BN85" s="25" t="s">
        <v>353</v>
      </c>
      <c r="BO85" s="25" t="s">
        <v>353</v>
      </c>
      <c r="BP85" s="25" t="s">
        <v>353</v>
      </c>
      <c r="BQ85" s="25" t="s">
        <v>353</v>
      </c>
      <c r="BR85" s="25" t="s">
        <v>353</v>
      </c>
      <c r="BS85" s="25" t="s">
        <v>353</v>
      </c>
      <c r="BT85" s="25" t="s">
        <v>353</v>
      </c>
      <c r="BU85" s="25" t="s">
        <v>353</v>
      </c>
      <c r="BV85" s="25" t="s">
        <v>353</v>
      </c>
      <c r="BW85" s="25" t="s">
        <v>353</v>
      </c>
      <c r="BX85" s="25" t="s">
        <v>320</v>
      </c>
      <c r="BY85" s="25"/>
      <c r="BZ85" s="74">
        <v>-999</v>
      </c>
      <c r="CA85" s="25" t="s">
        <v>353</v>
      </c>
      <c r="CB85" s="25" t="s">
        <v>353</v>
      </c>
      <c r="CC85" s="25" t="s">
        <v>353</v>
      </c>
      <c r="CD85" s="25" t="s">
        <v>353</v>
      </c>
      <c r="CE85" s="25" t="s">
        <v>353</v>
      </c>
      <c r="CF85" s="26" t="s">
        <v>353</v>
      </c>
      <c r="CG85" s="26" t="s">
        <v>353</v>
      </c>
      <c r="CH85" s="26" t="s">
        <v>353</v>
      </c>
      <c r="CI85" s="26" t="s">
        <v>353</v>
      </c>
      <c r="CJ85" s="26" t="s">
        <v>353</v>
      </c>
      <c r="CK85" s="26" t="s">
        <v>353</v>
      </c>
      <c r="CL85" s="99" t="s">
        <v>353</v>
      </c>
      <c r="CM85" s="96" t="s">
        <v>353</v>
      </c>
      <c r="CN85" s="25" t="s">
        <v>353</v>
      </c>
      <c r="CO85" s="25" t="s">
        <v>353</v>
      </c>
      <c r="CP85" s="25" t="s">
        <v>353</v>
      </c>
      <c r="CQ85" s="25" t="s">
        <v>353</v>
      </c>
      <c r="CR85" s="25" t="s">
        <v>353</v>
      </c>
      <c r="CS85" s="25" t="s">
        <v>353</v>
      </c>
      <c r="CT85" s="25" t="s">
        <v>353</v>
      </c>
      <c r="CU85" s="25" t="s">
        <v>353</v>
      </c>
      <c r="CV85" s="25" t="s">
        <v>353</v>
      </c>
      <c r="CW85" s="26" t="s">
        <v>353</v>
      </c>
      <c r="CX85" s="26" t="s">
        <v>353</v>
      </c>
      <c r="CY85" s="26" t="s">
        <v>353</v>
      </c>
      <c r="CZ85" s="26" t="s">
        <v>353</v>
      </c>
      <c r="DA85" s="26" t="s">
        <v>353</v>
      </c>
      <c r="DB85" s="26" t="s">
        <v>353</v>
      </c>
      <c r="DC85" s="26" t="s">
        <v>353</v>
      </c>
      <c r="DD85" s="26" t="s">
        <v>353</v>
      </c>
      <c r="DE85" s="25" t="s">
        <v>353</v>
      </c>
      <c r="DF85" s="25" t="s">
        <v>353</v>
      </c>
      <c r="DG85" s="25" t="s">
        <v>353</v>
      </c>
      <c r="DH85" s="25" t="s">
        <v>353</v>
      </c>
      <c r="DI85" s="25" t="s">
        <v>353</v>
      </c>
      <c r="DJ85" s="25" t="s">
        <v>353</v>
      </c>
      <c r="DK85" s="25" t="s">
        <v>353</v>
      </c>
      <c r="DL85" s="25" t="s">
        <v>353</v>
      </c>
      <c r="DM85" s="25" t="s">
        <v>353</v>
      </c>
      <c r="DN85" s="25" t="s">
        <v>353</v>
      </c>
      <c r="DO85" s="25" t="s">
        <v>353</v>
      </c>
      <c r="DP85" s="25" t="s">
        <v>353</v>
      </c>
      <c r="DQ85" s="25" t="s">
        <v>320</v>
      </c>
      <c r="DR85" s="25"/>
      <c r="DS85" s="74">
        <v>-999</v>
      </c>
      <c r="DT85" s="25" t="s">
        <v>353</v>
      </c>
      <c r="DU85" s="25" t="s">
        <v>353</v>
      </c>
      <c r="DV85" s="25" t="s">
        <v>353</v>
      </c>
      <c r="DW85" s="25" t="s">
        <v>353</v>
      </c>
      <c r="DX85" s="25" t="s">
        <v>353</v>
      </c>
      <c r="DY85" s="25" t="s">
        <v>353</v>
      </c>
      <c r="DZ85" s="25" t="s">
        <v>353</v>
      </c>
      <c r="EA85" s="25" t="s">
        <v>353</v>
      </c>
      <c r="EB85" s="25" t="s">
        <v>353</v>
      </c>
      <c r="EC85" s="25" t="s">
        <v>353</v>
      </c>
      <c r="ED85" s="25" t="s">
        <v>353</v>
      </c>
      <c r="EE85" s="96" t="s">
        <v>353</v>
      </c>
      <c r="EF85" s="96" t="s">
        <v>353</v>
      </c>
      <c r="EG85" s="25" t="s">
        <v>353</v>
      </c>
      <c r="EH85" s="25" t="s">
        <v>353</v>
      </c>
      <c r="EI85" s="25" t="s">
        <v>353</v>
      </c>
      <c r="EJ85" s="25" t="s">
        <v>353</v>
      </c>
      <c r="EK85" s="25" t="s">
        <v>353</v>
      </c>
      <c r="EL85" s="25" t="s">
        <v>353</v>
      </c>
      <c r="EM85" s="25" t="s">
        <v>353</v>
      </c>
      <c r="EN85" s="25" t="s">
        <v>353</v>
      </c>
      <c r="EO85" s="25" t="s">
        <v>353</v>
      </c>
      <c r="EP85" s="25" t="s">
        <v>353</v>
      </c>
      <c r="EQ85" s="25" t="s">
        <v>353</v>
      </c>
      <c r="ER85" s="25" t="s">
        <v>353</v>
      </c>
      <c r="ES85" s="25" t="s">
        <v>353</v>
      </c>
      <c r="ET85" s="25" t="s">
        <v>353</v>
      </c>
      <c r="EU85" s="25" t="s">
        <v>353</v>
      </c>
      <c r="EV85" s="25" t="s">
        <v>353</v>
      </c>
      <c r="EW85" s="25" t="s">
        <v>353</v>
      </c>
      <c r="EX85" s="25" t="s">
        <v>353</v>
      </c>
      <c r="EY85" s="25" t="s">
        <v>353</v>
      </c>
      <c r="EZ85" s="25" t="s">
        <v>353</v>
      </c>
      <c r="FA85" s="25" t="s">
        <v>353</v>
      </c>
      <c r="FB85" s="25" t="s">
        <v>353</v>
      </c>
      <c r="FC85" s="25" t="s">
        <v>353</v>
      </c>
      <c r="FD85" s="25" t="s">
        <v>353</v>
      </c>
      <c r="FE85" s="25" t="s">
        <v>353</v>
      </c>
      <c r="FF85" s="25" t="s">
        <v>353</v>
      </c>
      <c r="FG85" s="25" t="s">
        <v>353</v>
      </c>
      <c r="FH85" s="25" t="s">
        <v>353</v>
      </c>
      <c r="FI85" s="25" t="s">
        <v>353</v>
      </c>
      <c r="FJ85" s="25" t="s">
        <v>353</v>
      </c>
      <c r="FK85" s="25" t="s">
        <v>353</v>
      </c>
      <c r="FL85" s="25" t="s">
        <v>353</v>
      </c>
      <c r="FM85" s="25" t="s">
        <v>353</v>
      </c>
      <c r="FN85" s="26" t="s">
        <v>353</v>
      </c>
      <c r="FO85" s="26" t="s">
        <v>353</v>
      </c>
      <c r="FP85" s="26" t="s">
        <v>353</v>
      </c>
      <c r="FQ85" s="26" t="s">
        <v>353</v>
      </c>
      <c r="FR85" s="26" t="s">
        <v>353</v>
      </c>
      <c r="FS85" s="25" t="s">
        <v>353</v>
      </c>
      <c r="FT85" s="25" t="s">
        <v>320</v>
      </c>
      <c r="FU85" s="25"/>
      <c r="FV85" s="74">
        <v>-999</v>
      </c>
      <c r="FW85" s="25" t="s">
        <v>353</v>
      </c>
      <c r="FX85" s="25" t="s">
        <v>353</v>
      </c>
      <c r="FY85" s="25" t="s">
        <v>353</v>
      </c>
      <c r="FZ85" s="25" t="s">
        <v>353</v>
      </c>
      <c r="GA85" s="25" t="s">
        <v>353</v>
      </c>
      <c r="GB85" s="25" t="s">
        <v>353</v>
      </c>
      <c r="GC85" s="25" t="s">
        <v>353</v>
      </c>
      <c r="GD85" s="25" t="s">
        <v>320</v>
      </c>
      <c r="GE85" s="25"/>
      <c r="GF85" s="74">
        <v>-999</v>
      </c>
      <c r="GG85" s="25" t="s">
        <v>353</v>
      </c>
      <c r="GH85" s="25" t="s">
        <v>353</v>
      </c>
      <c r="GI85" s="25" t="s">
        <v>353</v>
      </c>
      <c r="GJ85" s="25" t="s">
        <v>353</v>
      </c>
      <c r="GK85" s="25" t="s">
        <v>353</v>
      </c>
      <c r="GL85" s="25" t="s">
        <v>353</v>
      </c>
      <c r="GM85" s="25" t="s">
        <v>353</v>
      </c>
      <c r="GN85" s="25" t="s">
        <v>353</v>
      </c>
      <c r="GO85" s="25" t="s">
        <v>353</v>
      </c>
      <c r="GP85" s="25" t="s">
        <v>353</v>
      </c>
      <c r="GQ85" s="25" t="s">
        <v>353</v>
      </c>
      <c r="GR85" s="25" t="s">
        <v>353</v>
      </c>
      <c r="GS85" s="25" t="s">
        <v>353</v>
      </c>
      <c r="GT85" s="25" t="s">
        <v>353</v>
      </c>
      <c r="GU85" s="25" t="s">
        <v>353</v>
      </c>
      <c r="GV85" s="25" t="s">
        <v>353</v>
      </c>
      <c r="GW85" s="25" t="s">
        <v>353</v>
      </c>
      <c r="GX85" s="25" t="s">
        <v>353</v>
      </c>
      <c r="GY85" s="25" t="s">
        <v>353</v>
      </c>
      <c r="GZ85" s="25" t="s">
        <v>353</v>
      </c>
      <c r="HA85" s="25" t="s">
        <v>353</v>
      </c>
      <c r="HB85" s="25" t="s">
        <v>353</v>
      </c>
      <c r="HC85" s="25" t="s">
        <v>353</v>
      </c>
      <c r="HD85" s="25" t="s">
        <v>353</v>
      </c>
      <c r="HE85" s="25" t="s">
        <v>353</v>
      </c>
      <c r="HF85" s="25" t="s">
        <v>353</v>
      </c>
      <c r="HG85" s="25" t="s">
        <v>353</v>
      </c>
      <c r="HH85" s="25" t="s">
        <v>353</v>
      </c>
      <c r="HI85" s="25" t="s">
        <v>3684</v>
      </c>
      <c r="HJ85" s="25" t="s">
        <v>3685</v>
      </c>
      <c r="HK85" s="8"/>
      <c r="HL85" s="25" t="s">
        <v>4474</v>
      </c>
      <c r="HM85" s="27"/>
      <c r="HN85" s="27"/>
      <c r="HO85" s="27"/>
      <c r="HP85" s="27"/>
      <c r="HQ85" s="27"/>
      <c r="HR85" s="27"/>
      <c r="HS85" s="27"/>
      <c r="HT85" s="27"/>
      <c r="HU85" s="27"/>
      <c r="HV85" s="27"/>
      <c r="HW85" s="27"/>
      <c r="HX85" s="27"/>
      <c r="HY85" s="27"/>
      <c r="HZ85" s="27"/>
      <c r="IA85" s="27"/>
      <c r="IB85" s="27"/>
      <c r="IC85" s="27"/>
      <c r="ID85" s="27"/>
      <c r="IE85" s="27"/>
      <c r="IF85" s="27"/>
      <c r="IG85" s="27"/>
      <c r="IH85" s="27"/>
      <c r="II85" s="27" t="s">
        <v>320</v>
      </c>
      <c r="IJ85" s="27"/>
      <c r="IK85" s="24">
        <v>-999</v>
      </c>
      <c r="IL85" s="27"/>
      <c r="IM85" s="27" t="s">
        <v>320</v>
      </c>
      <c r="IN85" s="27"/>
      <c r="IO85" s="74">
        <v>-999</v>
      </c>
      <c r="IP85" s="27"/>
      <c r="IQ85" s="27"/>
      <c r="IR85" s="27" t="s">
        <v>320</v>
      </c>
      <c r="IS85" s="27"/>
      <c r="IT85" s="24">
        <v>-999</v>
      </c>
      <c r="IU85" s="27"/>
      <c r="IV85" s="27" t="s">
        <v>320</v>
      </c>
      <c r="IW85" s="27"/>
      <c r="IX85" s="24">
        <v>-999</v>
      </c>
      <c r="IY85" s="27"/>
      <c r="IZ85" s="27"/>
      <c r="JA85" s="27" t="s">
        <v>320</v>
      </c>
      <c r="JB85" s="27"/>
      <c r="JC85" s="24">
        <v>-999</v>
      </c>
      <c r="JD85" s="27"/>
      <c r="JE85" s="27" t="s">
        <v>320</v>
      </c>
      <c r="JF85" s="27"/>
      <c r="JG85" s="24">
        <v>-999</v>
      </c>
      <c r="JH85" s="27"/>
      <c r="JI85" s="27"/>
      <c r="JJ85" s="27"/>
      <c r="JK85" s="27"/>
      <c r="JL85" s="27"/>
      <c r="JM85" s="27"/>
      <c r="JN85" s="27"/>
      <c r="JO85" s="27"/>
      <c r="JP85" s="27"/>
      <c r="JQ85" s="27"/>
      <c r="JR85" s="27"/>
      <c r="JS85" s="27"/>
      <c r="JT85" s="27"/>
      <c r="JU85" s="27"/>
      <c r="JV85" s="27"/>
      <c r="JW85" s="27"/>
      <c r="JX85" s="27"/>
      <c r="JY85" s="27"/>
      <c r="JZ85" s="27"/>
      <c r="KA85" s="27"/>
      <c r="KB85" s="27"/>
      <c r="KC85" s="27"/>
      <c r="KD85" s="27"/>
      <c r="KE85" s="27"/>
      <c r="KF85" s="27"/>
      <c r="KG85" s="27"/>
      <c r="KH85" s="27"/>
      <c r="KI85" s="27"/>
      <c r="KJ85" s="27"/>
      <c r="KK85" s="27"/>
      <c r="KL85" s="27"/>
      <c r="KM85" s="27"/>
      <c r="KN85" s="27"/>
      <c r="KO85" s="27"/>
      <c r="KP85" s="27"/>
      <c r="KQ85" s="27"/>
      <c r="KR85" s="27"/>
      <c r="KS85" s="27"/>
      <c r="KT85" s="27"/>
      <c r="KU85" s="27"/>
      <c r="KV85" s="27"/>
      <c r="KW85" s="27"/>
      <c r="KX85" s="27"/>
      <c r="KY85" s="27"/>
      <c r="KZ85" s="27"/>
      <c r="LA85" s="27"/>
      <c r="LB85" s="27"/>
      <c r="LC85" s="27"/>
      <c r="LD85" s="27"/>
      <c r="LE85" s="27"/>
      <c r="LF85" s="27"/>
      <c r="LG85" s="27"/>
      <c r="LH85" s="27"/>
      <c r="LI85" s="27"/>
      <c r="LJ85" s="27"/>
      <c r="LK85" s="27"/>
      <c r="LL85" s="27"/>
      <c r="LM85" s="27"/>
      <c r="LN85" s="27"/>
      <c r="LO85" s="27"/>
      <c r="LP85" s="27"/>
      <c r="LQ85" s="27"/>
      <c r="LR85" s="27"/>
      <c r="LS85" s="27"/>
      <c r="LT85" s="27"/>
      <c r="LU85" s="27"/>
      <c r="LV85" s="27"/>
      <c r="LW85" s="27"/>
      <c r="LX85" s="27"/>
      <c r="LY85" s="27"/>
      <c r="LZ85" s="27"/>
      <c r="MA85">
        <f t="shared" si="59"/>
        <v>7</v>
      </c>
      <c r="MB85" t="str">
        <f t="shared" si="60"/>
        <v/>
      </c>
      <c r="MC85" t="str">
        <f t="shared" si="61"/>
        <v/>
      </c>
      <c r="MD85" t="str">
        <f t="shared" si="62"/>
        <v/>
      </c>
      <c r="ME85" t="str">
        <f t="shared" si="92"/>
        <v/>
      </c>
      <c r="MF85">
        <f t="shared" si="93"/>
        <v>1.1666666666666667</v>
      </c>
      <c r="MG85" t="str">
        <f t="shared" si="94"/>
        <v/>
      </c>
      <c r="MH85" t="str">
        <f t="shared" si="95"/>
        <v/>
      </c>
      <c r="MI85" t="str">
        <f t="shared" si="96"/>
        <v/>
      </c>
      <c r="MJ85" t="str">
        <f t="shared" si="97"/>
        <v/>
      </c>
      <c r="MK85">
        <f t="shared" si="98"/>
        <v>0.5</v>
      </c>
      <c r="ML85">
        <f t="shared" si="99"/>
        <v>3</v>
      </c>
      <c r="MM85" t="str">
        <f t="shared" si="100"/>
        <v/>
      </c>
      <c r="MN85" t="str">
        <f t="shared" si="101"/>
        <v/>
      </c>
      <c r="MO85">
        <f t="shared" si="102"/>
        <v>0.5</v>
      </c>
      <c r="MP85">
        <f t="shared" si="103"/>
        <v>3</v>
      </c>
      <c r="MQ85" t="str">
        <f t="shared" si="104"/>
        <v/>
      </c>
      <c r="MR85" t="str">
        <f t="shared" si="105"/>
        <v/>
      </c>
      <c r="MS85" t="str">
        <f t="shared" si="106"/>
        <v/>
      </c>
      <c r="MT85" t="str">
        <f t="shared" si="107"/>
        <v/>
      </c>
      <c r="MU85" s="77" t="str">
        <f t="shared" si="63"/>
        <v/>
      </c>
      <c r="MV85" t="str">
        <f t="shared" si="64"/>
        <v/>
      </c>
      <c r="MY85" t="str">
        <f t="shared" si="65"/>
        <v/>
      </c>
      <c r="NB85" t="str">
        <f t="shared" si="66"/>
        <v/>
      </c>
      <c r="NC85" t="str">
        <f t="shared" si="67"/>
        <v/>
      </c>
      <c r="ND85" t="str">
        <f t="shared" si="68"/>
        <v/>
      </c>
      <c r="NE85" t="str">
        <f t="shared" si="69"/>
        <v/>
      </c>
      <c r="NF85" t="str">
        <f t="shared" si="70"/>
        <v/>
      </c>
      <c r="NG85" t="str">
        <f t="shared" si="71"/>
        <v/>
      </c>
      <c r="NH85" t="str">
        <f t="shared" si="72"/>
        <v/>
      </c>
      <c r="NI85" t="str">
        <f t="shared" si="73"/>
        <v/>
      </c>
      <c r="NJ85" t="str">
        <f t="shared" si="74"/>
        <v/>
      </c>
      <c r="NK85" t="str">
        <f t="shared" si="75"/>
        <v/>
      </c>
      <c r="NL85" t="str">
        <f t="shared" si="76"/>
        <v/>
      </c>
      <c r="NM85" t="str">
        <f t="shared" si="77"/>
        <v/>
      </c>
      <c r="NN85" s="77" t="str">
        <f t="shared" si="78"/>
        <v/>
      </c>
      <c r="NO85" s="77" t="str">
        <f t="shared" si="79"/>
        <v/>
      </c>
      <c r="NP85" s="77" t="str">
        <f t="shared" si="80"/>
        <v/>
      </c>
      <c r="NQ85" s="77" t="str">
        <f t="shared" si="81"/>
        <v/>
      </c>
      <c r="NR85" s="77" t="str">
        <f t="shared" si="82"/>
        <v/>
      </c>
      <c r="NS85" s="77" t="str">
        <f t="shared" si="83"/>
        <v/>
      </c>
      <c r="NT85" s="77" t="str">
        <f t="shared" si="84"/>
        <v/>
      </c>
      <c r="NU85" s="77" t="str">
        <f t="shared" si="85"/>
        <v/>
      </c>
      <c r="NV85" s="77" t="str">
        <f t="shared" si="86"/>
        <v/>
      </c>
      <c r="NW85" s="77" t="e">
        <f>IF(LEN(VLOOKUP(I:I,#REF!, 2, 0))=0, "", VLOOKUP(I:I,#REF!, 2, 0))</f>
        <v>#REF!</v>
      </c>
      <c r="NX85" s="77" t="e">
        <f>IF(LEN(VLOOKUP(I:I,#REF!, 3, 0))=0, "", VLOOKUP(I:I,#REF!, 3, 0))</f>
        <v>#REF!</v>
      </c>
      <c r="NY85" s="77" t="str">
        <f t="shared" si="108"/>
        <v/>
      </c>
      <c r="NZ85" s="77" t="str">
        <f t="shared" si="109"/>
        <v/>
      </c>
      <c r="OA85" s="77" t="str">
        <f t="shared" si="110"/>
        <v/>
      </c>
      <c r="OB85" s="77" t="str">
        <f t="shared" si="87"/>
        <v/>
      </c>
      <c r="OC85" t="str">
        <f t="shared" si="88"/>
        <v/>
      </c>
      <c r="OD85" s="77" t="str">
        <f t="shared" si="111"/>
        <v/>
      </c>
      <c r="OE85" t="str">
        <f t="shared" si="89"/>
        <v/>
      </c>
      <c r="OF85" t="str">
        <f t="shared" si="90"/>
        <v/>
      </c>
      <c r="OG85" t="str">
        <f t="shared" si="112"/>
        <v/>
      </c>
      <c r="OH85" t="str">
        <f t="shared" si="91"/>
        <v/>
      </c>
      <c r="OI85" t="str">
        <f t="shared" si="113"/>
        <v/>
      </c>
      <c r="OJ85" s="77" t="str">
        <f t="shared" si="114"/>
        <v/>
      </c>
      <c r="OK85" t="e">
        <f>IF(LEN(VLOOKUP(I:I,#REF!, 2, 0))=0, "", VLOOKUP(I:I,#REF!, 2, 0))</f>
        <v>#REF!</v>
      </c>
      <c r="OL85" t="e">
        <f>IF(LEN(VLOOKUP(I:I,#REF!, 3, 0))=0, "", VLOOKUP(I:I,#REF!, 3, 0))</f>
        <v>#REF!</v>
      </c>
      <c r="OM85" t="s">
        <v>353</v>
      </c>
      <c r="ON85" t="s">
        <v>353</v>
      </c>
      <c r="OO85" s="161" t="s">
        <v>353</v>
      </c>
      <c r="OP85" t="str">
        <f t="shared" si="115"/>
        <v/>
      </c>
      <c r="OQ85">
        <v>0</v>
      </c>
      <c r="OR85">
        <v>3</v>
      </c>
      <c r="OS85">
        <f t="shared" si="116"/>
        <v>4</v>
      </c>
    </row>
    <row r="86" spans="1:409" ht="18" customHeight="1">
      <c r="F86">
        <v>1</v>
      </c>
      <c r="G86">
        <v>1</v>
      </c>
      <c r="H86" s="112" t="s">
        <v>4476</v>
      </c>
      <c r="I86" s="112" t="s">
        <v>4476</v>
      </c>
      <c r="J86" s="22"/>
      <c r="K86" s="23">
        <v>44270.594097222223</v>
      </c>
      <c r="L86" s="23">
        <v>44270.674456018518</v>
      </c>
      <c r="M86" s="24">
        <v>100</v>
      </c>
      <c r="N86" s="24">
        <v>1</v>
      </c>
      <c r="O86" s="74">
        <v>1</v>
      </c>
      <c r="P86" s="25" t="s">
        <v>313</v>
      </c>
      <c r="Q86" s="24">
        <v>6942</v>
      </c>
      <c r="R86" s="24">
        <v>1</v>
      </c>
      <c r="S86" s="23">
        <v>44270.67447341435</v>
      </c>
      <c r="T86" s="25" t="s">
        <v>314</v>
      </c>
      <c r="U86" s="25" t="s">
        <v>1220</v>
      </c>
      <c r="V86" s="25" t="s">
        <v>1221</v>
      </c>
      <c r="W86" s="25" t="s">
        <v>4477</v>
      </c>
      <c r="X86" s="24">
        <v>36.442999999999998</v>
      </c>
      <c r="Y86" s="24">
        <v>62.448</v>
      </c>
      <c r="Z86" s="24">
        <v>63.622999999999998</v>
      </c>
      <c r="AA86" s="24">
        <v>5</v>
      </c>
      <c r="AB86" s="24">
        <v>3</v>
      </c>
      <c r="AC86" s="24">
        <v>0</v>
      </c>
      <c r="AD86" s="24">
        <v>1</v>
      </c>
      <c r="AE86" s="24">
        <v>0</v>
      </c>
      <c r="AF86" s="24">
        <v>1</v>
      </c>
      <c r="AG86" s="24">
        <v>2</v>
      </c>
      <c r="AH86" s="24">
        <v>0</v>
      </c>
      <c r="AI86" s="24">
        <v>0</v>
      </c>
      <c r="AJ86" s="25" t="s">
        <v>4478</v>
      </c>
      <c r="AK86" s="24">
        <v>14.116</v>
      </c>
      <c r="AL86" s="24">
        <v>20.016999999999999</v>
      </c>
      <c r="AM86" s="24">
        <v>25.181999999999999</v>
      </c>
      <c r="AN86" s="24">
        <v>2</v>
      </c>
      <c r="AO86" s="24">
        <v>3</v>
      </c>
      <c r="AP86" s="24">
        <v>0</v>
      </c>
      <c r="AQ86" s="24">
        <v>28.536000000000001</v>
      </c>
      <c r="AR86" s="24">
        <v>35.243000000000002</v>
      </c>
      <c r="AS86" s="24">
        <v>159.35400000000001</v>
      </c>
      <c r="AT86" s="24">
        <v>2</v>
      </c>
      <c r="AU86" s="24">
        <v>51.363999999999997</v>
      </c>
      <c r="AV86" s="24">
        <v>337.45699999999999</v>
      </c>
      <c r="AW86" s="24">
        <v>339.56799999999998</v>
      </c>
      <c r="AX86" s="24">
        <v>8</v>
      </c>
      <c r="AY86" s="25" t="s">
        <v>479</v>
      </c>
      <c r="AZ86" s="25" t="s">
        <v>377</v>
      </c>
      <c r="BA86" s="25"/>
      <c r="BB86" s="74">
        <v>1</v>
      </c>
      <c r="BC86" s="25" t="s">
        <v>4479</v>
      </c>
      <c r="BD86" s="24">
        <v>18.422000000000001</v>
      </c>
      <c r="BE86" s="24">
        <v>18.422000000000001</v>
      </c>
      <c r="BF86" s="24">
        <v>277.14699999999999</v>
      </c>
      <c r="BG86" s="24">
        <v>1</v>
      </c>
      <c r="BH86" s="24">
        <v>10.198</v>
      </c>
      <c r="BI86" s="24">
        <v>10.198</v>
      </c>
      <c r="BJ86" s="24">
        <v>17.867999999999999</v>
      </c>
      <c r="BK86" s="24">
        <v>1</v>
      </c>
      <c r="BL86" s="25" t="s">
        <v>377</v>
      </c>
      <c r="BM86" s="24">
        <v>29.036000000000001</v>
      </c>
      <c r="BN86" s="24">
        <v>44.53</v>
      </c>
      <c r="BO86" s="24">
        <v>282.78500000000003</v>
      </c>
      <c r="BP86" s="24">
        <v>2</v>
      </c>
      <c r="BQ86" s="24">
        <v>100</v>
      </c>
      <c r="BR86" s="24">
        <v>100</v>
      </c>
      <c r="BS86" s="24">
        <v>33.613</v>
      </c>
      <c r="BT86" s="24">
        <v>558.024</v>
      </c>
      <c r="BU86" s="24">
        <v>606.15800000000002</v>
      </c>
      <c r="BV86" s="24">
        <v>18</v>
      </c>
      <c r="BW86" s="25" t="s">
        <v>480</v>
      </c>
      <c r="BX86" s="25" t="s">
        <v>411</v>
      </c>
      <c r="BY86" s="25"/>
      <c r="BZ86" s="74">
        <v>0</v>
      </c>
      <c r="CA86" s="25" t="s">
        <v>4480</v>
      </c>
      <c r="CB86" s="24">
        <v>47.863999999999997</v>
      </c>
      <c r="CC86" s="24">
        <v>239.78200000000001</v>
      </c>
      <c r="CD86" s="24">
        <v>255.67500000000001</v>
      </c>
      <c r="CE86" s="24">
        <v>9</v>
      </c>
      <c r="CF86" s="24">
        <v>100</v>
      </c>
      <c r="CG86" s="24">
        <v>100</v>
      </c>
      <c r="CH86" s="24">
        <v>245.84800000000001</v>
      </c>
      <c r="CI86" s="24">
        <v>265.26900000000001</v>
      </c>
      <c r="CJ86" s="24">
        <v>266.51499999999999</v>
      </c>
      <c r="CK86" s="24">
        <v>6</v>
      </c>
      <c r="CL86" s="99" t="s">
        <v>413</v>
      </c>
      <c r="CM86" s="96" t="s">
        <v>414</v>
      </c>
      <c r="CN86" s="24">
        <v>76.581000000000003</v>
      </c>
      <c r="CO86" s="24">
        <v>426.00700000000001</v>
      </c>
      <c r="CP86" s="24">
        <v>435.48099999999999</v>
      </c>
      <c r="CQ86" s="24">
        <v>3</v>
      </c>
      <c r="CR86" s="24">
        <v>100</v>
      </c>
      <c r="CS86" s="24">
        <v>100</v>
      </c>
      <c r="CT86" s="24">
        <v>4</v>
      </c>
      <c r="CU86" s="24">
        <v>0</v>
      </c>
      <c r="CV86" s="25" t="s">
        <v>4481</v>
      </c>
      <c r="CW86" s="24">
        <v>231.75800000000001</v>
      </c>
      <c r="CX86" s="24">
        <v>416.8</v>
      </c>
      <c r="CY86" s="24">
        <v>467.49</v>
      </c>
      <c r="CZ86" s="24">
        <v>2</v>
      </c>
      <c r="DA86" s="24">
        <v>5.8090000000000002</v>
      </c>
      <c r="DB86" s="24">
        <v>54.502000000000002</v>
      </c>
      <c r="DC86" s="24">
        <v>56.173999999999999</v>
      </c>
      <c r="DD86" s="24">
        <v>5</v>
      </c>
      <c r="DE86" s="25" t="s">
        <v>322</v>
      </c>
      <c r="DF86" s="24">
        <v>207.89500000000001</v>
      </c>
      <c r="DG86" s="24">
        <v>223.42</v>
      </c>
      <c r="DH86" s="24">
        <v>233.97200000000001</v>
      </c>
      <c r="DI86" s="24">
        <v>4</v>
      </c>
      <c r="DJ86" s="24">
        <v>100</v>
      </c>
      <c r="DK86" s="24">
        <v>5</v>
      </c>
      <c r="DL86" s="24">
        <v>12.648</v>
      </c>
      <c r="DM86" s="24">
        <v>117.315</v>
      </c>
      <c r="DN86" s="24">
        <v>192.58799999999999</v>
      </c>
      <c r="DO86" s="24">
        <v>4</v>
      </c>
      <c r="DP86" s="25" t="s">
        <v>4482</v>
      </c>
      <c r="DQ86" s="25" t="s">
        <v>4482</v>
      </c>
      <c r="DR86" s="25"/>
      <c r="DS86" s="74">
        <v>2</v>
      </c>
      <c r="DT86" s="25" t="s">
        <v>4483</v>
      </c>
      <c r="DU86" s="24">
        <v>0</v>
      </c>
      <c r="DV86" s="24">
        <v>0</v>
      </c>
      <c r="DW86" s="24">
        <v>50.901000000000003</v>
      </c>
      <c r="DX86" s="24">
        <v>0</v>
      </c>
      <c r="DY86" s="24">
        <v>100</v>
      </c>
      <c r="DZ86" s="24">
        <v>80</v>
      </c>
      <c r="EA86" s="24">
        <v>34.764000000000003</v>
      </c>
      <c r="EB86" s="24">
        <v>57.093000000000004</v>
      </c>
      <c r="EC86" s="24">
        <v>58.792000000000002</v>
      </c>
      <c r="ED86" s="24">
        <v>5</v>
      </c>
      <c r="EE86" s="96" t="s">
        <v>417</v>
      </c>
      <c r="EF86" s="96" t="s">
        <v>3905</v>
      </c>
      <c r="EG86" s="24">
        <v>0</v>
      </c>
      <c r="EH86" s="24">
        <v>0</v>
      </c>
      <c r="EI86" s="24">
        <v>404.87099999999998</v>
      </c>
      <c r="EJ86" s="24">
        <v>0</v>
      </c>
      <c r="EK86" s="24">
        <v>100</v>
      </c>
      <c r="EL86" s="24">
        <v>90</v>
      </c>
      <c r="EM86" s="24">
        <v>0</v>
      </c>
      <c r="EN86" s="24">
        <v>1</v>
      </c>
      <c r="EO86" s="25" t="s">
        <v>4484</v>
      </c>
      <c r="EP86" s="24">
        <v>16.792999999999999</v>
      </c>
      <c r="EQ86" s="24">
        <v>33.378</v>
      </c>
      <c r="ER86" s="24">
        <v>42.834000000000003</v>
      </c>
      <c r="ES86" s="24">
        <v>6</v>
      </c>
      <c r="ET86" s="25" t="s">
        <v>610</v>
      </c>
      <c r="EU86" s="24">
        <v>0</v>
      </c>
      <c r="EV86" s="24">
        <v>0</v>
      </c>
      <c r="EW86" s="24">
        <v>243.047</v>
      </c>
      <c r="EX86" s="24">
        <v>0</v>
      </c>
      <c r="EY86" s="24">
        <v>100</v>
      </c>
      <c r="EZ86" s="24">
        <v>90</v>
      </c>
      <c r="FA86" s="24">
        <v>16.853999999999999</v>
      </c>
      <c r="FB86" s="24">
        <v>87.522999999999996</v>
      </c>
      <c r="FC86" s="24">
        <v>89.873000000000005</v>
      </c>
      <c r="FD86" s="24">
        <v>9</v>
      </c>
      <c r="FE86" s="25" t="s">
        <v>4485</v>
      </c>
      <c r="FF86" s="24">
        <v>3</v>
      </c>
      <c r="FG86" s="24">
        <v>1</v>
      </c>
      <c r="FH86" s="24">
        <v>0</v>
      </c>
      <c r="FI86" s="24">
        <v>0</v>
      </c>
      <c r="FJ86" s="24">
        <v>1</v>
      </c>
      <c r="FK86" s="24">
        <v>0</v>
      </c>
      <c r="FL86" s="25" t="s">
        <v>313</v>
      </c>
      <c r="FM86" s="25" t="s">
        <v>313</v>
      </c>
      <c r="FN86" s="24">
        <v>1</v>
      </c>
      <c r="FO86" s="24">
        <v>53.302999999999997</v>
      </c>
      <c r="FP86" s="24">
        <v>140.29499999999999</v>
      </c>
      <c r="FQ86" s="24">
        <v>190.636</v>
      </c>
      <c r="FR86" s="24">
        <v>8</v>
      </c>
      <c r="FS86" s="25" t="s">
        <v>323</v>
      </c>
      <c r="FT86" s="25" t="s">
        <v>323</v>
      </c>
      <c r="FU86" s="25"/>
      <c r="FV86" s="74">
        <v>1</v>
      </c>
      <c r="FW86" s="25" t="s">
        <v>4486</v>
      </c>
      <c r="FX86" s="25" t="s">
        <v>312</v>
      </c>
      <c r="FY86" s="24">
        <v>7.6609999999999996</v>
      </c>
      <c r="FZ86" s="24">
        <v>517.27200000000005</v>
      </c>
      <c r="GA86" s="24">
        <v>519.66700000000003</v>
      </c>
      <c r="GB86" s="24">
        <v>10</v>
      </c>
      <c r="GC86" s="25" t="s">
        <v>3626</v>
      </c>
      <c r="GD86" s="25" t="s">
        <v>424</v>
      </c>
      <c r="GE86" s="25" t="s">
        <v>1013</v>
      </c>
      <c r="GF86" s="74">
        <v>0</v>
      </c>
      <c r="GG86" s="25" t="s">
        <v>4487</v>
      </c>
      <c r="GH86" s="25" t="s">
        <v>360</v>
      </c>
      <c r="GI86" s="24">
        <v>38.222999999999999</v>
      </c>
      <c r="GJ86" s="24">
        <v>138.57400000000001</v>
      </c>
      <c r="GK86" s="24">
        <v>141.1</v>
      </c>
      <c r="GL86" s="24">
        <v>8</v>
      </c>
      <c r="GM86" s="24">
        <v>1</v>
      </c>
      <c r="GN86" s="25" t="s">
        <v>4488</v>
      </c>
      <c r="GO86" s="24">
        <v>45.743000000000002</v>
      </c>
      <c r="GP86" s="24">
        <v>45.743000000000002</v>
      </c>
      <c r="GQ86" s="24">
        <v>46.878</v>
      </c>
      <c r="GR86" s="24">
        <v>1</v>
      </c>
      <c r="GS86" s="24">
        <v>2</v>
      </c>
      <c r="GT86" s="24">
        <v>1</v>
      </c>
      <c r="GU86" s="24">
        <v>0</v>
      </c>
      <c r="GV86" s="24">
        <v>4</v>
      </c>
      <c r="GW86" s="25" t="s">
        <v>345</v>
      </c>
      <c r="GX86" s="24">
        <v>8.4</v>
      </c>
      <c r="GY86" s="24">
        <v>48.96</v>
      </c>
      <c r="GZ86" s="24">
        <v>53.463000000000001</v>
      </c>
      <c r="HA86" s="24">
        <v>10</v>
      </c>
      <c r="HB86" s="24">
        <v>1</v>
      </c>
      <c r="HC86" s="24">
        <v>2</v>
      </c>
      <c r="HD86" s="24">
        <v>1</v>
      </c>
      <c r="HE86" s="24">
        <v>1</v>
      </c>
      <c r="HF86" s="24">
        <v>2</v>
      </c>
      <c r="HG86" s="24">
        <v>5</v>
      </c>
      <c r="HH86" s="24">
        <v>6</v>
      </c>
      <c r="HI86" s="25" t="s">
        <v>3684</v>
      </c>
      <c r="HJ86" s="25" t="s">
        <v>3685</v>
      </c>
      <c r="HK86" s="8"/>
      <c r="HL86" s="25" t="s">
        <v>4476</v>
      </c>
      <c r="HM86" s="23">
        <v>44273.662141203706</v>
      </c>
      <c r="HN86" s="23">
        <v>44273.701898148145</v>
      </c>
      <c r="HO86" s="24">
        <v>100</v>
      </c>
      <c r="HP86" s="24">
        <v>3434</v>
      </c>
      <c r="HQ86" s="24">
        <v>1</v>
      </c>
      <c r="HR86" s="23">
        <v>44273.701915162033</v>
      </c>
      <c r="HS86" s="25" t="s">
        <v>314</v>
      </c>
      <c r="HT86" s="25" t="s">
        <v>1220</v>
      </c>
      <c r="HU86" s="25" t="s">
        <v>1221</v>
      </c>
      <c r="HV86" s="25" t="s">
        <v>4477</v>
      </c>
      <c r="HW86" s="24">
        <v>1</v>
      </c>
      <c r="HX86" s="24">
        <v>2</v>
      </c>
      <c r="HY86" s="24">
        <v>1</v>
      </c>
      <c r="HZ86" s="24">
        <v>1</v>
      </c>
      <c r="IA86" s="24">
        <v>2</v>
      </c>
      <c r="IB86" s="24">
        <v>2</v>
      </c>
      <c r="IC86" s="24">
        <v>2</v>
      </c>
      <c r="ID86" s="24">
        <v>1</v>
      </c>
      <c r="IE86" s="25" t="s">
        <v>4489</v>
      </c>
      <c r="IF86" s="24">
        <v>2</v>
      </c>
      <c r="IG86" s="24">
        <v>0</v>
      </c>
      <c r="IH86" s="25" t="s">
        <v>391</v>
      </c>
      <c r="II86" s="25" t="s">
        <v>391</v>
      </c>
      <c r="IJ86" s="25"/>
      <c r="IK86" s="74">
        <v>1</v>
      </c>
      <c r="IL86" s="74">
        <v>33</v>
      </c>
      <c r="IM86" s="74">
        <v>33</v>
      </c>
      <c r="IN86" s="25"/>
      <c r="IO86" s="74">
        <v>1</v>
      </c>
      <c r="IP86" s="25" t="s">
        <v>4490</v>
      </c>
      <c r="IQ86" s="74">
        <v>22</v>
      </c>
      <c r="IR86" s="74">
        <v>22</v>
      </c>
      <c r="IS86" s="25"/>
      <c r="IT86" s="74">
        <v>1</v>
      </c>
      <c r="IU86" s="74">
        <v>21</v>
      </c>
      <c r="IV86" s="74">
        <v>21</v>
      </c>
      <c r="IW86" s="25"/>
      <c r="IX86" s="74">
        <v>1</v>
      </c>
      <c r="IY86" s="25" t="s">
        <v>4491</v>
      </c>
      <c r="IZ86" s="74">
        <v>40</v>
      </c>
      <c r="JA86" s="74">
        <v>40</v>
      </c>
      <c r="JB86" s="25"/>
      <c r="JC86" s="74">
        <v>1</v>
      </c>
      <c r="JD86" s="74">
        <v>60</v>
      </c>
      <c r="JE86" s="74">
        <v>60</v>
      </c>
      <c r="JF86" s="25"/>
      <c r="JG86" s="74">
        <v>1</v>
      </c>
      <c r="JH86" s="25" t="s">
        <v>4492</v>
      </c>
      <c r="JI86" s="24">
        <v>2</v>
      </c>
      <c r="JJ86" s="24">
        <v>0</v>
      </c>
      <c r="JK86" s="24">
        <v>1</v>
      </c>
      <c r="JL86" s="24">
        <v>2</v>
      </c>
      <c r="JM86" s="25" t="s">
        <v>4493</v>
      </c>
      <c r="JN86" s="24">
        <v>1</v>
      </c>
      <c r="JO86" s="24">
        <v>2</v>
      </c>
      <c r="JP86" s="24">
        <v>2</v>
      </c>
      <c r="JQ86" s="24">
        <v>3</v>
      </c>
      <c r="JR86" s="24">
        <v>1</v>
      </c>
      <c r="JS86" s="25" t="s">
        <v>4494</v>
      </c>
      <c r="JT86" s="24">
        <v>2</v>
      </c>
      <c r="JU86" s="24">
        <v>1</v>
      </c>
      <c r="JV86" s="25" t="s">
        <v>4495</v>
      </c>
      <c r="JW86" s="24">
        <v>2</v>
      </c>
      <c r="JX86" s="24">
        <v>2</v>
      </c>
      <c r="JY86" s="24">
        <v>0</v>
      </c>
      <c r="JZ86" s="24">
        <v>1</v>
      </c>
      <c r="KA86" s="24">
        <v>0</v>
      </c>
      <c r="KB86" s="25" t="s">
        <v>313</v>
      </c>
      <c r="KC86" s="25" t="s">
        <v>313</v>
      </c>
      <c r="KD86" s="24">
        <v>1</v>
      </c>
      <c r="KE86" s="24">
        <v>14.561999999999999</v>
      </c>
      <c r="KF86" s="24">
        <v>29.984999999999999</v>
      </c>
      <c r="KG86" s="24">
        <v>31.556000000000001</v>
      </c>
      <c r="KH86" s="24">
        <v>5</v>
      </c>
      <c r="KI86" s="24">
        <v>1</v>
      </c>
      <c r="KJ86" s="24">
        <v>1</v>
      </c>
      <c r="KK86" s="24">
        <v>1</v>
      </c>
      <c r="KL86" s="24">
        <v>1</v>
      </c>
      <c r="KM86" s="24">
        <v>1</v>
      </c>
      <c r="KN86" s="24">
        <v>11</v>
      </c>
      <c r="KO86" s="24">
        <v>1</v>
      </c>
      <c r="KP86" s="25" t="s">
        <v>312</v>
      </c>
      <c r="KQ86" s="25" t="s">
        <v>313</v>
      </c>
      <c r="KR86" s="24">
        <v>1</v>
      </c>
      <c r="KS86" s="25" t="s">
        <v>633</v>
      </c>
      <c r="KT86" s="25" t="s">
        <v>313</v>
      </c>
      <c r="KU86" s="24">
        <v>3</v>
      </c>
      <c r="KV86" s="24">
        <v>4</v>
      </c>
      <c r="KW86" s="24">
        <v>3</v>
      </c>
      <c r="KX86" s="24">
        <v>2</v>
      </c>
      <c r="KY86" s="24">
        <v>4</v>
      </c>
      <c r="KZ86" s="24">
        <v>4</v>
      </c>
      <c r="LA86" s="24">
        <v>5</v>
      </c>
      <c r="LB86" s="24">
        <v>4</v>
      </c>
      <c r="LC86" s="24">
        <v>5</v>
      </c>
      <c r="LD86" s="24">
        <v>4</v>
      </c>
      <c r="LE86" s="24">
        <v>5</v>
      </c>
      <c r="LF86" s="24">
        <v>5</v>
      </c>
      <c r="LG86" s="24">
        <v>5</v>
      </c>
      <c r="LH86" s="24">
        <v>1</v>
      </c>
      <c r="LI86" s="24">
        <v>2</v>
      </c>
      <c r="LJ86" s="24">
        <v>3</v>
      </c>
      <c r="LK86" s="24">
        <v>2</v>
      </c>
      <c r="LL86" s="24">
        <v>5</v>
      </c>
      <c r="LM86" s="24">
        <v>3</v>
      </c>
      <c r="LN86" s="24">
        <v>4</v>
      </c>
      <c r="LO86" s="24">
        <v>5</v>
      </c>
      <c r="LP86" s="24">
        <v>5</v>
      </c>
      <c r="LQ86" s="24">
        <v>4</v>
      </c>
      <c r="LR86" s="24">
        <v>4</v>
      </c>
      <c r="LS86" s="24">
        <v>4</v>
      </c>
      <c r="LT86" s="24">
        <v>4</v>
      </c>
      <c r="LU86" s="24">
        <v>5</v>
      </c>
      <c r="LV86" s="25" t="s">
        <v>4496</v>
      </c>
      <c r="LW86" s="25" t="s">
        <v>4497</v>
      </c>
      <c r="LX86" s="25" t="s">
        <v>4498</v>
      </c>
      <c r="LY86" s="25" t="s">
        <v>4499</v>
      </c>
      <c r="LZ86" s="24">
        <v>54</v>
      </c>
      <c r="MA86">
        <f t="shared" si="59"/>
        <v>4</v>
      </c>
      <c r="MB86">
        <f t="shared" si="60"/>
        <v>9</v>
      </c>
      <c r="MC86">
        <f t="shared" si="61"/>
        <v>7</v>
      </c>
      <c r="MD86">
        <f t="shared" si="62"/>
        <v>5</v>
      </c>
      <c r="ME86">
        <f t="shared" si="92"/>
        <v>48</v>
      </c>
      <c r="MF86">
        <f t="shared" si="93"/>
        <v>0.66666666666666663</v>
      </c>
      <c r="MG86">
        <f t="shared" si="94"/>
        <v>1.5</v>
      </c>
      <c r="MH86">
        <f t="shared" si="95"/>
        <v>1.4</v>
      </c>
      <c r="MI86">
        <f t="shared" si="96"/>
        <v>1</v>
      </c>
      <c r="MJ86">
        <f t="shared" si="97"/>
        <v>4</v>
      </c>
      <c r="MK86">
        <f t="shared" si="98"/>
        <v>0.2</v>
      </c>
      <c r="ML86">
        <f t="shared" si="99"/>
        <v>2</v>
      </c>
      <c r="MM86">
        <f t="shared" si="100"/>
        <v>0</v>
      </c>
      <c r="MN86">
        <f t="shared" si="101"/>
        <v>1</v>
      </c>
      <c r="MO86">
        <f t="shared" si="102"/>
        <v>0.16666666666666666</v>
      </c>
      <c r="MP86">
        <f t="shared" si="103"/>
        <v>1.8333333333333333</v>
      </c>
      <c r="MQ86">
        <f t="shared" si="104"/>
        <v>0</v>
      </c>
      <c r="MR86">
        <f t="shared" si="105"/>
        <v>2</v>
      </c>
      <c r="MS86">
        <f t="shared" si="106"/>
        <v>100</v>
      </c>
      <c r="MT86">
        <f t="shared" si="107"/>
        <v>80.714285714285708</v>
      </c>
      <c r="MU86" s="77">
        <f t="shared" si="63"/>
        <v>1</v>
      </c>
      <c r="MV86">
        <f t="shared" si="64"/>
        <v>0</v>
      </c>
      <c r="MW86">
        <v>1</v>
      </c>
      <c r="MX86">
        <v>1</v>
      </c>
      <c r="MY86">
        <f t="shared" si="65"/>
        <v>1</v>
      </c>
      <c r="MZ86">
        <v>1</v>
      </c>
      <c r="NA86">
        <v>0</v>
      </c>
      <c r="NB86">
        <f t="shared" si="66"/>
        <v>1</v>
      </c>
      <c r="NC86">
        <f t="shared" si="67"/>
        <v>0</v>
      </c>
      <c r="ND86">
        <f t="shared" si="68"/>
        <v>0</v>
      </c>
      <c r="NE86">
        <f t="shared" si="69"/>
        <v>0</v>
      </c>
      <c r="NF86">
        <f t="shared" si="70"/>
        <v>1</v>
      </c>
      <c r="NG86">
        <f t="shared" si="71"/>
        <v>0</v>
      </c>
      <c r="NH86">
        <f t="shared" si="72"/>
        <v>1</v>
      </c>
      <c r="NI86">
        <f t="shared" si="73"/>
        <v>1</v>
      </c>
      <c r="NJ86">
        <f t="shared" si="74"/>
        <v>1</v>
      </c>
      <c r="NK86">
        <f t="shared" si="75"/>
        <v>1</v>
      </c>
      <c r="NL86">
        <f t="shared" si="76"/>
        <v>1</v>
      </c>
      <c r="NM86">
        <f t="shared" si="77"/>
        <v>1</v>
      </c>
      <c r="NN86" s="77">
        <f t="shared" si="78"/>
        <v>0</v>
      </c>
      <c r="NO86" s="77">
        <f t="shared" si="79"/>
        <v>1</v>
      </c>
      <c r="NP86" s="77">
        <f t="shared" si="80"/>
        <v>1</v>
      </c>
      <c r="NQ86" s="77">
        <f t="shared" si="81"/>
        <v>1</v>
      </c>
      <c r="NR86" s="77">
        <f t="shared" si="82"/>
        <v>1</v>
      </c>
      <c r="NS86" s="77">
        <f t="shared" si="83"/>
        <v>1</v>
      </c>
      <c r="NT86" s="77">
        <f t="shared" si="84"/>
        <v>1</v>
      </c>
      <c r="NU86" s="77">
        <f t="shared" si="85"/>
        <v>1</v>
      </c>
      <c r="NV86" s="77">
        <f t="shared" si="86"/>
        <v>1</v>
      </c>
      <c r="NW86" s="77" t="e">
        <f>IF(LEN(VLOOKUP(I:I,#REF!, 2, 0))=0, "", VLOOKUP(I:I,#REF!, 2, 0))</f>
        <v>#REF!</v>
      </c>
      <c r="NX86" s="77" t="e">
        <f>IF(LEN(VLOOKUP(I:I,#REF!, 3, 0))=0, "", VLOOKUP(I:I,#REF!, 3, 0))</f>
        <v>#REF!</v>
      </c>
      <c r="NY86" s="77">
        <f t="shared" si="108"/>
        <v>0.66666666666666663</v>
      </c>
      <c r="NZ86" s="77">
        <f t="shared" si="109"/>
        <v>0.75</v>
      </c>
      <c r="OA86" s="77">
        <f t="shared" si="110"/>
        <v>0.5</v>
      </c>
      <c r="OB86" s="77">
        <f t="shared" si="87"/>
        <v>0.33333333333333331</v>
      </c>
      <c r="OC86">
        <f t="shared" si="88"/>
        <v>0.5</v>
      </c>
      <c r="OD86" s="77">
        <f t="shared" si="111"/>
        <v>0.25</v>
      </c>
      <c r="OE86">
        <f t="shared" si="89"/>
        <v>0.93333333333333335</v>
      </c>
      <c r="OF86">
        <f t="shared" si="90"/>
        <v>1</v>
      </c>
      <c r="OG86" t="e">
        <f t="shared" si="112"/>
        <v>#REF!</v>
      </c>
      <c r="OH86">
        <f t="shared" si="91"/>
        <v>0.5</v>
      </c>
      <c r="OI86">
        <f t="shared" si="113"/>
        <v>0.5</v>
      </c>
      <c r="OJ86" s="77">
        <f t="shared" si="114"/>
        <v>0.5</v>
      </c>
      <c r="OK86" t="e">
        <f>IF(LEN(VLOOKUP(I:I,#REF!, 2, 0))=0, "", VLOOKUP(I:I,#REF!, 2, 0))</f>
        <v>#REF!</v>
      </c>
      <c r="OL86" t="e">
        <f>IF(LEN(VLOOKUP(I:I,#REF!, 3, 0))=0, "", VLOOKUP(I:I,#REF!, 3, 0))</f>
        <v>#REF!</v>
      </c>
      <c r="OM86">
        <v>1</v>
      </c>
      <c r="ON86">
        <v>0</v>
      </c>
      <c r="OO86" s="1">
        <v>1</v>
      </c>
      <c r="OP86">
        <f t="shared" si="115"/>
        <v>8</v>
      </c>
      <c r="OQ86">
        <v>0</v>
      </c>
      <c r="OR86">
        <v>3</v>
      </c>
      <c r="OS86">
        <f t="shared" si="116"/>
        <v>4</v>
      </c>
    </row>
    <row r="87" spans="1:409" ht="18" customHeight="1">
      <c r="F87">
        <v>1</v>
      </c>
      <c r="G87">
        <v>1</v>
      </c>
      <c r="H87" s="112" t="s">
        <v>4500</v>
      </c>
      <c r="I87" s="112" t="s">
        <v>4500</v>
      </c>
      <c r="J87" s="22"/>
      <c r="K87" s="23">
        <v>44270.699756944443</v>
      </c>
      <c r="L87" s="23">
        <v>44270.833067129628</v>
      </c>
      <c r="M87" s="24">
        <v>100</v>
      </c>
      <c r="N87" s="24">
        <v>1</v>
      </c>
      <c r="O87" s="74">
        <v>1</v>
      </c>
      <c r="P87" s="25" t="s">
        <v>313</v>
      </c>
      <c r="Q87" s="24">
        <v>11517</v>
      </c>
      <c r="R87" s="24">
        <v>1</v>
      </c>
      <c r="S87" s="23">
        <v>44270.833072858797</v>
      </c>
      <c r="T87" s="25" t="s">
        <v>1097</v>
      </c>
      <c r="U87" s="25" t="s">
        <v>1098</v>
      </c>
      <c r="V87" s="25" t="s">
        <v>1099</v>
      </c>
      <c r="W87" s="25" t="s">
        <v>872</v>
      </c>
      <c r="X87" s="24">
        <v>6.1749999999999998</v>
      </c>
      <c r="Y87" s="24">
        <v>32.316000000000003</v>
      </c>
      <c r="Z87" s="24">
        <v>32.994999999999997</v>
      </c>
      <c r="AA87" s="24">
        <v>8</v>
      </c>
      <c r="AB87" s="24">
        <v>2</v>
      </c>
      <c r="AC87" s="24">
        <v>1</v>
      </c>
      <c r="AD87" s="24">
        <v>0</v>
      </c>
      <c r="AE87" s="24">
        <v>1</v>
      </c>
      <c r="AF87" s="24">
        <v>2</v>
      </c>
      <c r="AG87" s="24">
        <v>2</v>
      </c>
      <c r="AH87" s="24">
        <v>2</v>
      </c>
      <c r="AI87" s="24">
        <v>1</v>
      </c>
      <c r="AJ87" s="25" t="s">
        <v>4501</v>
      </c>
      <c r="AK87" s="24">
        <v>4.399</v>
      </c>
      <c r="AL87" s="24">
        <v>11.414</v>
      </c>
      <c r="AM87" s="24">
        <v>12.503</v>
      </c>
      <c r="AN87" s="24">
        <v>7</v>
      </c>
      <c r="AO87" s="24">
        <v>2</v>
      </c>
      <c r="AP87" s="24">
        <v>0</v>
      </c>
      <c r="AQ87" s="24">
        <v>1.7809999999999999</v>
      </c>
      <c r="AR87" s="24">
        <v>170.458</v>
      </c>
      <c r="AS87" s="24">
        <v>212.376</v>
      </c>
      <c r="AT87" s="24">
        <v>6</v>
      </c>
      <c r="AU87" s="24">
        <v>151.173</v>
      </c>
      <c r="AV87" s="24">
        <v>319.80799999999999</v>
      </c>
      <c r="AW87" s="24">
        <v>332.89100000000002</v>
      </c>
      <c r="AX87" s="24">
        <v>14</v>
      </c>
      <c r="AY87" s="25" t="s">
        <v>497</v>
      </c>
      <c r="AZ87" s="25" t="s">
        <v>497</v>
      </c>
      <c r="BA87" s="25"/>
      <c r="BB87" s="74">
        <v>0</v>
      </c>
      <c r="BC87" s="25" t="s">
        <v>4502</v>
      </c>
      <c r="BD87" s="24">
        <v>83.853999999999999</v>
      </c>
      <c r="BE87" s="24">
        <v>314.85599999999999</v>
      </c>
      <c r="BF87" s="24">
        <v>329.59500000000003</v>
      </c>
      <c r="BG87" s="24">
        <v>9</v>
      </c>
      <c r="BH87" s="24">
        <v>3.6779999999999999</v>
      </c>
      <c r="BI87" s="24">
        <v>3.6779999999999999</v>
      </c>
      <c r="BJ87" s="24">
        <v>21.18</v>
      </c>
      <c r="BK87" s="24">
        <v>1</v>
      </c>
      <c r="BL87" s="25" t="s">
        <v>4503</v>
      </c>
      <c r="BM87" s="24">
        <v>2.895</v>
      </c>
      <c r="BN87" s="24">
        <v>65.134</v>
      </c>
      <c r="BO87" s="24">
        <v>67.602999999999994</v>
      </c>
      <c r="BP87" s="24">
        <v>7</v>
      </c>
      <c r="BQ87" s="24">
        <v>91</v>
      </c>
      <c r="BR87" s="24">
        <v>66</v>
      </c>
      <c r="BS87" s="24">
        <v>0.81</v>
      </c>
      <c r="BT87" s="24">
        <v>432.45100000000002</v>
      </c>
      <c r="BU87" s="24">
        <v>496.86900000000003</v>
      </c>
      <c r="BV87" s="24">
        <v>67</v>
      </c>
      <c r="BW87" s="25" t="s">
        <v>411</v>
      </c>
      <c r="BX87" s="25" t="s">
        <v>411</v>
      </c>
      <c r="BY87" s="25"/>
      <c r="BZ87" s="74">
        <v>0</v>
      </c>
      <c r="CA87" s="25" t="s">
        <v>4504</v>
      </c>
      <c r="CB87" s="24">
        <v>16.734000000000002</v>
      </c>
      <c r="CC87" s="24">
        <v>121.73399999999999</v>
      </c>
      <c r="CD87" s="24">
        <v>122.76300000000001</v>
      </c>
      <c r="CE87" s="24">
        <v>7</v>
      </c>
      <c r="CF87" s="24">
        <v>96</v>
      </c>
      <c r="CG87" s="24">
        <v>84</v>
      </c>
      <c r="CH87" s="24">
        <v>2.734</v>
      </c>
      <c r="CI87" s="24">
        <v>87.68</v>
      </c>
      <c r="CJ87" s="24">
        <v>88.668000000000006</v>
      </c>
      <c r="CK87" s="24">
        <v>15</v>
      </c>
      <c r="CL87" s="99" t="s">
        <v>413</v>
      </c>
      <c r="CM87" s="96" t="s">
        <v>414</v>
      </c>
      <c r="CN87" s="24">
        <v>1.694</v>
      </c>
      <c r="CO87" s="24">
        <v>321.495</v>
      </c>
      <c r="CP87" s="24">
        <v>323.64400000000001</v>
      </c>
      <c r="CQ87" s="24">
        <v>8</v>
      </c>
      <c r="CR87" s="24">
        <v>93</v>
      </c>
      <c r="CS87" s="24">
        <v>79</v>
      </c>
      <c r="CT87" s="24">
        <v>1</v>
      </c>
      <c r="CU87" s="24">
        <v>1</v>
      </c>
      <c r="CV87" s="25" t="s">
        <v>4505</v>
      </c>
      <c r="CW87" s="24">
        <v>11.917999999999999</v>
      </c>
      <c r="CX87" s="24">
        <v>247.95599999999999</v>
      </c>
      <c r="CY87" s="24">
        <v>249.703</v>
      </c>
      <c r="CZ87" s="24">
        <v>17</v>
      </c>
      <c r="DA87" s="24">
        <v>0.66300000000000003</v>
      </c>
      <c r="DB87" s="24">
        <v>23.312999999999999</v>
      </c>
      <c r="DC87" s="24">
        <v>24.411000000000001</v>
      </c>
      <c r="DD87" s="24">
        <v>6</v>
      </c>
      <c r="DE87" s="25" t="s">
        <v>4506</v>
      </c>
      <c r="DF87" s="24">
        <v>3.4380000000000002</v>
      </c>
      <c r="DG87" s="24">
        <v>16.741</v>
      </c>
      <c r="DH87" s="24">
        <v>46.814999999999998</v>
      </c>
      <c r="DI87" s="24">
        <v>6</v>
      </c>
      <c r="DJ87" s="24">
        <v>97</v>
      </c>
      <c r="DK87" s="24">
        <v>81</v>
      </c>
      <c r="DL87" s="24">
        <v>1.1399999999999999</v>
      </c>
      <c r="DM87" s="24">
        <v>527.928</v>
      </c>
      <c r="DN87" s="24">
        <v>549.55100000000004</v>
      </c>
      <c r="DO87" s="24">
        <v>29</v>
      </c>
      <c r="DP87" s="25" t="s">
        <v>323</v>
      </c>
      <c r="DQ87" s="25" t="s">
        <v>323</v>
      </c>
      <c r="DR87" s="25"/>
      <c r="DS87" s="74">
        <v>0</v>
      </c>
      <c r="DT87" s="25" t="s">
        <v>4507</v>
      </c>
      <c r="DU87" s="24">
        <v>69.638000000000005</v>
      </c>
      <c r="DV87" s="24">
        <v>189.67</v>
      </c>
      <c r="DW87" s="24">
        <v>189.726</v>
      </c>
      <c r="DX87" s="24">
        <v>7</v>
      </c>
      <c r="DY87" s="24">
        <v>92</v>
      </c>
      <c r="DZ87" s="24">
        <v>61</v>
      </c>
      <c r="EA87" s="24">
        <v>5.3940000000000001</v>
      </c>
      <c r="EB87" s="24">
        <v>107.068</v>
      </c>
      <c r="EC87" s="24">
        <v>112.544</v>
      </c>
      <c r="ED87" s="24">
        <v>20</v>
      </c>
      <c r="EE87" s="96" t="s">
        <v>3932</v>
      </c>
      <c r="EF87" s="96" t="s">
        <v>364</v>
      </c>
      <c r="EG87" s="24">
        <v>13.127000000000001</v>
      </c>
      <c r="EH87" s="24">
        <v>152.21299999999999</v>
      </c>
      <c r="EI87" s="24">
        <v>186.43899999999999</v>
      </c>
      <c r="EJ87" s="24">
        <v>8</v>
      </c>
      <c r="EK87" s="24">
        <v>89</v>
      </c>
      <c r="EL87" s="24">
        <v>69</v>
      </c>
      <c r="EM87" s="24">
        <v>1</v>
      </c>
      <c r="EN87" s="24">
        <v>1</v>
      </c>
      <c r="EO87" s="25" t="s">
        <v>4508</v>
      </c>
      <c r="EP87" s="24">
        <v>13.973000000000001</v>
      </c>
      <c r="EQ87" s="24">
        <v>43.337000000000003</v>
      </c>
      <c r="ER87" s="24">
        <v>53.588000000000001</v>
      </c>
      <c r="ES87" s="24">
        <v>10</v>
      </c>
      <c r="ET87" s="25" t="s">
        <v>456</v>
      </c>
      <c r="EU87" s="24">
        <v>3.1429999999999998</v>
      </c>
      <c r="EV87" s="24">
        <v>347.54</v>
      </c>
      <c r="EW87" s="24">
        <v>350.15699999999998</v>
      </c>
      <c r="EX87" s="24">
        <v>4</v>
      </c>
      <c r="EY87" s="24">
        <v>97</v>
      </c>
      <c r="EZ87" s="24">
        <v>87</v>
      </c>
      <c r="FA87" s="24">
        <v>13.587</v>
      </c>
      <c r="FB87" s="24">
        <v>200.863</v>
      </c>
      <c r="FC87" s="24">
        <v>201.863</v>
      </c>
      <c r="FD87" s="24">
        <v>24</v>
      </c>
      <c r="FE87" s="25" t="s">
        <v>4509</v>
      </c>
      <c r="FF87" s="24">
        <v>3</v>
      </c>
      <c r="FG87" s="24">
        <v>2</v>
      </c>
      <c r="FH87" s="24">
        <v>2</v>
      </c>
      <c r="FI87" s="24">
        <v>0</v>
      </c>
      <c r="FJ87" s="24">
        <v>1</v>
      </c>
      <c r="FK87" s="24">
        <v>0</v>
      </c>
      <c r="FL87" s="25" t="s">
        <v>313</v>
      </c>
      <c r="FM87" s="25" t="s">
        <v>313</v>
      </c>
      <c r="FN87" s="24">
        <v>1</v>
      </c>
      <c r="FO87" s="24">
        <v>0.96299999999999997</v>
      </c>
      <c r="FP87" s="24">
        <v>233.03</v>
      </c>
      <c r="FQ87" s="24">
        <v>235.02500000000001</v>
      </c>
      <c r="FR87" s="24">
        <v>22</v>
      </c>
      <c r="FS87" s="25" t="s">
        <v>329</v>
      </c>
      <c r="FT87" s="25" t="s">
        <v>329</v>
      </c>
      <c r="FU87" s="25"/>
      <c r="FV87" s="74">
        <v>0</v>
      </c>
      <c r="FW87" s="25" t="s">
        <v>4510</v>
      </c>
      <c r="FX87" s="25" t="s">
        <v>360</v>
      </c>
      <c r="FY87" s="24">
        <v>1.5760000000000001</v>
      </c>
      <c r="FZ87" s="24">
        <v>234.82300000000001</v>
      </c>
      <c r="GA87" s="24">
        <v>236.232</v>
      </c>
      <c r="GB87" s="24">
        <v>15</v>
      </c>
      <c r="GC87" s="25" t="s">
        <v>830</v>
      </c>
      <c r="GD87" s="25" t="s">
        <v>830</v>
      </c>
      <c r="GE87" s="25"/>
      <c r="GF87" s="74">
        <v>0</v>
      </c>
      <c r="GG87" s="25" t="s">
        <v>4511</v>
      </c>
      <c r="GH87" s="25" t="s">
        <v>370</v>
      </c>
      <c r="GI87" s="24">
        <v>1.752</v>
      </c>
      <c r="GJ87" s="24">
        <v>232.017</v>
      </c>
      <c r="GK87" s="24">
        <v>253.40199999999999</v>
      </c>
      <c r="GL87" s="24">
        <v>18</v>
      </c>
      <c r="GM87" s="24">
        <v>2</v>
      </c>
      <c r="GN87" s="25" t="s">
        <v>4512</v>
      </c>
      <c r="GO87" s="24">
        <v>5.91</v>
      </c>
      <c r="GP87" s="24">
        <v>140.87100000000001</v>
      </c>
      <c r="GQ87" s="24">
        <v>141.92699999999999</v>
      </c>
      <c r="GR87" s="24">
        <v>9</v>
      </c>
      <c r="GS87" s="24">
        <v>3</v>
      </c>
      <c r="GT87" s="24">
        <v>2</v>
      </c>
      <c r="GU87" s="24">
        <v>0</v>
      </c>
      <c r="GV87" s="24">
        <v>1</v>
      </c>
      <c r="GW87" s="25" t="s">
        <v>460</v>
      </c>
      <c r="GX87" s="24">
        <v>8.5619999999999994</v>
      </c>
      <c r="GY87" s="24">
        <v>125.45</v>
      </c>
      <c r="GZ87" s="24">
        <v>127.23</v>
      </c>
      <c r="HA87" s="24">
        <v>20</v>
      </c>
      <c r="HB87" s="24">
        <v>2</v>
      </c>
      <c r="HC87" s="24">
        <v>1</v>
      </c>
      <c r="HD87" s="24">
        <v>1</v>
      </c>
      <c r="HE87" s="24">
        <v>1</v>
      </c>
      <c r="HF87" s="24">
        <v>1</v>
      </c>
      <c r="HG87" s="24">
        <v>6</v>
      </c>
      <c r="HH87" s="24">
        <v>5</v>
      </c>
      <c r="HI87" s="25" t="s">
        <v>3684</v>
      </c>
      <c r="HJ87" s="25" t="s">
        <v>3685</v>
      </c>
      <c r="HK87" s="8"/>
      <c r="HL87" s="25" t="s">
        <v>4500</v>
      </c>
      <c r="HM87" s="23">
        <v>44273.73715277778</v>
      </c>
      <c r="HN87" s="23">
        <v>44273.870196759257</v>
      </c>
      <c r="HO87" s="24">
        <v>100</v>
      </c>
      <c r="HP87" s="24">
        <v>11495</v>
      </c>
      <c r="HQ87" s="24">
        <v>1</v>
      </c>
      <c r="HR87" s="23">
        <v>44273.870211932874</v>
      </c>
      <c r="HS87" s="25" t="s">
        <v>1097</v>
      </c>
      <c r="HT87" s="25" t="s">
        <v>1098</v>
      </c>
      <c r="HU87" s="25" t="s">
        <v>1099</v>
      </c>
      <c r="HV87" s="25" t="s">
        <v>872</v>
      </c>
      <c r="HW87" s="24">
        <v>0</v>
      </c>
      <c r="HX87" s="24">
        <v>2</v>
      </c>
      <c r="HY87" s="24">
        <v>2</v>
      </c>
      <c r="HZ87" s="24">
        <v>1</v>
      </c>
      <c r="IA87" s="24">
        <v>2</v>
      </c>
      <c r="IB87" s="24">
        <v>2</v>
      </c>
      <c r="IC87" s="24">
        <v>3</v>
      </c>
      <c r="ID87" s="24">
        <v>2</v>
      </c>
      <c r="IE87" s="25" t="s">
        <v>4513</v>
      </c>
      <c r="IF87" s="24">
        <v>2</v>
      </c>
      <c r="IG87" s="24">
        <v>1</v>
      </c>
      <c r="IH87" s="25" t="s">
        <v>4514</v>
      </c>
      <c r="II87" s="25" t="s">
        <v>391</v>
      </c>
      <c r="IJ87" s="25"/>
      <c r="IK87" s="74">
        <v>1</v>
      </c>
      <c r="IL87" s="25" t="s">
        <v>4515</v>
      </c>
      <c r="IM87" s="74">
        <v>33</v>
      </c>
      <c r="IN87" s="25"/>
      <c r="IO87" s="74">
        <v>1</v>
      </c>
      <c r="IP87" s="25" t="s">
        <v>4516</v>
      </c>
      <c r="IQ87" s="25" t="s">
        <v>4517</v>
      </c>
      <c r="IR87" s="74">
        <v>132</v>
      </c>
      <c r="IS87" s="25"/>
      <c r="IT87" s="74">
        <v>0</v>
      </c>
      <c r="IU87" s="25" t="s">
        <v>632</v>
      </c>
      <c r="IV87" s="74">
        <v>13</v>
      </c>
      <c r="IW87" s="25"/>
      <c r="IX87" s="74">
        <v>0</v>
      </c>
      <c r="IY87" s="25" t="s">
        <v>4518</v>
      </c>
      <c r="IZ87" s="25" t="s">
        <v>4519</v>
      </c>
      <c r="JA87" s="74">
        <v>40</v>
      </c>
      <c r="JB87" s="25"/>
      <c r="JC87" s="74">
        <v>1</v>
      </c>
      <c r="JD87" s="25" t="s">
        <v>4520</v>
      </c>
      <c r="JE87" s="74">
        <v>240</v>
      </c>
      <c r="JF87" s="25"/>
      <c r="JG87" s="74">
        <v>0</v>
      </c>
      <c r="JH87" s="25" t="s">
        <v>4521</v>
      </c>
      <c r="JI87" s="24">
        <v>2</v>
      </c>
      <c r="JJ87" s="24">
        <v>0</v>
      </c>
      <c r="JK87" s="24">
        <v>3</v>
      </c>
      <c r="JL87" s="24">
        <v>1</v>
      </c>
      <c r="JM87" s="25" t="s">
        <v>4522</v>
      </c>
      <c r="JN87" s="24">
        <v>1</v>
      </c>
      <c r="JO87" s="24">
        <v>3</v>
      </c>
      <c r="JP87" s="24">
        <v>2</v>
      </c>
      <c r="JQ87" s="24">
        <v>2</v>
      </c>
      <c r="JR87" s="24">
        <v>1</v>
      </c>
      <c r="JS87" s="25" t="s">
        <v>4523</v>
      </c>
      <c r="JT87" s="24">
        <v>2</v>
      </c>
      <c r="JU87" s="24">
        <v>1</v>
      </c>
      <c r="JV87" s="25" t="s">
        <v>4524</v>
      </c>
      <c r="JW87" s="24">
        <v>2</v>
      </c>
      <c r="JX87" s="24">
        <v>2</v>
      </c>
      <c r="JY87" s="24">
        <v>0</v>
      </c>
      <c r="JZ87" s="24">
        <v>1</v>
      </c>
      <c r="KA87" s="24">
        <v>0</v>
      </c>
      <c r="KB87" s="25" t="s">
        <v>336</v>
      </c>
      <c r="KC87" s="25" t="s">
        <v>897</v>
      </c>
      <c r="KD87" s="24">
        <v>1</v>
      </c>
      <c r="KE87" s="24">
        <v>1.288</v>
      </c>
      <c r="KF87" s="24">
        <v>23.469000000000001</v>
      </c>
      <c r="KG87" s="24">
        <v>25.126000000000001</v>
      </c>
      <c r="KH87" s="24">
        <v>6</v>
      </c>
      <c r="KI87" s="24">
        <v>2</v>
      </c>
      <c r="KJ87" s="24">
        <v>1</v>
      </c>
      <c r="KK87" s="24">
        <v>1</v>
      </c>
      <c r="KL87" s="24">
        <v>1</v>
      </c>
      <c r="KM87" s="24">
        <v>2</v>
      </c>
      <c r="KN87" s="24">
        <v>10</v>
      </c>
      <c r="KO87" s="24">
        <v>2</v>
      </c>
      <c r="KP87" s="25" t="s">
        <v>370</v>
      </c>
      <c r="KQ87" s="25" t="s">
        <v>313</v>
      </c>
      <c r="KR87" s="24">
        <v>1</v>
      </c>
      <c r="KS87" s="25" t="s">
        <v>633</v>
      </c>
      <c r="KT87" s="25" t="s">
        <v>313</v>
      </c>
      <c r="KU87" s="24">
        <v>4</v>
      </c>
      <c r="KV87" s="24">
        <v>4</v>
      </c>
      <c r="KW87" s="24">
        <v>4</v>
      </c>
      <c r="KX87" s="24">
        <v>4</v>
      </c>
      <c r="KY87" s="24">
        <v>5</v>
      </c>
      <c r="KZ87" s="24">
        <v>4</v>
      </c>
      <c r="LA87" s="24">
        <v>3</v>
      </c>
      <c r="LB87" s="24">
        <v>4</v>
      </c>
      <c r="LC87" s="24">
        <v>4</v>
      </c>
      <c r="LD87" s="24">
        <v>4</v>
      </c>
      <c r="LE87" s="24">
        <v>4</v>
      </c>
      <c r="LF87" s="24">
        <v>4</v>
      </c>
      <c r="LG87" s="24">
        <v>4</v>
      </c>
      <c r="LH87" s="24">
        <v>3</v>
      </c>
      <c r="LI87" s="24">
        <v>4</v>
      </c>
      <c r="LJ87" s="24">
        <v>3</v>
      </c>
      <c r="LK87" s="24">
        <v>3</v>
      </c>
      <c r="LL87" s="24">
        <v>4</v>
      </c>
      <c r="LM87" s="24">
        <v>2</v>
      </c>
      <c r="LN87" s="24">
        <v>4</v>
      </c>
      <c r="LO87" s="24">
        <v>3</v>
      </c>
      <c r="LP87" s="24">
        <v>3</v>
      </c>
      <c r="LQ87" s="24">
        <v>3</v>
      </c>
      <c r="LR87" s="24">
        <v>3</v>
      </c>
      <c r="LS87" s="24">
        <v>3</v>
      </c>
      <c r="LT87" s="24">
        <v>3</v>
      </c>
      <c r="LU87" s="24">
        <v>4</v>
      </c>
      <c r="LV87" s="25" t="s">
        <v>4525</v>
      </c>
      <c r="LW87" s="25" t="s">
        <v>4526</v>
      </c>
      <c r="LX87" s="25" t="s">
        <v>4527</v>
      </c>
      <c r="LY87" s="25" t="s">
        <v>4528</v>
      </c>
      <c r="LZ87" s="24">
        <v>55</v>
      </c>
      <c r="MA87">
        <f t="shared" si="59"/>
        <v>8</v>
      </c>
      <c r="MB87">
        <f t="shared" si="60"/>
        <v>12</v>
      </c>
      <c r="MC87">
        <f t="shared" si="61"/>
        <v>6</v>
      </c>
      <c r="MD87">
        <f t="shared" si="62"/>
        <v>7</v>
      </c>
      <c r="ME87">
        <f t="shared" si="92"/>
        <v>48</v>
      </c>
      <c r="MF87">
        <f t="shared" si="93"/>
        <v>1.3333333333333333</v>
      </c>
      <c r="MG87">
        <f t="shared" si="94"/>
        <v>2</v>
      </c>
      <c r="MH87">
        <f t="shared" si="95"/>
        <v>1.2</v>
      </c>
      <c r="MI87">
        <f t="shared" si="96"/>
        <v>1.4</v>
      </c>
      <c r="MJ87">
        <f t="shared" si="97"/>
        <v>4</v>
      </c>
      <c r="MK87">
        <f t="shared" si="98"/>
        <v>0.6</v>
      </c>
      <c r="ML87">
        <f t="shared" si="99"/>
        <v>1.6</v>
      </c>
      <c r="MM87">
        <f t="shared" si="100"/>
        <v>0</v>
      </c>
      <c r="MN87">
        <f t="shared" si="101"/>
        <v>2</v>
      </c>
      <c r="MO87">
        <f t="shared" si="102"/>
        <v>0.5</v>
      </c>
      <c r="MP87">
        <f t="shared" si="103"/>
        <v>1.6666666666666667</v>
      </c>
      <c r="MQ87">
        <f t="shared" si="104"/>
        <v>0.33333333333333331</v>
      </c>
      <c r="MR87">
        <f t="shared" si="105"/>
        <v>2</v>
      </c>
      <c r="MS87">
        <f t="shared" si="106"/>
        <v>93.571428571428569</v>
      </c>
      <c r="MT87">
        <f t="shared" si="107"/>
        <v>75.285714285714292</v>
      </c>
      <c r="MU87" s="77">
        <f t="shared" si="63"/>
        <v>0</v>
      </c>
      <c r="MV87">
        <f t="shared" si="64"/>
        <v>0</v>
      </c>
      <c r="MW87">
        <v>1</v>
      </c>
      <c r="MX87">
        <v>1</v>
      </c>
      <c r="MY87">
        <f t="shared" si="65"/>
        <v>0</v>
      </c>
      <c r="MZ87">
        <v>1</v>
      </c>
      <c r="NA87">
        <v>1</v>
      </c>
      <c r="NB87">
        <f t="shared" si="66"/>
        <v>0</v>
      </c>
      <c r="NC87">
        <f t="shared" si="67"/>
        <v>0</v>
      </c>
      <c r="ND87">
        <f t="shared" si="68"/>
        <v>0</v>
      </c>
      <c r="NE87">
        <f t="shared" si="69"/>
        <v>0</v>
      </c>
      <c r="NF87">
        <f t="shared" si="70"/>
        <v>0</v>
      </c>
      <c r="NG87">
        <f t="shared" si="71"/>
        <v>0</v>
      </c>
      <c r="NH87">
        <f t="shared" si="72"/>
        <v>1</v>
      </c>
      <c r="NI87">
        <f t="shared" si="73"/>
        <v>1</v>
      </c>
      <c r="NJ87">
        <f t="shared" si="74"/>
        <v>0</v>
      </c>
      <c r="NK87">
        <f t="shared" si="75"/>
        <v>0</v>
      </c>
      <c r="NL87">
        <f t="shared" si="76"/>
        <v>1</v>
      </c>
      <c r="NM87">
        <f t="shared" si="77"/>
        <v>0</v>
      </c>
      <c r="NN87" s="77">
        <f t="shared" si="78"/>
        <v>0.5</v>
      </c>
      <c r="NO87" s="77">
        <f t="shared" si="79"/>
        <v>0</v>
      </c>
      <c r="NP87" s="77">
        <f t="shared" si="80"/>
        <v>1</v>
      </c>
      <c r="NQ87" s="77">
        <f t="shared" si="81"/>
        <v>0</v>
      </c>
      <c r="NR87" s="77">
        <f t="shared" si="82"/>
        <v>1</v>
      </c>
      <c r="NS87" s="77">
        <f t="shared" si="83"/>
        <v>0</v>
      </c>
      <c r="NT87" s="77">
        <f t="shared" si="84"/>
        <v>1</v>
      </c>
      <c r="NU87" s="77">
        <f t="shared" si="85"/>
        <v>1</v>
      </c>
      <c r="NV87" s="77">
        <f t="shared" si="86"/>
        <v>1</v>
      </c>
      <c r="NW87" s="77" t="e">
        <f>IF(LEN(VLOOKUP(I:I,#REF!, 2, 0))=0, "", VLOOKUP(I:I,#REF!, 2, 0))</f>
        <v>#REF!</v>
      </c>
      <c r="NX87" s="77" t="e">
        <f>IF(LEN(VLOOKUP(I:I,#REF!, 3, 0))=0, "", VLOOKUP(I:I,#REF!, 3, 0))</f>
        <v>#REF!</v>
      </c>
      <c r="NY87" s="77">
        <f t="shared" si="108"/>
        <v>0.66666666666666663</v>
      </c>
      <c r="NZ87" s="77">
        <f t="shared" si="109"/>
        <v>1</v>
      </c>
      <c r="OA87" s="77">
        <f t="shared" si="110"/>
        <v>0</v>
      </c>
      <c r="OB87" s="77">
        <f t="shared" si="87"/>
        <v>0</v>
      </c>
      <c r="OC87">
        <f t="shared" si="88"/>
        <v>0</v>
      </c>
      <c r="OD87" s="77">
        <f t="shared" si="111"/>
        <v>0</v>
      </c>
      <c r="OE87">
        <f t="shared" si="89"/>
        <v>0.56666666666666665</v>
      </c>
      <c r="OF87">
        <f t="shared" si="90"/>
        <v>0.63636363636363635</v>
      </c>
      <c r="OG87" t="e">
        <f t="shared" si="112"/>
        <v>#REF!</v>
      </c>
      <c r="OH87">
        <f t="shared" si="91"/>
        <v>0.33333333333333331</v>
      </c>
      <c r="OI87">
        <f t="shared" si="113"/>
        <v>0</v>
      </c>
      <c r="OJ87" s="77">
        <f t="shared" si="114"/>
        <v>0.5</v>
      </c>
      <c r="OK87" t="e">
        <f>IF(LEN(VLOOKUP(I:I,#REF!, 2, 0))=0, "", VLOOKUP(I:I,#REF!, 2, 0))</f>
        <v>#REF!</v>
      </c>
      <c r="OL87" t="e">
        <f>IF(LEN(VLOOKUP(I:I,#REF!, 3, 0))=0, "", VLOOKUP(I:I,#REF!, 3, 0))</f>
        <v>#REF!</v>
      </c>
      <c r="OM87">
        <v>5</v>
      </c>
      <c r="ON87">
        <v>1</v>
      </c>
      <c r="OO87" s="1">
        <v>0</v>
      </c>
      <c r="OP87">
        <f t="shared" si="115"/>
        <v>10</v>
      </c>
      <c r="OQ87">
        <v>0</v>
      </c>
      <c r="OR87">
        <v>3</v>
      </c>
      <c r="OS87">
        <f t="shared" si="116"/>
        <v>6</v>
      </c>
    </row>
    <row r="88" spans="1:409" ht="18" customHeight="1">
      <c r="F88">
        <v>1</v>
      </c>
      <c r="G88">
        <v>1</v>
      </c>
      <c r="H88" s="110" t="s">
        <v>1359</v>
      </c>
      <c r="I88" s="110" t="s">
        <v>1359</v>
      </c>
      <c r="J88" s="5"/>
      <c r="K88" s="6">
        <v>44270.792164351849</v>
      </c>
      <c r="L88" s="6">
        <v>44272.785983796297</v>
      </c>
      <c r="M88" s="7">
        <v>100</v>
      </c>
      <c r="N88" s="7">
        <v>2</v>
      </c>
      <c r="O88" s="73">
        <v>1</v>
      </c>
      <c r="P88" s="4" t="s">
        <v>313</v>
      </c>
      <c r="Q88" s="7">
        <v>172265</v>
      </c>
      <c r="R88" s="7">
        <v>1</v>
      </c>
      <c r="S88" s="6">
        <v>44272.785997615742</v>
      </c>
      <c r="T88" s="4" t="s">
        <v>314</v>
      </c>
      <c r="U88" s="4" t="s">
        <v>407</v>
      </c>
      <c r="V88" s="4" t="s">
        <v>444</v>
      </c>
      <c r="W88" s="4" t="s">
        <v>598</v>
      </c>
      <c r="X88" s="7">
        <v>22.861000000000001</v>
      </c>
      <c r="Y88" s="7">
        <v>27.725000000000001</v>
      </c>
      <c r="Z88" s="7">
        <v>30.323</v>
      </c>
      <c r="AA88" s="7">
        <v>2</v>
      </c>
      <c r="AB88" s="7">
        <v>2</v>
      </c>
      <c r="AC88" s="7">
        <v>0</v>
      </c>
      <c r="AD88" s="7">
        <v>0</v>
      </c>
      <c r="AE88" s="7">
        <v>0</v>
      </c>
      <c r="AF88" s="7">
        <v>3</v>
      </c>
      <c r="AG88" s="7">
        <v>2</v>
      </c>
      <c r="AH88" s="7">
        <v>3</v>
      </c>
      <c r="AI88" s="7">
        <v>2</v>
      </c>
      <c r="AJ88" s="4" t="s">
        <v>1360</v>
      </c>
      <c r="AK88" s="7">
        <v>2.5139999999999998</v>
      </c>
      <c r="AL88" s="7">
        <v>4.2350000000000003</v>
      </c>
      <c r="AM88" s="7">
        <v>6.024</v>
      </c>
      <c r="AN88" s="7">
        <v>2</v>
      </c>
      <c r="AO88" s="7">
        <v>3</v>
      </c>
      <c r="AP88" s="7">
        <v>0</v>
      </c>
      <c r="AQ88" s="7">
        <v>0</v>
      </c>
      <c r="AR88" s="7">
        <v>0</v>
      </c>
      <c r="AS88" s="7">
        <v>268.60199999999998</v>
      </c>
      <c r="AT88" s="7">
        <v>0</v>
      </c>
      <c r="AU88" s="7">
        <v>19.245999999999999</v>
      </c>
      <c r="AV88" s="7">
        <v>628.84199999999998</v>
      </c>
      <c r="AW88" s="7">
        <v>769.49</v>
      </c>
      <c r="AX88" s="7">
        <v>7</v>
      </c>
      <c r="AY88" s="4" t="s">
        <v>782</v>
      </c>
      <c r="AZ88" s="4" t="s">
        <v>320</v>
      </c>
      <c r="BA88" s="4"/>
      <c r="BB88" s="73">
        <v>-888</v>
      </c>
      <c r="BC88" s="4" t="s">
        <v>1361</v>
      </c>
      <c r="BD88" s="7">
        <v>96.989000000000004</v>
      </c>
      <c r="BE88" s="7">
        <v>96.989000000000004</v>
      </c>
      <c r="BF88" s="7">
        <v>343.096</v>
      </c>
      <c r="BG88" s="7">
        <v>1</v>
      </c>
      <c r="BH88" s="7">
        <v>3.794</v>
      </c>
      <c r="BI88" s="7">
        <v>3.794</v>
      </c>
      <c r="BJ88" s="7">
        <v>25.521000000000001</v>
      </c>
      <c r="BK88" s="7">
        <v>1</v>
      </c>
      <c r="BL88" s="4" t="s">
        <v>1297</v>
      </c>
      <c r="BM88" s="7">
        <v>0</v>
      </c>
      <c r="BN88" s="7">
        <v>0</v>
      </c>
      <c r="BO88" s="7">
        <v>45.597999999999999</v>
      </c>
      <c r="BP88" s="7">
        <v>0</v>
      </c>
      <c r="BQ88" s="7">
        <v>90</v>
      </c>
      <c r="BR88" s="7">
        <v>98</v>
      </c>
      <c r="BS88" s="7">
        <v>592.51</v>
      </c>
      <c r="BT88" s="7">
        <v>612.76900000000001</v>
      </c>
      <c r="BU88" s="7">
        <v>677.75</v>
      </c>
      <c r="BV88" s="7">
        <v>2</v>
      </c>
      <c r="BW88" s="4" t="s">
        <v>1362</v>
      </c>
      <c r="BX88" s="4" t="s">
        <v>411</v>
      </c>
      <c r="BY88" s="4"/>
      <c r="BZ88" s="73">
        <v>0</v>
      </c>
      <c r="CA88" s="4" t="s">
        <v>1363</v>
      </c>
      <c r="CB88" s="7">
        <v>0</v>
      </c>
      <c r="CC88" s="7">
        <v>0</v>
      </c>
      <c r="CD88" s="7">
        <v>193.94800000000001</v>
      </c>
      <c r="CE88" s="7">
        <v>0</v>
      </c>
      <c r="CF88" s="7">
        <v>53</v>
      </c>
      <c r="CG88" s="7">
        <v>48</v>
      </c>
      <c r="CH88" s="7">
        <v>9.0329999999999995</v>
      </c>
      <c r="CI88" s="7">
        <v>387.02800000000002</v>
      </c>
      <c r="CJ88" s="7">
        <v>396.9</v>
      </c>
      <c r="CK88" s="7">
        <v>10</v>
      </c>
      <c r="CL88" s="97" t="s">
        <v>413</v>
      </c>
      <c r="CM88" s="94" t="s">
        <v>414</v>
      </c>
      <c r="CN88" s="7">
        <v>0</v>
      </c>
      <c r="CO88" s="7">
        <v>0</v>
      </c>
      <c r="CP88" s="7">
        <v>152.976</v>
      </c>
      <c r="CQ88" s="7">
        <v>0</v>
      </c>
      <c r="CR88" s="7">
        <v>19</v>
      </c>
      <c r="CS88" s="7">
        <v>85</v>
      </c>
      <c r="CT88" s="7">
        <v>2</v>
      </c>
      <c r="CU88" s="7">
        <v>0</v>
      </c>
      <c r="CV88" s="4" t="s">
        <v>1364</v>
      </c>
      <c r="CW88" s="7">
        <v>576.20299999999997</v>
      </c>
      <c r="CX88" s="7">
        <v>748.67</v>
      </c>
      <c r="CY88" s="7">
        <v>750.72</v>
      </c>
      <c r="CZ88" s="7">
        <v>3</v>
      </c>
      <c r="DA88" s="7">
        <v>5.7789999999999999</v>
      </c>
      <c r="DB88" s="7">
        <v>31.256</v>
      </c>
      <c r="DC88" s="7">
        <v>34.610999999999997</v>
      </c>
      <c r="DD88" s="7">
        <v>5</v>
      </c>
      <c r="DE88" s="4" t="s">
        <v>617</v>
      </c>
      <c r="DF88" s="7">
        <v>47.875999999999998</v>
      </c>
      <c r="DG88" s="7">
        <v>47.875999999999998</v>
      </c>
      <c r="DH88" s="7">
        <v>83.600999999999999</v>
      </c>
      <c r="DI88" s="7">
        <v>1</v>
      </c>
      <c r="DJ88" s="7">
        <v>100</v>
      </c>
      <c r="DK88" s="7">
        <v>77</v>
      </c>
      <c r="DL88" s="7">
        <v>33.613999999999997</v>
      </c>
      <c r="DM88" s="7">
        <v>855.61400000000003</v>
      </c>
      <c r="DN88" s="7">
        <v>1032.296</v>
      </c>
      <c r="DO88" s="7">
        <v>12</v>
      </c>
      <c r="DP88" s="4" t="s">
        <v>1365</v>
      </c>
      <c r="DQ88" s="4" t="s">
        <v>312</v>
      </c>
      <c r="DR88" s="4" t="s">
        <v>1366</v>
      </c>
      <c r="DS88" s="73">
        <v>0</v>
      </c>
      <c r="DT88" s="4" t="s">
        <v>1367</v>
      </c>
      <c r="DU88" s="7">
        <v>9.4480000000000004</v>
      </c>
      <c r="DV88" s="7">
        <v>9.4480000000000004</v>
      </c>
      <c r="DW88" s="7">
        <v>63.158000000000001</v>
      </c>
      <c r="DX88" s="7">
        <v>1</v>
      </c>
      <c r="DY88" s="7">
        <v>16</v>
      </c>
      <c r="DZ88" s="7">
        <v>23</v>
      </c>
      <c r="EA88" s="7">
        <v>42.74</v>
      </c>
      <c r="EB88" s="7">
        <v>68.858999999999995</v>
      </c>
      <c r="EC88" s="7">
        <v>69.971000000000004</v>
      </c>
      <c r="ED88" s="7">
        <v>3</v>
      </c>
      <c r="EE88" s="94" t="s">
        <v>1368</v>
      </c>
      <c r="EF88" s="94" t="s">
        <v>364</v>
      </c>
      <c r="EG88" s="7">
        <v>0</v>
      </c>
      <c r="EH88" s="7">
        <v>0</v>
      </c>
      <c r="EI88" s="7">
        <v>130.52600000000001</v>
      </c>
      <c r="EJ88" s="7">
        <v>0</v>
      </c>
      <c r="EK88" s="7">
        <v>46</v>
      </c>
      <c r="EL88" s="7">
        <v>27</v>
      </c>
      <c r="EM88" s="7">
        <v>0</v>
      </c>
      <c r="EN88" s="7">
        <v>0</v>
      </c>
      <c r="EO88" s="4" t="s">
        <v>1369</v>
      </c>
      <c r="EP88" s="7">
        <v>10.903</v>
      </c>
      <c r="EQ88" s="7">
        <v>18.04</v>
      </c>
      <c r="ER88" s="7">
        <v>20.376999999999999</v>
      </c>
      <c r="ES88" s="7">
        <v>5</v>
      </c>
      <c r="ET88" s="4" t="s">
        <v>578</v>
      </c>
      <c r="EU88" s="7">
        <v>245.77600000000001</v>
      </c>
      <c r="EV88" s="7">
        <v>245.77600000000001</v>
      </c>
      <c r="EW88" s="7">
        <v>246.661</v>
      </c>
      <c r="EX88" s="7">
        <v>1</v>
      </c>
      <c r="EY88" s="7">
        <v>61</v>
      </c>
      <c r="EZ88" s="7">
        <v>83</v>
      </c>
      <c r="FA88" s="7">
        <v>1.139</v>
      </c>
      <c r="FB88" s="7">
        <v>92.972999999999999</v>
      </c>
      <c r="FC88" s="7">
        <v>96.924999999999997</v>
      </c>
      <c r="FD88" s="7">
        <v>7</v>
      </c>
      <c r="FE88" s="4" t="s">
        <v>1370</v>
      </c>
      <c r="FF88" s="7">
        <v>1</v>
      </c>
      <c r="FG88" s="7">
        <v>3</v>
      </c>
      <c r="FH88" s="7">
        <v>2</v>
      </c>
      <c r="FI88" s="7">
        <v>0</v>
      </c>
      <c r="FJ88" s="7">
        <v>1</v>
      </c>
      <c r="FK88" s="7">
        <v>0</v>
      </c>
      <c r="FL88" s="4" t="s">
        <v>313</v>
      </c>
      <c r="FM88" s="4" t="s">
        <v>313</v>
      </c>
      <c r="FN88" s="7">
        <v>3</v>
      </c>
      <c r="FO88" s="7">
        <v>176.5</v>
      </c>
      <c r="FP88" s="7">
        <v>308.392</v>
      </c>
      <c r="FQ88" s="7">
        <v>309.858</v>
      </c>
      <c r="FR88" s="7">
        <v>5</v>
      </c>
      <c r="FS88" s="4" t="s">
        <v>1371</v>
      </c>
      <c r="FT88" s="4" t="s">
        <v>360</v>
      </c>
      <c r="FU88" s="4"/>
      <c r="FV88" s="73">
        <v>0</v>
      </c>
      <c r="FW88" s="4" t="s">
        <v>1372</v>
      </c>
      <c r="FX88" s="4" t="s">
        <v>336</v>
      </c>
      <c r="FY88" s="7">
        <v>5.093</v>
      </c>
      <c r="FZ88" s="7">
        <v>198.57900000000001</v>
      </c>
      <c r="GA88" s="7">
        <v>215.02199999999999</v>
      </c>
      <c r="GB88" s="7">
        <v>4</v>
      </c>
      <c r="GC88" s="4" t="s">
        <v>1373</v>
      </c>
      <c r="GD88" s="4" t="s">
        <v>327</v>
      </c>
      <c r="GE88" s="4"/>
      <c r="GF88" s="73">
        <v>0</v>
      </c>
      <c r="GG88" s="4" t="s">
        <v>1374</v>
      </c>
      <c r="GH88" s="4" t="s">
        <v>336</v>
      </c>
      <c r="GI88" s="7">
        <v>43.423999999999999</v>
      </c>
      <c r="GJ88" s="7">
        <v>92.867000000000004</v>
      </c>
      <c r="GK88" s="7">
        <v>128.928</v>
      </c>
      <c r="GL88" s="7">
        <v>3</v>
      </c>
      <c r="GM88" s="7">
        <v>2</v>
      </c>
      <c r="GN88" s="4" t="s">
        <v>1375</v>
      </c>
      <c r="GO88" s="7">
        <v>33.689</v>
      </c>
      <c r="GP88" s="7">
        <v>36.927999999999997</v>
      </c>
      <c r="GQ88" s="7">
        <v>39.682000000000002</v>
      </c>
      <c r="GR88" s="7">
        <v>2</v>
      </c>
      <c r="GS88" s="7">
        <v>2</v>
      </c>
      <c r="GT88" s="7">
        <v>0</v>
      </c>
      <c r="GU88" s="7">
        <v>0</v>
      </c>
      <c r="GV88" s="7">
        <v>3</v>
      </c>
      <c r="GW88" s="4" t="s">
        <v>312</v>
      </c>
      <c r="GX88" s="7">
        <v>6.6429999999999998</v>
      </c>
      <c r="GY88" s="7">
        <v>46.591000000000001</v>
      </c>
      <c r="GZ88" s="7">
        <v>48.478000000000002</v>
      </c>
      <c r="HA88" s="7">
        <v>10</v>
      </c>
      <c r="HB88" s="7">
        <v>4</v>
      </c>
      <c r="HC88" s="7">
        <v>3</v>
      </c>
      <c r="HD88" s="7">
        <v>4</v>
      </c>
      <c r="HE88" s="7">
        <v>2</v>
      </c>
      <c r="HF88" s="7">
        <v>5</v>
      </c>
      <c r="HG88" s="7">
        <v>4</v>
      </c>
      <c r="HH88" s="7">
        <v>3</v>
      </c>
      <c r="HI88" s="4" t="s">
        <v>346</v>
      </c>
      <c r="HJ88" s="4" t="s">
        <v>347</v>
      </c>
      <c r="HK88" s="8"/>
      <c r="HL88" s="4" t="s">
        <v>1359</v>
      </c>
      <c r="HM88" s="6">
        <v>44273.749560185184</v>
      </c>
      <c r="HN88" s="6">
        <v>44273.805625000001</v>
      </c>
      <c r="HO88" s="7">
        <v>100</v>
      </c>
      <c r="HP88" s="7">
        <v>4843</v>
      </c>
      <c r="HQ88" s="7">
        <v>1</v>
      </c>
      <c r="HR88" s="6">
        <v>44273.805643009262</v>
      </c>
      <c r="HS88" s="4" t="s">
        <v>314</v>
      </c>
      <c r="HT88" s="4" t="s">
        <v>315</v>
      </c>
      <c r="HU88" s="4" t="s">
        <v>316</v>
      </c>
      <c r="HV88" s="4" t="s">
        <v>598</v>
      </c>
      <c r="HW88" s="7">
        <v>0</v>
      </c>
      <c r="HX88" s="7">
        <v>0</v>
      </c>
      <c r="HY88" s="7">
        <v>3</v>
      </c>
      <c r="HZ88" s="7">
        <v>1</v>
      </c>
      <c r="IA88" s="7">
        <v>3</v>
      </c>
      <c r="IB88" s="7">
        <v>2</v>
      </c>
      <c r="IC88" s="7">
        <v>4</v>
      </c>
      <c r="ID88" s="7">
        <v>4</v>
      </c>
      <c r="IE88" s="4" t="s">
        <v>1376</v>
      </c>
      <c r="IF88" s="7">
        <v>0</v>
      </c>
      <c r="IG88" s="7">
        <v>0</v>
      </c>
      <c r="IH88" s="4" t="s">
        <v>1377</v>
      </c>
      <c r="II88" s="4" t="s">
        <v>391</v>
      </c>
      <c r="IJ88" s="4"/>
      <c r="IK88" s="73">
        <v>1</v>
      </c>
      <c r="IL88" s="4" t="s">
        <v>1378</v>
      </c>
      <c r="IM88" s="73">
        <v>33</v>
      </c>
      <c r="IN88" s="4"/>
      <c r="IO88" s="73">
        <v>1</v>
      </c>
      <c r="IP88" s="4" t="s">
        <v>1379</v>
      </c>
      <c r="IQ88" s="4" t="s">
        <v>1380</v>
      </c>
      <c r="IR88" s="73">
        <v>12</v>
      </c>
      <c r="IS88" s="4"/>
      <c r="IT88" s="73">
        <v>0</v>
      </c>
      <c r="IU88" s="4" t="s">
        <v>1381</v>
      </c>
      <c r="IV88" s="73">
        <v>18</v>
      </c>
      <c r="IW88" s="4"/>
      <c r="IX88" s="73">
        <v>0</v>
      </c>
      <c r="IY88" s="4" t="s">
        <v>1382</v>
      </c>
      <c r="IZ88" s="4" t="s">
        <v>1383</v>
      </c>
      <c r="JA88" s="73">
        <v>40</v>
      </c>
      <c r="JB88" s="4"/>
      <c r="JC88" s="73">
        <v>1</v>
      </c>
      <c r="JD88" s="4" t="s">
        <v>1384</v>
      </c>
      <c r="JE88" s="73">
        <v>50</v>
      </c>
      <c r="JF88" s="4"/>
      <c r="JG88" s="73">
        <v>0</v>
      </c>
      <c r="JH88" s="4" t="s">
        <v>1385</v>
      </c>
      <c r="JI88" s="7">
        <v>0</v>
      </c>
      <c r="JJ88" s="7">
        <v>0</v>
      </c>
      <c r="JK88" s="7">
        <v>4</v>
      </c>
      <c r="JL88" s="7">
        <v>1</v>
      </c>
      <c r="JM88" s="4" t="s">
        <v>1386</v>
      </c>
      <c r="JN88" s="7">
        <v>2</v>
      </c>
      <c r="JO88" s="7">
        <v>2</v>
      </c>
      <c r="JP88" s="7">
        <v>3</v>
      </c>
      <c r="JQ88" s="7">
        <v>1</v>
      </c>
      <c r="JR88" s="7">
        <v>3</v>
      </c>
      <c r="JS88" s="4" t="s">
        <v>1387</v>
      </c>
      <c r="JT88" s="7">
        <v>3</v>
      </c>
      <c r="JU88" s="7">
        <v>1</v>
      </c>
      <c r="JV88" s="4" t="s">
        <v>1388</v>
      </c>
      <c r="JW88" s="7">
        <v>4</v>
      </c>
      <c r="JX88" s="7">
        <v>0</v>
      </c>
      <c r="JY88" s="7">
        <v>0</v>
      </c>
      <c r="JZ88" s="7">
        <v>3</v>
      </c>
      <c r="KA88" s="7">
        <v>0</v>
      </c>
      <c r="KB88" s="4" t="s">
        <v>313</v>
      </c>
      <c r="KC88" s="4" t="s">
        <v>313</v>
      </c>
      <c r="KD88" s="7">
        <v>0</v>
      </c>
      <c r="KE88" s="7">
        <v>1.9750000000000001</v>
      </c>
      <c r="KF88" s="7">
        <v>4.7869999999999999</v>
      </c>
      <c r="KG88" s="7">
        <v>5.9139999999999997</v>
      </c>
      <c r="KH88" s="7">
        <v>5</v>
      </c>
      <c r="KI88" s="7">
        <v>3</v>
      </c>
      <c r="KJ88" s="7">
        <v>3</v>
      </c>
      <c r="KK88" s="7">
        <v>4</v>
      </c>
      <c r="KL88" s="7">
        <v>3</v>
      </c>
      <c r="KM88" s="7">
        <v>3</v>
      </c>
      <c r="KN88" s="7">
        <v>11</v>
      </c>
      <c r="KO88" s="7">
        <v>2</v>
      </c>
      <c r="KP88" s="4" t="s">
        <v>326</v>
      </c>
      <c r="KQ88" s="4" t="s">
        <v>313</v>
      </c>
      <c r="KR88" s="7">
        <v>0</v>
      </c>
      <c r="KS88" s="4" t="s">
        <v>312</v>
      </c>
      <c r="KT88" s="4" t="s">
        <v>313</v>
      </c>
      <c r="KU88" s="7">
        <v>2</v>
      </c>
      <c r="KV88" s="7">
        <v>2</v>
      </c>
      <c r="KW88" s="7">
        <v>1</v>
      </c>
      <c r="KX88" s="7">
        <v>1</v>
      </c>
      <c r="KY88" s="7">
        <v>1</v>
      </c>
      <c r="KZ88" s="7">
        <v>1</v>
      </c>
      <c r="LA88" s="7">
        <v>1</v>
      </c>
      <c r="LB88" s="7">
        <v>1</v>
      </c>
      <c r="LC88" s="7">
        <v>1</v>
      </c>
      <c r="LD88" s="7">
        <v>1</v>
      </c>
      <c r="LE88" s="7">
        <v>4</v>
      </c>
      <c r="LF88" s="7">
        <v>2</v>
      </c>
      <c r="LG88" s="7">
        <v>2</v>
      </c>
      <c r="LH88" s="7">
        <v>3</v>
      </c>
      <c r="LI88" s="7">
        <v>2</v>
      </c>
      <c r="LJ88" s="7">
        <v>1</v>
      </c>
      <c r="LK88" s="7">
        <v>2</v>
      </c>
      <c r="LL88" s="7">
        <v>2</v>
      </c>
      <c r="LM88" s="7">
        <v>3</v>
      </c>
      <c r="LN88" s="7">
        <v>2</v>
      </c>
      <c r="LO88" s="7">
        <v>3</v>
      </c>
      <c r="LP88" s="7">
        <v>3</v>
      </c>
      <c r="LQ88" s="7">
        <v>2</v>
      </c>
      <c r="LR88" s="7">
        <v>3</v>
      </c>
      <c r="LS88" s="7">
        <v>3</v>
      </c>
      <c r="LT88" s="7">
        <v>4</v>
      </c>
      <c r="LU88" s="7">
        <v>3</v>
      </c>
      <c r="LV88" s="4" t="s">
        <v>1389</v>
      </c>
      <c r="LW88" s="4" t="s">
        <v>1390</v>
      </c>
      <c r="LX88" s="4" t="s">
        <v>1391</v>
      </c>
      <c r="LY88" s="4" t="s">
        <v>1392</v>
      </c>
      <c r="LZ88" s="7">
        <v>23</v>
      </c>
      <c r="MA88">
        <f t="shared" si="59"/>
        <v>10</v>
      </c>
      <c r="MB88">
        <f t="shared" si="60"/>
        <v>17</v>
      </c>
      <c r="MC88">
        <f t="shared" si="61"/>
        <v>18</v>
      </c>
      <c r="MD88">
        <f t="shared" si="62"/>
        <v>16</v>
      </c>
      <c r="ME88">
        <f t="shared" si="92"/>
        <v>18</v>
      </c>
      <c r="MF88">
        <f t="shared" si="93"/>
        <v>1.6666666666666667</v>
      </c>
      <c r="MG88">
        <f t="shared" si="94"/>
        <v>2.8333333333333335</v>
      </c>
      <c r="MH88">
        <f t="shared" si="95"/>
        <v>3.6</v>
      </c>
      <c r="MI88">
        <f t="shared" si="96"/>
        <v>3.2</v>
      </c>
      <c r="MJ88">
        <f t="shared" si="97"/>
        <v>1.5</v>
      </c>
      <c r="MK88">
        <f t="shared" si="98"/>
        <v>0</v>
      </c>
      <c r="ML88">
        <f t="shared" si="99"/>
        <v>1.8</v>
      </c>
      <c r="MM88">
        <f t="shared" si="100"/>
        <v>0</v>
      </c>
      <c r="MN88">
        <f t="shared" si="101"/>
        <v>0</v>
      </c>
      <c r="MO88">
        <f t="shared" si="102"/>
        <v>0</v>
      </c>
      <c r="MP88">
        <f t="shared" si="103"/>
        <v>1.5</v>
      </c>
      <c r="MQ88">
        <f t="shared" si="104"/>
        <v>0</v>
      </c>
      <c r="MR88">
        <f t="shared" si="105"/>
        <v>0</v>
      </c>
      <c r="MS88">
        <f t="shared" si="106"/>
        <v>55</v>
      </c>
      <c r="MT88">
        <f t="shared" si="107"/>
        <v>63</v>
      </c>
      <c r="MU88" s="77">
        <f t="shared" si="63"/>
        <v>0</v>
      </c>
      <c r="MV88">
        <f t="shared" si="64"/>
        <v>0</v>
      </c>
      <c r="MW88">
        <v>1</v>
      </c>
      <c r="MX88">
        <v>1</v>
      </c>
      <c r="MY88">
        <f t="shared" si="65"/>
        <v>0</v>
      </c>
      <c r="MZ88">
        <v>1</v>
      </c>
      <c r="NA88">
        <v>1</v>
      </c>
      <c r="NB88">
        <f t="shared" si="66"/>
        <v>0</v>
      </c>
      <c r="NC88">
        <f t="shared" si="67"/>
        <v>0</v>
      </c>
      <c r="ND88">
        <f t="shared" si="68"/>
        <v>0</v>
      </c>
      <c r="NE88">
        <f t="shared" si="69"/>
        <v>0</v>
      </c>
      <c r="NF88">
        <f t="shared" si="70"/>
        <v>0</v>
      </c>
      <c r="NG88">
        <f t="shared" si="71"/>
        <v>0</v>
      </c>
      <c r="NH88">
        <f t="shared" si="72"/>
        <v>1</v>
      </c>
      <c r="NI88">
        <f t="shared" si="73"/>
        <v>1</v>
      </c>
      <c r="NJ88">
        <f t="shared" si="74"/>
        <v>0</v>
      </c>
      <c r="NK88">
        <f t="shared" si="75"/>
        <v>0</v>
      </c>
      <c r="NL88">
        <f t="shared" si="76"/>
        <v>1</v>
      </c>
      <c r="NM88">
        <f t="shared" si="77"/>
        <v>0</v>
      </c>
      <c r="NN88" s="77">
        <f t="shared" si="78"/>
        <v>0</v>
      </c>
      <c r="NO88" s="77">
        <f t="shared" si="79"/>
        <v>0</v>
      </c>
      <c r="NP88" s="77">
        <f t="shared" si="80"/>
        <v>0</v>
      </c>
      <c r="NQ88" s="77">
        <f t="shared" si="81"/>
        <v>1</v>
      </c>
      <c r="NR88" s="77">
        <f t="shared" si="82"/>
        <v>0</v>
      </c>
      <c r="NS88" s="77">
        <f t="shared" si="83"/>
        <v>0</v>
      </c>
      <c r="NT88" s="77">
        <f t="shared" si="84"/>
        <v>0</v>
      </c>
      <c r="NU88" s="77">
        <f t="shared" si="85"/>
        <v>0</v>
      </c>
      <c r="NV88" s="77">
        <f t="shared" si="86"/>
        <v>1</v>
      </c>
      <c r="NW88" s="77" t="e">
        <f>IF(LEN(VLOOKUP(I:I,#REF!, 2, 0))=0, "", VLOOKUP(I:I,#REF!, 2, 0))</f>
        <v>#REF!</v>
      </c>
      <c r="NX88" s="77" t="e">
        <f>IF(LEN(VLOOKUP(I:I,#REF!, 3, 0))=0, "", VLOOKUP(I:I,#REF!, 3, 0))</f>
        <v>#REF!</v>
      </c>
      <c r="NY88" s="77">
        <f t="shared" si="108"/>
        <v>0.66666666666666663</v>
      </c>
      <c r="NZ88" s="77">
        <f t="shared" si="109"/>
        <v>1</v>
      </c>
      <c r="OA88" s="77">
        <f t="shared" si="110"/>
        <v>0</v>
      </c>
      <c r="OB88" s="77">
        <f t="shared" si="87"/>
        <v>0</v>
      </c>
      <c r="OC88">
        <f t="shared" si="88"/>
        <v>0</v>
      </c>
      <c r="OD88" s="77">
        <f t="shared" si="111"/>
        <v>0</v>
      </c>
      <c r="OE88">
        <f t="shared" si="89"/>
        <v>0.33333333333333331</v>
      </c>
      <c r="OF88">
        <f t="shared" si="90"/>
        <v>0.45454545454545453</v>
      </c>
      <c r="OG88" t="e">
        <f t="shared" si="112"/>
        <v>#REF!</v>
      </c>
      <c r="OH88">
        <f t="shared" si="91"/>
        <v>0.33333333333333331</v>
      </c>
      <c r="OI88">
        <f t="shared" si="113"/>
        <v>0</v>
      </c>
      <c r="OJ88" s="77">
        <f t="shared" si="114"/>
        <v>0.5</v>
      </c>
      <c r="OK88" t="e">
        <f>IF(LEN(VLOOKUP(I:I,#REF!, 2, 0))=0, "", VLOOKUP(I:I,#REF!, 2, 0))</f>
        <v>#REF!</v>
      </c>
      <c r="OL88" t="e">
        <f>IF(LEN(VLOOKUP(I:I,#REF!, 3, 0))=0, "", VLOOKUP(I:I,#REF!, 3, 0))</f>
        <v>#REF!</v>
      </c>
      <c r="OM88">
        <v>4</v>
      </c>
      <c r="ON88">
        <v>1</v>
      </c>
      <c r="OO88" s="1">
        <v>0</v>
      </c>
      <c r="OP88">
        <f t="shared" si="115"/>
        <v>13</v>
      </c>
      <c r="OQ88">
        <v>0</v>
      </c>
      <c r="OR88">
        <v>3</v>
      </c>
      <c r="OS88">
        <f t="shared" si="116"/>
        <v>7</v>
      </c>
    </row>
    <row r="89" spans="1:409" ht="18" customHeight="1">
      <c r="A89">
        <v>1</v>
      </c>
      <c r="B89" s="15" t="s">
        <v>7268</v>
      </c>
      <c r="C89" s="15"/>
      <c r="D89" s="15"/>
      <c r="E89" s="15"/>
      <c r="F89" s="15">
        <v>1</v>
      </c>
      <c r="G89" s="15">
        <v>1</v>
      </c>
      <c r="H89" s="158" t="s">
        <v>7249</v>
      </c>
      <c r="I89" s="111" t="s">
        <v>4529</v>
      </c>
      <c r="J89" s="22" t="s">
        <v>7276</v>
      </c>
      <c r="K89" s="23">
        <v>44270.623935185184</v>
      </c>
      <c r="L89" s="23">
        <v>44270.787789351853</v>
      </c>
      <c r="M89" s="24">
        <v>100</v>
      </c>
      <c r="N89" s="24">
        <v>1</v>
      </c>
      <c r="O89" s="74">
        <v>1</v>
      </c>
      <c r="P89" s="25" t="s">
        <v>313</v>
      </c>
      <c r="Q89" s="24">
        <v>14157</v>
      </c>
      <c r="R89" s="24">
        <v>1</v>
      </c>
      <c r="S89" s="23">
        <v>44270.787803541665</v>
      </c>
      <c r="T89" s="25" t="s">
        <v>1394</v>
      </c>
      <c r="U89" s="25" t="s">
        <v>4530</v>
      </c>
      <c r="V89" s="25" t="s">
        <v>811</v>
      </c>
      <c r="W89" s="25" t="s">
        <v>812</v>
      </c>
      <c r="X89" s="24">
        <v>1.794</v>
      </c>
      <c r="Y89" s="24">
        <v>46.573999999999998</v>
      </c>
      <c r="Z89" s="24">
        <v>67.218999999999994</v>
      </c>
      <c r="AA89" s="24">
        <v>4</v>
      </c>
      <c r="AB89" s="24">
        <v>2</v>
      </c>
      <c r="AC89" s="24">
        <v>1</v>
      </c>
      <c r="AD89" s="24">
        <v>1</v>
      </c>
      <c r="AE89" s="24">
        <v>2</v>
      </c>
      <c r="AF89" s="24">
        <v>2</v>
      </c>
      <c r="AG89" s="24">
        <v>2</v>
      </c>
      <c r="AH89" s="24">
        <v>2</v>
      </c>
      <c r="AI89" s="24">
        <v>2</v>
      </c>
      <c r="AJ89" s="25" t="s">
        <v>4531</v>
      </c>
      <c r="AK89" s="24">
        <v>2.2200000000000002</v>
      </c>
      <c r="AL89" s="24">
        <v>3.0059999999999998</v>
      </c>
      <c r="AM89" s="24">
        <v>4.2530000000000001</v>
      </c>
      <c r="AN89" s="24">
        <v>2</v>
      </c>
      <c r="AO89" s="24">
        <v>2</v>
      </c>
      <c r="AP89" s="24">
        <v>2</v>
      </c>
      <c r="AQ89" s="24">
        <v>0</v>
      </c>
      <c r="AR89" s="24">
        <v>0</v>
      </c>
      <c r="AS89" s="24">
        <v>171.86500000000001</v>
      </c>
      <c r="AT89" s="24">
        <v>0</v>
      </c>
      <c r="AU89" s="24">
        <v>565.69100000000003</v>
      </c>
      <c r="AV89" s="24">
        <v>1165.018</v>
      </c>
      <c r="AW89" s="24">
        <v>1166.3910000000001</v>
      </c>
      <c r="AX89" s="24">
        <v>4</v>
      </c>
      <c r="AY89" s="25" t="s">
        <v>377</v>
      </c>
      <c r="AZ89" s="25" t="s">
        <v>377</v>
      </c>
      <c r="BA89" s="25"/>
      <c r="BB89" s="74">
        <v>1</v>
      </c>
      <c r="BC89" s="25" t="s">
        <v>4532</v>
      </c>
      <c r="BD89" s="24">
        <v>0</v>
      </c>
      <c r="BE89" s="24">
        <v>0</v>
      </c>
      <c r="BF89" s="24">
        <v>427.19799999999998</v>
      </c>
      <c r="BG89" s="24">
        <v>0</v>
      </c>
      <c r="BH89" s="24">
        <v>22.061</v>
      </c>
      <c r="BI89" s="24">
        <v>22.061</v>
      </c>
      <c r="BJ89" s="24">
        <v>47.29</v>
      </c>
      <c r="BK89" s="24">
        <v>1</v>
      </c>
      <c r="BL89" s="25" t="s">
        <v>4533</v>
      </c>
      <c r="BM89" s="24">
        <v>0</v>
      </c>
      <c r="BN89" s="24">
        <v>0</v>
      </c>
      <c r="BO89" s="24">
        <v>156.05799999999999</v>
      </c>
      <c r="BP89" s="24">
        <v>0</v>
      </c>
      <c r="BQ89" s="24">
        <v>95</v>
      </c>
      <c r="BR89" s="24">
        <v>96</v>
      </c>
      <c r="BS89" s="24">
        <v>172.05600000000001</v>
      </c>
      <c r="BT89" s="24">
        <v>2966.2530000000002</v>
      </c>
      <c r="BU89" s="24">
        <v>3055.6019999999999</v>
      </c>
      <c r="BV89" s="24">
        <v>111</v>
      </c>
      <c r="BW89" s="25" t="s">
        <v>4534</v>
      </c>
      <c r="BX89" s="25" t="s">
        <v>312</v>
      </c>
      <c r="BY89" s="25" t="s">
        <v>956</v>
      </c>
      <c r="BZ89" s="74">
        <v>0</v>
      </c>
      <c r="CA89" s="25" t="s">
        <v>4535</v>
      </c>
      <c r="CB89" s="24">
        <v>0</v>
      </c>
      <c r="CC89" s="24">
        <v>0</v>
      </c>
      <c r="CD89" s="24">
        <v>65.081000000000003</v>
      </c>
      <c r="CE89" s="24">
        <v>0</v>
      </c>
      <c r="CF89" s="24">
        <v>99</v>
      </c>
      <c r="CG89" s="24">
        <v>75</v>
      </c>
      <c r="CH89" s="24">
        <v>42.101999999999997</v>
      </c>
      <c r="CI89" s="24">
        <v>48.415999999999997</v>
      </c>
      <c r="CJ89" s="24">
        <v>695.63300000000004</v>
      </c>
      <c r="CK89" s="24">
        <v>2</v>
      </c>
      <c r="CL89" s="99" t="s">
        <v>413</v>
      </c>
      <c r="CM89" s="96" t="s">
        <v>414</v>
      </c>
      <c r="CN89" s="24">
        <v>0</v>
      </c>
      <c r="CO89" s="24">
        <v>0</v>
      </c>
      <c r="CP89" s="24">
        <v>165.38499999999999</v>
      </c>
      <c r="CQ89" s="24">
        <v>0</v>
      </c>
      <c r="CR89" s="24">
        <v>90</v>
      </c>
      <c r="CS89" s="24">
        <v>90</v>
      </c>
      <c r="CT89" s="24">
        <v>2</v>
      </c>
      <c r="CU89" s="24">
        <v>2</v>
      </c>
      <c r="CV89" s="25" t="s">
        <v>4536</v>
      </c>
      <c r="CW89" s="24">
        <v>0</v>
      </c>
      <c r="CX89" s="24">
        <v>0</v>
      </c>
      <c r="CY89" s="24">
        <v>230.02799999999999</v>
      </c>
      <c r="CZ89" s="24">
        <v>0</v>
      </c>
      <c r="DA89" s="24">
        <v>7.7779999999999996</v>
      </c>
      <c r="DB89" s="24">
        <v>7.7779999999999996</v>
      </c>
      <c r="DC89" s="24">
        <v>19.614000000000001</v>
      </c>
      <c r="DD89" s="24">
        <v>1</v>
      </c>
      <c r="DE89" s="25" t="s">
        <v>4537</v>
      </c>
      <c r="DF89" s="24">
        <v>0</v>
      </c>
      <c r="DG89" s="24">
        <v>0</v>
      </c>
      <c r="DH89" s="24">
        <v>36.604999999999997</v>
      </c>
      <c r="DI89" s="24">
        <v>0</v>
      </c>
      <c r="DJ89" s="24">
        <v>95</v>
      </c>
      <c r="DK89" s="24">
        <v>95</v>
      </c>
      <c r="DL89" s="24">
        <v>31.722000000000001</v>
      </c>
      <c r="DM89" s="24">
        <v>433.56599999999997</v>
      </c>
      <c r="DN89" s="24">
        <v>470.67200000000003</v>
      </c>
      <c r="DO89" s="24">
        <v>8</v>
      </c>
      <c r="DP89" s="25" t="s">
        <v>4538</v>
      </c>
      <c r="DQ89" s="25" t="s">
        <v>1455</v>
      </c>
      <c r="DR89" s="25" t="s">
        <v>956</v>
      </c>
      <c r="DS89" s="74">
        <v>0</v>
      </c>
      <c r="DT89" s="25" t="s">
        <v>4539</v>
      </c>
      <c r="DU89" s="24">
        <v>0</v>
      </c>
      <c r="DV89" s="24">
        <v>0</v>
      </c>
      <c r="DW89" s="24">
        <v>78.522999999999996</v>
      </c>
      <c r="DX89" s="24">
        <v>0</v>
      </c>
      <c r="DY89" s="24">
        <v>100</v>
      </c>
      <c r="DZ89" s="24">
        <v>65</v>
      </c>
      <c r="EA89" s="24">
        <v>34.575000000000003</v>
      </c>
      <c r="EB89" s="24">
        <v>40.195</v>
      </c>
      <c r="EC89" s="24">
        <v>48.896000000000001</v>
      </c>
      <c r="ED89" s="24">
        <v>2</v>
      </c>
      <c r="EE89" s="96" t="s">
        <v>417</v>
      </c>
      <c r="EF89" s="96" t="s">
        <v>364</v>
      </c>
      <c r="EG89" s="24">
        <v>0</v>
      </c>
      <c r="EH89" s="24">
        <v>0</v>
      </c>
      <c r="EI89" s="24">
        <v>254.15</v>
      </c>
      <c r="EJ89" s="24">
        <v>0</v>
      </c>
      <c r="EK89" s="24">
        <v>95</v>
      </c>
      <c r="EL89" s="24">
        <v>85</v>
      </c>
      <c r="EM89" s="24">
        <v>2</v>
      </c>
      <c r="EN89" s="24">
        <v>2</v>
      </c>
      <c r="EO89" s="25" t="s">
        <v>2736</v>
      </c>
      <c r="EP89" s="24">
        <v>65.356999999999999</v>
      </c>
      <c r="EQ89" s="24">
        <v>67.515000000000001</v>
      </c>
      <c r="ER89" s="24">
        <v>70.296000000000006</v>
      </c>
      <c r="ES89" s="24">
        <v>3</v>
      </c>
      <c r="ET89" s="25" t="s">
        <v>4041</v>
      </c>
      <c r="EU89" s="24">
        <v>0</v>
      </c>
      <c r="EV89" s="24">
        <v>0</v>
      </c>
      <c r="EW89" s="24">
        <v>295.15600000000001</v>
      </c>
      <c r="EX89" s="24">
        <v>0</v>
      </c>
      <c r="EY89" s="24">
        <v>75</v>
      </c>
      <c r="EZ89" s="24">
        <v>75</v>
      </c>
      <c r="FA89" s="24">
        <v>19.172999999999998</v>
      </c>
      <c r="FB89" s="24">
        <v>83.064999999999998</v>
      </c>
      <c r="FC89" s="24">
        <v>84.218000000000004</v>
      </c>
      <c r="FD89" s="24">
        <v>6</v>
      </c>
      <c r="FE89" s="25" t="s">
        <v>4540</v>
      </c>
      <c r="FF89" s="24">
        <v>1</v>
      </c>
      <c r="FG89" s="24">
        <v>2</v>
      </c>
      <c r="FH89" s="24">
        <v>2</v>
      </c>
      <c r="FI89" s="24">
        <v>2</v>
      </c>
      <c r="FJ89" s="24">
        <v>1</v>
      </c>
      <c r="FK89" s="24">
        <v>1</v>
      </c>
      <c r="FL89" s="25" t="s">
        <v>343</v>
      </c>
      <c r="FM89" s="25" t="s">
        <v>313</v>
      </c>
      <c r="FN89" s="24">
        <v>3</v>
      </c>
      <c r="FO89" s="24">
        <v>13.718</v>
      </c>
      <c r="FP89" s="24">
        <v>204.93</v>
      </c>
      <c r="FQ89" s="24">
        <v>208.334</v>
      </c>
      <c r="FR89" s="24">
        <v>8</v>
      </c>
      <c r="FS89" s="25" t="s">
        <v>4541</v>
      </c>
      <c r="FT89" s="25" t="s">
        <v>323</v>
      </c>
      <c r="FU89" s="25"/>
      <c r="FV89" s="74">
        <v>1</v>
      </c>
      <c r="FW89" s="25" t="s">
        <v>4542</v>
      </c>
      <c r="FX89" s="25" t="s">
        <v>456</v>
      </c>
      <c r="FY89" s="24">
        <v>51.615000000000002</v>
      </c>
      <c r="FZ89" s="24">
        <v>250.023</v>
      </c>
      <c r="GA89" s="24">
        <v>252.38200000000001</v>
      </c>
      <c r="GB89" s="24">
        <v>4</v>
      </c>
      <c r="GC89" s="25" t="s">
        <v>4543</v>
      </c>
      <c r="GD89" s="25" t="s">
        <v>584</v>
      </c>
      <c r="GE89" s="25"/>
      <c r="GF89" s="74">
        <v>0</v>
      </c>
      <c r="GG89" s="25" t="s">
        <v>4544</v>
      </c>
      <c r="GH89" s="25" t="s">
        <v>456</v>
      </c>
      <c r="GI89" s="24">
        <v>35.465000000000003</v>
      </c>
      <c r="GJ89" s="24">
        <v>123.21</v>
      </c>
      <c r="GK89" s="24">
        <v>151.03</v>
      </c>
      <c r="GL89" s="24">
        <v>5</v>
      </c>
      <c r="GM89" s="24">
        <v>2</v>
      </c>
      <c r="GN89" s="25" t="s">
        <v>4545</v>
      </c>
      <c r="GO89" s="24">
        <v>8.6430000000000007</v>
      </c>
      <c r="GP89" s="24">
        <v>8.6430000000000007</v>
      </c>
      <c r="GQ89" s="24">
        <v>9.7210000000000001</v>
      </c>
      <c r="GR89" s="24">
        <v>1</v>
      </c>
      <c r="GS89" s="24">
        <v>1</v>
      </c>
      <c r="GT89" s="24">
        <v>2</v>
      </c>
      <c r="GU89" s="24">
        <v>2</v>
      </c>
      <c r="GV89" s="24">
        <v>3</v>
      </c>
      <c r="GW89" s="25" t="s">
        <v>460</v>
      </c>
      <c r="GX89" s="24">
        <v>7.7050000000000001</v>
      </c>
      <c r="GY89" s="24">
        <v>75.453000000000003</v>
      </c>
      <c r="GZ89" s="24">
        <v>76.44</v>
      </c>
      <c r="HA89" s="24">
        <v>11</v>
      </c>
      <c r="HB89" s="24">
        <v>3</v>
      </c>
      <c r="HC89" s="24">
        <v>2</v>
      </c>
      <c r="HD89" s="24">
        <v>2</v>
      </c>
      <c r="HE89" s="24">
        <v>2</v>
      </c>
      <c r="HF89" s="24">
        <v>2</v>
      </c>
      <c r="HG89" s="24">
        <v>4</v>
      </c>
      <c r="HH89" s="24">
        <v>4</v>
      </c>
      <c r="HI89" s="25" t="s">
        <v>3684</v>
      </c>
      <c r="HJ89" s="25" t="s">
        <v>3685</v>
      </c>
      <c r="HK89" s="8"/>
      <c r="HL89" s="12" t="s">
        <v>4529</v>
      </c>
      <c r="HM89" s="23">
        <v>44273.663599537038</v>
      </c>
      <c r="HN89" s="23">
        <v>44273.693506944444</v>
      </c>
      <c r="HO89" s="24">
        <v>100</v>
      </c>
      <c r="HP89" s="24">
        <v>2583</v>
      </c>
      <c r="HQ89" s="24">
        <v>1</v>
      </c>
      <c r="HR89" s="23">
        <v>44273.69352079861</v>
      </c>
      <c r="HS89" s="25" t="s">
        <v>1394</v>
      </c>
      <c r="HT89" s="25" t="s">
        <v>1395</v>
      </c>
      <c r="HU89" s="25" t="s">
        <v>811</v>
      </c>
      <c r="HV89" s="25" t="s">
        <v>812</v>
      </c>
      <c r="HW89" s="24">
        <v>1</v>
      </c>
      <c r="HX89" s="24">
        <v>0</v>
      </c>
      <c r="HY89" s="24">
        <v>3</v>
      </c>
      <c r="HZ89" s="24">
        <v>2</v>
      </c>
      <c r="IA89" s="24">
        <v>2</v>
      </c>
      <c r="IB89" s="24">
        <v>2</v>
      </c>
      <c r="IC89" s="24">
        <v>3</v>
      </c>
      <c r="ID89" s="24">
        <v>4</v>
      </c>
      <c r="IE89" s="25" t="s">
        <v>4546</v>
      </c>
      <c r="IF89" s="24">
        <v>2</v>
      </c>
      <c r="IG89" s="24">
        <v>2</v>
      </c>
      <c r="IH89" s="25" t="s">
        <v>427</v>
      </c>
      <c r="II89" s="25" t="s">
        <v>391</v>
      </c>
      <c r="IJ89" s="25"/>
      <c r="IK89" s="74">
        <v>1</v>
      </c>
      <c r="IL89" s="25" t="s">
        <v>428</v>
      </c>
      <c r="IM89" s="74">
        <v>33</v>
      </c>
      <c r="IN89" s="25"/>
      <c r="IO89" s="74">
        <v>1</v>
      </c>
      <c r="IP89" s="25" t="s">
        <v>4547</v>
      </c>
      <c r="IQ89" s="74">
        <v>22</v>
      </c>
      <c r="IR89" s="74">
        <v>22</v>
      </c>
      <c r="IS89" s="25"/>
      <c r="IT89" s="74">
        <v>1</v>
      </c>
      <c r="IU89" s="74">
        <v>21</v>
      </c>
      <c r="IV89" s="74">
        <v>21</v>
      </c>
      <c r="IW89" s="25"/>
      <c r="IX89" s="74">
        <v>1</v>
      </c>
      <c r="IY89" s="25" t="s">
        <v>4548</v>
      </c>
      <c r="IZ89" s="74">
        <v>40</v>
      </c>
      <c r="JA89" s="74">
        <v>40</v>
      </c>
      <c r="JB89" s="25"/>
      <c r="JC89" s="74">
        <v>1</v>
      </c>
      <c r="JD89" s="74">
        <v>60</v>
      </c>
      <c r="JE89" s="74">
        <v>60</v>
      </c>
      <c r="JF89" s="25"/>
      <c r="JG89" s="74">
        <v>1</v>
      </c>
      <c r="JH89" s="25" t="s">
        <v>4549</v>
      </c>
      <c r="JI89" s="24">
        <v>2</v>
      </c>
      <c r="JJ89" s="24">
        <v>2</v>
      </c>
      <c r="JK89" s="24">
        <v>2</v>
      </c>
      <c r="JL89" s="24">
        <v>4</v>
      </c>
      <c r="JM89" s="25" t="s">
        <v>4550</v>
      </c>
      <c r="JN89" s="24">
        <v>1</v>
      </c>
      <c r="JO89" s="24">
        <v>1</v>
      </c>
      <c r="JP89" s="24">
        <v>2</v>
      </c>
      <c r="JQ89" s="24">
        <v>3</v>
      </c>
      <c r="JR89" s="24">
        <v>1</v>
      </c>
      <c r="JS89" s="25" t="s">
        <v>4551</v>
      </c>
      <c r="JT89" s="24">
        <v>2</v>
      </c>
      <c r="JU89" s="24">
        <v>1</v>
      </c>
      <c r="JV89" s="25" t="s">
        <v>4552</v>
      </c>
      <c r="JW89" s="24">
        <v>2</v>
      </c>
      <c r="JX89" s="24">
        <v>3</v>
      </c>
      <c r="JY89" s="24">
        <v>0</v>
      </c>
      <c r="JZ89" s="24">
        <v>1</v>
      </c>
      <c r="KA89" s="24">
        <v>0</v>
      </c>
      <c r="KB89" s="25" t="s">
        <v>313</v>
      </c>
      <c r="KC89" s="25" t="s">
        <v>313</v>
      </c>
      <c r="KD89" s="24">
        <v>0</v>
      </c>
      <c r="KE89" s="24">
        <v>8.5749999999999993</v>
      </c>
      <c r="KF89" s="24">
        <v>42.387</v>
      </c>
      <c r="KG89" s="24">
        <v>43.5</v>
      </c>
      <c r="KH89" s="24">
        <v>8</v>
      </c>
      <c r="KI89" s="24">
        <v>2</v>
      </c>
      <c r="KJ89" s="24">
        <v>1</v>
      </c>
      <c r="KK89" s="24">
        <v>2</v>
      </c>
      <c r="KL89" s="24">
        <v>2</v>
      </c>
      <c r="KM89" s="24">
        <v>1</v>
      </c>
      <c r="KN89" s="24">
        <v>11</v>
      </c>
      <c r="KO89" s="24">
        <v>1</v>
      </c>
      <c r="KP89" s="25" t="s">
        <v>808</v>
      </c>
      <c r="KQ89" s="25" t="s">
        <v>4553</v>
      </c>
      <c r="KR89" s="24">
        <v>1</v>
      </c>
      <c r="KS89" s="25" t="s">
        <v>360</v>
      </c>
      <c r="KT89" s="25" t="s">
        <v>313</v>
      </c>
      <c r="KU89" s="24">
        <v>4</v>
      </c>
      <c r="KV89" s="24">
        <v>3</v>
      </c>
      <c r="KW89" s="24">
        <v>3</v>
      </c>
      <c r="KX89" s="24">
        <v>3</v>
      </c>
      <c r="KY89" s="24">
        <v>3</v>
      </c>
      <c r="KZ89" s="24">
        <v>4</v>
      </c>
      <c r="LA89" s="24">
        <v>4</v>
      </c>
      <c r="LB89" s="24">
        <v>4</v>
      </c>
      <c r="LC89" s="24">
        <v>5</v>
      </c>
      <c r="LD89" s="24">
        <v>4</v>
      </c>
      <c r="LE89" s="24">
        <v>4</v>
      </c>
      <c r="LF89" s="24">
        <v>4</v>
      </c>
      <c r="LG89" s="24">
        <v>3</v>
      </c>
      <c r="LH89" s="24">
        <v>3</v>
      </c>
      <c r="LI89" s="24">
        <v>4</v>
      </c>
      <c r="LJ89" s="24">
        <v>3</v>
      </c>
      <c r="LK89" s="24">
        <v>3</v>
      </c>
      <c r="LL89" s="24">
        <v>3</v>
      </c>
      <c r="LM89" s="24">
        <v>3</v>
      </c>
      <c r="LN89" s="24">
        <v>3</v>
      </c>
      <c r="LO89" s="24">
        <v>3</v>
      </c>
      <c r="LP89" s="24">
        <v>3</v>
      </c>
      <c r="LQ89" s="24">
        <v>4</v>
      </c>
      <c r="LR89" s="24">
        <v>4</v>
      </c>
      <c r="LS89" s="24">
        <v>3</v>
      </c>
      <c r="LT89" s="24">
        <v>3</v>
      </c>
      <c r="LU89" s="24">
        <v>3</v>
      </c>
      <c r="LV89" s="25" t="s">
        <v>4554</v>
      </c>
      <c r="LW89" s="25" t="s">
        <v>4555</v>
      </c>
      <c r="LX89" s="25" t="s">
        <v>4556</v>
      </c>
      <c r="LY89" s="25" t="s">
        <v>4557</v>
      </c>
      <c r="LZ89" s="24">
        <v>51</v>
      </c>
      <c r="MA89">
        <f t="shared" si="59"/>
        <v>11</v>
      </c>
      <c r="MB89">
        <f t="shared" si="60"/>
        <v>16</v>
      </c>
      <c r="MC89">
        <f t="shared" si="61"/>
        <v>11</v>
      </c>
      <c r="MD89">
        <f t="shared" si="62"/>
        <v>8</v>
      </c>
      <c r="ME89">
        <f t="shared" si="92"/>
        <v>45</v>
      </c>
      <c r="MF89">
        <f t="shared" si="93"/>
        <v>1.8333333333333333</v>
      </c>
      <c r="MG89">
        <f t="shared" si="94"/>
        <v>2.6666666666666665</v>
      </c>
      <c r="MH89">
        <f t="shared" si="95"/>
        <v>2.2000000000000002</v>
      </c>
      <c r="MI89">
        <f t="shared" si="96"/>
        <v>1.6</v>
      </c>
      <c r="MJ89">
        <f t="shared" si="97"/>
        <v>3.75</v>
      </c>
      <c r="MK89">
        <f t="shared" si="98"/>
        <v>1.8</v>
      </c>
      <c r="ML89">
        <f t="shared" si="99"/>
        <v>2</v>
      </c>
      <c r="MM89">
        <f t="shared" si="100"/>
        <v>2</v>
      </c>
      <c r="MN89">
        <f t="shared" si="101"/>
        <v>2</v>
      </c>
      <c r="MO89">
        <f t="shared" si="102"/>
        <v>1.8333333333333333</v>
      </c>
      <c r="MP89">
        <f t="shared" si="103"/>
        <v>2</v>
      </c>
      <c r="MQ89">
        <f t="shared" si="104"/>
        <v>1.3333333333333333</v>
      </c>
      <c r="MR89">
        <f t="shared" si="105"/>
        <v>2.3333333333333335</v>
      </c>
      <c r="MS89">
        <f t="shared" si="106"/>
        <v>92.714285714285708</v>
      </c>
      <c r="MT89">
        <f t="shared" si="107"/>
        <v>83</v>
      </c>
      <c r="MU89" s="77">
        <f t="shared" si="63"/>
        <v>1</v>
      </c>
      <c r="MV89">
        <f t="shared" si="64"/>
        <v>0</v>
      </c>
      <c r="MW89">
        <v>1</v>
      </c>
      <c r="MX89">
        <v>1</v>
      </c>
      <c r="MY89">
        <f t="shared" si="65"/>
        <v>0</v>
      </c>
      <c r="MZ89">
        <v>1</v>
      </c>
      <c r="NA89">
        <v>1</v>
      </c>
      <c r="NB89">
        <f t="shared" si="66"/>
        <v>1</v>
      </c>
      <c r="NC89">
        <f t="shared" si="67"/>
        <v>0.5</v>
      </c>
      <c r="ND89">
        <f t="shared" si="68"/>
        <v>0</v>
      </c>
      <c r="NE89">
        <f t="shared" si="69"/>
        <v>0.5</v>
      </c>
      <c r="NF89">
        <f t="shared" si="70"/>
        <v>0</v>
      </c>
      <c r="NG89">
        <f t="shared" si="71"/>
        <v>1</v>
      </c>
      <c r="NH89">
        <f t="shared" si="72"/>
        <v>1</v>
      </c>
      <c r="NI89">
        <f t="shared" si="73"/>
        <v>1</v>
      </c>
      <c r="NJ89">
        <f t="shared" si="74"/>
        <v>1</v>
      </c>
      <c r="NK89">
        <f t="shared" si="75"/>
        <v>1</v>
      </c>
      <c r="NL89">
        <f t="shared" si="76"/>
        <v>1</v>
      </c>
      <c r="NM89">
        <f t="shared" si="77"/>
        <v>1</v>
      </c>
      <c r="NN89" s="77">
        <f t="shared" si="78"/>
        <v>1</v>
      </c>
      <c r="NO89" s="77">
        <f t="shared" si="79"/>
        <v>0</v>
      </c>
      <c r="NP89" s="77">
        <f t="shared" si="80"/>
        <v>1</v>
      </c>
      <c r="NQ89" s="77">
        <f t="shared" si="81"/>
        <v>0</v>
      </c>
      <c r="NR89" s="77">
        <f t="shared" si="82"/>
        <v>1</v>
      </c>
      <c r="NS89" s="77">
        <f t="shared" si="83"/>
        <v>1</v>
      </c>
      <c r="NT89" s="77">
        <f t="shared" si="84"/>
        <v>1</v>
      </c>
      <c r="NU89" s="77">
        <f t="shared" si="85"/>
        <v>1</v>
      </c>
      <c r="NV89" s="77">
        <f t="shared" si="86"/>
        <v>1</v>
      </c>
      <c r="NW89" s="77">
        <v>0</v>
      </c>
      <c r="NX89" s="77">
        <v>0</v>
      </c>
      <c r="NY89" s="77">
        <f t="shared" si="108"/>
        <v>0.66666666666666663</v>
      </c>
      <c r="NZ89" s="77">
        <f t="shared" si="109"/>
        <v>1</v>
      </c>
      <c r="OA89" s="77">
        <f t="shared" si="110"/>
        <v>0</v>
      </c>
      <c r="OB89" s="77">
        <f t="shared" si="87"/>
        <v>0.5</v>
      </c>
      <c r="OC89">
        <f t="shared" si="88"/>
        <v>0.5</v>
      </c>
      <c r="OD89" s="77">
        <f t="shared" si="111"/>
        <v>0.5</v>
      </c>
      <c r="OE89">
        <f t="shared" si="89"/>
        <v>0.8666666666666667</v>
      </c>
      <c r="OF89">
        <f t="shared" si="90"/>
        <v>0.90909090909090906</v>
      </c>
      <c r="OG89">
        <f t="shared" si="112"/>
        <v>0.5</v>
      </c>
      <c r="OH89">
        <f t="shared" si="91"/>
        <v>0.58333333333333337</v>
      </c>
      <c r="OI89">
        <f t="shared" si="113"/>
        <v>0.25</v>
      </c>
      <c r="OJ89" s="77">
        <f t="shared" si="114"/>
        <v>0.75</v>
      </c>
      <c r="OK89">
        <v>1</v>
      </c>
      <c r="OL89">
        <v>0</v>
      </c>
      <c r="OM89">
        <v>5</v>
      </c>
      <c r="ON89">
        <v>1</v>
      </c>
      <c r="OO89" s="109">
        <v>1</v>
      </c>
      <c r="OP89">
        <f t="shared" si="115"/>
        <v>12</v>
      </c>
      <c r="OQ89">
        <v>0</v>
      </c>
      <c r="OR89">
        <v>3</v>
      </c>
      <c r="OS89">
        <f t="shared" si="116"/>
        <v>9</v>
      </c>
    </row>
    <row r="90" spans="1:409" ht="18" customHeight="1">
      <c r="A90">
        <v>1</v>
      </c>
      <c r="B90" t="s">
        <v>7270</v>
      </c>
      <c r="F90">
        <v>1</v>
      </c>
      <c r="G90">
        <v>1</v>
      </c>
      <c r="H90" s="158" t="s">
        <v>7249</v>
      </c>
      <c r="I90" s="111" t="s">
        <v>1393</v>
      </c>
      <c r="J90" s="145" t="s">
        <v>7276</v>
      </c>
      <c r="K90" s="6">
        <v>44270.672349537039</v>
      </c>
      <c r="L90" s="6">
        <v>44270.690844907411</v>
      </c>
      <c r="M90" s="7">
        <v>53</v>
      </c>
      <c r="N90" s="7">
        <v>2</v>
      </c>
      <c r="O90" s="73">
        <v>1</v>
      </c>
      <c r="P90" s="4" t="s">
        <v>313</v>
      </c>
      <c r="Q90" s="7">
        <v>1597</v>
      </c>
      <c r="R90" s="7">
        <v>0</v>
      </c>
      <c r="S90" s="6">
        <v>44277.690891134262</v>
      </c>
      <c r="T90" s="4" t="s">
        <v>1394</v>
      </c>
      <c r="U90" s="4" t="s">
        <v>1395</v>
      </c>
      <c r="V90" s="4" t="s">
        <v>811</v>
      </c>
      <c r="W90" s="4" t="s">
        <v>812</v>
      </c>
      <c r="X90" s="7">
        <v>40.165999999999997</v>
      </c>
      <c r="Y90" s="7">
        <v>47.033000000000001</v>
      </c>
      <c r="Z90" s="7">
        <v>68.703999999999994</v>
      </c>
      <c r="AA90" s="7">
        <v>2</v>
      </c>
      <c r="AB90" s="7">
        <v>3</v>
      </c>
      <c r="AC90" s="7">
        <v>1</v>
      </c>
      <c r="AD90" s="7">
        <v>1</v>
      </c>
      <c r="AE90" s="7">
        <v>2</v>
      </c>
      <c r="AF90" s="7">
        <v>2</v>
      </c>
      <c r="AG90" s="7">
        <v>2</v>
      </c>
      <c r="AH90" s="7">
        <v>2</v>
      </c>
      <c r="AI90" s="7">
        <v>2</v>
      </c>
      <c r="AJ90" s="4" t="s">
        <v>1396</v>
      </c>
      <c r="AK90" s="7">
        <v>5.6970000000000001</v>
      </c>
      <c r="AL90" s="7">
        <v>10.412000000000001</v>
      </c>
      <c r="AM90" s="7">
        <v>11.48</v>
      </c>
      <c r="AN90" s="7">
        <v>2</v>
      </c>
      <c r="AO90" s="7">
        <v>2</v>
      </c>
      <c r="AP90" s="7">
        <v>2</v>
      </c>
      <c r="AQ90" s="13" t="s">
        <v>353</v>
      </c>
      <c r="AR90" s="13" t="s">
        <v>353</v>
      </c>
      <c r="AS90" s="13" t="s">
        <v>353</v>
      </c>
      <c r="AT90" s="13" t="s">
        <v>353</v>
      </c>
      <c r="AU90" s="13" t="s">
        <v>353</v>
      </c>
      <c r="AV90" s="13" t="s">
        <v>353</v>
      </c>
      <c r="AW90" s="13" t="s">
        <v>353</v>
      </c>
      <c r="AX90" s="13" t="s">
        <v>353</v>
      </c>
      <c r="AY90" s="4" t="s">
        <v>353</v>
      </c>
      <c r="AZ90" s="4" t="s">
        <v>320</v>
      </c>
      <c r="BA90" s="4"/>
      <c r="BB90" s="73">
        <v>-999</v>
      </c>
      <c r="BC90" s="4" t="s">
        <v>353</v>
      </c>
      <c r="BD90" s="13" t="s">
        <v>353</v>
      </c>
      <c r="BE90" s="13" t="s">
        <v>353</v>
      </c>
      <c r="BF90" s="13" t="s">
        <v>353</v>
      </c>
      <c r="BG90" s="13" t="s">
        <v>353</v>
      </c>
      <c r="BH90" s="13" t="s">
        <v>353</v>
      </c>
      <c r="BI90" s="13" t="s">
        <v>353</v>
      </c>
      <c r="BJ90" s="13" t="s">
        <v>353</v>
      </c>
      <c r="BK90" s="13" t="s">
        <v>353</v>
      </c>
      <c r="BL90" s="4" t="s">
        <v>353</v>
      </c>
      <c r="BM90" s="4" t="s">
        <v>353</v>
      </c>
      <c r="BN90" s="4" t="s">
        <v>353</v>
      </c>
      <c r="BO90" s="4" t="s">
        <v>353</v>
      </c>
      <c r="BP90" s="4" t="s">
        <v>353</v>
      </c>
      <c r="BQ90" s="4" t="s">
        <v>353</v>
      </c>
      <c r="BR90" s="4" t="s">
        <v>353</v>
      </c>
      <c r="BS90" s="4" t="s">
        <v>353</v>
      </c>
      <c r="BT90" s="4" t="s">
        <v>353</v>
      </c>
      <c r="BU90" s="4" t="s">
        <v>353</v>
      </c>
      <c r="BV90" s="4" t="s">
        <v>353</v>
      </c>
      <c r="BW90" s="4" t="s">
        <v>353</v>
      </c>
      <c r="BX90" s="4" t="s">
        <v>320</v>
      </c>
      <c r="BY90" s="4"/>
      <c r="BZ90" s="73">
        <v>-999</v>
      </c>
      <c r="CA90" s="4" t="s">
        <v>353</v>
      </c>
      <c r="CB90" s="13" t="s">
        <v>353</v>
      </c>
      <c r="CC90" s="13" t="s">
        <v>353</v>
      </c>
      <c r="CD90" s="13" t="s">
        <v>353</v>
      </c>
      <c r="CE90" s="13" t="s">
        <v>353</v>
      </c>
      <c r="CF90" s="13" t="s">
        <v>353</v>
      </c>
      <c r="CG90" s="13" t="s">
        <v>353</v>
      </c>
      <c r="CH90" s="13" t="s">
        <v>353</v>
      </c>
      <c r="CI90" s="13" t="s">
        <v>353</v>
      </c>
      <c r="CJ90" s="13" t="s">
        <v>353</v>
      </c>
      <c r="CK90" s="4" t="s">
        <v>353</v>
      </c>
      <c r="CL90" s="97" t="s">
        <v>353</v>
      </c>
      <c r="CM90" s="94" t="s">
        <v>353</v>
      </c>
      <c r="CN90" s="4" t="s">
        <v>353</v>
      </c>
      <c r="CO90" s="4" t="s">
        <v>353</v>
      </c>
      <c r="CP90" s="4" t="s">
        <v>353</v>
      </c>
      <c r="CQ90" s="4" t="s">
        <v>353</v>
      </c>
      <c r="CR90" s="4" t="s">
        <v>353</v>
      </c>
      <c r="CS90" s="4" t="s">
        <v>353</v>
      </c>
      <c r="CT90" s="4" t="s">
        <v>353</v>
      </c>
      <c r="CU90" s="4" t="s">
        <v>353</v>
      </c>
      <c r="CV90" s="4" t="s">
        <v>353</v>
      </c>
      <c r="CW90" s="4" t="s">
        <v>353</v>
      </c>
      <c r="CX90" s="4" t="s">
        <v>353</v>
      </c>
      <c r="CY90" s="4" t="s">
        <v>353</v>
      </c>
      <c r="CZ90" s="4" t="s">
        <v>353</v>
      </c>
      <c r="DA90" s="4" t="s">
        <v>353</v>
      </c>
      <c r="DB90" s="4" t="s">
        <v>353</v>
      </c>
      <c r="DC90" s="4" t="s">
        <v>353</v>
      </c>
      <c r="DD90" s="4" t="s">
        <v>353</v>
      </c>
      <c r="DE90" s="4" t="s">
        <v>353</v>
      </c>
      <c r="DF90" s="4" t="s">
        <v>353</v>
      </c>
      <c r="DG90" s="4" t="s">
        <v>353</v>
      </c>
      <c r="DH90" s="4" t="s">
        <v>353</v>
      </c>
      <c r="DI90" s="4" t="s">
        <v>353</v>
      </c>
      <c r="DJ90" s="4" t="s">
        <v>353</v>
      </c>
      <c r="DK90" s="4" t="s">
        <v>353</v>
      </c>
      <c r="DL90" s="4" t="s">
        <v>353</v>
      </c>
      <c r="DM90" s="4" t="s">
        <v>353</v>
      </c>
      <c r="DN90" s="4" t="s">
        <v>353</v>
      </c>
      <c r="DO90" s="4" t="s">
        <v>353</v>
      </c>
      <c r="DP90" s="4" t="s">
        <v>353</v>
      </c>
      <c r="DQ90" s="4" t="s">
        <v>320</v>
      </c>
      <c r="DR90" s="4"/>
      <c r="DS90" s="73">
        <v>-999</v>
      </c>
      <c r="DT90" s="4" t="s">
        <v>353</v>
      </c>
      <c r="DU90" s="4" t="s">
        <v>353</v>
      </c>
      <c r="DV90" s="4" t="s">
        <v>353</v>
      </c>
      <c r="DW90" s="4" t="s">
        <v>353</v>
      </c>
      <c r="DX90" s="4" t="s">
        <v>353</v>
      </c>
      <c r="DY90" s="4" t="s">
        <v>353</v>
      </c>
      <c r="DZ90" s="4" t="s">
        <v>353</v>
      </c>
      <c r="EA90" s="4" t="s">
        <v>353</v>
      </c>
      <c r="EB90" s="4" t="s">
        <v>353</v>
      </c>
      <c r="EC90" s="4" t="s">
        <v>353</v>
      </c>
      <c r="ED90" s="4" t="s">
        <v>353</v>
      </c>
      <c r="EE90" s="94" t="s">
        <v>353</v>
      </c>
      <c r="EF90" s="94" t="s">
        <v>353</v>
      </c>
      <c r="EG90" s="4" t="s">
        <v>353</v>
      </c>
      <c r="EH90" s="4" t="s">
        <v>353</v>
      </c>
      <c r="EI90" s="4" t="s">
        <v>353</v>
      </c>
      <c r="EJ90" s="4" t="s">
        <v>353</v>
      </c>
      <c r="EK90" s="4" t="s">
        <v>353</v>
      </c>
      <c r="EL90" s="4" t="s">
        <v>353</v>
      </c>
      <c r="EM90" s="4" t="s">
        <v>353</v>
      </c>
      <c r="EN90" s="4" t="s">
        <v>353</v>
      </c>
      <c r="EO90" s="4" t="s">
        <v>353</v>
      </c>
      <c r="EP90" s="4" t="s">
        <v>353</v>
      </c>
      <c r="EQ90" s="4" t="s">
        <v>353</v>
      </c>
      <c r="ER90" s="4" t="s">
        <v>353</v>
      </c>
      <c r="ES90" s="4" t="s">
        <v>353</v>
      </c>
      <c r="ET90" s="4" t="s">
        <v>353</v>
      </c>
      <c r="EU90" s="4" t="s">
        <v>353</v>
      </c>
      <c r="EV90" s="4" t="s">
        <v>353</v>
      </c>
      <c r="EW90" s="4" t="s">
        <v>353</v>
      </c>
      <c r="EX90" s="4" t="s">
        <v>353</v>
      </c>
      <c r="EY90" s="4" t="s">
        <v>353</v>
      </c>
      <c r="EZ90" s="4" t="s">
        <v>353</v>
      </c>
      <c r="FA90" s="4" t="s">
        <v>353</v>
      </c>
      <c r="FB90" s="4" t="s">
        <v>353</v>
      </c>
      <c r="FC90" s="4" t="s">
        <v>353</v>
      </c>
      <c r="FD90" s="4" t="s">
        <v>353</v>
      </c>
      <c r="FE90" s="4" t="s">
        <v>353</v>
      </c>
      <c r="FF90" s="4" t="s">
        <v>353</v>
      </c>
      <c r="FG90" s="4" t="s">
        <v>353</v>
      </c>
      <c r="FH90" s="4" t="s">
        <v>353</v>
      </c>
      <c r="FI90" s="4" t="s">
        <v>353</v>
      </c>
      <c r="FJ90" s="4" t="s">
        <v>353</v>
      </c>
      <c r="FK90" s="4" t="s">
        <v>353</v>
      </c>
      <c r="FL90" s="4" t="s">
        <v>353</v>
      </c>
      <c r="FM90" s="4" t="s">
        <v>353</v>
      </c>
      <c r="FN90" s="4" t="s">
        <v>353</v>
      </c>
      <c r="FO90" s="4" t="s">
        <v>353</v>
      </c>
      <c r="FP90" s="4" t="s">
        <v>353</v>
      </c>
      <c r="FQ90" s="4" t="s">
        <v>353</v>
      </c>
      <c r="FR90" s="4" t="s">
        <v>353</v>
      </c>
      <c r="FS90" s="4" t="s">
        <v>353</v>
      </c>
      <c r="FT90" s="4" t="s">
        <v>320</v>
      </c>
      <c r="FU90" s="4"/>
      <c r="FV90" s="73">
        <v>-999</v>
      </c>
      <c r="FW90" s="4" t="s">
        <v>353</v>
      </c>
      <c r="FX90" s="4" t="s">
        <v>353</v>
      </c>
      <c r="FY90" s="4" t="s">
        <v>353</v>
      </c>
      <c r="FZ90" s="4" t="s">
        <v>353</v>
      </c>
      <c r="GA90" s="4" t="s">
        <v>353</v>
      </c>
      <c r="GB90" s="4" t="s">
        <v>353</v>
      </c>
      <c r="GC90" s="4" t="s">
        <v>353</v>
      </c>
      <c r="GD90" s="4" t="s">
        <v>320</v>
      </c>
      <c r="GE90" s="4"/>
      <c r="GF90" s="73">
        <v>-999</v>
      </c>
      <c r="GG90" s="4" t="s">
        <v>353</v>
      </c>
      <c r="GH90" s="4" t="s">
        <v>353</v>
      </c>
      <c r="GI90" s="4" t="s">
        <v>353</v>
      </c>
      <c r="GJ90" s="4" t="s">
        <v>353</v>
      </c>
      <c r="GK90" s="4" t="s">
        <v>353</v>
      </c>
      <c r="GL90" s="4" t="s">
        <v>353</v>
      </c>
      <c r="GM90" s="4" t="s">
        <v>353</v>
      </c>
      <c r="GN90" s="4" t="s">
        <v>353</v>
      </c>
      <c r="GO90" s="4" t="s">
        <v>353</v>
      </c>
      <c r="GP90" s="4" t="s">
        <v>353</v>
      </c>
      <c r="GQ90" s="4" t="s">
        <v>353</v>
      </c>
      <c r="GR90" s="4" t="s">
        <v>353</v>
      </c>
      <c r="GS90" s="4" t="s">
        <v>353</v>
      </c>
      <c r="GT90" s="4" t="s">
        <v>353</v>
      </c>
      <c r="GU90" s="4" t="s">
        <v>353</v>
      </c>
      <c r="GV90" s="4" t="s">
        <v>353</v>
      </c>
      <c r="GW90" s="4" t="s">
        <v>353</v>
      </c>
      <c r="GX90" s="4" t="s">
        <v>353</v>
      </c>
      <c r="GY90" s="4" t="s">
        <v>353</v>
      </c>
      <c r="GZ90" s="4" t="s">
        <v>353</v>
      </c>
      <c r="HA90" s="4" t="s">
        <v>353</v>
      </c>
      <c r="HB90" s="4" t="s">
        <v>353</v>
      </c>
      <c r="HC90" s="4" t="s">
        <v>353</v>
      </c>
      <c r="HD90" s="4" t="s">
        <v>353</v>
      </c>
      <c r="HE90" s="4" t="s">
        <v>353</v>
      </c>
      <c r="HF90" s="4" t="s">
        <v>353</v>
      </c>
      <c r="HG90" s="4" t="s">
        <v>353</v>
      </c>
      <c r="HH90" s="4" t="s">
        <v>353</v>
      </c>
      <c r="HI90" s="4" t="s">
        <v>346</v>
      </c>
      <c r="HJ90" s="4" t="s">
        <v>347</v>
      </c>
      <c r="HK90" s="8"/>
      <c r="HL90" s="12" t="s">
        <v>1393</v>
      </c>
      <c r="HM90" s="6">
        <v>44273.605706018519</v>
      </c>
      <c r="HN90" s="6">
        <v>44273.60765046296</v>
      </c>
      <c r="HO90" s="7">
        <v>9</v>
      </c>
      <c r="HP90" s="7">
        <v>168</v>
      </c>
      <c r="HQ90" s="7">
        <v>0</v>
      </c>
      <c r="HR90" s="6">
        <v>44280.607679907407</v>
      </c>
      <c r="HS90" s="4" t="s">
        <v>1394</v>
      </c>
      <c r="HT90" s="4" t="s">
        <v>1397</v>
      </c>
      <c r="HU90" s="4" t="s">
        <v>811</v>
      </c>
      <c r="HV90" s="4" t="s">
        <v>812</v>
      </c>
      <c r="HW90" s="4" t="s">
        <v>353</v>
      </c>
      <c r="HX90" s="4" t="s">
        <v>353</v>
      </c>
      <c r="HY90" s="4" t="s">
        <v>353</v>
      </c>
      <c r="HZ90" s="4" t="s">
        <v>353</v>
      </c>
      <c r="IA90" s="4" t="s">
        <v>353</v>
      </c>
      <c r="IB90" s="4" t="s">
        <v>353</v>
      </c>
      <c r="IC90" s="4" t="s">
        <v>353</v>
      </c>
      <c r="ID90" s="4" t="s">
        <v>353</v>
      </c>
      <c r="IE90" s="4" t="s">
        <v>353</v>
      </c>
      <c r="IF90" s="4" t="s">
        <v>353</v>
      </c>
      <c r="IG90" s="4" t="s">
        <v>353</v>
      </c>
      <c r="IH90" s="4" t="s">
        <v>353</v>
      </c>
      <c r="II90" s="4" t="s">
        <v>320</v>
      </c>
      <c r="IJ90" s="4"/>
      <c r="IK90" s="73">
        <v>-999</v>
      </c>
      <c r="IL90" s="4" t="s">
        <v>353</v>
      </c>
      <c r="IM90" s="4" t="s">
        <v>320</v>
      </c>
      <c r="IN90" s="4"/>
      <c r="IO90" s="73">
        <v>-999</v>
      </c>
      <c r="IP90" s="4" t="s">
        <v>353</v>
      </c>
      <c r="IQ90" s="4" t="s">
        <v>353</v>
      </c>
      <c r="IR90" s="4" t="s">
        <v>320</v>
      </c>
      <c r="IS90" s="4"/>
      <c r="IT90" s="73">
        <v>-999</v>
      </c>
      <c r="IU90" s="4" t="s">
        <v>353</v>
      </c>
      <c r="IV90" s="4" t="s">
        <v>320</v>
      </c>
      <c r="IW90" s="4"/>
      <c r="IX90" s="7">
        <v>-999</v>
      </c>
      <c r="IY90" s="4" t="s">
        <v>353</v>
      </c>
      <c r="IZ90" s="4" t="s">
        <v>353</v>
      </c>
      <c r="JA90" s="4" t="s">
        <v>320</v>
      </c>
      <c r="JB90" s="4"/>
      <c r="JC90" s="7">
        <v>-999</v>
      </c>
      <c r="JD90" s="4" t="s">
        <v>353</v>
      </c>
      <c r="JE90" s="4" t="s">
        <v>320</v>
      </c>
      <c r="JF90" s="4"/>
      <c r="JG90" s="7">
        <v>-999</v>
      </c>
      <c r="JH90" s="4" t="s">
        <v>353</v>
      </c>
      <c r="JI90" s="4" t="s">
        <v>353</v>
      </c>
      <c r="JJ90" s="4" t="s">
        <v>353</v>
      </c>
      <c r="JK90" s="4" t="s">
        <v>353</v>
      </c>
      <c r="JL90" s="4" t="s">
        <v>353</v>
      </c>
      <c r="JM90" s="4" t="s">
        <v>353</v>
      </c>
      <c r="JN90" s="4" t="s">
        <v>353</v>
      </c>
      <c r="JO90" s="4" t="s">
        <v>353</v>
      </c>
      <c r="JP90" s="4" t="s">
        <v>353</v>
      </c>
      <c r="JQ90" s="4" t="s">
        <v>353</v>
      </c>
      <c r="JR90" s="4" t="s">
        <v>353</v>
      </c>
      <c r="JS90" s="4" t="s">
        <v>353</v>
      </c>
      <c r="JT90" s="4" t="s">
        <v>353</v>
      </c>
      <c r="JU90" s="4" t="s">
        <v>353</v>
      </c>
      <c r="JV90" s="4" t="s">
        <v>353</v>
      </c>
      <c r="JW90" s="4" t="s">
        <v>353</v>
      </c>
      <c r="JX90" s="4" t="s">
        <v>353</v>
      </c>
      <c r="JY90" s="4" t="s">
        <v>353</v>
      </c>
      <c r="JZ90" s="4" t="s">
        <v>353</v>
      </c>
      <c r="KA90" s="4" t="s">
        <v>353</v>
      </c>
      <c r="KB90" s="4" t="s">
        <v>353</v>
      </c>
      <c r="KC90" s="4" t="s">
        <v>353</v>
      </c>
      <c r="KD90" s="4" t="s">
        <v>353</v>
      </c>
      <c r="KE90" s="4" t="s">
        <v>353</v>
      </c>
      <c r="KF90" s="4" t="s">
        <v>353</v>
      </c>
      <c r="KG90" s="4" t="s">
        <v>353</v>
      </c>
      <c r="KH90" s="4" t="s">
        <v>353</v>
      </c>
      <c r="KI90" s="4" t="s">
        <v>353</v>
      </c>
      <c r="KJ90" s="4" t="s">
        <v>353</v>
      </c>
      <c r="KK90" s="4" t="s">
        <v>353</v>
      </c>
      <c r="KL90" s="4" t="s">
        <v>353</v>
      </c>
      <c r="KM90" s="4" t="s">
        <v>353</v>
      </c>
      <c r="KN90" s="4" t="s">
        <v>353</v>
      </c>
      <c r="KO90" s="4" t="s">
        <v>353</v>
      </c>
      <c r="KP90" s="4" t="s">
        <v>353</v>
      </c>
      <c r="KQ90" s="4" t="s">
        <v>353</v>
      </c>
      <c r="KR90" s="4" t="s">
        <v>353</v>
      </c>
      <c r="KS90" s="4" t="s">
        <v>353</v>
      </c>
      <c r="KT90" s="4" t="s">
        <v>353</v>
      </c>
      <c r="KU90" s="4" t="s">
        <v>353</v>
      </c>
      <c r="KV90" s="4" t="s">
        <v>353</v>
      </c>
      <c r="KW90" s="4" t="s">
        <v>353</v>
      </c>
      <c r="KX90" s="4" t="s">
        <v>353</v>
      </c>
      <c r="KY90" s="4" t="s">
        <v>353</v>
      </c>
      <c r="KZ90" s="4" t="s">
        <v>353</v>
      </c>
      <c r="LA90" s="4" t="s">
        <v>353</v>
      </c>
      <c r="LB90" s="4" t="s">
        <v>353</v>
      </c>
      <c r="LC90" s="4" t="s">
        <v>353</v>
      </c>
      <c r="LD90" s="4" t="s">
        <v>353</v>
      </c>
      <c r="LE90" s="4" t="s">
        <v>353</v>
      </c>
      <c r="LF90" s="4" t="s">
        <v>353</v>
      </c>
      <c r="LG90" s="4" t="s">
        <v>353</v>
      </c>
      <c r="LH90" s="4" t="s">
        <v>353</v>
      </c>
      <c r="LI90" s="4" t="s">
        <v>353</v>
      </c>
      <c r="LJ90" s="4" t="s">
        <v>353</v>
      </c>
      <c r="LK90" s="4" t="s">
        <v>353</v>
      </c>
      <c r="LL90" s="4" t="s">
        <v>353</v>
      </c>
      <c r="LM90" s="4" t="s">
        <v>353</v>
      </c>
      <c r="LN90" s="4" t="s">
        <v>353</v>
      </c>
      <c r="LO90" s="4" t="s">
        <v>353</v>
      </c>
      <c r="LP90" s="4" t="s">
        <v>353</v>
      </c>
      <c r="LQ90" s="4" t="s">
        <v>353</v>
      </c>
      <c r="LR90" s="4" t="s">
        <v>353</v>
      </c>
      <c r="LS90" s="4" t="s">
        <v>353</v>
      </c>
      <c r="LT90" s="4" t="s">
        <v>353</v>
      </c>
      <c r="LU90" s="4" t="s">
        <v>353</v>
      </c>
      <c r="LV90" s="4" t="s">
        <v>353</v>
      </c>
      <c r="LW90" s="4" t="s">
        <v>353</v>
      </c>
      <c r="LX90" s="4" t="s">
        <v>353</v>
      </c>
      <c r="LY90" s="4" t="s">
        <v>353</v>
      </c>
      <c r="LZ90" s="4" t="s">
        <v>353</v>
      </c>
      <c r="MA90">
        <f t="shared" si="59"/>
        <v>11</v>
      </c>
      <c r="MB90" t="str">
        <f t="shared" si="60"/>
        <v/>
      </c>
      <c r="MC90" t="str">
        <f t="shared" si="61"/>
        <v/>
      </c>
      <c r="MD90" t="str">
        <f t="shared" si="62"/>
        <v/>
      </c>
      <c r="ME90" t="str">
        <f t="shared" si="92"/>
        <v/>
      </c>
      <c r="MF90">
        <f t="shared" si="93"/>
        <v>1.8333333333333333</v>
      </c>
      <c r="MG90" t="str">
        <f t="shared" si="94"/>
        <v/>
      </c>
      <c r="MH90" t="str">
        <f t="shared" si="95"/>
        <v/>
      </c>
      <c r="MI90" t="str">
        <f t="shared" si="96"/>
        <v/>
      </c>
      <c r="MJ90" t="str">
        <f t="shared" si="97"/>
        <v/>
      </c>
      <c r="MK90">
        <f t="shared" si="98"/>
        <v>1.5</v>
      </c>
      <c r="ML90">
        <f t="shared" si="99"/>
        <v>2.5</v>
      </c>
      <c r="MM90" t="str">
        <f t="shared" si="100"/>
        <v/>
      </c>
      <c r="MN90" t="str">
        <f t="shared" si="101"/>
        <v/>
      </c>
      <c r="MO90">
        <f t="shared" si="102"/>
        <v>1.5</v>
      </c>
      <c r="MP90">
        <f t="shared" si="103"/>
        <v>2.5</v>
      </c>
      <c r="MQ90" t="str">
        <f t="shared" si="104"/>
        <v/>
      </c>
      <c r="MR90" t="str">
        <f t="shared" si="105"/>
        <v/>
      </c>
      <c r="MS90" t="str">
        <f t="shared" si="106"/>
        <v/>
      </c>
      <c r="MT90" t="str">
        <f t="shared" si="107"/>
        <v/>
      </c>
      <c r="MU90" s="77" t="str">
        <f t="shared" si="63"/>
        <v/>
      </c>
      <c r="MV90" t="str">
        <f t="shared" si="64"/>
        <v/>
      </c>
      <c r="MY90" t="str">
        <f t="shared" si="65"/>
        <v/>
      </c>
      <c r="NB90" t="str">
        <f t="shared" si="66"/>
        <v/>
      </c>
      <c r="NC90" t="str">
        <f t="shared" si="67"/>
        <v/>
      </c>
      <c r="ND90" t="str">
        <f t="shared" si="68"/>
        <v/>
      </c>
      <c r="NE90" t="str">
        <f t="shared" si="69"/>
        <v/>
      </c>
      <c r="NF90" t="str">
        <f t="shared" si="70"/>
        <v/>
      </c>
      <c r="NG90" t="str">
        <f t="shared" si="71"/>
        <v/>
      </c>
      <c r="NH90" t="str">
        <f t="shared" si="72"/>
        <v/>
      </c>
      <c r="NI90" t="str">
        <f t="shared" si="73"/>
        <v/>
      </c>
      <c r="NJ90" t="str">
        <f t="shared" si="74"/>
        <v/>
      </c>
      <c r="NK90" t="str">
        <f t="shared" si="75"/>
        <v/>
      </c>
      <c r="NL90" t="str">
        <f t="shared" si="76"/>
        <v/>
      </c>
      <c r="NM90" t="str">
        <f t="shared" si="77"/>
        <v/>
      </c>
      <c r="NN90" s="77" t="str">
        <f t="shared" si="78"/>
        <v/>
      </c>
      <c r="NO90" s="77" t="str">
        <f t="shared" si="79"/>
        <v/>
      </c>
      <c r="NP90" s="77" t="str">
        <f t="shared" si="80"/>
        <v/>
      </c>
      <c r="NQ90" s="77" t="str">
        <f t="shared" si="81"/>
        <v/>
      </c>
      <c r="NR90" s="77" t="str">
        <f t="shared" si="82"/>
        <v/>
      </c>
      <c r="NS90" s="77" t="str">
        <f t="shared" si="83"/>
        <v/>
      </c>
      <c r="NT90" s="77" t="str">
        <f t="shared" si="84"/>
        <v/>
      </c>
      <c r="NU90" s="77" t="str">
        <f t="shared" si="85"/>
        <v/>
      </c>
      <c r="NV90" s="77" t="str">
        <f t="shared" si="86"/>
        <v/>
      </c>
      <c r="NW90" s="77"/>
      <c r="NX90" s="77"/>
      <c r="NY90" s="77" t="str">
        <f t="shared" si="108"/>
        <v/>
      </c>
      <c r="NZ90" s="77" t="str">
        <f t="shared" si="109"/>
        <v/>
      </c>
      <c r="OA90" s="77" t="str">
        <f t="shared" si="110"/>
        <v/>
      </c>
      <c r="OB90" s="77" t="str">
        <f t="shared" si="87"/>
        <v/>
      </c>
      <c r="OC90" t="str">
        <f t="shared" si="88"/>
        <v/>
      </c>
      <c r="OD90" s="77" t="str">
        <f t="shared" si="111"/>
        <v/>
      </c>
      <c r="OE90" t="str">
        <f t="shared" si="89"/>
        <v/>
      </c>
      <c r="OF90" t="str">
        <f t="shared" si="90"/>
        <v/>
      </c>
      <c r="OG90" t="str">
        <f t="shared" si="112"/>
        <v/>
      </c>
      <c r="OH90" t="str">
        <f t="shared" si="91"/>
        <v/>
      </c>
      <c r="OI90" t="str">
        <f t="shared" si="113"/>
        <v/>
      </c>
      <c r="OJ90" s="77" t="str">
        <f t="shared" si="114"/>
        <v/>
      </c>
      <c r="OM90" t="s">
        <v>353</v>
      </c>
      <c r="ON90" t="s">
        <v>353</v>
      </c>
      <c r="OO90" s="109" t="s">
        <v>353</v>
      </c>
      <c r="OP90" t="str">
        <f t="shared" si="115"/>
        <v/>
      </c>
      <c r="OQ90">
        <v>0</v>
      </c>
      <c r="OR90">
        <v>3</v>
      </c>
      <c r="OS90">
        <f t="shared" si="116"/>
        <v>9</v>
      </c>
    </row>
    <row r="91" spans="1:409" ht="18" customHeight="1">
      <c r="D91">
        <v>1</v>
      </c>
      <c r="F91">
        <v>1</v>
      </c>
      <c r="G91" t="s">
        <v>353</v>
      </c>
      <c r="H91" s="112" t="s">
        <v>4558</v>
      </c>
      <c r="I91" s="112" t="s">
        <v>4558</v>
      </c>
      <c r="J91" s="22"/>
      <c r="K91" s="23">
        <v>44270.705185185187</v>
      </c>
      <c r="L91" s="23">
        <v>44270.831689814811</v>
      </c>
      <c r="M91" s="24">
        <v>100</v>
      </c>
      <c r="N91" s="24">
        <v>1</v>
      </c>
      <c r="O91" s="74">
        <v>1</v>
      </c>
      <c r="P91" s="25" t="s">
        <v>313</v>
      </c>
      <c r="Q91" s="24">
        <v>10929</v>
      </c>
      <c r="R91" s="24">
        <v>1</v>
      </c>
      <c r="S91" s="23">
        <v>44270.831699537041</v>
      </c>
      <c r="T91" s="25" t="s">
        <v>314</v>
      </c>
      <c r="U91" s="25" t="s">
        <v>407</v>
      </c>
      <c r="V91" s="25" t="s">
        <v>444</v>
      </c>
      <c r="W91" s="25" t="s">
        <v>598</v>
      </c>
      <c r="X91" s="24">
        <v>44.558</v>
      </c>
      <c r="Y91" s="24">
        <v>70.191000000000003</v>
      </c>
      <c r="Z91" s="24">
        <v>71.528000000000006</v>
      </c>
      <c r="AA91" s="24">
        <v>4</v>
      </c>
      <c r="AB91" s="24">
        <v>2</v>
      </c>
      <c r="AC91" s="24">
        <v>4</v>
      </c>
      <c r="AD91" s="24">
        <v>3</v>
      </c>
      <c r="AE91" s="24">
        <v>1</v>
      </c>
      <c r="AF91" s="24">
        <v>2</v>
      </c>
      <c r="AG91" s="24">
        <v>2</v>
      </c>
      <c r="AH91" s="24">
        <v>0</v>
      </c>
      <c r="AI91" s="24">
        <v>3</v>
      </c>
      <c r="AJ91" s="25" t="s">
        <v>4559</v>
      </c>
      <c r="AK91" s="24">
        <v>4.01</v>
      </c>
      <c r="AL91" s="24">
        <v>9.4309999999999992</v>
      </c>
      <c r="AM91" s="24">
        <v>16.239000000000001</v>
      </c>
      <c r="AN91" s="24">
        <v>2</v>
      </c>
      <c r="AO91" s="24">
        <v>3</v>
      </c>
      <c r="AP91" s="24">
        <v>2</v>
      </c>
      <c r="AQ91" s="24">
        <v>0</v>
      </c>
      <c r="AR91" s="24">
        <v>0</v>
      </c>
      <c r="AS91" s="24">
        <v>166.34899999999999</v>
      </c>
      <c r="AT91" s="24">
        <v>0</v>
      </c>
      <c r="AU91" s="24">
        <v>242.63900000000001</v>
      </c>
      <c r="AV91" s="24">
        <v>391.19499999999999</v>
      </c>
      <c r="AW91" s="24">
        <v>479.76900000000001</v>
      </c>
      <c r="AX91" s="24">
        <v>14</v>
      </c>
      <c r="AY91" s="25" t="s">
        <v>2959</v>
      </c>
      <c r="AZ91" s="25" t="s">
        <v>377</v>
      </c>
      <c r="BA91" s="25"/>
      <c r="BB91" s="74">
        <v>1</v>
      </c>
      <c r="BC91" s="25" t="s">
        <v>4560</v>
      </c>
      <c r="BD91" s="24">
        <v>228.89400000000001</v>
      </c>
      <c r="BE91" s="24">
        <v>230.43299999999999</v>
      </c>
      <c r="BF91" s="24">
        <v>1172.606</v>
      </c>
      <c r="BG91" s="24">
        <v>2</v>
      </c>
      <c r="BH91" s="24">
        <v>1.954</v>
      </c>
      <c r="BI91" s="24">
        <v>35.847000000000001</v>
      </c>
      <c r="BJ91" s="24">
        <v>37.287999999999997</v>
      </c>
      <c r="BK91" s="24">
        <v>3</v>
      </c>
      <c r="BL91" s="25" t="s">
        <v>377</v>
      </c>
      <c r="BM91" s="24">
        <v>19.568000000000001</v>
      </c>
      <c r="BN91" s="24">
        <v>73.453999999999994</v>
      </c>
      <c r="BO91" s="24">
        <v>156.36600000000001</v>
      </c>
      <c r="BP91" s="24">
        <v>2</v>
      </c>
      <c r="BQ91" s="24">
        <v>94</v>
      </c>
      <c r="BR91" s="24">
        <v>37</v>
      </c>
      <c r="BS91" s="24">
        <v>45.645000000000003</v>
      </c>
      <c r="BT91" s="24">
        <v>225.767</v>
      </c>
      <c r="BU91" s="24">
        <v>226.95400000000001</v>
      </c>
      <c r="BV91" s="24">
        <v>7</v>
      </c>
      <c r="BW91" s="25" t="s">
        <v>411</v>
      </c>
      <c r="BX91" s="25" t="s">
        <v>411</v>
      </c>
      <c r="BY91" s="25"/>
      <c r="BZ91" s="74">
        <v>0</v>
      </c>
      <c r="CA91" s="25" t="s">
        <v>4561</v>
      </c>
      <c r="CB91" s="24">
        <v>0</v>
      </c>
      <c r="CC91" s="24">
        <v>0</v>
      </c>
      <c r="CD91" s="24">
        <v>51</v>
      </c>
      <c r="CE91" s="24">
        <v>0</v>
      </c>
      <c r="CF91" s="24">
        <v>100</v>
      </c>
      <c r="CG91" s="24">
        <v>100</v>
      </c>
      <c r="CH91" s="24">
        <v>52.648000000000003</v>
      </c>
      <c r="CI91" s="24">
        <v>58.706000000000003</v>
      </c>
      <c r="CJ91" s="24">
        <v>98.316000000000003</v>
      </c>
      <c r="CK91" s="24">
        <v>2</v>
      </c>
      <c r="CL91" s="99" t="s">
        <v>413</v>
      </c>
      <c r="CM91" s="96" t="s">
        <v>414</v>
      </c>
      <c r="CN91" s="24">
        <v>1513.605</v>
      </c>
      <c r="CO91" s="24">
        <v>1644.463</v>
      </c>
      <c r="CP91" s="24">
        <v>1645.1959999999999</v>
      </c>
      <c r="CQ91" s="24">
        <v>2</v>
      </c>
      <c r="CR91" s="24">
        <v>88</v>
      </c>
      <c r="CS91" s="24">
        <v>18</v>
      </c>
      <c r="CT91" s="24">
        <v>1</v>
      </c>
      <c r="CU91" s="24">
        <v>4</v>
      </c>
      <c r="CV91" s="25" t="s">
        <v>4562</v>
      </c>
      <c r="CW91" s="24">
        <v>237.636</v>
      </c>
      <c r="CX91" s="24">
        <v>237.636</v>
      </c>
      <c r="CY91" s="24">
        <v>509.13299999999998</v>
      </c>
      <c r="CZ91" s="24">
        <v>1</v>
      </c>
      <c r="DA91" s="24">
        <v>15.295999999999999</v>
      </c>
      <c r="DB91" s="24">
        <v>19.54</v>
      </c>
      <c r="DC91" s="24">
        <v>20.936</v>
      </c>
      <c r="DD91" s="24">
        <v>2</v>
      </c>
      <c r="DE91" s="25" t="s">
        <v>377</v>
      </c>
      <c r="DF91" s="24">
        <v>39.756</v>
      </c>
      <c r="DG91" s="24">
        <v>39.756</v>
      </c>
      <c r="DH91" s="24">
        <v>81.239999999999995</v>
      </c>
      <c r="DI91" s="24">
        <v>1</v>
      </c>
      <c r="DJ91" s="24">
        <v>100</v>
      </c>
      <c r="DK91" s="24">
        <v>7</v>
      </c>
      <c r="DL91" s="24">
        <v>53.381</v>
      </c>
      <c r="DM91" s="24">
        <v>928.625</v>
      </c>
      <c r="DN91" s="24">
        <v>932.18799999999999</v>
      </c>
      <c r="DO91" s="24">
        <v>8</v>
      </c>
      <c r="DP91" s="25" t="s">
        <v>4563</v>
      </c>
      <c r="DQ91" s="25" t="s">
        <v>411</v>
      </c>
      <c r="DR91" s="25" t="s">
        <v>2315</v>
      </c>
      <c r="DS91" s="74">
        <v>0</v>
      </c>
      <c r="DT91" s="25" t="s">
        <v>4564</v>
      </c>
      <c r="DU91" s="24">
        <v>57.466999999999999</v>
      </c>
      <c r="DV91" s="24">
        <v>57.466999999999999</v>
      </c>
      <c r="DW91" s="24">
        <v>115.962</v>
      </c>
      <c r="DX91" s="24">
        <v>1</v>
      </c>
      <c r="DY91" s="24">
        <v>88</v>
      </c>
      <c r="DZ91" s="24">
        <v>100</v>
      </c>
      <c r="EA91" s="24">
        <v>10.316000000000001</v>
      </c>
      <c r="EB91" s="24">
        <v>36.945</v>
      </c>
      <c r="EC91" s="24">
        <v>107.881</v>
      </c>
      <c r="ED91" s="24">
        <v>2</v>
      </c>
      <c r="EE91" s="96" t="s">
        <v>417</v>
      </c>
      <c r="EF91" s="96" t="s">
        <v>364</v>
      </c>
      <c r="EG91" s="24">
        <v>36.585999999999999</v>
      </c>
      <c r="EH91" s="24">
        <v>216.328</v>
      </c>
      <c r="EI91" s="24">
        <v>352.72500000000002</v>
      </c>
      <c r="EJ91" s="24">
        <v>6</v>
      </c>
      <c r="EK91" s="24">
        <v>88</v>
      </c>
      <c r="EL91" s="24">
        <v>100</v>
      </c>
      <c r="EM91" s="24">
        <v>3</v>
      </c>
      <c r="EN91" s="24">
        <v>3</v>
      </c>
      <c r="EO91" s="25" t="s">
        <v>4565</v>
      </c>
      <c r="EP91" s="24">
        <v>39.079000000000001</v>
      </c>
      <c r="EQ91" s="24">
        <v>117.36499999999999</v>
      </c>
      <c r="ER91" s="24">
        <v>118.833</v>
      </c>
      <c r="ES91" s="24">
        <v>6</v>
      </c>
      <c r="ET91" s="25" t="s">
        <v>4041</v>
      </c>
      <c r="EU91" s="24">
        <v>23.852</v>
      </c>
      <c r="EV91" s="24">
        <v>102.547</v>
      </c>
      <c r="EW91" s="24">
        <v>294.697</v>
      </c>
      <c r="EX91" s="24">
        <v>3</v>
      </c>
      <c r="EY91" s="24">
        <v>100</v>
      </c>
      <c r="EZ91" s="24">
        <v>93</v>
      </c>
      <c r="FA91" s="24">
        <v>20.327000000000002</v>
      </c>
      <c r="FB91" s="24">
        <v>243.24299999999999</v>
      </c>
      <c r="FC91" s="24">
        <v>434.22300000000001</v>
      </c>
      <c r="FD91" s="24">
        <v>32</v>
      </c>
      <c r="FE91" s="25" t="s">
        <v>4566</v>
      </c>
      <c r="FF91" s="24">
        <v>4</v>
      </c>
      <c r="FG91" s="24">
        <v>1</v>
      </c>
      <c r="FH91" s="24">
        <v>2</v>
      </c>
      <c r="FI91" s="24">
        <v>4</v>
      </c>
      <c r="FJ91" s="24">
        <v>1</v>
      </c>
      <c r="FK91" s="24">
        <v>0</v>
      </c>
      <c r="FL91" s="25" t="s">
        <v>336</v>
      </c>
      <c r="FM91" s="25" t="s">
        <v>337</v>
      </c>
      <c r="FN91" s="24">
        <v>3</v>
      </c>
      <c r="FO91" s="24">
        <v>13.843999999999999</v>
      </c>
      <c r="FP91" s="24">
        <v>128.6</v>
      </c>
      <c r="FQ91" s="24">
        <v>133.27699999999999</v>
      </c>
      <c r="FR91" s="24">
        <v>6</v>
      </c>
      <c r="FS91" s="25" t="s">
        <v>323</v>
      </c>
      <c r="FT91" s="25" t="s">
        <v>323</v>
      </c>
      <c r="FU91" s="25"/>
      <c r="FV91" s="74">
        <v>1</v>
      </c>
      <c r="FW91" s="25" t="s">
        <v>4567</v>
      </c>
      <c r="FX91" s="25" t="s">
        <v>339</v>
      </c>
      <c r="FY91" s="24">
        <v>37.83</v>
      </c>
      <c r="FZ91" s="24">
        <v>240.072</v>
      </c>
      <c r="GA91" s="24">
        <v>242.102</v>
      </c>
      <c r="GB91" s="24">
        <v>14</v>
      </c>
      <c r="GC91" s="25" t="s">
        <v>4568</v>
      </c>
      <c r="GD91" s="25" t="s">
        <v>380</v>
      </c>
      <c r="GE91" s="25" t="s">
        <v>561</v>
      </c>
      <c r="GF91" s="74">
        <v>0</v>
      </c>
      <c r="GG91" s="25" t="s">
        <v>4569</v>
      </c>
      <c r="GH91" s="25" t="s">
        <v>360</v>
      </c>
      <c r="GI91" s="24">
        <v>235.33</v>
      </c>
      <c r="GJ91" s="24">
        <v>316.92899999999997</v>
      </c>
      <c r="GK91" s="24">
        <v>327.9</v>
      </c>
      <c r="GL91" s="24">
        <v>6</v>
      </c>
      <c r="GM91" s="24">
        <v>1</v>
      </c>
      <c r="GN91" s="25" t="s">
        <v>4570</v>
      </c>
      <c r="GO91" s="24">
        <v>9.2110000000000003</v>
      </c>
      <c r="GP91" s="24">
        <v>99.043999999999997</v>
      </c>
      <c r="GQ91" s="24">
        <v>105.084</v>
      </c>
      <c r="GR91" s="24">
        <v>2</v>
      </c>
      <c r="GS91" s="24">
        <v>1</v>
      </c>
      <c r="GT91" s="24">
        <v>2</v>
      </c>
      <c r="GU91" s="24">
        <v>2</v>
      </c>
      <c r="GV91" s="24">
        <v>2</v>
      </c>
      <c r="GW91" s="25" t="s">
        <v>912</v>
      </c>
      <c r="GX91" s="24">
        <v>18.247</v>
      </c>
      <c r="GY91" s="24">
        <v>82.861000000000004</v>
      </c>
      <c r="GZ91" s="24">
        <v>86.001000000000005</v>
      </c>
      <c r="HA91" s="24">
        <v>13</v>
      </c>
      <c r="HB91" s="24">
        <v>3</v>
      </c>
      <c r="HC91" s="24">
        <v>5</v>
      </c>
      <c r="HD91" s="24">
        <v>3</v>
      </c>
      <c r="HE91" s="24">
        <v>2</v>
      </c>
      <c r="HF91" s="24">
        <v>2</v>
      </c>
      <c r="HG91" s="24">
        <v>3</v>
      </c>
      <c r="HH91" s="24">
        <v>3</v>
      </c>
      <c r="HI91" s="25" t="s">
        <v>3684</v>
      </c>
      <c r="HJ91" s="25" t="s">
        <v>3685</v>
      </c>
      <c r="HK91" s="8"/>
      <c r="HL91" s="25" t="s">
        <v>4558</v>
      </c>
      <c r="HM91" s="23">
        <v>44274.683564814812</v>
      </c>
      <c r="HN91" s="23">
        <v>44280.593333333331</v>
      </c>
      <c r="HO91" s="24">
        <v>33</v>
      </c>
      <c r="HP91" s="24">
        <v>510603</v>
      </c>
      <c r="HQ91" s="24">
        <v>0</v>
      </c>
      <c r="HR91" s="23">
        <v>44287.593352060183</v>
      </c>
      <c r="HS91" s="25" t="s">
        <v>314</v>
      </c>
      <c r="HT91" s="25" t="s">
        <v>407</v>
      </c>
      <c r="HU91" s="25" t="s">
        <v>444</v>
      </c>
      <c r="HV91" s="25" t="s">
        <v>598</v>
      </c>
      <c r="HW91" s="24">
        <v>1</v>
      </c>
      <c r="HX91" s="24">
        <v>2</v>
      </c>
      <c r="HY91" s="24">
        <v>4</v>
      </c>
      <c r="HZ91" s="24">
        <v>2</v>
      </c>
      <c r="IA91" s="24">
        <v>3</v>
      </c>
      <c r="IB91" s="24">
        <v>2</v>
      </c>
      <c r="IC91" s="24">
        <v>5</v>
      </c>
      <c r="ID91" s="24">
        <v>5</v>
      </c>
      <c r="IE91" s="25" t="s">
        <v>4571</v>
      </c>
      <c r="IF91" s="24">
        <v>3</v>
      </c>
      <c r="IG91" s="24">
        <v>1</v>
      </c>
      <c r="IH91" s="25" t="s">
        <v>427</v>
      </c>
      <c r="II91" s="25" t="s">
        <v>391</v>
      </c>
      <c r="IJ91" s="25"/>
      <c r="IK91" s="74">
        <v>1</v>
      </c>
      <c r="IL91" s="25" t="s">
        <v>428</v>
      </c>
      <c r="IM91" s="74">
        <v>33</v>
      </c>
      <c r="IN91" s="25"/>
      <c r="IO91" s="74">
        <v>1</v>
      </c>
      <c r="IP91" s="25" t="s">
        <v>4572</v>
      </c>
      <c r="IQ91" s="25" t="s">
        <v>1727</v>
      </c>
      <c r="IR91" s="74">
        <v>22</v>
      </c>
      <c r="IS91" s="25"/>
      <c r="IT91" s="74">
        <v>1</v>
      </c>
      <c r="IU91" s="25" t="s">
        <v>353</v>
      </c>
      <c r="IV91" s="25" t="s">
        <v>320</v>
      </c>
      <c r="IW91" s="25"/>
      <c r="IX91" s="24">
        <v>-999</v>
      </c>
      <c r="IY91" s="25" t="s">
        <v>353</v>
      </c>
      <c r="IZ91" s="25" t="s">
        <v>353</v>
      </c>
      <c r="JA91" s="25" t="s">
        <v>320</v>
      </c>
      <c r="JB91" s="25"/>
      <c r="JC91" s="74">
        <v>-999</v>
      </c>
      <c r="JD91" s="25" t="s">
        <v>353</v>
      </c>
      <c r="JE91" s="25" t="s">
        <v>320</v>
      </c>
      <c r="JF91" s="25"/>
      <c r="JG91" s="74">
        <v>-999</v>
      </c>
      <c r="JH91" s="25" t="s">
        <v>353</v>
      </c>
      <c r="JI91" s="25" t="s">
        <v>353</v>
      </c>
      <c r="JJ91" s="25" t="s">
        <v>353</v>
      </c>
      <c r="JK91" s="25" t="s">
        <v>353</v>
      </c>
      <c r="JL91" s="25" t="s">
        <v>353</v>
      </c>
      <c r="JM91" s="25" t="s">
        <v>353</v>
      </c>
      <c r="JN91" s="25" t="s">
        <v>353</v>
      </c>
      <c r="JO91" s="25" t="s">
        <v>353</v>
      </c>
      <c r="JP91" s="25" t="s">
        <v>353</v>
      </c>
      <c r="JQ91" s="25" t="s">
        <v>353</v>
      </c>
      <c r="JR91" s="25" t="s">
        <v>353</v>
      </c>
      <c r="JS91" s="25" t="s">
        <v>353</v>
      </c>
      <c r="JT91" s="25" t="s">
        <v>353</v>
      </c>
      <c r="JU91" s="25" t="s">
        <v>353</v>
      </c>
      <c r="JV91" s="25" t="s">
        <v>353</v>
      </c>
      <c r="JW91" s="25" t="s">
        <v>353</v>
      </c>
      <c r="JX91" s="25" t="s">
        <v>353</v>
      </c>
      <c r="JY91" s="25" t="s">
        <v>353</v>
      </c>
      <c r="JZ91" s="25" t="s">
        <v>353</v>
      </c>
      <c r="KA91" s="25" t="s">
        <v>353</v>
      </c>
      <c r="KB91" s="25" t="s">
        <v>353</v>
      </c>
      <c r="KC91" s="25" t="s">
        <v>353</v>
      </c>
      <c r="KD91" s="25" t="s">
        <v>353</v>
      </c>
      <c r="KE91" s="25" t="s">
        <v>353</v>
      </c>
      <c r="KF91" s="25" t="s">
        <v>353</v>
      </c>
      <c r="KG91" s="25" t="s">
        <v>353</v>
      </c>
      <c r="KH91" s="25" t="s">
        <v>353</v>
      </c>
      <c r="KI91" s="25" t="s">
        <v>353</v>
      </c>
      <c r="KJ91" s="25" t="s">
        <v>353</v>
      </c>
      <c r="KK91" s="25" t="s">
        <v>353</v>
      </c>
      <c r="KL91" s="25" t="s">
        <v>353</v>
      </c>
      <c r="KM91" s="25" t="s">
        <v>353</v>
      </c>
      <c r="KN91" s="25" t="s">
        <v>353</v>
      </c>
      <c r="KO91" s="25" t="s">
        <v>353</v>
      </c>
      <c r="KP91" s="25" t="s">
        <v>353</v>
      </c>
      <c r="KQ91" s="25" t="s">
        <v>353</v>
      </c>
      <c r="KR91" s="25" t="s">
        <v>353</v>
      </c>
      <c r="KS91" s="25" t="s">
        <v>353</v>
      </c>
      <c r="KT91" s="25" t="s">
        <v>353</v>
      </c>
      <c r="KU91" s="25" t="s">
        <v>353</v>
      </c>
      <c r="KV91" s="25" t="s">
        <v>353</v>
      </c>
      <c r="KW91" s="25" t="s">
        <v>353</v>
      </c>
      <c r="KX91" s="25" t="s">
        <v>353</v>
      </c>
      <c r="KY91" s="25" t="s">
        <v>353</v>
      </c>
      <c r="KZ91" s="25" t="s">
        <v>353</v>
      </c>
      <c r="LA91" s="25" t="s">
        <v>353</v>
      </c>
      <c r="LB91" s="25" t="s">
        <v>353</v>
      </c>
      <c r="LC91" s="25" t="s">
        <v>353</v>
      </c>
      <c r="LD91" s="25" t="s">
        <v>353</v>
      </c>
      <c r="LE91" s="25" t="s">
        <v>353</v>
      </c>
      <c r="LF91" s="25" t="s">
        <v>353</v>
      </c>
      <c r="LG91" s="25" t="s">
        <v>353</v>
      </c>
      <c r="LH91" s="25" t="s">
        <v>353</v>
      </c>
      <c r="LI91" s="25" t="s">
        <v>353</v>
      </c>
      <c r="LJ91" s="25" t="s">
        <v>353</v>
      </c>
      <c r="LK91" s="25" t="s">
        <v>353</v>
      </c>
      <c r="LL91" s="25" t="s">
        <v>353</v>
      </c>
      <c r="LM91" s="25" t="s">
        <v>353</v>
      </c>
      <c r="LN91" s="25" t="s">
        <v>353</v>
      </c>
      <c r="LO91" s="25" t="s">
        <v>353</v>
      </c>
      <c r="LP91" s="25" t="s">
        <v>353</v>
      </c>
      <c r="LQ91" s="25" t="s">
        <v>353</v>
      </c>
      <c r="LR91" s="25" t="s">
        <v>353</v>
      </c>
      <c r="LS91" s="25" t="s">
        <v>353</v>
      </c>
      <c r="LT91" s="25" t="s">
        <v>353</v>
      </c>
      <c r="LU91" s="25" t="s">
        <v>353</v>
      </c>
      <c r="LV91" s="25" t="s">
        <v>353</v>
      </c>
      <c r="LW91" s="25" t="s">
        <v>353</v>
      </c>
      <c r="LX91" s="25" t="s">
        <v>353</v>
      </c>
      <c r="LY91" s="25" t="s">
        <v>353</v>
      </c>
      <c r="LZ91" s="25" t="s">
        <v>353</v>
      </c>
      <c r="MA91">
        <f t="shared" si="59"/>
        <v>11</v>
      </c>
      <c r="MB91">
        <f t="shared" si="60"/>
        <v>21</v>
      </c>
      <c r="MC91">
        <f t="shared" si="61"/>
        <v>15</v>
      </c>
      <c r="MD91" t="str">
        <f t="shared" si="62"/>
        <v/>
      </c>
      <c r="ME91" t="str">
        <f t="shared" si="92"/>
        <v/>
      </c>
      <c r="MF91">
        <f t="shared" si="93"/>
        <v>1.8333333333333333</v>
      </c>
      <c r="MG91">
        <f t="shared" si="94"/>
        <v>3.5</v>
      </c>
      <c r="MH91">
        <f t="shared" si="95"/>
        <v>3</v>
      </c>
      <c r="MI91" t="str">
        <f t="shared" si="96"/>
        <v/>
      </c>
      <c r="MJ91" t="str">
        <f t="shared" si="97"/>
        <v/>
      </c>
      <c r="MK91">
        <f t="shared" si="98"/>
        <v>3.4</v>
      </c>
      <c r="ML91">
        <f t="shared" si="99"/>
        <v>2.2000000000000002</v>
      </c>
      <c r="MM91">
        <f t="shared" si="100"/>
        <v>2</v>
      </c>
      <c r="MN91">
        <f t="shared" si="101"/>
        <v>2</v>
      </c>
      <c r="MO91">
        <f t="shared" si="102"/>
        <v>3.1666666666666665</v>
      </c>
      <c r="MP91">
        <f t="shared" si="103"/>
        <v>2.1666666666666665</v>
      </c>
      <c r="MQ91">
        <f t="shared" si="104"/>
        <v>1</v>
      </c>
      <c r="MR91">
        <f t="shared" si="105"/>
        <v>3</v>
      </c>
      <c r="MS91">
        <f t="shared" si="106"/>
        <v>94</v>
      </c>
      <c r="MT91">
        <f t="shared" si="107"/>
        <v>65</v>
      </c>
      <c r="MU91" s="77">
        <f t="shared" si="63"/>
        <v>1</v>
      </c>
      <c r="MV91">
        <f t="shared" si="64"/>
        <v>0</v>
      </c>
      <c r="MW91">
        <v>1</v>
      </c>
      <c r="MX91">
        <v>1</v>
      </c>
      <c r="MY91">
        <f t="shared" si="65"/>
        <v>0</v>
      </c>
      <c r="MZ91">
        <v>1</v>
      </c>
      <c r="NA91">
        <v>1</v>
      </c>
      <c r="NB91">
        <f t="shared" si="66"/>
        <v>1</v>
      </c>
      <c r="NC91">
        <f t="shared" si="67"/>
        <v>1</v>
      </c>
      <c r="ND91">
        <f t="shared" si="68"/>
        <v>0</v>
      </c>
      <c r="NE91">
        <f t="shared" si="69"/>
        <v>0</v>
      </c>
      <c r="NF91">
        <f t="shared" si="70"/>
        <v>1</v>
      </c>
      <c r="NG91">
        <f t="shared" si="71"/>
        <v>1</v>
      </c>
      <c r="NH91">
        <f t="shared" si="72"/>
        <v>1</v>
      </c>
      <c r="NI91">
        <f t="shared" si="73"/>
        <v>1</v>
      </c>
      <c r="NJ91">
        <f t="shared" si="74"/>
        <v>1</v>
      </c>
      <c r="NK91" t="str">
        <f t="shared" si="75"/>
        <v/>
      </c>
      <c r="NL91" t="str">
        <f t="shared" si="76"/>
        <v/>
      </c>
      <c r="NM91" t="str">
        <f t="shared" si="77"/>
        <v/>
      </c>
      <c r="NN91" s="77" t="str">
        <f t="shared" si="78"/>
        <v/>
      </c>
      <c r="NO91" s="77" t="str">
        <f t="shared" si="79"/>
        <v/>
      </c>
      <c r="NP91" s="77" t="str">
        <f t="shared" si="80"/>
        <v/>
      </c>
      <c r="NQ91" s="77" t="str">
        <f t="shared" si="81"/>
        <v/>
      </c>
      <c r="NR91" s="77" t="str">
        <f t="shared" si="82"/>
        <v/>
      </c>
      <c r="NS91" s="77" t="str">
        <f t="shared" si="83"/>
        <v/>
      </c>
      <c r="NT91" s="77" t="str">
        <f t="shared" si="84"/>
        <v/>
      </c>
      <c r="NU91" s="77" t="str">
        <f t="shared" si="85"/>
        <v/>
      </c>
      <c r="NV91" s="77" t="str">
        <f t="shared" si="86"/>
        <v/>
      </c>
      <c r="NW91" s="77" t="e">
        <f>IF(LEN(VLOOKUP(I:I,#REF!, 2, 0))=0, "", VLOOKUP(I:I,#REF!, 2, 0))</f>
        <v>#REF!</v>
      </c>
      <c r="NX91" s="77" t="e">
        <f>IF(LEN(VLOOKUP(I:I,#REF!, 3, 0))=0, "", VLOOKUP(I:I,#REF!, 3, 0))</f>
        <v>#REF!</v>
      </c>
      <c r="NY91" s="77">
        <f t="shared" si="108"/>
        <v>0.66666666666666663</v>
      </c>
      <c r="NZ91" s="77">
        <f t="shared" si="109"/>
        <v>1</v>
      </c>
      <c r="OA91" s="77">
        <f t="shared" si="110"/>
        <v>0</v>
      </c>
      <c r="OB91" s="77">
        <f t="shared" si="87"/>
        <v>0.66666666666666663</v>
      </c>
      <c r="OC91">
        <f t="shared" si="88"/>
        <v>0.5</v>
      </c>
      <c r="OD91" s="77">
        <f t="shared" si="111"/>
        <v>0.75</v>
      </c>
      <c r="OE91">
        <f t="shared" si="89"/>
        <v>1</v>
      </c>
      <c r="OF91">
        <f t="shared" si="90"/>
        <v>1</v>
      </c>
      <c r="OG91" t="str">
        <f t="shared" si="112"/>
        <v/>
      </c>
      <c r="OH91">
        <f t="shared" si="91"/>
        <v>0.66666666666666663</v>
      </c>
      <c r="OI91">
        <f t="shared" si="113"/>
        <v>0.25</v>
      </c>
      <c r="OJ91" s="77">
        <f t="shared" si="114"/>
        <v>0.875</v>
      </c>
      <c r="OK91" t="e">
        <f>IF(LEN(VLOOKUP(I:I,#REF!, 2, 0))=0, "", VLOOKUP(I:I,#REF!, 2, 0))</f>
        <v>#REF!</v>
      </c>
      <c r="OL91" t="e">
        <f>IF(LEN(VLOOKUP(I:I,#REF!, 3, 0))=0, "", VLOOKUP(I:I,#REF!, 3, 0))</f>
        <v>#REF!</v>
      </c>
      <c r="OM91" t="s">
        <v>353</v>
      </c>
      <c r="ON91" t="s">
        <v>353</v>
      </c>
      <c r="OO91" s="109">
        <v>1</v>
      </c>
      <c r="OP91">
        <f t="shared" si="115"/>
        <v>16</v>
      </c>
      <c r="OQ91">
        <v>0</v>
      </c>
      <c r="OR91">
        <v>3</v>
      </c>
      <c r="OS91">
        <f t="shared" si="116"/>
        <v>11</v>
      </c>
    </row>
    <row r="92" spans="1:409" ht="18" customHeight="1">
      <c r="F92">
        <v>1</v>
      </c>
      <c r="G92">
        <v>1</v>
      </c>
      <c r="H92" s="112" t="s">
        <v>4573</v>
      </c>
      <c r="I92" s="112" t="s">
        <v>4573</v>
      </c>
      <c r="J92" s="22"/>
      <c r="K92" s="23">
        <v>44270.845416666663</v>
      </c>
      <c r="L92" s="23">
        <v>44270.939201388886</v>
      </c>
      <c r="M92" s="24">
        <v>100</v>
      </c>
      <c r="N92" s="24">
        <v>1</v>
      </c>
      <c r="O92" s="74">
        <v>1</v>
      </c>
      <c r="P92" s="25" t="s">
        <v>313</v>
      </c>
      <c r="Q92" s="24">
        <v>8102</v>
      </c>
      <c r="R92" s="24">
        <v>1</v>
      </c>
      <c r="S92" s="23">
        <v>44270.939210902776</v>
      </c>
      <c r="T92" s="25" t="s">
        <v>314</v>
      </c>
      <c r="U92" s="25" t="s">
        <v>707</v>
      </c>
      <c r="V92" s="25" t="s">
        <v>1629</v>
      </c>
      <c r="W92" s="25" t="s">
        <v>317</v>
      </c>
      <c r="X92" s="24">
        <v>26.466000000000001</v>
      </c>
      <c r="Y92" s="24">
        <v>43.594999999999999</v>
      </c>
      <c r="Z92" s="24">
        <v>46.875999999999998</v>
      </c>
      <c r="AA92" s="24">
        <v>5</v>
      </c>
      <c r="AB92" s="24">
        <v>4</v>
      </c>
      <c r="AC92" s="24">
        <v>0</v>
      </c>
      <c r="AD92" s="24">
        <v>0</v>
      </c>
      <c r="AE92" s="24">
        <v>0</v>
      </c>
      <c r="AF92" s="24">
        <v>2</v>
      </c>
      <c r="AG92" s="24">
        <v>2</v>
      </c>
      <c r="AH92" s="24">
        <v>3</v>
      </c>
      <c r="AI92" s="24">
        <v>2</v>
      </c>
      <c r="AJ92" s="25" t="s">
        <v>4574</v>
      </c>
      <c r="AK92" s="24">
        <v>6.14</v>
      </c>
      <c r="AL92" s="24">
        <v>6.9809999999999999</v>
      </c>
      <c r="AM92" s="24">
        <v>8.282</v>
      </c>
      <c r="AN92" s="24">
        <v>2</v>
      </c>
      <c r="AO92" s="24">
        <v>4</v>
      </c>
      <c r="AP92" s="24">
        <v>0</v>
      </c>
      <c r="AQ92" s="24">
        <v>4.4640000000000004</v>
      </c>
      <c r="AR92" s="24">
        <v>277.99</v>
      </c>
      <c r="AS92" s="24">
        <v>279.04300000000001</v>
      </c>
      <c r="AT92" s="24">
        <v>2</v>
      </c>
      <c r="AU92" s="24">
        <v>30.542999999999999</v>
      </c>
      <c r="AV92" s="24">
        <v>1058.8119999999999</v>
      </c>
      <c r="AW92" s="24">
        <v>1059.1990000000001</v>
      </c>
      <c r="AX92" s="24">
        <v>8</v>
      </c>
      <c r="AY92" s="25" t="s">
        <v>4575</v>
      </c>
      <c r="AZ92" s="25" t="s">
        <v>320</v>
      </c>
      <c r="BA92" s="25"/>
      <c r="BB92" s="74">
        <v>-888</v>
      </c>
      <c r="BC92" s="25" t="s">
        <v>4576</v>
      </c>
      <c r="BD92" s="24">
        <v>0</v>
      </c>
      <c r="BE92" s="24">
        <v>0</v>
      </c>
      <c r="BF92" s="24">
        <v>391.505</v>
      </c>
      <c r="BG92" s="24">
        <v>0</v>
      </c>
      <c r="BH92" s="24">
        <v>7.3540000000000001</v>
      </c>
      <c r="BI92" s="24">
        <v>7.3540000000000001</v>
      </c>
      <c r="BJ92" s="24">
        <v>24.312000000000001</v>
      </c>
      <c r="BK92" s="24">
        <v>1</v>
      </c>
      <c r="BL92" s="25" t="s">
        <v>4577</v>
      </c>
      <c r="BM92" s="24">
        <v>6.4</v>
      </c>
      <c r="BN92" s="24">
        <v>6.4</v>
      </c>
      <c r="BO92" s="24">
        <v>170.39699999999999</v>
      </c>
      <c r="BP92" s="24">
        <v>1</v>
      </c>
      <c r="BQ92" s="24">
        <v>100</v>
      </c>
      <c r="BR92" s="24">
        <v>66</v>
      </c>
      <c r="BS92" s="24">
        <v>259.36700000000002</v>
      </c>
      <c r="BT92" s="24">
        <v>1291.5239999999999</v>
      </c>
      <c r="BU92" s="24">
        <v>1294.471</v>
      </c>
      <c r="BV92" s="24">
        <v>13</v>
      </c>
      <c r="BW92" s="25" t="s">
        <v>4578</v>
      </c>
      <c r="BX92" s="25" t="s">
        <v>320</v>
      </c>
      <c r="BY92" s="25"/>
      <c r="BZ92" s="74">
        <v>-888</v>
      </c>
      <c r="CA92" s="25" t="s">
        <v>4579</v>
      </c>
      <c r="CB92" s="24">
        <v>15.545</v>
      </c>
      <c r="CC92" s="24">
        <v>21.068999999999999</v>
      </c>
      <c r="CD92" s="24">
        <v>146.649</v>
      </c>
      <c r="CE92" s="24">
        <v>2</v>
      </c>
      <c r="CF92" s="24">
        <v>100</v>
      </c>
      <c r="CG92" s="24">
        <v>77</v>
      </c>
      <c r="CH92" s="24">
        <v>19.664000000000001</v>
      </c>
      <c r="CI92" s="24">
        <v>38.034999999999997</v>
      </c>
      <c r="CJ92" s="24">
        <v>45.76</v>
      </c>
      <c r="CK92" s="24">
        <v>3</v>
      </c>
      <c r="CL92" s="99" t="s">
        <v>1060</v>
      </c>
      <c r="CM92" s="96" t="s">
        <v>4580</v>
      </c>
      <c r="CN92" s="24">
        <v>400.73399999999998</v>
      </c>
      <c r="CO92" s="24">
        <v>402.041</v>
      </c>
      <c r="CP92" s="24">
        <v>403.27499999999998</v>
      </c>
      <c r="CQ92" s="24">
        <v>2</v>
      </c>
      <c r="CR92" s="24">
        <v>96</v>
      </c>
      <c r="CS92" s="24">
        <v>53</v>
      </c>
      <c r="CT92" s="24">
        <v>2</v>
      </c>
      <c r="CU92" s="24">
        <v>4</v>
      </c>
      <c r="CV92" s="25" t="s">
        <v>4581</v>
      </c>
      <c r="CW92" s="24">
        <v>377.548</v>
      </c>
      <c r="CX92" s="24">
        <v>377.548</v>
      </c>
      <c r="CY92" s="24">
        <v>379.00200000000001</v>
      </c>
      <c r="CZ92" s="24">
        <v>1</v>
      </c>
      <c r="DA92" s="24">
        <v>5.6929999999999996</v>
      </c>
      <c r="DB92" s="24">
        <v>11.494999999999999</v>
      </c>
      <c r="DC92" s="24">
        <v>26.193000000000001</v>
      </c>
      <c r="DD92" s="24">
        <v>3</v>
      </c>
      <c r="DE92" s="25" t="s">
        <v>600</v>
      </c>
      <c r="DF92" s="24">
        <v>0</v>
      </c>
      <c r="DG92" s="24">
        <v>0</v>
      </c>
      <c r="DH92" s="24">
        <v>75.887</v>
      </c>
      <c r="DI92" s="24">
        <v>0</v>
      </c>
      <c r="DJ92" s="24">
        <v>64</v>
      </c>
      <c r="DK92" s="24">
        <v>45</v>
      </c>
      <c r="DL92" s="24">
        <v>9.798</v>
      </c>
      <c r="DM92" s="24">
        <v>162.886</v>
      </c>
      <c r="DN92" s="24">
        <v>221.26400000000001</v>
      </c>
      <c r="DO92" s="24">
        <v>6</v>
      </c>
      <c r="DP92" s="25" t="s">
        <v>4582</v>
      </c>
      <c r="DQ92" s="25" t="s">
        <v>510</v>
      </c>
      <c r="DR92" s="25" t="s">
        <v>956</v>
      </c>
      <c r="DS92" s="74">
        <v>1</v>
      </c>
      <c r="DT92" s="25" t="s">
        <v>4583</v>
      </c>
      <c r="DU92" s="24">
        <v>0</v>
      </c>
      <c r="DV92" s="24">
        <v>0</v>
      </c>
      <c r="DW92" s="24">
        <v>77.040999999999997</v>
      </c>
      <c r="DX92" s="24">
        <v>0</v>
      </c>
      <c r="DY92" s="24">
        <v>100</v>
      </c>
      <c r="DZ92" s="24">
        <v>100</v>
      </c>
      <c r="EA92" s="24">
        <v>29.997</v>
      </c>
      <c r="EB92" s="24">
        <v>48.362000000000002</v>
      </c>
      <c r="EC92" s="24">
        <v>55.552999999999997</v>
      </c>
      <c r="ED92" s="24">
        <v>2</v>
      </c>
      <c r="EE92" s="96" t="s">
        <v>4584</v>
      </c>
      <c r="EF92" s="96" t="s">
        <v>364</v>
      </c>
      <c r="EG92" s="24">
        <v>0</v>
      </c>
      <c r="EH92" s="24">
        <v>0</v>
      </c>
      <c r="EI92" s="24">
        <v>164.65100000000001</v>
      </c>
      <c r="EJ92" s="24">
        <v>0</v>
      </c>
      <c r="EK92" s="24">
        <v>100</v>
      </c>
      <c r="EL92" s="24">
        <v>63</v>
      </c>
      <c r="EM92" s="24">
        <v>0</v>
      </c>
      <c r="EN92" s="24">
        <v>4</v>
      </c>
      <c r="EO92" s="25" t="s">
        <v>4585</v>
      </c>
      <c r="EP92" s="24">
        <v>11.739000000000001</v>
      </c>
      <c r="EQ92" s="24">
        <v>27.405999999999999</v>
      </c>
      <c r="ER92" s="24">
        <v>28.513000000000002</v>
      </c>
      <c r="ES92" s="24">
        <v>3</v>
      </c>
      <c r="ET92" s="25" t="s">
        <v>4240</v>
      </c>
      <c r="EU92" s="24">
        <v>0</v>
      </c>
      <c r="EV92" s="24">
        <v>0</v>
      </c>
      <c r="EW92" s="24">
        <v>506.15199999999999</v>
      </c>
      <c r="EX92" s="24">
        <v>0</v>
      </c>
      <c r="EY92" s="24">
        <v>60</v>
      </c>
      <c r="EZ92" s="24">
        <v>50</v>
      </c>
      <c r="FA92" s="24">
        <v>1.776</v>
      </c>
      <c r="FB92" s="24">
        <v>53.046999999999997</v>
      </c>
      <c r="FC92" s="24">
        <v>53.97</v>
      </c>
      <c r="FD92" s="24">
        <v>9</v>
      </c>
      <c r="FE92" s="25" t="s">
        <v>4586</v>
      </c>
      <c r="FF92" s="24">
        <v>4</v>
      </c>
      <c r="FG92" s="24">
        <v>2</v>
      </c>
      <c r="FH92" s="24">
        <v>1</v>
      </c>
      <c r="FI92" s="24">
        <v>4</v>
      </c>
      <c r="FJ92" s="24">
        <v>1</v>
      </c>
      <c r="FK92" s="24">
        <v>1</v>
      </c>
      <c r="FL92" s="25" t="s">
        <v>312</v>
      </c>
      <c r="FM92" s="25" t="s">
        <v>313</v>
      </c>
      <c r="FN92" s="24">
        <v>1</v>
      </c>
      <c r="FO92" s="24">
        <v>24.873000000000001</v>
      </c>
      <c r="FP92" s="24">
        <v>52.726999999999997</v>
      </c>
      <c r="FQ92" s="24">
        <v>53.72</v>
      </c>
      <c r="FR92" s="24">
        <v>7</v>
      </c>
      <c r="FS92" s="25" t="s">
        <v>356</v>
      </c>
      <c r="FT92" s="25" t="s">
        <v>320</v>
      </c>
      <c r="FU92" s="25"/>
      <c r="FV92" s="74">
        <v>-888</v>
      </c>
      <c r="FW92" s="25" t="s">
        <v>356</v>
      </c>
      <c r="FX92" s="25" t="s">
        <v>336</v>
      </c>
      <c r="FY92" s="24">
        <v>3.5179999999999998</v>
      </c>
      <c r="FZ92" s="24">
        <v>283.49299999999999</v>
      </c>
      <c r="GA92" s="24">
        <v>284.43700000000001</v>
      </c>
      <c r="GB92" s="24">
        <v>21</v>
      </c>
      <c r="GC92" s="25" t="s">
        <v>356</v>
      </c>
      <c r="GD92" s="25" t="s">
        <v>320</v>
      </c>
      <c r="GE92" s="25"/>
      <c r="GF92" s="74">
        <v>-888</v>
      </c>
      <c r="GG92" s="25" t="s">
        <v>356</v>
      </c>
      <c r="GH92" s="25" t="s">
        <v>336</v>
      </c>
      <c r="GI92" s="24">
        <v>8.5960000000000001</v>
      </c>
      <c r="GJ92" s="24">
        <v>88.986999999999995</v>
      </c>
      <c r="GK92" s="24">
        <v>94.073999999999998</v>
      </c>
      <c r="GL92" s="24">
        <v>17</v>
      </c>
      <c r="GM92" s="24">
        <v>4</v>
      </c>
      <c r="GN92" s="25" t="s">
        <v>4587</v>
      </c>
      <c r="GO92" s="24">
        <v>125.101</v>
      </c>
      <c r="GP92" s="24">
        <v>126.23099999999999</v>
      </c>
      <c r="GQ92" s="24">
        <v>127.449</v>
      </c>
      <c r="GR92" s="24">
        <v>2</v>
      </c>
      <c r="GS92" s="24">
        <v>2</v>
      </c>
      <c r="GT92" s="24">
        <v>2</v>
      </c>
      <c r="GU92" s="24">
        <v>2</v>
      </c>
      <c r="GV92" s="24">
        <v>4</v>
      </c>
      <c r="GW92" s="25" t="s">
        <v>912</v>
      </c>
      <c r="GX92" s="24">
        <v>6.7709999999999999</v>
      </c>
      <c r="GY92" s="24">
        <v>58.164000000000001</v>
      </c>
      <c r="GZ92" s="24">
        <v>59.27</v>
      </c>
      <c r="HA92" s="24">
        <v>10</v>
      </c>
      <c r="HB92" s="24">
        <v>1</v>
      </c>
      <c r="HC92" s="24">
        <v>4</v>
      </c>
      <c r="HD92" s="24">
        <v>3</v>
      </c>
      <c r="HE92" s="24">
        <v>4</v>
      </c>
      <c r="HF92" s="24">
        <v>2</v>
      </c>
      <c r="HG92" s="24">
        <v>3</v>
      </c>
      <c r="HH92" s="24">
        <v>4</v>
      </c>
      <c r="HI92" s="25" t="s">
        <v>3684</v>
      </c>
      <c r="HJ92" s="25" t="s">
        <v>3685</v>
      </c>
      <c r="HK92" s="8"/>
      <c r="HL92" s="25" t="s">
        <v>4573</v>
      </c>
      <c r="HM92" s="23">
        <v>44273.907824074071</v>
      </c>
      <c r="HN92" s="23">
        <v>44273.939189814817</v>
      </c>
      <c r="HO92" s="24">
        <v>100</v>
      </c>
      <c r="HP92" s="24">
        <v>2710</v>
      </c>
      <c r="HQ92" s="24">
        <v>1</v>
      </c>
      <c r="HR92" s="23">
        <v>44273.939207870368</v>
      </c>
      <c r="HS92" s="25" t="s">
        <v>314</v>
      </c>
      <c r="HT92" s="25" t="s">
        <v>707</v>
      </c>
      <c r="HU92" s="25" t="s">
        <v>1629</v>
      </c>
      <c r="HV92" s="25" t="s">
        <v>317</v>
      </c>
      <c r="HW92" s="24">
        <v>1</v>
      </c>
      <c r="HX92" s="24">
        <v>1</v>
      </c>
      <c r="HY92" s="24">
        <v>1</v>
      </c>
      <c r="HZ92" s="24">
        <v>1</v>
      </c>
      <c r="IA92" s="24">
        <v>2</v>
      </c>
      <c r="IB92" s="24">
        <v>3</v>
      </c>
      <c r="IC92" s="24">
        <v>5</v>
      </c>
      <c r="ID92" s="24">
        <v>1</v>
      </c>
      <c r="IE92" s="25" t="s">
        <v>4588</v>
      </c>
      <c r="IF92" s="24">
        <v>4</v>
      </c>
      <c r="IG92" s="24">
        <v>0</v>
      </c>
      <c r="IH92" s="25" t="s">
        <v>4589</v>
      </c>
      <c r="II92" s="25" t="s">
        <v>327</v>
      </c>
      <c r="IJ92" s="25"/>
      <c r="IK92" s="74">
        <v>0</v>
      </c>
      <c r="IL92" s="25" t="s">
        <v>4590</v>
      </c>
      <c r="IM92" s="74">
        <v>40</v>
      </c>
      <c r="IN92" s="25"/>
      <c r="IO92" s="74">
        <v>0</v>
      </c>
      <c r="IP92" s="25" t="s">
        <v>4591</v>
      </c>
      <c r="IQ92" s="25" t="s">
        <v>4592</v>
      </c>
      <c r="IR92" s="74">
        <v>60</v>
      </c>
      <c r="IS92" s="25"/>
      <c r="IT92" s="74">
        <v>0</v>
      </c>
      <c r="IU92" s="25" t="s">
        <v>4593</v>
      </c>
      <c r="IV92" s="74">
        <v>20</v>
      </c>
      <c r="IW92" s="25"/>
      <c r="IX92" s="74">
        <v>0</v>
      </c>
      <c r="IY92" s="25" t="s">
        <v>4594</v>
      </c>
      <c r="IZ92" s="25" t="s">
        <v>4595</v>
      </c>
      <c r="JA92" s="74">
        <v>15</v>
      </c>
      <c r="JB92" s="25"/>
      <c r="JC92" s="74">
        <v>0</v>
      </c>
      <c r="JD92" s="25" t="s">
        <v>4596</v>
      </c>
      <c r="JE92" s="74">
        <v>86</v>
      </c>
      <c r="JF92" s="25"/>
      <c r="JG92" s="74">
        <v>0</v>
      </c>
      <c r="JH92" s="25" t="s">
        <v>4597</v>
      </c>
      <c r="JI92" s="24">
        <v>0</v>
      </c>
      <c r="JJ92" s="24">
        <v>4</v>
      </c>
      <c r="JK92" s="24">
        <v>2</v>
      </c>
      <c r="JL92" s="24">
        <v>4</v>
      </c>
      <c r="JM92" s="25" t="s">
        <v>4598</v>
      </c>
      <c r="JN92" s="24">
        <v>3</v>
      </c>
      <c r="JO92" s="24">
        <v>3</v>
      </c>
      <c r="JP92" s="24">
        <v>2</v>
      </c>
      <c r="JQ92" s="24">
        <v>2</v>
      </c>
      <c r="JR92" s="24">
        <v>1</v>
      </c>
      <c r="JS92" s="25" t="s">
        <v>4599</v>
      </c>
      <c r="JT92" s="24">
        <v>1</v>
      </c>
      <c r="JU92" s="24">
        <v>3</v>
      </c>
      <c r="JV92" s="25" t="s">
        <v>4600</v>
      </c>
      <c r="JW92" s="24">
        <v>1</v>
      </c>
      <c r="JX92" s="24">
        <v>2</v>
      </c>
      <c r="JY92" s="24">
        <v>2</v>
      </c>
      <c r="JZ92" s="24">
        <v>1</v>
      </c>
      <c r="KA92" s="24">
        <v>0</v>
      </c>
      <c r="KB92" s="25" t="s">
        <v>313</v>
      </c>
      <c r="KC92" s="25" t="s">
        <v>313</v>
      </c>
      <c r="KD92" s="24">
        <v>1</v>
      </c>
      <c r="KE92" s="24">
        <v>3.5790000000000002</v>
      </c>
      <c r="KF92" s="24">
        <v>18.178999999999998</v>
      </c>
      <c r="KG92" s="24">
        <v>18.812999999999999</v>
      </c>
      <c r="KH92" s="24">
        <v>10</v>
      </c>
      <c r="KI92" s="24">
        <v>1</v>
      </c>
      <c r="KJ92" s="24">
        <v>1</v>
      </c>
      <c r="KK92" s="24">
        <v>1</v>
      </c>
      <c r="KL92" s="24">
        <v>1</v>
      </c>
      <c r="KM92" s="24">
        <v>1</v>
      </c>
      <c r="KN92" s="24">
        <v>11</v>
      </c>
      <c r="KO92" s="24">
        <v>2</v>
      </c>
      <c r="KP92" s="25" t="s">
        <v>360</v>
      </c>
      <c r="KQ92" s="25" t="s">
        <v>313</v>
      </c>
      <c r="KR92" s="24">
        <v>1</v>
      </c>
      <c r="KS92" s="25" t="s">
        <v>4601</v>
      </c>
      <c r="KT92" s="25" t="s">
        <v>4602</v>
      </c>
      <c r="KU92" s="24">
        <v>5</v>
      </c>
      <c r="KV92" s="24">
        <v>5</v>
      </c>
      <c r="KW92" s="24">
        <v>3</v>
      </c>
      <c r="KX92" s="24">
        <v>2</v>
      </c>
      <c r="KY92" s="24">
        <v>3</v>
      </c>
      <c r="KZ92" s="24">
        <v>2</v>
      </c>
      <c r="LA92" s="24">
        <v>2</v>
      </c>
      <c r="LB92" s="24">
        <v>2</v>
      </c>
      <c r="LC92" s="24">
        <v>4</v>
      </c>
      <c r="LD92" s="24">
        <v>5</v>
      </c>
      <c r="LE92" s="24">
        <v>5</v>
      </c>
      <c r="LF92" s="24">
        <v>5</v>
      </c>
      <c r="LG92" s="24">
        <v>5</v>
      </c>
      <c r="LH92" s="24">
        <v>5</v>
      </c>
      <c r="LI92" s="24">
        <v>5</v>
      </c>
      <c r="LJ92" s="24">
        <v>3</v>
      </c>
      <c r="LK92" s="24">
        <v>5</v>
      </c>
      <c r="LL92" s="24">
        <v>5</v>
      </c>
      <c r="LM92" s="24">
        <v>1</v>
      </c>
      <c r="LN92" s="24">
        <v>1</v>
      </c>
      <c r="LO92" s="24">
        <v>5</v>
      </c>
      <c r="LP92" s="24">
        <v>5</v>
      </c>
      <c r="LQ92" s="24">
        <v>5</v>
      </c>
      <c r="LR92" s="24">
        <v>5</v>
      </c>
      <c r="LS92" s="24">
        <v>3</v>
      </c>
      <c r="LT92" s="24">
        <v>2</v>
      </c>
      <c r="LU92" s="24">
        <v>5</v>
      </c>
      <c r="LV92" s="25" t="s">
        <v>4603</v>
      </c>
      <c r="LW92" s="25" t="s">
        <v>4604</v>
      </c>
      <c r="LX92" s="25" t="s">
        <v>4605</v>
      </c>
      <c r="LY92" s="25" t="s">
        <v>4606</v>
      </c>
      <c r="LZ92" s="24">
        <v>53</v>
      </c>
      <c r="MA92">
        <f t="shared" si="59"/>
        <v>9</v>
      </c>
      <c r="MB92">
        <f t="shared" si="60"/>
        <v>13</v>
      </c>
      <c r="MC92">
        <f t="shared" si="61"/>
        <v>14</v>
      </c>
      <c r="MD92">
        <f t="shared" si="62"/>
        <v>5</v>
      </c>
      <c r="ME92">
        <f t="shared" si="92"/>
        <v>43</v>
      </c>
      <c r="MF92">
        <f t="shared" si="93"/>
        <v>1.5</v>
      </c>
      <c r="MG92">
        <f t="shared" si="94"/>
        <v>2.1666666666666665</v>
      </c>
      <c r="MH92">
        <f t="shared" si="95"/>
        <v>2.8</v>
      </c>
      <c r="MI92">
        <f t="shared" si="96"/>
        <v>1</v>
      </c>
      <c r="MJ92">
        <f t="shared" si="97"/>
        <v>3.5833333333333335</v>
      </c>
      <c r="MK92">
        <f t="shared" si="98"/>
        <v>2.4</v>
      </c>
      <c r="ML92">
        <f t="shared" si="99"/>
        <v>2.2000000000000002</v>
      </c>
      <c r="MM92">
        <f t="shared" si="100"/>
        <v>2</v>
      </c>
      <c r="MN92">
        <f t="shared" si="101"/>
        <v>2</v>
      </c>
      <c r="MO92">
        <f t="shared" si="102"/>
        <v>2.3333333333333335</v>
      </c>
      <c r="MP92">
        <f t="shared" si="103"/>
        <v>2.1666666666666665</v>
      </c>
      <c r="MQ92">
        <f t="shared" si="104"/>
        <v>2</v>
      </c>
      <c r="MR92">
        <f t="shared" si="105"/>
        <v>2</v>
      </c>
      <c r="MS92">
        <f t="shared" si="106"/>
        <v>88.571428571428569</v>
      </c>
      <c r="MT92">
        <f t="shared" si="107"/>
        <v>64.857142857142861</v>
      </c>
      <c r="MU92" s="77">
        <f t="shared" si="63"/>
        <v>0</v>
      </c>
      <c r="MV92">
        <f t="shared" si="64"/>
        <v>0</v>
      </c>
      <c r="MW92">
        <v>0</v>
      </c>
      <c r="MX92">
        <v>0</v>
      </c>
      <c r="MY92">
        <f t="shared" si="65"/>
        <v>1</v>
      </c>
      <c r="MZ92">
        <v>0</v>
      </c>
      <c r="NA92">
        <v>1</v>
      </c>
      <c r="NB92">
        <f t="shared" si="66"/>
        <v>0</v>
      </c>
      <c r="NC92">
        <f t="shared" si="67"/>
        <v>0</v>
      </c>
      <c r="ND92">
        <f t="shared" si="68"/>
        <v>0</v>
      </c>
      <c r="NE92">
        <f t="shared" si="69"/>
        <v>0</v>
      </c>
      <c r="NF92">
        <f t="shared" si="70"/>
        <v>0</v>
      </c>
      <c r="NG92">
        <f t="shared" si="71"/>
        <v>0</v>
      </c>
      <c r="NH92">
        <f t="shared" si="72"/>
        <v>0</v>
      </c>
      <c r="NI92">
        <f t="shared" si="73"/>
        <v>0</v>
      </c>
      <c r="NJ92">
        <f t="shared" si="74"/>
        <v>0</v>
      </c>
      <c r="NK92">
        <f t="shared" si="75"/>
        <v>0</v>
      </c>
      <c r="NL92">
        <f t="shared" si="76"/>
        <v>0</v>
      </c>
      <c r="NM92">
        <f t="shared" si="77"/>
        <v>0</v>
      </c>
      <c r="NN92" s="77">
        <f t="shared" si="78"/>
        <v>1</v>
      </c>
      <c r="NO92" s="77">
        <f t="shared" si="79"/>
        <v>0</v>
      </c>
      <c r="NP92" s="77">
        <f t="shared" si="80"/>
        <v>0</v>
      </c>
      <c r="NQ92" s="77">
        <f t="shared" si="81"/>
        <v>0</v>
      </c>
      <c r="NR92" s="77">
        <f t="shared" si="82"/>
        <v>1</v>
      </c>
      <c r="NS92" s="77">
        <f t="shared" si="83"/>
        <v>0</v>
      </c>
      <c r="NT92" s="77">
        <f t="shared" si="84"/>
        <v>1</v>
      </c>
      <c r="NU92" s="77">
        <f t="shared" si="85"/>
        <v>0</v>
      </c>
      <c r="NV92" s="77">
        <f t="shared" si="86"/>
        <v>0</v>
      </c>
      <c r="NW92" s="77" t="e">
        <f>IF(LEN(VLOOKUP(I:I,#REF!, 2, 0))=0, "", VLOOKUP(I:I,#REF!, 2, 0))</f>
        <v>#REF!</v>
      </c>
      <c r="NX92" s="77" t="e">
        <f>IF(LEN(VLOOKUP(I:I,#REF!, 3, 0))=0, "", VLOOKUP(I:I,#REF!, 3, 0))</f>
        <v>#REF!</v>
      </c>
      <c r="NY92" s="77">
        <f t="shared" si="108"/>
        <v>0.33333333333333331</v>
      </c>
      <c r="NZ92" s="77">
        <f t="shared" si="109"/>
        <v>0.25</v>
      </c>
      <c r="OA92" s="77">
        <f t="shared" si="110"/>
        <v>0.5</v>
      </c>
      <c r="OB92" s="77">
        <f t="shared" si="87"/>
        <v>0</v>
      </c>
      <c r="OC92">
        <f t="shared" si="88"/>
        <v>0</v>
      </c>
      <c r="OD92" s="77">
        <f t="shared" si="111"/>
        <v>0</v>
      </c>
      <c r="OE92">
        <f t="shared" si="89"/>
        <v>0.2</v>
      </c>
      <c r="OF92">
        <f t="shared" si="90"/>
        <v>0.18181818181818182</v>
      </c>
      <c r="OG92" t="e">
        <f t="shared" si="112"/>
        <v>#REF!</v>
      </c>
      <c r="OH92">
        <f t="shared" si="91"/>
        <v>0.16666666666666666</v>
      </c>
      <c r="OI92">
        <f t="shared" si="113"/>
        <v>0.25</v>
      </c>
      <c r="OJ92" s="77">
        <f t="shared" si="114"/>
        <v>0.125</v>
      </c>
      <c r="OK92" t="e">
        <f>IF(LEN(VLOOKUP(I:I,#REF!, 2, 0))=0, "", VLOOKUP(I:I,#REF!, 2, 0))</f>
        <v>#REF!</v>
      </c>
      <c r="OL92" t="e">
        <f>IF(LEN(VLOOKUP(I:I,#REF!, 3, 0))=0, "", VLOOKUP(I:I,#REF!, 3, 0))</f>
        <v>#REF!</v>
      </c>
      <c r="OM92">
        <v>2</v>
      </c>
      <c r="ON92">
        <v>1</v>
      </c>
      <c r="OO92" s="1">
        <v>0</v>
      </c>
      <c r="OP92">
        <f t="shared" si="115"/>
        <v>12</v>
      </c>
      <c r="OQ92">
        <v>0</v>
      </c>
      <c r="OR92">
        <v>3</v>
      </c>
      <c r="OS92">
        <f t="shared" si="116"/>
        <v>6</v>
      </c>
    </row>
    <row r="93" spans="1:409" ht="18" customHeight="1">
      <c r="C93">
        <v>1</v>
      </c>
      <c r="E93">
        <v>1</v>
      </c>
      <c r="F93" t="s">
        <v>353</v>
      </c>
      <c r="G93" t="s">
        <v>353</v>
      </c>
      <c r="H93" s="110" t="s">
        <v>1398</v>
      </c>
      <c r="I93" s="110" t="s">
        <v>1398</v>
      </c>
      <c r="J93" s="5"/>
      <c r="K93" s="6">
        <v>44270.678703703707</v>
      </c>
      <c r="L93" s="6">
        <v>44270.697083333333</v>
      </c>
      <c r="M93" s="7">
        <v>53</v>
      </c>
      <c r="N93" s="7">
        <v>2</v>
      </c>
      <c r="O93" s="73">
        <v>1</v>
      </c>
      <c r="P93" s="4" t="s">
        <v>313</v>
      </c>
      <c r="Q93" s="7">
        <v>1588</v>
      </c>
      <c r="R93" s="7">
        <v>0</v>
      </c>
      <c r="S93" s="6">
        <v>44277.69712384259</v>
      </c>
      <c r="T93" s="4" t="s">
        <v>314</v>
      </c>
      <c r="U93" s="4" t="s">
        <v>407</v>
      </c>
      <c r="V93" s="4" t="s">
        <v>444</v>
      </c>
      <c r="W93" s="4" t="s">
        <v>317</v>
      </c>
      <c r="X93" s="7">
        <v>7.2080000000000002</v>
      </c>
      <c r="Y93" s="7">
        <v>15.07</v>
      </c>
      <c r="Z93" s="7">
        <v>18.289000000000001</v>
      </c>
      <c r="AA93" s="7">
        <v>4</v>
      </c>
      <c r="AB93" s="7">
        <v>1</v>
      </c>
      <c r="AC93" s="7">
        <v>0</v>
      </c>
      <c r="AD93" s="7">
        <v>0</v>
      </c>
      <c r="AE93" s="7">
        <v>0</v>
      </c>
      <c r="AF93" s="7">
        <v>3</v>
      </c>
      <c r="AG93" s="7">
        <v>3</v>
      </c>
      <c r="AH93" s="7">
        <v>0</v>
      </c>
      <c r="AI93" s="7">
        <v>0</v>
      </c>
      <c r="AJ93" s="4" t="s">
        <v>1399</v>
      </c>
      <c r="AK93" s="7">
        <v>1.2669999999999999</v>
      </c>
      <c r="AL93" s="7">
        <v>2.4500000000000002</v>
      </c>
      <c r="AM93" s="7">
        <v>4.2869999999999999</v>
      </c>
      <c r="AN93" s="7">
        <v>2</v>
      </c>
      <c r="AO93" s="7">
        <v>0</v>
      </c>
      <c r="AP93" s="7">
        <v>0</v>
      </c>
      <c r="AQ93" s="7">
        <v>0</v>
      </c>
      <c r="AR93" s="7">
        <v>0</v>
      </c>
      <c r="AS93" s="7">
        <v>872.20100000000002</v>
      </c>
      <c r="AT93" s="7">
        <v>0</v>
      </c>
      <c r="AU93" s="13" t="s">
        <v>353</v>
      </c>
      <c r="AV93" s="13" t="s">
        <v>353</v>
      </c>
      <c r="AW93" s="13" t="s">
        <v>353</v>
      </c>
      <c r="AX93" s="13" t="s">
        <v>353</v>
      </c>
      <c r="AY93" s="4" t="s">
        <v>353</v>
      </c>
      <c r="AZ93" s="4" t="s">
        <v>320</v>
      </c>
      <c r="BA93" s="4"/>
      <c r="BB93" s="73">
        <v>-999</v>
      </c>
      <c r="BC93" s="4" t="s">
        <v>353</v>
      </c>
      <c r="BD93" s="13" t="s">
        <v>353</v>
      </c>
      <c r="BE93" s="13" t="s">
        <v>353</v>
      </c>
      <c r="BF93" s="13" t="s">
        <v>353</v>
      </c>
      <c r="BG93" s="13" t="s">
        <v>353</v>
      </c>
      <c r="BH93" s="13" t="s">
        <v>353</v>
      </c>
      <c r="BI93" s="13" t="s">
        <v>353</v>
      </c>
      <c r="BJ93" s="13" t="s">
        <v>353</v>
      </c>
      <c r="BK93" s="13" t="s">
        <v>353</v>
      </c>
      <c r="BL93" s="4" t="s">
        <v>353</v>
      </c>
      <c r="BM93" s="4" t="s">
        <v>353</v>
      </c>
      <c r="BN93" s="4" t="s">
        <v>353</v>
      </c>
      <c r="BO93" s="4" t="s">
        <v>353</v>
      </c>
      <c r="BP93" s="4" t="s">
        <v>353</v>
      </c>
      <c r="BQ93" s="4" t="s">
        <v>353</v>
      </c>
      <c r="BR93" s="4" t="s">
        <v>353</v>
      </c>
      <c r="BS93" s="4" t="s">
        <v>353</v>
      </c>
      <c r="BT93" s="4" t="s">
        <v>353</v>
      </c>
      <c r="BU93" s="4" t="s">
        <v>353</v>
      </c>
      <c r="BV93" s="4" t="s">
        <v>353</v>
      </c>
      <c r="BW93" s="4" t="s">
        <v>353</v>
      </c>
      <c r="BX93" s="4" t="s">
        <v>320</v>
      </c>
      <c r="BY93" s="4"/>
      <c r="BZ93" s="73">
        <v>-999</v>
      </c>
      <c r="CA93" s="4" t="s">
        <v>353</v>
      </c>
      <c r="CB93" s="13" t="s">
        <v>353</v>
      </c>
      <c r="CC93" s="13" t="s">
        <v>353</v>
      </c>
      <c r="CD93" s="13" t="s">
        <v>353</v>
      </c>
      <c r="CE93" s="13" t="s">
        <v>353</v>
      </c>
      <c r="CF93" s="13" t="s">
        <v>353</v>
      </c>
      <c r="CG93" s="13" t="s">
        <v>353</v>
      </c>
      <c r="CH93" s="13" t="s">
        <v>353</v>
      </c>
      <c r="CI93" s="13" t="s">
        <v>353</v>
      </c>
      <c r="CJ93" s="13" t="s">
        <v>353</v>
      </c>
      <c r="CK93" s="4" t="s">
        <v>353</v>
      </c>
      <c r="CL93" s="97" t="s">
        <v>353</v>
      </c>
      <c r="CM93" s="94" t="s">
        <v>353</v>
      </c>
      <c r="CN93" s="4" t="s">
        <v>353</v>
      </c>
      <c r="CO93" s="4" t="s">
        <v>353</v>
      </c>
      <c r="CP93" s="4" t="s">
        <v>353</v>
      </c>
      <c r="CQ93" s="4" t="s">
        <v>353</v>
      </c>
      <c r="CR93" s="4" t="s">
        <v>353</v>
      </c>
      <c r="CS93" s="4" t="s">
        <v>353</v>
      </c>
      <c r="CT93" s="4" t="s">
        <v>353</v>
      </c>
      <c r="CU93" s="4" t="s">
        <v>353</v>
      </c>
      <c r="CV93" s="4" t="s">
        <v>353</v>
      </c>
      <c r="CW93" s="4" t="s">
        <v>353</v>
      </c>
      <c r="CX93" s="4" t="s">
        <v>353</v>
      </c>
      <c r="CY93" s="4" t="s">
        <v>353</v>
      </c>
      <c r="CZ93" s="4" t="s">
        <v>353</v>
      </c>
      <c r="DA93" s="4" t="s">
        <v>353</v>
      </c>
      <c r="DB93" s="4" t="s">
        <v>353</v>
      </c>
      <c r="DC93" s="4" t="s">
        <v>353</v>
      </c>
      <c r="DD93" s="4" t="s">
        <v>353</v>
      </c>
      <c r="DE93" s="4" t="s">
        <v>353</v>
      </c>
      <c r="DF93" s="4" t="s">
        <v>353</v>
      </c>
      <c r="DG93" s="4" t="s">
        <v>353</v>
      </c>
      <c r="DH93" s="4" t="s">
        <v>353</v>
      </c>
      <c r="DI93" s="4" t="s">
        <v>353</v>
      </c>
      <c r="DJ93" s="4" t="s">
        <v>353</v>
      </c>
      <c r="DK93" s="4" t="s">
        <v>353</v>
      </c>
      <c r="DL93" s="4" t="s">
        <v>353</v>
      </c>
      <c r="DM93" s="4" t="s">
        <v>353</v>
      </c>
      <c r="DN93" s="4" t="s">
        <v>353</v>
      </c>
      <c r="DO93" s="4" t="s">
        <v>353</v>
      </c>
      <c r="DP93" s="4" t="s">
        <v>353</v>
      </c>
      <c r="DQ93" s="4" t="s">
        <v>320</v>
      </c>
      <c r="DR93" s="4"/>
      <c r="DS93" s="73">
        <v>-999</v>
      </c>
      <c r="DT93" s="4" t="s">
        <v>353</v>
      </c>
      <c r="DU93" s="4" t="s">
        <v>353</v>
      </c>
      <c r="DV93" s="4" t="s">
        <v>353</v>
      </c>
      <c r="DW93" s="4" t="s">
        <v>353</v>
      </c>
      <c r="DX93" s="4" t="s">
        <v>353</v>
      </c>
      <c r="DY93" s="4" t="s">
        <v>353</v>
      </c>
      <c r="DZ93" s="4" t="s">
        <v>353</v>
      </c>
      <c r="EA93" s="4" t="s">
        <v>353</v>
      </c>
      <c r="EB93" s="4" t="s">
        <v>353</v>
      </c>
      <c r="EC93" s="4" t="s">
        <v>353</v>
      </c>
      <c r="ED93" s="4" t="s">
        <v>353</v>
      </c>
      <c r="EE93" s="94" t="s">
        <v>353</v>
      </c>
      <c r="EF93" s="94" t="s">
        <v>353</v>
      </c>
      <c r="EG93" s="4" t="s">
        <v>353</v>
      </c>
      <c r="EH93" s="4" t="s">
        <v>353</v>
      </c>
      <c r="EI93" s="4" t="s">
        <v>353</v>
      </c>
      <c r="EJ93" s="4" t="s">
        <v>353</v>
      </c>
      <c r="EK93" s="4" t="s">
        <v>353</v>
      </c>
      <c r="EL93" s="4" t="s">
        <v>353</v>
      </c>
      <c r="EM93" s="4" t="s">
        <v>353</v>
      </c>
      <c r="EN93" s="4" t="s">
        <v>353</v>
      </c>
      <c r="EO93" s="4" t="s">
        <v>353</v>
      </c>
      <c r="EP93" s="4" t="s">
        <v>353</v>
      </c>
      <c r="EQ93" s="4" t="s">
        <v>353</v>
      </c>
      <c r="ER93" s="4" t="s">
        <v>353</v>
      </c>
      <c r="ES93" s="4" t="s">
        <v>353</v>
      </c>
      <c r="ET93" s="4" t="s">
        <v>353</v>
      </c>
      <c r="EU93" s="4" t="s">
        <v>353</v>
      </c>
      <c r="EV93" s="4" t="s">
        <v>353</v>
      </c>
      <c r="EW93" s="4" t="s">
        <v>353</v>
      </c>
      <c r="EX93" s="4" t="s">
        <v>353</v>
      </c>
      <c r="EY93" s="4" t="s">
        <v>353</v>
      </c>
      <c r="EZ93" s="4" t="s">
        <v>353</v>
      </c>
      <c r="FA93" s="4" t="s">
        <v>353</v>
      </c>
      <c r="FB93" s="4" t="s">
        <v>353</v>
      </c>
      <c r="FC93" s="4" t="s">
        <v>353</v>
      </c>
      <c r="FD93" s="4" t="s">
        <v>353</v>
      </c>
      <c r="FE93" s="4" t="s">
        <v>353</v>
      </c>
      <c r="FF93" s="4" t="s">
        <v>353</v>
      </c>
      <c r="FG93" s="4" t="s">
        <v>353</v>
      </c>
      <c r="FH93" s="4" t="s">
        <v>353</v>
      </c>
      <c r="FI93" s="4" t="s">
        <v>353</v>
      </c>
      <c r="FJ93" s="4" t="s">
        <v>353</v>
      </c>
      <c r="FK93" s="4" t="s">
        <v>353</v>
      </c>
      <c r="FL93" s="4" t="s">
        <v>353</v>
      </c>
      <c r="FM93" s="4" t="s">
        <v>353</v>
      </c>
      <c r="FN93" s="4" t="s">
        <v>353</v>
      </c>
      <c r="FO93" s="4" t="s">
        <v>353</v>
      </c>
      <c r="FP93" s="4" t="s">
        <v>353</v>
      </c>
      <c r="FQ93" s="4" t="s">
        <v>353</v>
      </c>
      <c r="FR93" s="4" t="s">
        <v>353</v>
      </c>
      <c r="FS93" s="4" t="s">
        <v>353</v>
      </c>
      <c r="FT93" s="4" t="s">
        <v>320</v>
      </c>
      <c r="FU93" s="4"/>
      <c r="FV93" s="73">
        <v>-999</v>
      </c>
      <c r="FW93" s="4" t="s">
        <v>353</v>
      </c>
      <c r="FX93" s="4" t="s">
        <v>353</v>
      </c>
      <c r="FY93" s="4" t="s">
        <v>353</v>
      </c>
      <c r="FZ93" s="4" t="s">
        <v>353</v>
      </c>
      <c r="GA93" s="4" t="s">
        <v>353</v>
      </c>
      <c r="GB93" s="4" t="s">
        <v>353</v>
      </c>
      <c r="GC93" s="4" t="s">
        <v>353</v>
      </c>
      <c r="GD93" s="4" t="s">
        <v>320</v>
      </c>
      <c r="GE93" s="4"/>
      <c r="GF93" s="73">
        <v>-999</v>
      </c>
      <c r="GG93" s="4" t="s">
        <v>353</v>
      </c>
      <c r="GH93" s="4" t="s">
        <v>353</v>
      </c>
      <c r="GI93" s="4" t="s">
        <v>353</v>
      </c>
      <c r="GJ93" s="4" t="s">
        <v>353</v>
      </c>
      <c r="GK93" s="4" t="s">
        <v>353</v>
      </c>
      <c r="GL93" s="4" t="s">
        <v>353</v>
      </c>
      <c r="GM93" s="4" t="s">
        <v>353</v>
      </c>
      <c r="GN93" s="4" t="s">
        <v>353</v>
      </c>
      <c r="GO93" s="4" t="s">
        <v>353</v>
      </c>
      <c r="GP93" s="4" t="s">
        <v>353</v>
      </c>
      <c r="GQ93" s="4" t="s">
        <v>353</v>
      </c>
      <c r="GR93" s="4" t="s">
        <v>353</v>
      </c>
      <c r="GS93" s="4" t="s">
        <v>353</v>
      </c>
      <c r="GT93" s="4" t="s">
        <v>353</v>
      </c>
      <c r="GU93" s="4" t="s">
        <v>353</v>
      </c>
      <c r="GV93" s="4" t="s">
        <v>353</v>
      </c>
      <c r="GW93" s="4" t="s">
        <v>353</v>
      </c>
      <c r="GX93" s="4" t="s">
        <v>353</v>
      </c>
      <c r="GY93" s="4" t="s">
        <v>353</v>
      </c>
      <c r="GZ93" s="4" t="s">
        <v>353</v>
      </c>
      <c r="HA93" s="4" t="s">
        <v>353</v>
      </c>
      <c r="HB93" s="4" t="s">
        <v>353</v>
      </c>
      <c r="HC93" s="4" t="s">
        <v>353</v>
      </c>
      <c r="HD93" s="4" t="s">
        <v>353</v>
      </c>
      <c r="HE93" s="4" t="s">
        <v>353</v>
      </c>
      <c r="HF93" s="4" t="s">
        <v>353</v>
      </c>
      <c r="HG93" s="4" t="s">
        <v>353</v>
      </c>
      <c r="HH93" s="4" t="s">
        <v>353</v>
      </c>
      <c r="HI93" s="4" t="s">
        <v>346</v>
      </c>
      <c r="HJ93" s="4" t="s">
        <v>347</v>
      </c>
      <c r="HK93" s="8"/>
      <c r="HL93" s="4" t="s">
        <v>1398</v>
      </c>
      <c r="HM93" s="9"/>
      <c r="HN93" s="9"/>
      <c r="HO93" s="9"/>
      <c r="HP93" s="9"/>
      <c r="HQ93" s="9"/>
      <c r="HR93" s="9"/>
      <c r="HS93" s="9"/>
      <c r="HT93" s="9"/>
      <c r="HU93" s="9"/>
      <c r="HV93" s="9"/>
      <c r="HW93" s="9"/>
      <c r="HX93" s="9"/>
      <c r="HY93" s="9"/>
      <c r="HZ93" s="9"/>
      <c r="IA93" s="9"/>
      <c r="IB93" s="9"/>
      <c r="IC93" s="9"/>
      <c r="ID93" s="9"/>
      <c r="IE93" s="9"/>
      <c r="IF93" s="9"/>
      <c r="IG93" s="9"/>
      <c r="IH93" s="9"/>
      <c r="II93" s="9" t="s">
        <v>320</v>
      </c>
      <c r="IJ93" s="9"/>
      <c r="IK93" s="7">
        <v>-999</v>
      </c>
      <c r="IL93" s="9"/>
      <c r="IM93" s="9" t="s">
        <v>320</v>
      </c>
      <c r="IN93" s="9"/>
      <c r="IO93" s="73">
        <v>-999</v>
      </c>
      <c r="IP93" s="9"/>
      <c r="IQ93" s="9"/>
      <c r="IR93" s="9" t="s">
        <v>320</v>
      </c>
      <c r="IS93" s="9"/>
      <c r="IT93" s="7">
        <v>-999</v>
      </c>
      <c r="IU93" s="9"/>
      <c r="IV93" s="9" t="s">
        <v>320</v>
      </c>
      <c r="IW93" s="9"/>
      <c r="IX93" s="7">
        <v>-999</v>
      </c>
      <c r="IY93" s="9"/>
      <c r="IZ93" s="9"/>
      <c r="JA93" s="9" t="s">
        <v>320</v>
      </c>
      <c r="JB93" s="9"/>
      <c r="JC93" s="7">
        <v>-999</v>
      </c>
      <c r="JD93" s="9"/>
      <c r="JE93" s="9" t="s">
        <v>320</v>
      </c>
      <c r="JF93" s="9"/>
      <c r="JG93" s="7">
        <v>-999</v>
      </c>
      <c r="JH93" s="9"/>
      <c r="JI93" s="9"/>
      <c r="JJ93" s="9"/>
      <c r="JK93" s="9"/>
      <c r="JL93" s="9"/>
      <c r="JM93" s="9"/>
      <c r="JN93" s="9"/>
      <c r="JO93" s="9"/>
      <c r="JP93" s="9"/>
      <c r="JQ93" s="9"/>
      <c r="JR93" s="9"/>
      <c r="JS93" s="9"/>
      <c r="JT93" s="9"/>
      <c r="JU93" s="9"/>
      <c r="JV93" s="9"/>
      <c r="JW93" s="9"/>
      <c r="JX93" s="9"/>
      <c r="JY93" s="9"/>
      <c r="JZ93" s="9"/>
      <c r="KA93" s="9"/>
      <c r="KB93" s="9"/>
      <c r="KC93" s="9"/>
      <c r="KD93" s="9"/>
      <c r="KE93" s="9"/>
      <c r="KF93" s="9"/>
      <c r="KG93" s="9"/>
      <c r="KH93" s="9"/>
      <c r="KI93" s="9"/>
      <c r="KJ93" s="9"/>
      <c r="KK93" s="9"/>
      <c r="KL93" s="9"/>
      <c r="KM93" s="9"/>
      <c r="KN93" s="9"/>
      <c r="KO93" s="9"/>
      <c r="KP93" s="9"/>
      <c r="KQ93" s="9"/>
      <c r="KR93" s="9"/>
      <c r="KS93" s="9"/>
      <c r="KT93" s="9"/>
      <c r="KU93" s="9"/>
      <c r="KV93" s="9"/>
      <c r="KW93" s="9"/>
      <c r="KX93" s="9"/>
      <c r="KY93" s="9"/>
      <c r="KZ93" s="9"/>
      <c r="LA93" s="9"/>
      <c r="LB93" s="9"/>
      <c r="LC93" s="9"/>
      <c r="LD93" s="9"/>
      <c r="LE93" s="9"/>
      <c r="LF93" s="9"/>
      <c r="LG93" s="9"/>
      <c r="LH93" s="9"/>
      <c r="LI93" s="9"/>
      <c r="LJ93" s="9"/>
      <c r="LK93" s="9"/>
      <c r="LL93" s="9"/>
      <c r="LM93" s="9"/>
      <c r="LN93" s="9"/>
      <c r="LO93" s="9"/>
      <c r="LP93" s="9"/>
      <c r="LQ93" s="9"/>
      <c r="LR93" s="9"/>
      <c r="LS93" s="9"/>
      <c r="LT93" s="9"/>
      <c r="LU93" s="9"/>
      <c r="LV93" s="9"/>
      <c r="LW93" s="9"/>
      <c r="LX93" s="9"/>
      <c r="LY93" s="9"/>
      <c r="LZ93" s="9"/>
      <c r="MA93">
        <f t="shared" si="59"/>
        <v>6</v>
      </c>
      <c r="MB93" t="str">
        <f t="shared" si="60"/>
        <v/>
      </c>
      <c r="MC93" t="str">
        <f t="shared" si="61"/>
        <v/>
      </c>
      <c r="MD93" t="str">
        <f t="shared" si="62"/>
        <v/>
      </c>
      <c r="ME93" t="str">
        <f t="shared" si="92"/>
        <v/>
      </c>
      <c r="MF93">
        <f t="shared" si="93"/>
        <v>1</v>
      </c>
      <c r="MG93" t="str">
        <f t="shared" si="94"/>
        <v/>
      </c>
      <c r="MH93" t="str">
        <f t="shared" si="95"/>
        <v/>
      </c>
      <c r="MI93" t="str">
        <f t="shared" si="96"/>
        <v/>
      </c>
      <c r="MJ93" t="str">
        <f t="shared" si="97"/>
        <v/>
      </c>
      <c r="MK93">
        <f t="shared" si="98"/>
        <v>0</v>
      </c>
      <c r="ML93">
        <f t="shared" si="99"/>
        <v>0.5</v>
      </c>
      <c r="MM93" t="str">
        <f t="shared" si="100"/>
        <v/>
      </c>
      <c r="MN93" t="str">
        <f t="shared" si="101"/>
        <v/>
      </c>
      <c r="MO93">
        <f t="shared" si="102"/>
        <v>0</v>
      </c>
      <c r="MP93">
        <f t="shared" si="103"/>
        <v>0.5</v>
      </c>
      <c r="MQ93" t="str">
        <f t="shared" si="104"/>
        <v/>
      </c>
      <c r="MR93" t="str">
        <f t="shared" si="105"/>
        <v/>
      </c>
      <c r="MS93" t="str">
        <f t="shared" si="106"/>
        <v/>
      </c>
      <c r="MT93" t="str">
        <f t="shared" si="107"/>
        <v/>
      </c>
      <c r="MU93" s="77" t="str">
        <f t="shared" si="63"/>
        <v/>
      </c>
      <c r="MV93" t="str">
        <f t="shared" si="64"/>
        <v/>
      </c>
      <c r="MY93" t="str">
        <f t="shared" si="65"/>
        <v/>
      </c>
      <c r="NB93" t="str">
        <f t="shared" si="66"/>
        <v/>
      </c>
      <c r="NC93" t="str">
        <f t="shared" si="67"/>
        <v/>
      </c>
      <c r="ND93" t="str">
        <f t="shared" si="68"/>
        <v/>
      </c>
      <c r="NE93" t="str">
        <f t="shared" si="69"/>
        <v/>
      </c>
      <c r="NF93" t="str">
        <f t="shared" si="70"/>
        <v/>
      </c>
      <c r="NG93" t="str">
        <f t="shared" si="71"/>
        <v/>
      </c>
      <c r="NH93" t="str">
        <f t="shared" si="72"/>
        <v/>
      </c>
      <c r="NI93" t="str">
        <f t="shared" si="73"/>
        <v/>
      </c>
      <c r="NJ93" t="str">
        <f t="shared" si="74"/>
        <v/>
      </c>
      <c r="NK93" t="str">
        <f t="shared" si="75"/>
        <v/>
      </c>
      <c r="NL93" t="str">
        <f t="shared" si="76"/>
        <v/>
      </c>
      <c r="NM93" t="str">
        <f t="shared" si="77"/>
        <v/>
      </c>
      <c r="NN93" s="77" t="str">
        <f t="shared" si="78"/>
        <v/>
      </c>
      <c r="NO93" s="77" t="str">
        <f t="shared" si="79"/>
        <v/>
      </c>
      <c r="NP93" s="77" t="str">
        <f t="shared" si="80"/>
        <v/>
      </c>
      <c r="NQ93" s="77" t="str">
        <f t="shared" si="81"/>
        <v/>
      </c>
      <c r="NR93" s="77" t="str">
        <f t="shared" si="82"/>
        <v/>
      </c>
      <c r="NS93" s="77" t="str">
        <f t="shared" si="83"/>
        <v/>
      </c>
      <c r="NT93" s="77" t="str">
        <f t="shared" si="84"/>
        <v/>
      </c>
      <c r="NU93" s="77" t="str">
        <f t="shared" si="85"/>
        <v/>
      </c>
      <c r="NV93" s="77" t="str">
        <f t="shared" si="86"/>
        <v/>
      </c>
      <c r="NW93" s="77" t="e">
        <f>IF(LEN(VLOOKUP(I:I,#REF!, 2, 0))=0, "", VLOOKUP(I:I,#REF!, 2, 0))</f>
        <v>#REF!</v>
      </c>
      <c r="NX93" s="77" t="e">
        <f>IF(LEN(VLOOKUP(I:I,#REF!, 3, 0))=0, "", VLOOKUP(I:I,#REF!, 3, 0))</f>
        <v>#REF!</v>
      </c>
      <c r="NY93" s="77" t="str">
        <f t="shared" si="108"/>
        <v/>
      </c>
      <c r="NZ93" s="77" t="str">
        <f t="shared" si="109"/>
        <v/>
      </c>
      <c r="OA93" s="77" t="str">
        <f t="shared" si="110"/>
        <v/>
      </c>
      <c r="OB93" s="77" t="str">
        <f t="shared" si="87"/>
        <v/>
      </c>
      <c r="OC93" t="str">
        <f t="shared" si="88"/>
        <v/>
      </c>
      <c r="OD93" s="77" t="str">
        <f t="shared" si="111"/>
        <v/>
      </c>
      <c r="OE93" t="str">
        <f t="shared" si="89"/>
        <v/>
      </c>
      <c r="OF93" t="str">
        <f t="shared" si="90"/>
        <v/>
      </c>
      <c r="OG93" t="str">
        <f t="shared" si="112"/>
        <v/>
      </c>
      <c r="OH93" t="str">
        <f t="shared" si="91"/>
        <v/>
      </c>
      <c r="OI93" t="str">
        <f t="shared" si="113"/>
        <v/>
      </c>
      <c r="OJ93" s="77" t="str">
        <f t="shared" si="114"/>
        <v/>
      </c>
      <c r="OK93" t="e">
        <f>IF(LEN(VLOOKUP(I:I,#REF!, 2, 0))=0, "", VLOOKUP(I:I,#REF!, 2, 0))</f>
        <v>#REF!</v>
      </c>
      <c r="OL93" t="e">
        <f>IF(LEN(VLOOKUP(I:I,#REF!, 3, 0))=0, "", VLOOKUP(I:I,#REF!, 3, 0))</f>
        <v>#REF!</v>
      </c>
      <c r="OM93" t="s">
        <v>353</v>
      </c>
      <c r="ON93" t="s">
        <v>353</v>
      </c>
      <c r="OO93" s="161" t="s">
        <v>353</v>
      </c>
      <c r="OP93" t="str">
        <f t="shared" si="115"/>
        <v/>
      </c>
      <c r="OQ93">
        <v>0</v>
      </c>
      <c r="OR93">
        <v>3</v>
      </c>
      <c r="OS93">
        <f t="shared" si="116"/>
        <v>6</v>
      </c>
    </row>
    <row r="94" spans="1:409" ht="18" customHeight="1">
      <c r="F94">
        <v>1</v>
      </c>
      <c r="G94">
        <v>1</v>
      </c>
      <c r="H94" s="110" t="s">
        <v>1400</v>
      </c>
      <c r="I94" s="110" t="s">
        <v>1400</v>
      </c>
      <c r="J94" s="5"/>
      <c r="K94" s="6">
        <v>44270.686701388891</v>
      </c>
      <c r="L94" s="6">
        <v>44270.74077546296</v>
      </c>
      <c r="M94" s="7">
        <v>100</v>
      </c>
      <c r="N94" s="7">
        <v>2</v>
      </c>
      <c r="O94" s="73">
        <v>1</v>
      </c>
      <c r="P94" s="4" t="s">
        <v>313</v>
      </c>
      <c r="Q94" s="7">
        <v>4671</v>
      </c>
      <c r="R94" s="7">
        <v>1</v>
      </c>
      <c r="S94" s="6">
        <v>44270.7407809375</v>
      </c>
      <c r="T94" s="4" t="s">
        <v>314</v>
      </c>
      <c r="U94" s="4" t="s">
        <v>315</v>
      </c>
      <c r="V94" s="4" t="s">
        <v>1099</v>
      </c>
      <c r="W94" s="4" t="s">
        <v>1401</v>
      </c>
      <c r="X94" s="7">
        <v>106.221</v>
      </c>
      <c r="Y94" s="7">
        <v>123.011</v>
      </c>
      <c r="Z94" s="7">
        <v>124.22</v>
      </c>
      <c r="AA94" s="7">
        <v>3</v>
      </c>
      <c r="AB94" s="7">
        <v>3</v>
      </c>
      <c r="AC94" s="7">
        <v>0</v>
      </c>
      <c r="AD94" s="7">
        <v>0</v>
      </c>
      <c r="AE94" s="7">
        <v>2</v>
      </c>
      <c r="AF94" s="7">
        <v>0</v>
      </c>
      <c r="AG94" s="7">
        <v>1</v>
      </c>
      <c r="AH94" s="7">
        <v>2</v>
      </c>
      <c r="AI94" s="7">
        <v>1</v>
      </c>
      <c r="AJ94" s="4" t="s">
        <v>1402</v>
      </c>
      <c r="AK94" s="7">
        <v>27.736000000000001</v>
      </c>
      <c r="AL94" s="7">
        <v>29.907</v>
      </c>
      <c r="AM94" s="7">
        <v>31.283999999999999</v>
      </c>
      <c r="AN94" s="7">
        <v>2</v>
      </c>
      <c r="AO94" s="7">
        <v>3</v>
      </c>
      <c r="AP94" s="7">
        <v>0</v>
      </c>
      <c r="AQ94" s="7">
        <v>0</v>
      </c>
      <c r="AR94" s="7">
        <v>0</v>
      </c>
      <c r="AS94" s="7">
        <v>176.17599999999999</v>
      </c>
      <c r="AT94" s="7">
        <v>0</v>
      </c>
      <c r="AU94" s="7">
        <v>389.20100000000002</v>
      </c>
      <c r="AV94" s="7">
        <v>519.71400000000006</v>
      </c>
      <c r="AW94" s="7">
        <v>525.10699999999997</v>
      </c>
      <c r="AX94" s="7">
        <v>20</v>
      </c>
      <c r="AY94" s="4" t="s">
        <v>1403</v>
      </c>
      <c r="AZ94" s="4" t="s">
        <v>320</v>
      </c>
      <c r="BA94" s="4"/>
      <c r="BB94" s="73">
        <v>-888</v>
      </c>
      <c r="BC94" s="4" t="s">
        <v>1404</v>
      </c>
      <c r="BD94" s="7">
        <v>0</v>
      </c>
      <c r="BE94" s="7">
        <v>0</v>
      </c>
      <c r="BF94" s="7">
        <v>281.14100000000002</v>
      </c>
      <c r="BG94" s="7">
        <v>0</v>
      </c>
      <c r="BH94" s="7">
        <v>6.8550000000000004</v>
      </c>
      <c r="BI94" s="7">
        <v>6.8550000000000004</v>
      </c>
      <c r="BJ94" s="7">
        <v>9.7620000000000005</v>
      </c>
      <c r="BK94" s="7">
        <v>1</v>
      </c>
      <c r="BL94" s="4" t="s">
        <v>377</v>
      </c>
      <c r="BM94" s="7">
        <v>0</v>
      </c>
      <c r="BN94" s="7">
        <v>0</v>
      </c>
      <c r="BO94" s="7">
        <v>58.033999999999999</v>
      </c>
      <c r="BP94" s="7">
        <v>0</v>
      </c>
      <c r="BQ94" s="7">
        <v>100</v>
      </c>
      <c r="BR94" s="7">
        <v>95</v>
      </c>
      <c r="BS94" s="7">
        <v>20.843</v>
      </c>
      <c r="BT94" s="7">
        <v>257.33999999999997</v>
      </c>
      <c r="BU94" s="7">
        <v>262.02499999999998</v>
      </c>
      <c r="BV94" s="7">
        <v>14</v>
      </c>
      <c r="BW94" s="4" t="s">
        <v>1116</v>
      </c>
      <c r="BX94" s="4" t="s">
        <v>510</v>
      </c>
      <c r="BY94" s="4" t="s">
        <v>956</v>
      </c>
      <c r="BZ94" s="73">
        <v>1</v>
      </c>
      <c r="CA94" s="4" t="s">
        <v>1405</v>
      </c>
      <c r="CB94" s="7">
        <v>312.77600000000001</v>
      </c>
      <c r="CC94" s="7">
        <v>388.81</v>
      </c>
      <c r="CD94" s="7">
        <v>433.46600000000001</v>
      </c>
      <c r="CE94" s="7">
        <v>2</v>
      </c>
      <c r="CF94" s="7">
        <v>100</v>
      </c>
      <c r="CG94" s="7">
        <v>80</v>
      </c>
      <c r="CH94" s="7">
        <v>52.341000000000001</v>
      </c>
      <c r="CI94" s="7">
        <v>95.763999999999996</v>
      </c>
      <c r="CJ94" s="7">
        <v>103.36199999999999</v>
      </c>
      <c r="CK94" s="7">
        <v>5</v>
      </c>
      <c r="CL94" s="97" t="s">
        <v>1406</v>
      </c>
      <c r="CM94" s="94" t="s">
        <v>1407</v>
      </c>
      <c r="CN94" s="7">
        <v>0</v>
      </c>
      <c r="CO94" s="7">
        <v>0</v>
      </c>
      <c r="CP94" s="7">
        <v>163.983</v>
      </c>
      <c r="CQ94" s="7">
        <v>0</v>
      </c>
      <c r="CR94" s="7">
        <v>100</v>
      </c>
      <c r="CS94" s="7">
        <v>100</v>
      </c>
      <c r="CT94" s="7">
        <v>3</v>
      </c>
      <c r="CU94" s="7">
        <v>0</v>
      </c>
      <c r="CV94" s="4" t="s">
        <v>1408</v>
      </c>
      <c r="CW94" s="7">
        <v>0</v>
      </c>
      <c r="CX94" s="7">
        <v>0</v>
      </c>
      <c r="CY94" s="7">
        <v>226.10400000000001</v>
      </c>
      <c r="CZ94" s="7">
        <v>0</v>
      </c>
      <c r="DA94" s="7">
        <v>7.907</v>
      </c>
      <c r="DB94" s="7">
        <v>7.907</v>
      </c>
      <c r="DC94" s="7">
        <v>11.118</v>
      </c>
      <c r="DD94" s="7">
        <v>1</v>
      </c>
      <c r="DE94" s="4" t="s">
        <v>377</v>
      </c>
      <c r="DF94" s="7">
        <v>0</v>
      </c>
      <c r="DG94" s="7">
        <v>0</v>
      </c>
      <c r="DH94" s="7">
        <v>37.344000000000001</v>
      </c>
      <c r="DI94" s="7">
        <v>0</v>
      </c>
      <c r="DJ94" s="7">
        <v>100</v>
      </c>
      <c r="DK94" s="7">
        <v>100</v>
      </c>
      <c r="DL94" s="7">
        <v>130.523</v>
      </c>
      <c r="DM94" s="7">
        <v>133.245</v>
      </c>
      <c r="DN94" s="7">
        <v>201.92500000000001</v>
      </c>
      <c r="DO94" s="7">
        <v>2</v>
      </c>
      <c r="DP94" s="4" t="s">
        <v>497</v>
      </c>
      <c r="DQ94" s="4" t="s">
        <v>526</v>
      </c>
      <c r="DR94" s="4"/>
      <c r="DS94" s="73">
        <v>0</v>
      </c>
      <c r="DT94" s="4" t="s">
        <v>1409</v>
      </c>
      <c r="DU94" s="7">
        <v>66.484999999999999</v>
      </c>
      <c r="DV94" s="7">
        <v>66.484999999999999</v>
      </c>
      <c r="DW94" s="7">
        <v>93.489000000000004</v>
      </c>
      <c r="DX94" s="7">
        <v>1</v>
      </c>
      <c r="DY94" s="7">
        <v>100</v>
      </c>
      <c r="DZ94" s="7">
        <v>75</v>
      </c>
      <c r="EA94" s="7">
        <v>3.5070000000000001</v>
      </c>
      <c r="EB94" s="7">
        <v>43.622</v>
      </c>
      <c r="EC94" s="7">
        <v>56.158999999999999</v>
      </c>
      <c r="ED94" s="7">
        <v>3</v>
      </c>
      <c r="EE94" s="94" t="s">
        <v>417</v>
      </c>
      <c r="EF94" s="94" t="s">
        <v>364</v>
      </c>
      <c r="EG94" s="7">
        <v>0</v>
      </c>
      <c r="EH94" s="7">
        <v>0</v>
      </c>
      <c r="EI94" s="7">
        <v>166.08699999999999</v>
      </c>
      <c r="EJ94" s="7">
        <v>0</v>
      </c>
      <c r="EK94" s="7">
        <v>100</v>
      </c>
      <c r="EL94" s="7">
        <v>85</v>
      </c>
      <c r="EM94" s="7">
        <v>3</v>
      </c>
      <c r="EN94" s="7">
        <v>0</v>
      </c>
      <c r="EO94" s="4" t="s">
        <v>1410</v>
      </c>
      <c r="EP94" s="7">
        <v>39.235999999999997</v>
      </c>
      <c r="EQ94" s="7">
        <v>41.226999999999997</v>
      </c>
      <c r="ER94" s="7">
        <v>42.302</v>
      </c>
      <c r="ES94" s="7">
        <v>2</v>
      </c>
      <c r="ET94" s="4" t="s">
        <v>610</v>
      </c>
      <c r="EU94" s="7">
        <v>131.78200000000001</v>
      </c>
      <c r="EV94" s="7">
        <v>222.71</v>
      </c>
      <c r="EW94" s="7">
        <v>295.84699999999998</v>
      </c>
      <c r="EX94" s="7">
        <v>3</v>
      </c>
      <c r="EY94" s="7">
        <v>100</v>
      </c>
      <c r="EZ94" s="7">
        <v>95</v>
      </c>
      <c r="FA94" s="7">
        <v>25.512</v>
      </c>
      <c r="FB94" s="7">
        <v>96.335999999999999</v>
      </c>
      <c r="FC94" s="7">
        <v>104.17400000000001</v>
      </c>
      <c r="FD94" s="7">
        <v>10</v>
      </c>
      <c r="FE94" s="4" t="s">
        <v>1411</v>
      </c>
      <c r="FF94" s="7">
        <v>3</v>
      </c>
      <c r="FG94" s="7">
        <v>3</v>
      </c>
      <c r="FH94" s="7">
        <v>2</v>
      </c>
      <c r="FI94" s="7">
        <v>0</v>
      </c>
      <c r="FJ94" s="7">
        <v>1</v>
      </c>
      <c r="FK94" s="7">
        <v>0</v>
      </c>
      <c r="FL94" s="4" t="s">
        <v>313</v>
      </c>
      <c r="FM94" s="4" t="s">
        <v>313</v>
      </c>
      <c r="FN94" s="7">
        <v>3</v>
      </c>
      <c r="FO94" s="7">
        <v>46.036000000000001</v>
      </c>
      <c r="FP94" s="7">
        <v>86.183999999999997</v>
      </c>
      <c r="FQ94" s="7">
        <v>88.721000000000004</v>
      </c>
      <c r="FR94" s="7">
        <v>3</v>
      </c>
      <c r="FS94" s="4" t="s">
        <v>1412</v>
      </c>
      <c r="FT94" s="4" t="s">
        <v>1412</v>
      </c>
      <c r="FU94" s="4"/>
      <c r="FV94" s="73">
        <v>0</v>
      </c>
      <c r="FW94" s="4" t="s">
        <v>1413</v>
      </c>
      <c r="FX94" s="4" t="s">
        <v>360</v>
      </c>
      <c r="FY94" s="7">
        <v>45.899000000000001</v>
      </c>
      <c r="FZ94" s="7">
        <v>181.72200000000001</v>
      </c>
      <c r="GA94" s="7">
        <v>189.17400000000001</v>
      </c>
      <c r="GB94" s="7">
        <v>3</v>
      </c>
      <c r="GC94" s="4" t="s">
        <v>371</v>
      </c>
      <c r="GD94" s="4" t="s">
        <v>372</v>
      </c>
      <c r="GE94" s="4"/>
      <c r="GF94" s="73">
        <v>0</v>
      </c>
      <c r="GG94" s="4" t="s">
        <v>1414</v>
      </c>
      <c r="GH94" s="4" t="s">
        <v>360</v>
      </c>
      <c r="GI94" s="7">
        <v>14.010999999999999</v>
      </c>
      <c r="GJ94" s="7">
        <v>142.827</v>
      </c>
      <c r="GK94" s="7">
        <v>144.06800000000001</v>
      </c>
      <c r="GL94" s="7">
        <v>8</v>
      </c>
      <c r="GM94" s="7">
        <v>4</v>
      </c>
      <c r="GN94" s="4" t="s">
        <v>1415</v>
      </c>
      <c r="GO94" s="7">
        <v>14.568</v>
      </c>
      <c r="GP94" s="7">
        <v>14.568</v>
      </c>
      <c r="GQ94" s="7">
        <v>16.911000000000001</v>
      </c>
      <c r="GR94" s="7">
        <v>1</v>
      </c>
      <c r="GS94" s="7">
        <v>2</v>
      </c>
      <c r="GT94" s="7">
        <v>2</v>
      </c>
      <c r="GU94" s="7">
        <v>0</v>
      </c>
      <c r="GV94" s="7">
        <v>2</v>
      </c>
      <c r="GW94" s="4" t="s">
        <v>336</v>
      </c>
      <c r="GX94" s="7">
        <v>6.1479999999999997</v>
      </c>
      <c r="GY94" s="7">
        <v>46.555</v>
      </c>
      <c r="GZ94" s="7">
        <v>49.024999999999999</v>
      </c>
      <c r="HA94" s="7">
        <v>7</v>
      </c>
      <c r="HB94" s="7">
        <v>1</v>
      </c>
      <c r="HC94" s="7">
        <v>2</v>
      </c>
      <c r="HD94" s="7">
        <v>1</v>
      </c>
      <c r="HE94" s="7">
        <v>1</v>
      </c>
      <c r="HF94" s="7">
        <v>1</v>
      </c>
      <c r="HG94" s="7">
        <v>6</v>
      </c>
      <c r="HH94" s="7">
        <v>6</v>
      </c>
      <c r="HI94" s="4" t="s">
        <v>346</v>
      </c>
      <c r="HJ94" s="4" t="s">
        <v>347</v>
      </c>
      <c r="HK94" s="8"/>
      <c r="HL94" s="4" t="s">
        <v>1400</v>
      </c>
      <c r="HM94" s="6">
        <v>44273.682974537034</v>
      </c>
      <c r="HN94" s="6">
        <v>44273.711053240739</v>
      </c>
      <c r="HO94" s="7">
        <v>100</v>
      </c>
      <c r="HP94" s="7">
        <v>2426</v>
      </c>
      <c r="HQ94" s="7">
        <v>1</v>
      </c>
      <c r="HR94" s="6">
        <v>44273.711068645833</v>
      </c>
      <c r="HS94" s="4" t="s">
        <v>314</v>
      </c>
      <c r="HT94" s="4" t="s">
        <v>315</v>
      </c>
      <c r="HU94" s="4" t="s">
        <v>1099</v>
      </c>
      <c r="HV94" s="4" t="s">
        <v>1401</v>
      </c>
      <c r="HW94" s="7">
        <v>1</v>
      </c>
      <c r="HX94" s="7">
        <v>2</v>
      </c>
      <c r="HY94" s="7">
        <v>2</v>
      </c>
      <c r="HZ94" s="7">
        <v>3</v>
      </c>
      <c r="IA94" s="7">
        <v>2</v>
      </c>
      <c r="IB94" s="7">
        <v>2</v>
      </c>
      <c r="IC94" s="7">
        <v>3</v>
      </c>
      <c r="ID94" s="7">
        <v>2</v>
      </c>
      <c r="IE94" s="4" t="s">
        <v>1416</v>
      </c>
      <c r="IF94" s="7">
        <v>3</v>
      </c>
      <c r="IG94" s="7">
        <v>0</v>
      </c>
      <c r="IH94" s="4" t="s">
        <v>572</v>
      </c>
      <c r="II94" s="4" t="s">
        <v>572</v>
      </c>
      <c r="IJ94" s="4"/>
      <c r="IK94" s="73">
        <v>0</v>
      </c>
      <c r="IL94" s="73">
        <v>55</v>
      </c>
      <c r="IM94" s="73">
        <v>55</v>
      </c>
      <c r="IN94" s="4"/>
      <c r="IO94" s="73">
        <v>0</v>
      </c>
      <c r="IP94" s="4" t="s">
        <v>787</v>
      </c>
      <c r="IQ94" s="4" t="s">
        <v>1417</v>
      </c>
      <c r="IR94" s="73">
        <v>83</v>
      </c>
      <c r="IS94" s="4"/>
      <c r="IT94" s="73">
        <v>0</v>
      </c>
      <c r="IU94" s="4" t="s">
        <v>1418</v>
      </c>
      <c r="IV94" s="73">
        <v>2</v>
      </c>
      <c r="IW94" s="4"/>
      <c r="IX94" s="73">
        <v>0</v>
      </c>
      <c r="IY94" s="4" t="s">
        <v>1419</v>
      </c>
      <c r="IZ94" s="4" t="s">
        <v>435</v>
      </c>
      <c r="JA94" s="73">
        <v>40</v>
      </c>
      <c r="JB94" s="4"/>
      <c r="JC94" s="73">
        <v>1</v>
      </c>
      <c r="JD94" s="4" t="s">
        <v>1420</v>
      </c>
      <c r="JE94" s="73">
        <v>96</v>
      </c>
      <c r="JF94" s="4"/>
      <c r="JG94" s="73">
        <v>0</v>
      </c>
      <c r="JH94" s="4" t="s">
        <v>1421</v>
      </c>
      <c r="JI94" s="7">
        <v>3</v>
      </c>
      <c r="JJ94" s="7">
        <v>0</v>
      </c>
      <c r="JK94" s="7">
        <v>2</v>
      </c>
      <c r="JL94" s="7">
        <v>1</v>
      </c>
      <c r="JM94" s="4" t="s">
        <v>1422</v>
      </c>
      <c r="JN94" s="7">
        <v>2</v>
      </c>
      <c r="JO94" s="7">
        <v>2</v>
      </c>
      <c r="JP94" s="7">
        <v>3</v>
      </c>
      <c r="JQ94" s="7">
        <v>3</v>
      </c>
      <c r="JR94" s="7">
        <v>1</v>
      </c>
      <c r="JS94" s="4" t="s">
        <v>1423</v>
      </c>
      <c r="JT94" s="7">
        <v>3</v>
      </c>
      <c r="JU94" s="7">
        <v>1</v>
      </c>
      <c r="JV94" s="4" t="s">
        <v>1424</v>
      </c>
      <c r="JW94" s="7">
        <v>2</v>
      </c>
      <c r="JX94" s="7">
        <v>3</v>
      </c>
      <c r="JY94" s="7">
        <v>0</v>
      </c>
      <c r="JZ94" s="7">
        <v>1</v>
      </c>
      <c r="KA94" s="7">
        <v>0</v>
      </c>
      <c r="KB94" s="4" t="s">
        <v>313</v>
      </c>
      <c r="KC94" s="4" t="s">
        <v>313</v>
      </c>
      <c r="KD94" s="7">
        <v>1</v>
      </c>
      <c r="KE94" s="7">
        <v>18.367999999999999</v>
      </c>
      <c r="KF94" s="7">
        <v>32.182000000000002</v>
      </c>
      <c r="KG94" s="7">
        <v>33.817999999999998</v>
      </c>
      <c r="KH94" s="7">
        <v>5</v>
      </c>
      <c r="KI94" s="7">
        <v>1</v>
      </c>
      <c r="KJ94" s="7">
        <v>1</v>
      </c>
      <c r="KK94" s="7">
        <v>1</v>
      </c>
      <c r="KL94" s="7">
        <v>1</v>
      </c>
      <c r="KM94" s="7">
        <v>1</v>
      </c>
      <c r="KN94" s="7">
        <v>10</v>
      </c>
      <c r="KO94" s="7">
        <v>2</v>
      </c>
      <c r="KP94" s="4" t="s">
        <v>312</v>
      </c>
      <c r="KQ94" s="4" t="s">
        <v>313</v>
      </c>
      <c r="KR94" s="7">
        <v>1</v>
      </c>
      <c r="KS94" s="4" t="s">
        <v>633</v>
      </c>
      <c r="KT94" s="4" t="s">
        <v>313</v>
      </c>
      <c r="KU94" s="7">
        <v>4</v>
      </c>
      <c r="KV94" s="7">
        <v>4</v>
      </c>
      <c r="KW94" s="7">
        <v>4</v>
      </c>
      <c r="KX94" s="7">
        <v>4</v>
      </c>
      <c r="KY94" s="7">
        <v>4</v>
      </c>
      <c r="KZ94" s="7">
        <v>4</v>
      </c>
      <c r="LA94" s="7">
        <v>4</v>
      </c>
      <c r="LB94" s="7">
        <v>3</v>
      </c>
      <c r="LC94" s="7">
        <v>4</v>
      </c>
      <c r="LD94" s="7">
        <v>2</v>
      </c>
      <c r="LE94" s="7">
        <v>4</v>
      </c>
      <c r="LF94" s="7">
        <v>3</v>
      </c>
      <c r="LG94" s="7">
        <v>3</v>
      </c>
      <c r="LH94" s="7">
        <v>1</v>
      </c>
      <c r="LI94" s="7">
        <v>1</v>
      </c>
      <c r="LJ94" s="7">
        <v>4</v>
      </c>
      <c r="LK94" s="7">
        <v>4</v>
      </c>
      <c r="LL94" s="7">
        <v>4</v>
      </c>
      <c r="LM94" s="7">
        <v>4</v>
      </c>
      <c r="LN94" s="7">
        <v>4</v>
      </c>
      <c r="LO94" s="7">
        <v>4</v>
      </c>
      <c r="LP94" s="7">
        <v>4</v>
      </c>
      <c r="LQ94" s="7">
        <v>4</v>
      </c>
      <c r="LR94" s="7">
        <v>4</v>
      </c>
      <c r="LS94" s="7">
        <v>4</v>
      </c>
      <c r="LT94" s="7">
        <v>3</v>
      </c>
      <c r="LU94" s="7">
        <v>4</v>
      </c>
      <c r="LV94" s="4" t="s">
        <v>1425</v>
      </c>
      <c r="LW94" s="4" t="s">
        <v>1426</v>
      </c>
      <c r="LX94" s="4" t="s">
        <v>1427</v>
      </c>
      <c r="LY94" s="4" t="s">
        <v>1428</v>
      </c>
      <c r="LZ94" s="7">
        <v>48</v>
      </c>
      <c r="MA94">
        <f t="shared" si="59"/>
        <v>6</v>
      </c>
      <c r="MB94">
        <f t="shared" si="60"/>
        <v>14</v>
      </c>
      <c r="MC94">
        <f t="shared" si="61"/>
        <v>6</v>
      </c>
      <c r="MD94">
        <f t="shared" si="62"/>
        <v>5</v>
      </c>
      <c r="ME94">
        <f t="shared" si="92"/>
        <v>44</v>
      </c>
      <c r="MF94">
        <f t="shared" si="93"/>
        <v>1</v>
      </c>
      <c r="MG94">
        <f t="shared" si="94"/>
        <v>2.3333333333333335</v>
      </c>
      <c r="MH94">
        <f t="shared" si="95"/>
        <v>1.2</v>
      </c>
      <c r="MI94">
        <f t="shared" si="96"/>
        <v>1</v>
      </c>
      <c r="MJ94">
        <f t="shared" si="97"/>
        <v>3.6666666666666665</v>
      </c>
      <c r="MK94">
        <f t="shared" si="98"/>
        <v>0</v>
      </c>
      <c r="ML94">
        <f t="shared" si="99"/>
        <v>2.8</v>
      </c>
      <c r="MM94">
        <f t="shared" si="100"/>
        <v>0</v>
      </c>
      <c r="MN94">
        <f t="shared" si="101"/>
        <v>2</v>
      </c>
      <c r="MO94">
        <f t="shared" si="102"/>
        <v>0</v>
      </c>
      <c r="MP94">
        <f t="shared" si="103"/>
        <v>2.6666666666666665</v>
      </c>
      <c r="MQ94">
        <f t="shared" si="104"/>
        <v>0</v>
      </c>
      <c r="MR94">
        <f t="shared" si="105"/>
        <v>3</v>
      </c>
      <c r="MS94">
        <f t="shared" si="106"/>
        <v>100</v>
      </c>
      <c r="MT94">
        <f t="shared" si="107"/>
        <v>90</v>
      </c>
      <c r="MU94" s="77">
        <f t="shared" si="63"/>
        <v>0</v>
      </c>
      <c r="MV94">
        <f t="shared" si="64"/>
        <v>1</v>
      </c>
      <c r="MW94">
        <v>1</v>
      </c>
      <c r="MX94">
        <v>1</v>
      </c>
      <c r="MY94">
        <f t="shared" si="65"/>
        <v>0</v>
      </c>
      <c r="MZ94">
        <v>1</v>
      </c>
      <c r="NA94">
        <v>1</v>
      </c>
      <c r="NB94">
        <f t="shared" si="66"/>
        <v>0</v>
      </c>
      <c r="NC94">
        <f t="shared" si="67"/>
        <v>0</v>
      </c>
      <c r="ND94">
        <f t="shared" si="68"/>
        <v>0</v>
      </c>
      <c r="NE94">
        <f t="shared" si="69"/>
        <v>0</v>
      </c>
      <c r="NF94">
        <f t="shared" si="70"/>
        <v>0</v>
      </c>
      <c r="NG94">
        <f t="shared" si="71"/>
        <v>0</v>
      </c>
      <c r="NH94">
        <f t="shared" si="72"/>
        <v>0</v>
      </c>
      <c r="NI94">
        <f t="shared" si="73"/>
        <v>0</v>
      </c>
      <c r="NJ94">
        <f t="shared" si="74"/>
        <v>0</v>
      </c>
      <c r="NK94">
        <f t="shared" si="75"/>
        <v>0</v>
      </c>
      <c r="NL94">
        <f t="shared" si="76"/>
        <v>1</v>
      </c>
      <c r="NM94">
        <f t="shared" si="77"/>
        <v>0</v>
      </c>
      <c r="NN94" s="77">
        <f t="shared" si="78"/>
        <v>1</v>
      </c>
      <c r="NO94" s="77">
        <f t="shared" si="79"/>
        <v>0</v>
      </c>
      <c r="NP94" s="77">
        <f t="shared" si="80"/>
        <v>0</v>
      </c>
      <c r="NQ94" s="77">
        <f t="shared" si="81"/>
        <v>1</v>
      </c>
      <c r="NR94" s="77">
        <f t="shared" si="82"/>
        <v>0</v>
      </c>
      <c r="NS94" s="77">
        <f t="shared" si="83"/>
        <v>1</v>
      </c>
      <c r="NT94" s="77">
        <f t="shared" si="84"/>
        <v>1</v>
      </c>
      <c r="NU94" s="77">
        <f t="shared" si="85"/>
        <v>0</v>
      </c>
      <c r="NV94" s="77">
        <f t="shared" si="86"/>
        <v>1</v>
      </c>
      <c r="NW94" s="77" t="e">
        <f>IF(LEN(VLOOKUP(I:I,#REF!, 2, 0))=0, "", VLOOKUP(I:I,#REF!, 2, 0))</f>
        <v>#REF!</v>
      </c>
      <c r="NX94" s="77" t="e">
        <f>IF(LEN(VLOOKUP(I:I,#REF!, 3, 0))=0, "", VLOOKUP(I:I,#REF!, 3, 0))</f>
        <v>#REF!</v>
      </c>
      <c r="NY94" s="77">
        <f t="shared" si="108"/>
        <v>0.83333333333333337</v>
      </c>
      <c r="NZ94" s="77">
        <f t="shared" si="109"/>
        <v>1</v>
      </c>
      <c r="OA94" s="77">
        <f t="shared" si="110"/>
        <v>0.5</v>
      </c>
      <c r="OB94" s="77">
        <f t="shared" si="87"/>
        <v>0</v>
      </c>
      <c r="OC94">
        <f t="shared" si="88"/>
        <v>0</v>
      </c>
      <c r="OD94" s="77">
        <f t="shared" si="111"/>
        <v>0</v>
      </c>
      <c r="OE94">
        <f t="shared" si="89"/>
        <v>0.4</v>
      </c>
      <c r="OF94">
        <f t="shared" si="90"/>
        <v>0.36363636363636365</v>
      </c>
      <c r="OG94" t="e">
        <f t="shared" si="112"/>
        <v>#REF!</v>
      </c>
      <c r="OH94">
        <f t="shared" si="91"/>
        <v>0.41666666666666669</v>
      </c>
      <c r="OI94">
        <f t="shared" si="113"/>
        <v>0.25</v>
      </c>
      <c r="OJ94" s="77">
        <f t="shared" si="114"/>
        <v>0.5</v>
      </c>
      <c r="OK94" t="e">
        <f>IF(LEN(VLOOKUP(I:I,#REF!, 2, 0))=0, "", VLOOKUP(I:I,#REF!, 2, 0))</f>
        <v>#REF!</v>
      </c>
      <c r="OL94" t="e">
        <f>IF(LEN(VLOOKUP(I:I,#REF!, 3, 0))=0, "", VLOOKUP(I:I,#REF!, 3, 0))</f>
        <v>#REF!</v>
      </c>
      <c r="OM94">
        <v>1</v>
      </c>
      <c r="ON94">
        <v>0</v>
      </c>
      <c r="OO94" s="1">
        <v>0</v>
      </c>
      <c r="OP94">
        <f t="shared" si="115"/>
        <v>12</v>
      </c>
      <c r="OQ94">
        <v>0</v>
      </c>
      <c r="OR94">
        <v>3</v>
      </c>
      <c r="OS94">
        <f t="shared" si="116"/>
        <v>4</v>
      </c>
    </row>
    <row r="95" spans="1:409" ht="18" customHeight="1">
      <c r="F95">
        <v>1</v>
      </c>
      <c r="G95">
        <v>1</v>
      </c>
      <c r="H95" s="110" t="s">
        <v>1429</v>
      </c>
      <c r="I95" s="110" t="s">
        <v>1429</v>
      </c>
      <c r="J95" s="5"/>
      <c r="K95" s="6">
        <v>44270.716145833336</v>
      </c>
      <c r="L95" s="6">
        <v>44270.826909722222</v>
      </c>
      <c r="M95" s="7">
        <v>100</v>
      </c>
      <c r="N95" s="7">
        <v>2</v>
      </c>
      <c r="O95" s="73">
        <v>1</v>
      </c>
      <c r="P95" s="4" t="s">
        <v>313</v>
      </c>
      <c r="Q95" s="7">
        <v>9569</v>
      </c>
      <c r="R95" s="7">
        <v>1</v>
      </c>
      <c r="S95" s="6">
        <v>44270.826925231479</v>
      </c>
      <c r="T95" s="4" t="s">
        <v>314</v>
      </c>
      <c r="U95" s="4" t="s">
        <v>888</v>
      </c>
      <c r="V95" s="4" t="s">
        <v>889</v>
      </c>
      <c r="W95" s="4" t="s">
        <v>1289</v>
      </c>
      <c r="X95" s="7">
        <v>30.576000000000001</v>
      </c>
      <c r="Y95" s="7">
        <v>65.117000000000004</v>
      </c>
      <c r="Z95" s="7">
        <v>67.212999999999994</v>
      </c>
      <c r="AA95" s="7">
        <v>3</v>
      </c>
      <c r="AB95" s="7">
        <v>0</v>
      </c>
      <c r="AC95" s="7">
        <v>1</v>
      </c>
      <c r="AD95" s="7">
        <v>3</v>
      </c>
      <c r="AE95" s="7">
        <v>2</v>
      </c>
      <c r="AF95" s="7">
        <v>2</v>
      </c>
      <c r="AG95" s="7">
        <v>2</v>
      </c>
      <c r="AH95" s="7">
        <v>3</v>
      </c>
      <c r="AI95" s="7">
        <v>3</v>
      </c>
      <c r="AJ95" s="4" t="s">
        <v>1430</v>
      </c>
      <c r="AK95" s="7">
        <v>18.768999999999998</v>
      </c>
      <c r="AL95" s="7">
        <v>24.134</v>
      </c>
      <c r="AM95" s="7">
        <v>26.391999999999999</v>
      </c>
      <c r="AN95" s="7">
        <v>3</v>
      </c>
      <c r="AO95" s="7">
        <v>0</v>
      </c>
      <c r="AP95" s="7">
        <v>0</v>
      </c>
      <c r="AQ95" s="7">
        <v>0</v>
      </c>
      <c r="AR95" s="7">
        <v>0</v>
      </c>
      <c r="AS95" s="7">
        <v>168.17500000000001</v>
      </c>
      <c r="AT95" s="7">
        <v>0</v>
      </c>
      <c r="AU95" s="7">
        <v>198.26499999999999</v>
      </c>
      <c r="AV95" s="7">
        <v>214.43299999999999</v>
      </c>
      <c r="AW95" s="7">
        <v>228.78800000000001</v>
      </c>
      <c r="AX95" s="7">
        <v>3</v>
      </c>
      <c r="AY95" s="4" t="s">
        <v>356</v>
      </c>
      <c r="AZ95" s="4" t="s">
        <v>320</v>
      </c>
      <c r="BA95" s="4"/>
      <c r="BB95" s="73">
        <v>-888</v>
      </c>
      <c r="BC95" s="4" t="s">
        <v>1431</v>
      </c>
      <c r="BD95" s="7">
        <v>0</v>
      </c>
      <c r="BE95" s="7">
        <v>0</v>
      </c>
      <c r="BF95" s="7">
        <v>277.84399999999999</v>
      </c>
      <c r="BG95" s="7">
        <v>0</v>
      </c>
      <c r="BH95" s="7">
        <v>6.992</v>
      </c>
      <c r="BI95" s="7">
        <v>6.992</v>
      </c>
      <c r="BJ95" s="7">
        <v>22.927</v>
      </c>
      <c r="BK95" s="7">
        <v>1</v>
      </c>
      <c r="BL95" s="4" t="s">
        <v>377</v>
      </c>
      <c r="BM95" s="7">
        <v>6.9089999999999998</v>
      </c>
      <c r="BN95" s="7">
        <v>14.356</v>
      </c>
      <c r="BO95" s="7">
        <v>154.875</v>
      </c>
      <c r="BP95" s="7">
        <v>2</v>
      </c>
      <c r="BQ95" s="7">
        <v>99</v>
      </c>
      <c r="BR95" s="7">
        <v>28</v>
      </c>
      <c r="BS95" s="7">
        <v>164.261</v>
      </c>
      <c r="BT95" s="7">
        <v>368.40800000000002</v>
      </c>
      <c r="BU95" s="7">
        <v>370.99599999999998</v>
      </c>
      <c r="BV95" s="7">
        <v>5</v>
      </c>
      <c r="BW95" s="4" t="s">
        <v>411</v>
      </c>
      <c r="BX95" s="4" t="s">
        <v>411</v>
      </c>
      <c r="BY95" s="4"/>
      <c r="BZ95" s="73">
        <v>0</v>
      </c>
      <c r="CA95" s="4" t="s">
        <v>1432</v>
      </c>
      <c r="CB95" s="7">
        <v>0</v>
      </c>
      <c r="CC95" s="7">
        <v>0</v>
      </c>
      <c r="CD95" s="7">
        <v>84.722999999999999</v>
      </c>
      <c r="CE95" s="7">
        <v>0</v>
      </c>
      <c r="CF95" s="7">
        <v>99</v>
      </c>
      <c r="CG95" s="7">
        <v>0</v>
      </c>
      <c r="CH95" s="7">
        <v>51.896999999999998</v>
      </c>
      <c r="CI95" s="7">
        <v>114.233</v>
      </c>
      <c r="CJ95" s="7">
        <v>114.994</v>
      </c>
      <c r="CK95" s="7">
        <v>9</v>
      </c>
      <c r="CL95" s="97" t="s">
        <v>413</v>
      </c>
      <c r="CM95" s="94" t="s">
        <v>322</v>
      </c>
      <c r="CN95" s="7">
        <v>33.268000000000001</v>
      </c>
      <c r="CO95" s="7">
        <v>36.164000000000001</v>
      </c>
      <c r="CP95" s="7">
        <v>217.21600000000001</v>
      </c>
      <c r="CQ95" s="7">
        <v>2</v>
      </c>
      <c r="CR95" s="7">
        <v>89</v>
      </c>
      <c r="CS95" s="7">
        <v>15</v>
      </c>
      <c r="CT95" s="7">
        <v>0</v>
      </c>
      <c r="CU95" s="7">
        <v>1</v>
      </c>
      <c r="CV95" s="4" t="s">
        <v>1433</v>
      </c>
      <c r="CW95" s="7">
        <v>99.644999999999996</v>
      </c>
      <c r="CX95" s="7">
        <v>264.38900000000001</v>
      </c>
      <c r="CY95" s="7">
        <v>387.52199999999999</v>
      </c>
      <c r="CZ95" s="7">
        <v>3</v>
      </c>
      <c r="DA95" s="7">
        <v>4.585</v>
      </c>
      <c r="DB95" s="7">
        <v>4.585</v>
      </c>
      <c r="DC95" s="7">
        <v>9.0150000000000006</v>
      </c>
      <c r="DD95" s="7">
        <v>1</v>
      </c>
      <c r="DE95" s="4" t="s">
        <v>377</v>
      </c>
      <c r="DF95" s="7">
        <v>0</v>
      </c>
      <c r="DG95" s="7">
        <v>0</v>
      </c>
      <c r="DH95" s="7">
        <v>61.386000000000003</v>
      </c>
      <c r="DI95" s="7">
        <v>0</v>
      </c>
      <c r="DJ95" s="7">
        <v>100</v>
      </c>
      <c r="DK95" s="7">
        <v>99</v>
      </c>
      <c r="DL95" s="7">
        <v>93.93</v>
      </c>
      <c r="DM95" s="7">
        <v>578.46799999999996</v>
      </c>
      <c r="DN95" s="7">
        <v>581.428</v>
      </c>
      <c r="DO95" s="7">
        <v>4</v>
      </c>
      <c r="DP95" s="4" t="s">
        <v>378</v>
      </c>
      <c r="DQ95" s="4" t="s">
        <v>378</v>
      </c>
      <c r="DR95" s="4"/>
      <c r="DS95" s="73">
        <v>0</v>
      </c>
      <c r="DT95" s="4" t="s">
        <v>1434</v>
      </c>
      <c r="DU95" s="7">
        <v>73.852999999999994</v>
      </c>
      <c r="DV95" s="7">
        <v>73.852999999999994</v>
      </c>
      <c r="DW95" s="7">
        <v>84.590999999999994</v>
      </c>
      <c r="DX95" s="7">
        <v>1</v>
      </c>
      <c r="DY95" s="7">
        <v>99</v>
      </c>
      <c r="DZ95" s="7">
        <v>97</v>
      </c>
      <c r="EA95" s="7">
        <v>52.225000000000001</v>
      </c>
      <c r="EB95" s="7">
        <v>86.313999999999993</v>
      </c>
      <c r="EC95" s="7">
        <v>87.444999999999993</v>
      </c>
      <c r="ED95" s="7">
        <v>3</v>
      </c>
      <c r="EE95" s="94" t="s">
        <v>417</v>
      </c>
      <c r="EF95" s="94" t="s">
        <v>364</v>
      </c>
      <c r="EG95" s="7">
        <v>247.042</v>
      </c>
      <c r="EH95" s="7">
        <v>247.042</v>
      </c>
      <c r="EI95" s="7">
        <v>329.57299999999998</v>
      </c>
      <c r="EJ95" s="7">
        <v>1</v>
      </c>
      <c r="EK95" s="7">
        <v>99</v>
      </c>
      <c r="EL95" s="7">
        <v>93</v>
      </c>
      <c r="EM95" s="7">
        <v>0</v>
      </c>
      <c r="EN95" s="7">
        <v>1</v>
      </c>
      <c r="EO95" s="4" t="s">
        <v>1435</v>
      </c>
      <c r="EP95" s="7">
        <v>35.816000000000003</v>
      </c>
      <c r="EQ95" s="7">
        <v>35.816000000000003</v>
      </c>
      <c r="ER95" s="7">
        <v>38.281999999999996</v>
      </c>
      <c r="ES95" s="7">
        <v>1</v>
      </c>
      <c r="ET95" s="4" t="s">
        <v>326</v>
      </c>
      <c r="EU95" s="7">
        <v>0</v>
      </c>
      <c r="EV95" s="7">
        <v>0</v>
      </c>
      <c r="EW95" s="7">
        <v>290.55700000000002</v>
      </c>
      <c r="EX95" s="7">
        <v>0</v>
      </c>
      <c r="EY95" s="7">
        <v>99</v>
      </c>
      <c r="EZ95" s="7">
        <v>90</v>
      </c>
      <c r="FA95" s="7">
        <v>19.34</v>
      </c>
      <c r="FB95" s="7">
        <v>137.68899999999999</v>
      </c>
      <c r="FC95" s="7">
        <v>140.42099999999999</v>
      </c>
      <c r="FD95" s="7">
        <v>13</v>
      </c>
      <c r="FE95" s="4" t="s">
        <v>1436</v>
      </c>
      <c r="FF95" s="7">
        <v>2</v>
      </c>
      <c r="FG95" s="7">
        <v>3</v>
      </c>
      <c r="FH95" s="7">
        <v>0</v>
      </c>
      <c r="FI95" s="7">
        <v>0</v>
      </c>
      <c r="FJ95" s="7">
        <v>1</v>
      </c>
      <c r="FK95" s="7">
        <v>0</v>
      </c>
      <c r="FL95" s="4" t="s">
        <v>313</v>
      </c>
      <c r="FM95" s="4" t="s">
        <v>313</v>
      </c>
      <c r="FN95" s="7">
        <v>3</v>
      </c>
      <c r="FO95" s="7">
        <v>161.51</v>
      </c>
      <c r="FP95" s="7">
        <v>242.292</v>
      </c>
      <c r="FQ95" s="7">
        <v>245.40299999999999</v>
      </c>
      <c r="FR95" s="7">
        <v>8</v>
      </c>
      <c r="FS95" s="4" t="s">
        <v>323</v>
      </c>
      <c r="FT95" s="4" t="s">
        <v>323</v>
      </c>
      <c r="FU95" s="4"/>
      <c r="FV95" s="73">
        <v>1</v>
      </c>
      <c r="FW95" s="4" t="s">
        <v>1437</v>
      </c>
      <c r="FX95" s="4" t="s">
        <v>456</v>
      </c>
      <c r="FY95" s="7">
        <v>138.43600000000001</v>
      </c>
      <c r="FZ95" s="7">
        <v>539.64200000000005</v>
      </c>
      <c r="GA95" s="7">
        <v>541.59299999999996</v>
      </c>
      <c r="GB95" s="7">
        <v>6</v>
      </c>
      <c r="GC95" s="4" t="s">
        <v>1012</v>
      </c>
      <c r="GD95" s="4" t="s">
        <v>324</v>
      </c>
      <c r="GE95" s="4" t="s">
        <v>1013</v>
      </c>
      <c r="GF95" s="73">
        <v>0</v>
      </c>
      <c r="GG95" s="4" t="s">
        <v>1438</v>
      </c>
      <c r="GH95" s="4" t="s">
        <v>456</v>
      </c>
      <c r="GI95" s="7">
        <v>98.611000000000004</v>
      </c>
      <c r="GJ95" s="7">
        <v>232.1</v>
      </c>
      <c r="GK95" s="7">
        <v>234.72499999999999</v>
      </c>
      <c r="GL95" s="7">
        <v>5</v>
      </c>
      <c r="GM95" s="7">
        <v>4</v>
      </c>
      <c r="GN95" s="4" t="s">
        <v>1439</v>
      </c>
      <c r="GO95" s="7">
        <v>37.243000000000002</v>
      </c>
      <c r="GP95" s="7">
        <v>39.122999999999998</v>
      </c>
      <c r="GQ95" s="7">
        <v>43.19</v>
      </c>
      <c r="GR95" s="7">
        <v>2</v>
      </c>
      <c r="GS95" s="7">
        <v>1</v>
      </c>
      <c r="GT95" s="7">
        <v>0</v>
      </c>
      <c r="GU95" s="7">
        <v>0</v>
      </c>
      <c r="GV95" s="7">
        <v>4</v>
      </c>
      <c r="GW95" s="4" t="s">
        <v>345</v>
      </c>
      <c r="GX95" s="7">
        <v>7.6070000000000002</v>
      </c>
      <c r="GY95" s="7">
        <v>73.855999999999995</v>
      </c>
      <c r="GZ95" s="7">
        <v>74.932000000000002</v>
      </c>
      <c r="HA95" s="7">
        <v>13</v>
      </c>
      <c r="HB95" s="7">
        <v>2</v>
      </c>
      <c r="HC95" s="7">
        <v>1</v>
      </c>
      <c r="HD95" s="7">
        <v>1</v>
      </c>
      <c r="HE95" s="7">
        <v>1</v>
      </c>
      <c r="HF95" s="7">
        <v>2</v>
      </c>
      <c r="HG95" s="7">
        <v>6</v>
      </c>
      <c r="HH95" s="7">
        <v>6</v>
      </c>
      <c r="HI95" s="4" t="s">
        <v>346</v>
      </c>
      <c r="HJ95" s="4" t="s">
        <v>347</v>
      </c>
      <c r="HK95" s="8"/>
      <c r="HL95" s="4" t="s">
        <v>1429</v>
      </c>
      <c r="HM95" s="6">
        <v>44273.493020833332</v>
      </c>
      <c r="HN95" s="6">
        <v>44273.561828703707</v>
      </c>
      <c r="HO95" s="7">
        <v>100</v>
      </c>
      <c r="HP95" s="7">
        <v>5945</v>
      </c>
      <c r="HQ95" s="7">
        <v>1</v>
      </c>
      <c r="HR95" s="6">
        <v>44273.561853541665</v>
      </c>
      <c r="HS95" s="4" t="s">
        <v>314</v>
      </c>
      <c r="HT95" s="4" t="s">
        <v>888</v>
      </c>
      <c r="HU95" s="4" t="s">
        <v>889</v>
      </c>
      <c r="HV95" s="4" t="s">
        <v>1289</v>
      </c>
      <c r="HW95" s="7">
        <v>1</v>
      </c>
      <c r="HX95" s="7">
        <v>2</v>
      </c>
      <c r="HY95" s="7">
        <v>2</v>
      </c>
      <c r="HZ95" s="7">
        <v>2</v>
      </c>
      <c r="IA95" s="7">
        <v>2</v>
      </c>
      <c r="IB95" s="7">
        <v>1</v>
      </c>
      <c r="IC95" s="7">
        <v>3</v>
      </c>
      <c r="ID95" s="7">
        <v>2</v>
      </c>
      <c r="IE95" s="4" t="s">
        <v>1440</v>
      </c>
      <c r="IF95" s="7">
        <v>0</v>
      </c>
      <c r="IG95" s="7">
        <v>1</v>
      </c>
      <c r="IH95" s="4" t="s">
        <v>692</v>
      </c>
      <c r="II95" s="4" t="s">
        <v>391</v>
      </c>
      <c r="IJ95" s="4"/>
      <c r="IK95" s="73">
        <v>1</v>
      </c>
      <c r="IL95" s="4" t="s">
        <v>428</v>
      </c>
      <c r="IM95" s="73">
        <v>33</v>
      </c>
      <c r="IN95" s="4"/>
      <c r="IO95" s="73">
        <v>1</v>
      </c>
      <c r="IP95" s="4" t="s">
        <v>1441</v>
      </c>
      <c r="IQ95" s="73">
        <v>22</v>
      </c>
      <c r="IR95" s="73">
        <v>22</v>
      </c>
      <c r="IS95" s="4"/>
      <c r="IT95" s="73">
        <v>1</v>
      </c>
      <c r="IU95" s="73">
        <v>21</v>
      </c>
      <c r="IV95" s="73">
        <v>21</v>
      </c>
      <c r="IW95" s="4"/>
      <c r="IX95" s="73">
        <v>1</v>
      </c>
      <c r="IY95" s="4" t="s">
        <v>1442</v>
      </c>
      <c r="IZ95" s="73">
        <v>40</v>
      </c>
      <c r="JA95" s="73">
        <v>40</v>
      </c>
      <c r="JB95" s="4"/>
      <c r="JC95" s="73">
        <v>1</v>
      </c>
      <c r="JD95" s="73">
        <v>60</v>
      </c>
      <c r="JE95" s="73">
        <v>60</v>
      </c>
      <c r="JF95" s="4"/>
      <c r="JG95" s="73">
        <v>1</v>
      </c>
      <c r="JH95" s="4" t="s">
        <v>1443</v>
      </c>
      <c r="JI95" s="7">
        <v>0</v>
      </c>
      <c r="JJ95" s="7">
        <v>1</v>
      </c>
      <c r="JK95" s="7">
        <v>2</v>
      </c>
      <c r="JL95" s="7">
        <v>4</v>
      </c>
      <c r="JM95" s="4" t="s">
        <v>1444</v>
      </c>
      <c r="JN95" s="7">
        <v>1</v>
      </c>
      <c r="JO95" s="7">
        <v>2</v>
      </c>
      <c r="JP95" s="7">
        <v>2</v>
      </c>
      <c r="JQ95" s="7">
        <v>2</v>
      </c>
      <c r="JR95" s="7">
        <v>1</v>
      </c>
      <c r="JS95" s="4" t="s">
        <v>1445</v>
      </c>
      <c r="JT95" s="7">
        <v>2</v>
      </c>
      <c r="JU95" s="7">
        <v>1</v>
      </c>
      <c r="JV95" s="4" t="s">
        <v>1446</v>
      </c>
      <c r="JW95" s="7">
        <v>4</v>
      </c>
      <c r="JX95" s="7">
        <v>1</v>
      </c>
      <c r="JY95" s="7">
        <v>0</v>
      </c>
      <c r="JZ95" s="7">
        <v>1</v>
      </c>
      <c r="KA95" s="7">
        <v>0</v>
      </c>
      <c r="KB95" s="4" t="s">
        <v>313</v>
      </c>
      <c r="KC95" s="4" t="s">
        <v>313</v>
      </c>
      <c r="KD95" s="7">
        <v>2</v>
      </c>
      <c r="KE95" s="7">
        <v>7.3630000000000004</v>
      </c>
      <c r="KF95" s="7">
        <v>29.783000000000001</v>
      </c>
      <c r="KG95" s="7">
        <v>30.927</v>
      </c>
      <c r="KH95" s="7">
        <v>7</v>
      </c>
      <c r="KI95" s="7">
        <v>2</v>
      </c>
      <c r="KJ95" s="7">
        <v>1</v>
      </c>
      <c r="KK95" s="7">
        <v>1</v>
      </c>
      <c r="KL95" s="7">
        <v>1</v>
      </c>
      <c r="KM95" s="7">
        <v>1</v>
      </c>
      <c r="KN95" s="7">
        <v>11</v>
      </c>
      <c r="KO95" s="7">
        <v>2</v>
      </c>
      <c r="KP95" s="4" t="s">
        <v>424</v>
      </c>
      <c r="KQ95" s="4" t="s">
        <v>1447</v>
      </c>
      <c r="KR95" s="7">
        <v>0</v>
      </c>
      <c r="KS95" s="4" t="s">
        <v>312</v>
      </c>
      <c r="KT95" s="4" t="s">
        <v>313</v>
      </c>
      <c r="KU95" s="7">
        <v>4</v>
      </c>
      <c r="KV95" s="7">
        <v>3</v>
      </c>
      <c r="KW95" s="7">
        <v>3</v>
      </c>
      <c r="KX95" s="7">
        <v>3</v>
      </c>
      <c r="KY95" s="7">
        <v>3</v>
      </c>
      <c r="KZ95" s="7">
        <v>3</v>
      </c>
      <c r="LA95" s="7">
        <v>3</v>
      </c>
      <c r="LB95" s="7">
        <v>4</v>
      </c>
      <c r="LC95" s="7">
        <v>3</v>
      </c>
      <c r="LD95" s="7">
        <v>3</v>
      </c>
      <c r="LE95" s="7">
        <v>3</v>
      </c>
      <c r="LF95" s="7">
        <v>4</v>
      </c>
      <c r="LG95" s="7">
        <v>3</v>
      </c>
      <c r="LH95" s="7">
        <v>3</v>
      </c>
      <c r="LI95" s="7">
        <v>3</v>
      </c>
      <c r="LJ95" s="7">
        <v>3</v>
      </c>
      <c r="LK95" s="7">
        <v>3</v>
      </c>
      <c r="LL95" s="7">
        <v>3</v>
      </c>
      <c r="LM95" s="7">
        <v>3</v>
      </c>
      <c r="LN95" s="7">
        <v>3</v>
      </c>
      <c r="LO95" s="7">
        <v>3</v>
      </c>
      <c r="LP95" s="7">
        <v>3</v>
      </c>
      <c r="LQ95" s="7">
        <v>4</v>
      </c>
      <c r="LR95" s="7">
        <v>3</v>
      </c>
      <c r="LS95" s="7">
        <v>2</v>
      </c>
      <c r="LT95" s="7">
        <v>3</v>
      </c>
      <c r="LU95" s="7">
        <v>4</v>
      </c>
      <c r="LV95" s="4" t="s">
        <v>1448</v>
      </c>
      <c r="LW95" s="4" t="s">
        <v>1449</v>
      </c>
      <c r="LX95" s="4" t="s">
        <v>661</v>
      </c>
      <c r="LY95" s="4" t="s">
        <v>1450</v>
      </c>
      <c r="LZ95" s="7">
        <v>45</v>
      </c>
      <c r="MA95">
        <f t="shared" si="59"/>
        <v>15</v>
      </c>
      <c r="MB95">
        <f t="shared" si="60"/>
        <v>12</v>
      </c>
      <c r="MC95">
        <f t="shared" si="61"/>
        <v>7</v>
      </c>
      <c r="MD95">
        <f t="shared" si="62"/>
        <v>6</v>
      </c>
      <c r="ME95">
        <f t="shared" si="92"/>
        <v>39</v>
      </c>
      <c r="MF95">
        <f t="shared" si="93"/>
        <v>2.5</v>
      </c>
      <c r="MG95">
        <f t="shared" si="94"/>
        <v>2</v>
      </c>
      <c r="MH95">
        <f t="shared" si="95"/>
        <v>1.4</v>
      </c>
      <c r="MI95">
        <f t="shared" si="96"/>
        <v>1.2</v>
      </c>
      <c r="MJ95">
        <f t="shared" si="97"/>
        <v>3.25</v>
      </c>
      <c r="MK95">
        <f t="shared" si="98"/>
        <v>0.6</v>
      </c>
      <c r="ML95">
        <f t="shared" si="99"/>
        <v>0</v>
      </c>
      <c r="MM95">
        <f t="shared" si="100"/>
        <v>0</v>
      </c>
      <c r="MN95">
        <f t="shared" si="101"/>
        <v>0</v>
      </c>
      <c r="MO95">
        <f t="shared" si="102"/>
        <v>0.5</v>
      </c>
      <c r="MP95">
        <f t="shared" si="103"/>
        <v>0</v>
      </c>
      <c r="MQ95">
        <f t="shared" si="104"/>
        <v>0.66666666666666663</v>
      </c>
      <c r="MR95">
        <f t="shared" si="105"/>
        <v>0.33333333333333331</v>
      </c>
      <c r="MS95">
        <f t="shared" si="106"/>
        <v>97.714285714285708</v>
      </c>
      <c r="MT95">
        <f t="shared" si="107"/>
        <v>60.285714285714285</v>
      </c>
      <c r="MU95" s="77">
        <f t="shared" si="63"/>
        <v>0</v>
      </c>
      <c r="MV95">
        <f t="shared" si="64"/>
        <v>0</v>
      </c>
      <c r="MW95">
        <v>1</v>
      </c>
      <c r="MX95">
        <v>1</v>
      </c>
      <c r="MY95">
        <f t="shared" si="65"/>
        <v>0</v>
      </c>
      <c r="MZ95">
        <v>1</v>
      </c>
      <c r="NA95">
        <v>1</v>
      </c>
      <c r="NB95">
        <f t="shared" si="66"/>
        <v>1</v>
      </c>
      <c r="NC95">
        <f t="shared" si="67"/>
        <v>0.5</v>
      </c>
      <c r="ND95">
        <f t="shared" si="68"/>
        <v>0</v>
      </c>
      <c r="NE95">
        <f t="shared" si="69"/>
        <v>0.5</v>
      </c>
      <c r="NF95">
        <f t="shared" si="70"/>
        <v>0</v>
      </c>
      <c r="NG95">
        <f t="shared" si="71"/>
        <v>1</v>
      </c>
      <c r="NH95">
        <f t="shared" si="72"/>
        <v>1</v>
      </c>
      <c r="NI95">
        <f t="shared" si="73"/>
        <v>1</v>
      </c>
      <c r="NJ95">
        <f t="shared" si="74"/>
        <v>1</v>
      </c>
      <c r="NK95">
        <f t="shared" si="75"/>
        <v>1</v>
      </c>
      <c r="NL95">
        <f t="shared" si="76"/>
        <v>1</v>
      </c>
      <c r="NM95">
        <f t="shared" si="77"/>
        <v>1</v>
      </c>
      <c r="NN95" s="77">
        <f t="shared" si="78"/>
        <v>1</v>
      </c>
      <c r="NO95" s="77">
        <f t="shared" si="79"/>
        <v>0</v>
      </c>
      <c r="NP95" s="77">
        <f t="shared" si="80"/>
        <v>1</v>
      </c>
      <c r="NQ95" s="77">
        <f t="shared" si="81"/>
        <v>1</v>
      </c>
      <c r="NR95" s="77">
        <f t="shared" si="82"/>
        <v>1</v>
      </c>
      <c r="NS95" s="77">
        <f t="shared" si="83"/>
        <v>0</v>
      </c>
      <c r="NT95" s="77">
        <f t="shared" si="84"/>
        <v>1</v>
      </c>
      <c r="NU95" s="77">
        <f t="shared" si="85"/>
        <v>1</v>
      </c>
      <c r="NV95" s="77">
        <f t="shared" si="86"/>
        <v>1</v>
      </c>
      <c r="NW95" s="77" t="e">
        <f>IF(LEN(VLOOKUP(I:I,#REF!, 2, 0))=0, "", VLOOKUP(I:I,#REF!, 2, 0))</f>
        <v>#REF!</v>
      </c>
      <c r="NX95" s="77" t="e">
        <f>IF(LEN(VLOOKUP(I:I,#REF!, 3, 0))=0, "", VLOOKUP(I:I,#REF!, 3, 0))</f>
        <v>#REF!</v>
      </c>
      <c r="NY95" s="77">
        <f t="shared" si="108"/>
        <v>0.66666666666666663</v>
      </c>
      <c r="NZ95" s="77">
        <f t="shared" si="109"/>
        <v>1</v>
      </c>
      <c r="OA95" s="77">
        <f t="shared" si="110"/>
        <v>0</v>
      </c>
      <c r="OB95" s="77">
        <f t="shared" si="87"/>
        <v>0.5</v>
      </c>
      <c r="OC95">
        <f t="shared" si="88"/>
        <v>0.5</v>
      </c>
      <c r="OD95" s="77">
        <f t="shared" si="111"/>
        <v>0.5</v>
      </c>
      <c r="OE95">
        <f t="shared" si="89"/>
        <v>0.8666666666666667</v>
      </c>
      <c r="OF95">
        <f t="shared" si="90"/>
        <v>1</v>
      </c>
      <c r="OG95" t="e">
        <f t="shared" si="112"/>
        <v>#REF!</v>
      </c>
      <c r="OH95">
        <f t="shared" si="91"/>
        <v>0.58333333333333337</v>
      </c>
      <c r="OI95">
        <f t="shared" si="113"/>
        <v>0.25</v>
      </c>
      <c r="OJ95" s="77">
        <f t="shared" si="114"/>
        <v>0.75</v>
      </c>
      <c r="OK95" t="e">
        <f>IF(LEN(VLOOKUP(I:I,#REF!, 2, 0))=0, "", VLOOKUP(I:I,#REF!, 2, 0))</f>
        <v>#REF!</v>
      </c>
      <c r="OL95" t="e">
        <f>IF(LEN(VLOOKUP(I:I,#REF!, 3, 0))=0, "", VLOOKUP(I:I,#REF!, 3, 0))</f>
        <v>#REF!</v>
      </c>
      <c r="OM95">
        <v>5</v>
      </c>
      <c r="ON95">
        <v>1</v>
      </c>
      <c r="OO95" s="1">
        <v>0</v>
      </c>
      <c r="OP95">
        <f t="shared" si="115"/>
        <v>10</v>
      </c>
      <c r="OQ95">
        <v>0</v>
      </c>
      <c r="OR95">
        <v>3</v>
      </c>
      <c r="OS95">
        <f t="shared" si="116"/>
        <v>12</v>
      </c>
    </row>
    <row r="96" spans="1:409" ht="18" customHeight="1">
      <c r="F96" t="s">
        <v>353</v>
      </c>
      <c r="G96" t="s">
        <v>353</v>
      </c>
      <c r="H96" s="110" t="s">
        <v>1451</v>
      </c>
      <c r="I96" s="110" t="s">
        <v>1451</v>
      </c>
      <c r="J96" s="5"/>
      <c r="K96" s="6">
        <v>44271.854710648149</v>
      </c>
      <c r="L96" s="6">
        <v>44273.793032407404</v>
      </c>
      <c r="M96" s="7">
        <v>100</v>
      </c>
      <c r="N96" s="7">
        <v>2</v>
      </c>
      <c r="O96" s="73">
        <v>1</v>
      </c>
      <c r="P96" s="4" t="s">
        <v>313</v>
      </c>
      <c r="Q96" s="7">
        <v>167471</v>
      </c>
      <c r="R96" s="7">
        <v>1</v>
      </c>
      <c r="S96" s="6">
        <v>44273.793054398149</v>
      </c>
      <c r="T96" s="4" t="s">
        <v>1097</v>
      </c>
      <c r="U96" s="4" t="s">
        <v>1098</v>
      </c>
      <c r="V96" s="4" t="s">
        <v>1099</v>
      </c>
      <c r="W96" s="4" t="s">
        <v>1452</v>
      </c>
      <c r="X96" s="7">
        <v>5.6630000000000003</v>
      </c>
      <c r="Y96" s="7">
        <v>29</v>
      </c>
      <c r="Z96" s="7">
        <v>32.607999999999997</v>
      </c>
      <c r="AA96" s="7">
        <v>5</v>
      </c>
      <c r="AB96" s="7">
        <v>2</v>
      </c>
      <c r="AC96" s="7">
        <v>0</v>
      </c>
      <c r="AD96" s="7">
        <v>3</v>
      </c>
      <c r="AE96" s="7">
        <v>3</v>
      </c>
      <c r="AF96" s="7">
        <v>3</v>
      </c>
      <c r="AG96" s="7">
        <v>3</v>
      </c>
      <c r="AH96" s="7">
        <v>1</v>
      </c>
      <c r="AI96" s="7">
        <v>2</v>
      </c>
      <c r="AJ96" s="4" t="s">
        <v>753</v>
      </c>
      <c r="AK96" s="7">
        <v>4.2320000000000002</v>
      </c>
      <c r="AL96" s="7">
        <v>6.165</v>
      </c>
      <c r="AM96" s="7">
        <v>8.2550000000000008</v>
      </c>
      <c r="AN96" s="7">
        <v>2</v>
      </c>
      <c r="AO96" s="7">
        <v>3</v>
      </c>
      <c r="AP96" s="7">
        <v>0</v>
      </c>
      <c r="AQ96" s="7">
        <v>0</v>
      </c>
      <c r="AR96" s="7">
        <v>0</v>
      </c>
      <c r="AS96" s="7">
        <v>152.02500000000001</v>
      </c>
      <c r="AT96" s="7">
        <v>0</v>
      </c>
      <c r="AU96" s="7">
        <v>19.667000000000002</v>
      </c>
      <c r="AV96" s="7">
        <v>43.404000000000003</v>
      </c>
      <c r="AW96" s="7">
        <v>143.208</v>
      </c>
      <c r="AX96" s="7">
        <v>2</v>
      </c>
      <c r="AY96" s="4" t="s">
        <v>1453</v>
      </c>
      <c r="AZ96" s="4" t="s">
        <v>377</v>
      </c>
      <c r="BA96" s="4"/>
      <c r="BB96" s="73">
        <v>1</v>
      </c>
      <c r="BC96" s="4" t="s">
        <v>1454</v>
      </c>
      <c r="BD96" s="7">
        <v>0</v>
      </c>
      <c r="BE96" s="7">
        <v>0</v>
      </c>
      <c r="BF96" s="7">
        <v>254.709</v>
      </c>
      <c r="BG96" s="7">
        <v>0</v>
      </c>
      <c r="BH96" s="7">
        <v>1.0509999999999999</v>
      </c>
      <c r="BI96" s="7">
        <v>1.0509999999999999</v>
      </c>
      <c r="BJ96" s="7">
        <v>13.265000000000001</v>
      </c>
      <c r="BK96" s="7">
        <v>1</v>
      </c>
      <c r="BL96" s="4" t="s">
        <v>479</v>
      </c>
      <c r="BM96" s="7">
        <v>93.56</v>
      </c>
      <c r="BN96" s="7">
        <v>101.184</v>
      </c>
      <c r="BO96" s="7">
        <v>117.137</v>
      </c>
      <c r="BP96" s="7">
        <v>2</v>
      </c>
      <c r="BQ96" s="7">
        <v>58</v>
      </c>
      <c r="BR96" s="7">
        <v>100</v>
      </c>
      <c r="BS96" s="7">
        <v>21.41</v>
      </c>
      <c r="BT96" s="7">
        <v>494.77199999999999</v>
      </c>
      <c r="BU96" s="7">
        <v>497.18200000000002</v>
      </c>
      <c r="BV96" s="7">
        <v>12</v>
      </c>
      <c r="BW96" s="4" t="s">
        <v>1455</v>
      </c>
      <c r="BX96" s="4" t="s">
        <v>411</v>
      </c>
      <c r="BY96" s="4"/>
      <c r="BZ96" s="73">
        <v>0</v>
      </c>
      <c r="CA96" s="4" t="s">
        <v>1456</v>
      </c>
      <c r="CB96" s="7">
        <v>51.521999999999998</v>
      </c>
      <c r="CC96" s="7">
        <v>51.521999999999998</v>
      </c>
      <c r="CD96" s="7">
        <v>88.402000000000001</v>
      </c>
      <c r="CE96" s="7">
        <v>1</v>
      </c>
      <c r="CF96" s="7">
        <v>69</v>
      </c>
      <c r="CG96" s="7">
        <v>95</v>
      </c>
      <c r="CH96" s="7">
        <v>36.341000000000001</v>
      </c>
      <c r="CI96" s="7">
        <v>52.142000000000003</v>
      </c>
      <c r="CJ96" s="7">
        <v>54.930999999999997</v>
      </c>
      <c r="CK96" s="7">
        <v>3</v>
      </c>
      <c r="CL96" s="97" t="s">
        <v>413</v>
      </c>
      <c r="CM96" s="94" t="s">
        <v>414</v>
      </c>
      <c r="CN96" s="7">
        <v>129.03299999999999</v>
      </c>
      <c r="CO96" s="7">
        <v>129.03299999999999</v>
      </c>
      <c r="CP96" s="7">
        <v>140.083</v>
      </c>
      <c r="CQ96" s="7">
        <v>1</v>
      </c>
      <c r="CR96" s="7">
        <v>72</v>
      </c>
      <c r="CS96" s="7">
        <v>100</v>
      </c>
      <c r="CT96" s="7">
        <v>1</v>
      </c>
      <c r="CU96" s="7">
        <v>0</v>
      </c>
      <c r="CV96" s="4" t="s">
        <v>1457</v>
      </c>
      <c r="CW96" s="7">
        <v>375.80399999999997</v>
      </c>
      <c r="CX96" s="7">
        <v>375.80399999999997</v>
      </c>
      <c r="CY96" s="7">
        <v>483.65899999999999</v>
      </c>
      <c r="CZ96" s="7">
        <v>1</v>
      </c>
      <c r="DA96" s="7">
        <v>13.885</v>
      </c>
      <c r="DB96" s="7">
        <v>36.009</v>
      </c>
      <c r="DC96" s="7">
        <v>38.786000000000001</v>
      </c>
      <c r="DD96" s="7">
        <v>4</v>
      </c>
      <c r="DE96" s="4" t="s">
        <v>377</v>
      </c>
      <c r="DF96" s="7">
        <v>0</v>
      </c>
      <c r="DG96" s="7">
        <v>0</v>
      </c>
      <c r="DH96" s="7">
        <v>95.820999999999998</v>
      </c>
      <c r="DI96" s="7">
        <v>0</v>
      </c>
      <c r="DJ96" s="7">
        <v>19</v>
      </c>
      <c r="DK96" s="7">
        <v>100</v>
      </c>
      <c r="DL96" s="7">
        <v>51.889000000000003</v>
      </c>
      <c r="DM96" s="7">
        <v>1106.7090000000001</v>
      </c>
      <c r="DN96" s="7">
        <v>1515.18</v>
      </c>
      <c r="DO96" s="7">
        <v>13</v>
      </c>
      <c r="DP96" s="4" t="s">
        <v>1116</v>
      </c>
      <c r="DQ96" s="4" t="s">
        <v>510</v>
      </c>
      <c r="DR96" s="4" t="s">
        <v>956</v>
      </c>
      <c r="DS96" s="73">
        <v>1</v>
      </c>
      <c r="DT96" s="4" t="s">
        <v>1458</v>
      </c>
      <c r="DU96" s="7">
        <v>0</v>
      </c>
      <c r="DV96" s="7">
        <v>0</v>
      </c>
      <c r="DW96" s="7">
        <v>59.232999999999997</v>
      </c>
      <c r="DX96" s="7">
        <v>0</v>
      </c>
      <c r="DY96" s="7">
        <v>100</v>
      </c>
      <c r="DZ96" s="7">
        <v>33</v>
      </c>
      <c r="EA96" s="7">
        <v>15.218999999999999</v>
      </c>
      <c r="EB96" s="7">
        <v>31.954000000000001</v>
      </c>
      <c r="EC96" s="7">
        <v>36.078000000000003</v>
      </c>
      <c r="ED96" s="7">
        <v>5</v>
      </c>
      <c r="EE96" s="94" t="s">
        <v>417</v>
      </c>
      <c r="EF96" s="94" t="s">
        <v>364</v>
      </c>
      <c r="EG96" s="7">
        <v>0</v>
      </c>
      <c r="EH96" s="7">
        <v>0</v>
      </c>
      <c r="EI96" s="7">
        <v>137.13999999999999</v>
      </c>
      <c r="EJ96" s="7">
        <v>0</v>
      </c>
      <c r="EK96" s="7">
        <v>63</v>
      </c>
      <c r="EL96" s="7">
        <v>100</v>
      </c>
      <c r="EM96" s="7">
        <v>0</v>
      </c>
      <c r="EN96" s="7">
        <v>0</v>
      </c>
      <c r="EO96" s="4" t="s">
        <v>418</v>
      </c>
      <c r="EP96" s="7">
        <v>76.183999999999997</v>
      </c>
      <c r="EQ96" s="7">
        <v>79.522000000000006</v>
      </c>
      <c r="ER96" s="7">
        <v>81.201999999999998</v>
      </c>
      <c r="ES96" s="7">
        <v>2</v>
      </c>
      <c r="ET96" s="4" t="s">
        <v>578</v>
      </c>
      <c r="EU96" s="7">
        <v>262.47000000000003</v>
      </c>
      <c r="EV96" s="7">
        <v>262.47000000000003</v>
      </c>
      <c r="EW96" s="7">
        <v>263.81900000000002</v>
      </c>
      <c r="EX96" s="7">
        <v>1</v>
      </c>
      <c r="EY96" s="7">
        <v>69</v>
      </c>
      <c r="EZ96" s="7">
        <v>99</v>
      </c>
      <c r="FA96" s="7">
        <v>7.173</v>
      </c>
      <c r="FB96" s="7">
        <v>61.36</v>
      </c>
      <c r="FC96" s="7">
        <v>149.06200000000001</v>
      </c>
      <c r="FD96" s="7">
        <v>7</v>
      </c>
      <c r="FE96" s="4" t="s">
        <v>1459</v>
      </c>
      <c r="FF96" s="7">
        <v>4</v>
      </c>
      <c r="FG96" s="7">
        <v>2</v>
      </c>
      <c r="FH96" s="7">
        <v>0</v>
      </c>
      <c r="FI96" s="7">
        <v>0</v>
      </c>
      <c r="FJ96" s="7">
        <v>1</v>
      </c>
      <c r="FK96" s="7">
        <v>0</v>
      </c>
      <c r="FL96" s="4" t="s">
        <v>313</v>
      </c>
      <c r="FM96" s="4" t="s">
        <v>313</v>
      </c>
      <c r="FN96" s="7">
        <v>1</v>
      </c>
      <c r="FO96" s="7">
        <v>16.526</v>
      </c>
      <c r="FP96" s="7">
        <v>76.343000000000004</v>
      </c>
      <c r="FQ96" s="7">
        <v>128.54900000000001</v>
      </c>
      <c r="FR96" s="7">
        <v>4</v>
      </c>
      <c r="FS96" s="4" t="s">
        <v>323</v>
      </c>
      <c r="FT96" s="4" t="s">
        <v>323</v>
      </c>
      <c r="FU96" s="4"/>
      <c r="FV96" s="73">
        <v>1</v>
      </c>
      <c r="FW96" s="4" t="s">
        <v>1460</v>
      </c>
      <c r="FX96" s="4" t="s">
        <v>336</v>
      </c>
      <c r="FY96" s="7">
        <v>2.806</v>
      </c>
      <c r="FZ96" s="7">
        <v>284.51400000000001</v>
      </c>
      <c r="GA96" s="7">
        <v>295.68700000000001</v>
      </c>
      <c r="GB96" s="7">
        <v>7</v>
      </c>
      <c r="GC96" s="4" t="s">
        <v>368</v>
      </c>
      <c r="GD96" s="4" t="s">
        <v>368</v>
      </c>
      <c r="GE96" s="4"/>
      <c r="GF96" s="73">
        <v>1</v>
      </c>
      <c r="GG96" s="4" t="s">
        <v>1461</v>
      </c>
      <c r="GH96" s="4" t="s">
        <v>336</v>
      </c>
      <c r="GI96" s="7">
        <v>25.449000000000002</v>
      </c>
      <c r="GJ96" s="7">
        <v>375.35599999999999</v>
      </c>
      <c r="GK96" s="7">
        <v>399.12799999999999</v>
      </c>
      <c r="GL96" s="7">
        <v>21</v>
      </c>
      <c r="GM96" s="7">
        <v>1</v>
      </c>
      <c r="GN96" s="4" t="s">
        <v>1462</v>
      </c>
      <c r="GO96" s="7">
        <v>14.119</v>
      </c>
      <c r="GP96" s="7">
        <v>14.119</v>
      </c>
      <c r="GQ96" s="7">
        <v>20.271000000000001</v>
      </c>
      <c r="GR96" s="7">
        <v>1</v>
      </c>
      <c r="GS96" s="7">
        <v>1</v>
      </c>
      <c r="GT96" s="7">
        <v>0</v>
      </c>
      <c r="GU96" s="7">
        <v>0</v>
      </c>
      <c r="GV96" s="7">
        <v>4</v>
      </c>
      <c r="GW96" s="4" t="s">
        <v>312</v>
      </c>
      <c r="GX96" s="7">
        <v>5.2759999999999998</v>
      </c>
      <c r="GY96" s="7">
        <v>43.134</v>
      </c>
      <c r="GZ96" s="7">
        <v>44.534999999999997</v>
      </c>
      <c r="HA96" s="7">
        <v>7</v>
      </c>
      <c r="HB96" s="7">
        <v>5</v>
      </c>
      <c r="HC96" s="7">
        <v>6</v>
      </c>
      <c r="HD96" s="7">
        <v>5</v>
      </c>
      <c r="HE96" s="7">
        <v>6</v>
      </c>
      <c r="HF96" s="7">
        <v>6</v>
      </c>
      <c r="HG96" s="7">
        <v>2</v>
      </c>
      <c r="HH96" s="7">
        <v>3</v>
      </c>
      <c r="HI96" s="4" t="s">
        <v>346</v>
      </c>
      <c r="HJ96" s="4" t="s">
        <v>347</v>
      </c>
      <c r="HK96" s="8"/>
      <c r="HL96" s="4" t="s">
        <v>1451</v>
      </c>
      <c r="HM96" s="6">
        <v>44273.915023148147</v>
      </c>
      <c r="HN96" s="6">
        <v>44273.942928240744</v>
      </c>
      <c r="HO96" s="7">
        <v>100</v>
      </c>
      <c r="HP96" s="7">
        <v>2411</v>
      </c>
      <c r="HQ96" s="7">
        <v>1</v>
      </c>
      <c r="HR96" s="6">
        <v>44273.942939479166</v>
      </c>
      <c r="HS96" s="4" t="s">
        <v>1097</v>
      </c>
      <c r="HT96" s="4" t="s">
        <v>1098</v>
      </c>
      <c r="HU96" s="4" t="s">
        <v>1099</v>
      </c>
      <c r="HV96" s="4" t="s">
        <v>1452</v>
      </c>
      <c r="HW96" s="7">
        <v>0</v>
      </c>
      <c r="HX96" s="7">
        <v>0</v>
      </c>
      <c r="HY96" s="7">
        <v>4</v>
      </c>
      <c r="HZ96" s="7">
        <v>5</v>
      </c>
      <c r="IA96" s="7">
        <v>1</v>
      </c>
      <c r="IB96" s="7">
        <v>1</v>
      </c>
      <c r="IC96" s="7">
        <v>5</v>
      </c>
      <c r="ID96" s="7">
        <v>5</v>
      </c>
      <c r="IE96" s="4" t="s">
        <v>1463</v>
      </c>
      <c r="IF96" s="7">
        <v>3</v>
      </c>
      <c r="IG96" s="7">
        <v>3</v>
      </c>
      <c r="IH96" s="4" t="s">
        <v>1464</v>
      </c>
      <c r="II96" s="4" t="s">
        <v>391</v>
      </c>
      <c r="IJ96" s="4"/>
      <c r="IK96" s="73">
        <v>1</v>
      </c>
      <c r="IL96" s="4" t="s">
        <v>428</v>
      </c>
      <c r="IM96" s="73">
        <v>33</v>
      </c>
      <c r="IN96" s="4"/>
      <c r="IO96" s="73">
        <v>1</v>
      </c>
      <c r="IP96" s="4" t="s">
        <v>1465</v>
      </c>
      <c r="IQ96" s="4" t="s">
        <v>1466</v>
      </c>
      <c r="IR96" s="73">
        <v>22</v>
      </c>
      <c r="IS96" s="4"/>
      <c r="IT96" s="73">
        <v>1</v>
      </c>
      <c r="IU96" s="4" t="s">
        <v>1467</v>
      </c>
      <c r="IV96" s="73">
        <v>21</v>
      </c>
      <c r="IW96" s="4"/>
      <c r="IX96" s="73">
        <v>1</v>
      </c>
      <c r="IY96" s="4" t="s">
        <v>1468</v>
      </c>
      <c r="IZ96" s="4" t="s">
        <v>1469</v>
      </c>
      <c r="JA96" s="73">
        <v>40</v>
      </c>
      <c r="JB96" s="4"/>
      <c r="JC96" s="73">
        <v>1</v>
      </c>
      <c r="JD96" s="4" t="s">
        <v>435</v>
      </c>
      <c r="JE96" s="73">
        <v>40</v>
      </c>
      <c r="JF96" s="4"/>
      <c r="JG96" s="73">
        <v>0</v>
      </c>
      <c r="JH96" s="4" t="s">
        <v>1470</v>
      </c>
      <c r="JI96" s="7">
        <v>3</v>
      </c>
      <c r="JJ96" s="7">
        <v>0</v>
      </c>
      <c r="JK96" s="7">
        <v>3</v>
      </c>
      <c r="JL96" s="7">
        <v>4</v>
      </c>
      <c r="JM96" s="4" t="s">
        <v>1471</v>
      </c>
      <c r="JN96" s="7">
        <v>1</v>
      </c>
      <c r="JO96" s="7">
        <v>1</v>
      </c>
      <c r="JP96" s="7">
        <v>2</v>
      </c>
      <c r="JQ96" s="7">
        <v>3</v>
      </c>
      <c r="JR96" s="7">
        <v>1</v>
      </c>
      <c r="JS96" s="4" t="s">
        <v>1472</v>
      </c>
      <c r="JT96" s="7">
        <v>3</v>
      </c>
      <c r="JU96" s="7">
        <v>1</v>
      </c>
      <c r="JV96" s="4" t="s">
        <v>1473</v>
      </c>
      <c r="JW96" s="7">
        <v>2</v>
      </c>
      <c r="JX96" s="7">
        <v>2</v>
      </c>
      <c r="JY96" s="7">
        <v>0</v>
      </c>
      <c r="JZ96" s="7">
        <v>1</v>
      </c>
      <c r="KA96" s="7">
        <v>0</v>
      </c>
      <c r="KB96" s="4" t="s">
        <v>313</v>
      </c>
      <c r="KC96" s="4" t="s">
        <v>313</v>
      </c>
      <c r="KD96" s="7">
        <v>0</v>
      </c>
      <c r="KE96" s="7">
        <v>4.3929999999999998</v>
      </c>
      <c r="KF96" s="7">
        <v>27.898</v>
      </c>
      <c r="KG96" s="7">
        <v>29.547999999999998</v>
      </c>
      <c r="KH96" s="7">
        <v>6</v>
      </c>
      <c r="KI96" s="7">
        <v>5</v>
      </c>
      <c r="KJ96" s="7">
        <v>5</v>
      </c>
      <c r="KK96" s="7">
        <v>5</v>
      </c>
      <c r="KL96" s="7">
        <v>4</v>
      </c>
      <c r="KM96" s="7">
        <v>4</v>
      </c>
      <c r="KN96" s="7">
        <v>11</v>
      </c>
      <c r="KO96" s="7">
        <v>2</v>
      </c>
      <c r="KP96" s="4" t="s">
        <v>424</v>
      </c>
      <c r="KQ96" s="4" t="s">
        <v>1474</v>
      </c>
      <c r="KR96" s="7">
        <v>1</v>
      </c>
      <c r="KS96" s="4" t="s">
        <v>331</v>
      </c>
      <c r="KT96" s="4" t="s">
        <v>313</v>
      </c>
      <c r="KU96" s="7">
        <v>3</v>
      </c>
      <c r="KV96" s="7">
        <v>3</v>
      </c>
      <c r="KW96" s="7">
        <v>3</v>
      </c>
      <c r="KX96" s="7">
        <v>1</v>
      </c>
      <c r="KY96" s="7">
        <v>4</v>
      </c>
      <c r="KZ96" s="7">
        <v>3</v>
      </c>
      <c r="LA96" s="7">
        <v>3</v>
      </c>
      <c r="LB96" s="7">
        <v>3</v>
      </c>
      <c r="LC96" s="7">
        <v>3</v>
      </c>
      <c r="LD96" s="7">
        <v>3</v>
      </c>
      <c r="LE96" s="7">
        <v>4</v>
      </c>
      <c r="LF96" s="7">
        <v>4</v>
      </c>
      <c r="LG96" s="7">
        <v>3</v>
      </c>
      <c r="LH96" s="7">
        <v>5</v>
      </c>
      <c r="LI96" s="7">
        <v>3</v>
      </c>
      <c r="LJ96" s="7">
        <v>3</v>
      </c>
      <c r="LK96" s="7">
        <v>3</v>
      </c>
      <c r="LL96" s="7">
        <v>1</v>
      </c>
      <c r="LM96" s="7">
        <v>1</v>
      </c>
      <c r="LN96" s="7">
        <v>1</v>
      </c>
      <c r="LO96" s="7">
        <v>5</v>
      </c>
      <c r="LP96" s="7">
        <v>4</v>
      </c>
      <c r="LQ96" s="7">
        <v>5</v>
      </c>
      <c r="LR96" s="7">
        <v>3</v>
      </c>
      <c r="LS96" s="7">
        <v>2</v>
      </c>
      <c r="LT96" s="7">
        <v>1</v>
      </c>
      <c r="LU96" s="7">
        <v>4</v>
      </c>
      <c r="LV96" s="4" t="s">
        <v>1475</v>
      </c>
      <c r="LW96" s="4" t="s">
        <v>1476</v>
      </c>
      <c r="LX96" s="4" t="s">
        <v>1477</v>
      </c>
      <c r="LY96" s="4" t="s">
        <v>1478</v>
      </c>
      <c r="LZ96" s="7">
        <v>45</v>
      </c>
      <c r="MA96">
        <f t="shared" si="59"/>
        <v>15</v>
      </c>
      <c r="MB96">
        <f t="shared" si="60"/>
        <v>21</v>
      </c>
      <c r="MC96">
        <f t="shared" si="61"/>
        <v>28</v>
      </c>
      <c r="MD96">
        <f t="shared" si="62"/>
        <v>23</v>
      </c>
      <c r="ME96">
        <f t="shared" si="92"/>
        <v>37</v>
      </c>
      <c r="MF96">
        <f t="shared" si="93"/>
        <v>2.5</v>
      </c>
      <c r="MG96">
        <f t="shared" si="94"/>
        <v>3.5</v>
      </c>
      <c r="MH96">
        <f t="shared" si="95"/>
        <v>5.6</v>
      </c>
      <c r="MI96">
        <f t="shared" si="96"/>
        <v>4.5999999999999996</v>
      </c>
      <c r="MJ96">
        <f t="shared" si="97"/>
        <v>3.0833333333333335</v>
      </c>
      <c r="MK96">
        <f t="shared" si="98"/>
        <v>0</v>
      </c>
      <c r="ML96">
        <f t="shared" si="99"/>
        <v>1.2</v>
      </c>
      <c r="MM96">
        <f t="shared" si="100"/>
        <v>0</v>
      </c>
      <c r="MN96">
        <f t="shared" si="101"/>
        <v>0</v>
      </c>
      <c r="MO96">
        <f t="shared" si="102"/>
        <v>0</v>
      </c>
      <c r="MP96">
        <f t="shared" si="103"/>
        <v>1</v>
      </c>
      <c r="MQ96">
        <f t="shared" si="104"/>
        <v>1</v>
      </c>
      <c r="MR96">
        <f t="shared" si="105"/>
        <v>2.6666666666666665</v>
      </c>
      <c r="MS96">
        <f t="shared" si="106"/>
        <v>64.285714285714292</v>
      </c>
      <c r="MT96">
        <f t="shared" si="107"/>
        <v>89.571428571428569</v>
      </c>
      <c r="MU96" s="77">
        <f t="shared" si="63"/>
        <v>1</v>
      </c>
      <c r="MV96">
        <f t="shared" si="64"/>
        <v>0</v>
      </c>
      <c r="MW96">
        <v>1</v>
      </c>
      <c r="MX96">
        <v>1</v>
      </c>
      <c r="MY96">
        <f t="shared" si="65"/>
        <v>1</v>
      </c>
      <c r="MZ96">
        <v>1</v>
      </c>
      <c r="NA96">
        <v>1</v>
      </c>
      <c r="NB96">
        <f t="shared" si="66"/>
        <v>1</v>
      </c>
      <c r="NC96">
        <f t="shared" si="67"/>
        <v>0</v>
      </c>
      <c r="ND96">
        <f t="shared" si="68"/>
        <v>1</v>
      </c>
      <c r="NE96">
        <f t="shared" si="69"/>
        <v>0</v>
      </c>
      <c r="NF96">
        <f t="shared" si="70"/>
        <v>1</v>
      </c>
      <c r="NG96">
        <f t="shared" si="71"/>
        <v>1</v>
      </c>
      <c r="NH96">
        <f t="shared" si="72"/>
        <v>1</v>
      </c>
      <c r="NI96">
        <f t="shared" si="73"/>
        <v>1</v>
      </c>
      <c r="NJ96">
        <f t="shared" si="74"/>
        <v>1</v>
      </c>
      <c r="NK96">
        <f t="shared" si="75"/>
        <v>1</v>
      </c>
      <c r="NL96">
        <f t="shared" si="76"/>
        <v>1</v>
      </c>
      <c r="NM96">
        <f t="shared" si="77"/>
        <v>0</v>
      </c>
      <c r="NN96" s="77">
        <f t="shared" si="78"/>
        <v>0.5</v>
      </c>
      <c r="NO96" s="77">
        <f t="shared" si="79"/>
        <v>0</v>
      </c>
      <c r="NP96" s="77">
        <f t="shared" si="80"/>
        <v>1</v>
      </c>
      <c r="NQ96" s="77">
        <f t="shared" si="81"/>
        <v>0</v>
      </c>
      <c r="NR96" s="77">
        <f t="shared" si="82"/>
        <v>1</v>
      </c>
      <c r="NS96" s="77">
        <f t="shared" si="83"/>
        <v>1</v>
      </c>
      <c r="NT96" s="77">
        <f t="shared" si="84"/>
        <v>1</v>
      </c>
      <c r="NU96" s="77">
        <f t="shared" si="85"/>
        <v>0</v>
      </c>
      <c r="NV96" s="77">
        <f t="shared" si="86"/>
        <v>1</v>
      </c>
      <c r="NW96" s="77" t="e">
        <f>IF(LEN(VLOOKUP(I:I,#REF!, 2, 0))=0, "", VLOOKUP(I:I,#REF!, 2, 0))</f>
        <v>#REF!</v>
      </c>
      <c r="NX96" s="77" t="e">
        <f>IF(LEN(VLOOKUP(I:I,#REF!, 3, 0))=0, "", VLOOKUP(I:I,#REF!, 3, 0))</f>
        <v>#REF!</v>
      </c>
      <c r="NY96" s="77">
        <f t="shared" si="108"/>
        <v>0.83333333333333337</v>
      </c>
      <c r="NZ96" s="77">
        <f t="shared" si="109"/>
        <v>1</v>
      </c>
      <c r="OA96" s="77">
        <f t="shared" si="110"/>
        <v>0.5</v>
      </c>
      <c r="OB96" s="77">
        <f t="shared" si="87"/>
        <v>0.66666666666666663</v>
      </c>
      <c r="OC96">
        <f t="shared" si="88"/>
        <v>1</v>
      </c>
      <c r="OD96" s="77">
        <f t="shared" si="111"/>
        <v>0.5</v>
      </c>
      <c r="OE96">
        <f t="shared" si="89"/>
        <v>0.7</v>
      </c>
      <c r="OF96">
        <f t="shared" si="90"/>
        <v>0.81818181818181823</v>
      </c>
      <c r="OG96" t="e">
        <f t="shared" si="112"/>
        <v>#REF!</v>
      </c>
      <c r="OH96">
        <f t="shared" si="91"/>
        <v>0.75</v>
      </c>
      <c r="OI96">
        <f t="shared" si="113"/>
        <v>0.75</v>
      </c>
      <c r="OJ96" s="77">
        <f t="shared" si="114"/>
        <v>0.75</v>
      </c>
      <c r="OK96" t="e">
        <f>IF(LEN(VLOOKUP(I:I,#REF!, 2, 0))=0, "", VLOOKUP(I:I,#REF!, 2, 0))</f>
        <v>#REF!</v>
      </c>
      <c r="OL96" t="e">
        <f>IF(LEN(VLOOKUP(I:I,#REF!, 3, 0))=0, "", VLOOKUP(I:I,#REF!, 3, 0))</f>
        <v>#REF!</v>
      </c>
      <c r="OM96">
        <v>5</v>
      </c>
      <c r="ON96">
        <v>1</v>
      </c>
      <c r="OO96" s="1">
        <v>1</v>
      </c>
      <c r="OP96">
        <f t="shared" si="115"/>
        <v>16</v>
      </c>
      <c r="OQ96">
        <v>0</v>
      </c>
      <c r="OR96">
        <v>3</v>
      </c>
      <c r="OS96">
        <f t="shared" si="116"/>
        <v>14</v>
      </c>
    </row>
    <row r="97" spans="1:409" ht="18" customHeight="1">
      <c r="F97">
        <v>1</v>
      </c>
      <c r="G97">
        <v>1</v>
      </c>
      <c r="H97" s="158" t="s">
        <v>7250</v>
      </c>
      <c r="I97" s="111" t="s">
        <v>4607</v>
      </c>
      <c r="J97" s="29" t="s">
        <v>4608</v>
      </c>
      <c r="K97" s="23">
        <v>44270.890196759261</v>
      </c>
      <c r="L97" s="23">
        <v>44270.924780092595</v>
      </c>
      <c r="M97" s="24">
        <v>100</v>
      </c>
      <c r="N97" s="24">
        <v>1</v>
      </c>
      <c r="O97" s="74">
        <v>1</v>
      </c>
      <c r="P97" s="25" t="s">
        <v>313</v>
      </c>
      <c r="Q97" s="24">
        <v>2988</v>
      </c>
      <c r="R97" s="24">
        <v>1</v>
      </c>
      <c r="S97" s="23">
        <v>44270.92479582176</v>
      </c>
      <c r="T97" s="25" t="s">
        <v>314</v>
      </c>
      <c r="U97" s="25" t="s">
        <v>407</v>
      </c>
      <c r="V97" s="25" t="s">
        <v>444</v>
      </c>
      <c r="W97" s="25" t="s">
        <v>1480</v>
      </c>
      <c r="X97" s="24">
        <v>1.1339999999999999</v>
      </c>
      <c r="Y97" s="24">
        <v>2.3410000000000002</v>
      </c>
      <c r="Z97" s="24">
        <v>3.6579999999999999</v>
      </c>
      <c r="AA97" s="24">
        <v>2</v>
      </c>
      <c r="AB97" s="24">
        <v>2</v>
      </c>
      <c r="AC97" s="24">
        <v>0</v>
      </c>
      <c r="AD97" s="24">
        <v>2</v>
      </c>
      <c r="AE97" s="24">
        <v>1</v>
      </c>
      <c r="AF97" s="24">
        <v>2</v>
      </c>
      <c r="AG97" s="24">
        <v>2</v>
      </c>
      <c r="AH97" s="24">
        <v>3</v>
      </c>
      <c r="AI97" s="24">
        <v>1</v>
      </c>
      <c r="AJ97" s="25" t="s">
        <v>4609</v>
      </c>
      <c r="AK97" s="24">
        <v>0.76</v>
      </c>
      <c r="AL97" s="24">
        <v>2.5489999999999999</v>
      </c>
      <c r="AM97" s="24">
        <v>3.3</v>
      </c>
      <c r="AN97" s="24">
        <v>3</v>
      </c>
      <c r="AO97" s="24">
        <v>2</v>
      </c>
      <c r="AP97" s="24">
        <v>0</v>
      </c>
      <c r="AQ97" s="24">
        <v>0.39800000000000002</v>
      </c>
      <c r="AR97" s="24">
        <v>56.811</v>
      </c>
      <c r="AS97" s="24">
        <v>122.004</v>
      </c>
      <c r="AT97" s="24">
        <v>8</v>
      </c>
      <c r="AU97" s="24">
        <v>8.3109999999999999</v>
      </c>
      <c r="AV97" s="24">
        <v>79.832999999999998</v>
      </c>
      <c r="AW97" s="24">
        <v>82.344999999999999</v>
      </c>
      <c r="AX97" s="24">
        <v>20</v>
      </c>
      <c r="AY97" s="25" t="s">
        <v>1571</v>
      </c>
      <c r="AZ97" s="25" t="s">
        <v>377</v>
      </c>
      <c r="BA97" s="25"/>
      <c r="BB97" s="74">
        <v>1</v>
      </c>
      <c r="BC97" s="25" t="s">
        <v>4610</v>
      </c>
      <c r="BD97" s="24">
        <v>0</v>
      </c>
      <c r="BE97" s="24">
        <v>0</v>
      </c>
      <c r="BF97" s="24">
        <v>274.791</v>
      </c>
      <c r="BG97" s="24">
        <v>0</v>
      </c>
      <c r="BH97" s="24">
        <v>0.85299999999999998</v>
      </c>
      <c r="BI97" s="24">
        <v>0.85299999999999998</v>
      </c>
      <c r="BJ97" s="24">
        <v>51.679000000000002</v>
      </c>
      <c r="BK97" s="24">
        <v>1</v>
      </c>
      <c r="BL97" s="25" t="s">
        <v>4611</v>
      </c>
      <c r="BM97" s="24">
        <v>0</v>
      </c>
      <c r="BN97" s="24">
        <v>0</v>
      </c>
      <c r="BO97" s="24">
        <v>50.043999999999997</v>
      </c>
      <c r="BP97" s="24">
        <v>0</v>
      </c>
      <c r="BQ97" s="24">
        <v>100</v>
      </c>
      <c r="BR97" s="24">
        <v>100</v>
      </c>
      <c r="BS97" s="24">
        <v>18.873000000000001</v>
      </c>
      <c r="BT97" s="24">
        <v>123.858</v>
      </c>
      <c r="BU97" s="24">
        <v>125.44499999999999</v>
      </c>
      <c r="BV97" s="24">
        <v>6</v>
      </c>
      <c r="BW97" s="25" t="s">
        <v>4612</v>
      </c>
      <c r="BX97" s="25" t="s">
        <v>3754</v>
      </c>
      <c r="BY97" s="25" t="s">
        <v>956</v>
      </c>
      <c r="BZ97" s="74">
        <v>1</v>
      </c>
      <c r="CA97" s="25" t="s">
        <v>4613</v>
      </c>
      <c r="CB97" s="24">
        <v>32.197000000000003</v>
      </c>
      <c r="CC97" s="24">
        <v>32.197000000000003</v>
      </c>
      <c r="CD97" s="24">
        <v>32.783999999999999</v>
      </c>
      <c r="CE97" s="24">
        <v>1</v>
      </c>
      <c r="CF97" s="24">
        <v>100</v>
      </c>
      <c r="CG97" s="24">
        <v>100</v>
      </c>
      <c r="CH97" s="24">
        <v>15.045999999999999</v>
      </c>
      <c r="CI97" s="24">
        <v>31.196000000000002</v>
      </c>
      <c r="CJ97" s="24">
        <v>31.696999999999999</v>
      </c>
      <c r="CK97" s="24">
        <v>3</v>
      </c>
      <c r="CL97" s="99" t="s">
        <v>2036</v>
      </c>
      <c r="CM97" s="96" t="s">
        <v>414</v>
      </c>
      <c r="CN97" s="24">
        <v>0</v>
      </c>
      <c r="CO97" s="24">
        <v>0</v>
      </c>
      <c r="CP97" s="24">
        <v>169.816</v>
      </c>
      <c r="CQ97" s="24">
        <v>0</v>
      </c>
      <c r="CR97" s="24">
        <v>100</v>
      </c>
      <c r="CS97" s="24">
        <v>100</v>
      </c>
      <c r="CT97" s="24">
        <v>3</v>
      </c>
      <c r="CU97" s="24">
        <v>0</v>
      </c>
      <c r="CV97" s="25" t="s">
        <v>4614</v>
      </c>
      <c r="CW97" s="24">
        <v>57.975999999999999</v>
      </c>
      <c r="CX97" s="24">
        <v>129.22800000000001</v>
      </c>
      <c r="CY97" s="24">
        <v>226.59100000000001</v>
      </c>
      <c r="CZ97" s="24">
        <v>3</v>
      </c>
      <c r="DA97" s="24">
        <v>1.9550000000000001</v>
      </c>
      <c r="DB97" s="24">
        <v>38.1</v>
      </c>
      <c r="DC97" s="24">
        <v>40.466999999999999</v>
      </c>
      <c r="DD97" s="24">
        <v>2</v>
      </c>
      <c r="DE97" s="25" t="s">
        <v>1487</v>
      </c>
      <c r="DF97" s="24">
        <v>0</v>
      </c>
      <c r="DG97" s="24">
        <v>0</v>
      </c>
      <c r="DH97" s="24">
        <v>42.517000000000003</v>
      </c>
      <c r="DI97" s="24">
        <v>0</v>
      </c>
      <c r="DJ97" s="24">
        <v>100</v>
      </c>
      <c r="DK97" s="24">
        <v>100</v>
      </c>
      <c r="DL97" s="24">
        <v>19.141999999999999</v>
      </c>
      <c r="DM97" s="24">
        <v>86.575000000000003</v>
      </c>
      <c r="DN97" s="24">
        <v>90.466999999999999</v>
      </c>
      <c r="DO97" s="24">
        <v>7</v>
      </c>
      <c r="DP97" s="25" t="s">
        <v>1488</v>
      </c>
      <c r="DQ97" s="25" t="s">
        <v>510</v>
      </c>
      <c r="DR97" s="25" t="s">
        <v>1489</v>
      </c>
      <c r="DS97" s="74">
        <v>2</v>
      </c>
      <c r="DT97" s="25" t="s">
        <v>1490</v>
      </c>
      <c r="DU97" s="24">
        <v>0</v>
      </c>
      <c r="DV97" s="24">
        <v>0</v>
      </c>
      <c r="DW97" s="24">
        <v>77.744</v>
      </c>
      <c r="DX97" s="24">
        <v>0</v>
      </c>
      <c r="DY97" s="24">
        <v>100</v>
      </c>
      <c r="DZ97" s="24">
        <v>100</v>
      </c>
      <c r="EA97" s="24">
        <v>3.9369999999999998</v>
      </c>
      <c r="EB97" s="24">
        <v>14.645</v>
      </c>
      <c r="EC97" s="24">
        <v>20.965</v>
      </c>
      <c r="ED97" s="24">
        <v>3</v>
      </c>
      <c r="EE97" s="96" t="s">
        <v>417</v>
      </c>
      <c r="EF97" s="96" t="s">
        <v>364</v>
      </c>
      <c r="EG97" s="24">
        <v>0</v>
      </c>
      <c r="EH97" s="24">
        <v>0</v>
      </c>
      <c r="EI97" s="24">
        <v>278.827</v>
      </c>
      <c r="EJ97" s="24">
        <v>0</v>
      </c>
      <c r="EK97" s="24">
        <v>100</v>
      </c>
      <c r="EL97" s="24">
        <v>100</v>
      </c>
      <c r="EM97" s="24">
        <v>3</v>
      </c>
      <c r="EN97" s="24">
        <v>0</v>
      </c>
      <c r="EO97" s="25" t="s">
        <v>4615</v>
      </c>
      <c r="EP97" s="24">
        <v>6.5679999999999996</v>
      </c>
      <c r="EQ97" s="24">
        <v>7.3410000000000002</v>
      </c>
      <c r="ER97" s="24">
        <v>8.0779999999999994</v>
      </c>
      <c r="ES97" s="24">
        <v>2</v>
      </c>
      <c r="ET97" s="25" t="s">
        <v>1092</v>
      </c>
      <c r="EU97" s="24">
        <v>241.458</v>
      </c>
      <c r="EV97" s="24">
        <v>241.458</v>
      </c>
      <c r="EW97" s="24">
        <v>242.512</v>
      </c>
      <c r="EX97" s="24">
        <v>1</v>
      </c>
      <c r="EY97" s="24">
        <v>100</v>
      </c>
      <c r="EZ97" s="24">
        <v>100</v>
      </c>
      <c r="FA97" s="24">
        <v>0.7</v>
      </c>
      <c r="FB97" s="24">
        <v>38.143999999999998</v>
      </c>
      <c r="FC97" s="24">
        <v>39.481000000000002</v>
      </c>
      <c r="FD97" s="24">
        <v>5</v>
      </c>
      <c r="FE97" s="25" t="s">
        <v>4616</v>
      </c>
      <c r="FF97" s="24">
        <v>3</v>
      </c>
      <c r="FG97" s="24">
        <v>4</v>
      </c>
      <c r="FH97" s="24">
        <v>3</v>
      </c>
      <c r="FI97" s="24">
        <v>0</v>
      </c>
      <c r="FJ97" s="24">
        <v>1</v>
      </c>
      <c r="FK97" s="24">
        <v>0</v>
      </c>
      <c r="FL97" s="25" t="s">
        <v>313</v>
      </c>
      <c r="FM97" s="25" t="s">
        <v>313</v>
      </c>
      <c r="FN97" s="24">
        <v>1</v>
      </c>
      <c r="FO97" s="24">
        <v>5.7919999999999998</v>
      </c>
      <c r="FP97" s="24">
        <v>55.384</v>
      </c>
      <c r="FQ97" s="24">
        <v>56.100999999999999</v>
      </c>
      <c r="FR97" s="24">
        <v>10</v>
      </c>
      <c r="FS97" s="25" t="s">
        <v>1493</v>
      </c>
      <c r="FT97" s="25" t="s">
        <v>323</v>
      </c>
      <c r="FU97" s="25"/>
      <c r="FV97" s="74">
        <v>1</v>
      </c>
      <c r="FW97" s="25" t="s">
        <v>1494</v>
      </c>
      <c r="FX97" s="25" t="s">
        <v>339</v>
      </c>
      <c r="FY97" s="24">
        <v>2.105</v>
      </c>
      <c r="FZ97" s="24">
        <v>168.49600000000001</v>
      </c>
      <c r="GA97" s="24">
        <v>172.48400000000001</v>
      </c>
      <c r="GB97" s="24">
        <v>11</v>
      </c>
      <c r="GC97" s="25" t="s">
        <v>4617</v>
      </c>
      <c r="GD97" s="25" t="s">
        <v>368</v>
      </c>
      <c r="GE97" s="25"/>
      <c r="GF97" s="74">
        <v>1</v>
      </c>
      <c r="GG97" s="25" t="s">
        <v>4618</v>
      </c>
      <c r="GH97" s="25" t="s">
        <v>339</v>
      </c>
      <c r="GI97" s="24">
        <v>111.02</v>
      </c>
      <c r="GJ97" s="24">
        <v>239.21</v>
      </c>
      <c r="GK97" s="24">
        <v>279.04899999999998</v>
      </c>
      <c r="GL97" s="24">
        <v>8</v>
      </c>
      <c r="GM97" s="24">
        <v>1</v>
      </c>
      <c r="GN97" s="25" t="s">
        <v>4619</v>
      </c>
      <c r="GO97" s="24">
        <v>40.045000000000002</v>
      </c>
      <c r="GP97" s="24">
        <v>45.981999999999999</v>
      </c>
      <c r="GQ97" s="24">
        <v>136.96600000000001</v>
      </c>
      <c r="GR97" s="24">
        <v>2</v>
      </c>
      <c r="GS97" s="24">
        <v>2</v>
      </c>
      <c r="GT97" s="24">
        <v>3</v>
      </c>
      <c r="GU97" s="24">
        <v>0</v>
      </c>
      <c r="GV97" s="24">
        <v>2</v>
      </c>
      <c r="GW97" s="25" t="s">
        <v>460</v>
      </c>
      <c r="GX97" s="24">
        <v>4.7140000000000004</v>
      </c>
      <c r="GY97" s="24">
        <v>29.108000000000001</v>
      </c>
      <c r="GZ97" s="24">
        <v>30.373000000000001</v>
      </c>
      <c r="HA97" s="24">
        <v>12</v>
      </c>
      <c r="HB97" s="24">
        <v>1</v>
      </c>
      <c r="HC97" s="24">
        <v>1</v>
      </c>
      <c r="HD97" s="24">
        <v>1</v>
      </c>
      <c r="HE97" s="24">
        <v>1</v>
      </c>
      <c r="HF97" s="24">
        <v>1</v>
      </c>
      <c r="HG97" s="24">
        <v>6</v>
      </c>
      <c r="HH97" s="24">
        <v>6</v>
      </c>
      <c r="HI97" s="25" t="s">
        <v>3684</v>
      </c>
      <c r="HJ97" s="25" t="s">
        <v>3685</v>
      </c>
      <c r="HK97" s="8"/>
      <c r="HL97" s="12" t="s">
        <v>4607</v>
      </c>
      <c r="HM97" s="23">
        <v>44273.556851851848</v>
      </c>
      <c r="HN97" s="23">
        <v>44273.928935185184</v>
      </c>
      <c r="HO97" s="24">
        <v>100</v>
      </c>
      <c r="HP97" s="24">
        <v>32148</v>
      </c>
      <c r="HQ97" s="24">
        <v>1</v>
      </c>
      <c r="HR97" s="23">
        <v>44273.928950462963</v>
      </c>
      <c r="HS97" s="25" t="s">
        <v>314</v>
      </c>
      <c r="HT97" s="25" t="s">
        <v>315</v>
      </c>
      <c r="HU97" s="25" t="s">
        <v>316</v>
      </c>
      <c r="HV97" s="25" t="s">
        <v>1480</v>
      </c>
      <c r="HW97" s="24">
        <v>1</v>
      </c>
      <c r="HX97" s="24">
        <v>0</v>
      </c>
      <c r="HY97" s="24">
        <v>1</v>
      </c>
      <c r="HZ97" s="24">
        <v>1</v>
      </c>
      <c r="IA97" s="24">
        <v>1</v>
      </c>
      <c r="IB97" s="24">
        <v>1</v>
      </c>
      <c r="IC97" s="24">
        <v>1</v>
      </c>
      <c r="ID97" s="24">
        <v>1</v>
      </c>
      <c r="IE97" s="25" t="s">
        <v>4620</v>
      </c>
      <c r="IF97" s="24">
        <v>3</v>
      </c>
      <c r="IG97" s="24">
        <v>0</v>
      </c>
      <c r="IH97" s="25" t="s">
        <v>4621</v>
      </c>
      <c r="II97" s="25" t="s">
        <v>391</v>
      </c>
      <c r="IJ97" s="25"/>
      <c r="IK97" s="74">
        <v>1</v>
      </c>
      <c r="IL97" s="25" t="s">
        <v>1989</v>
      </c>
      <c r="IM97" s="74">
        <v>33</v>
      </c>
      <c r="IN97" s="25"/>
      <c r="IO97" s="74">
        <v>1</v>
      </c>
      <c r="IP97" s="25" t="s">
        <v>4622</v>
      </c>
      <c r="IQ97" s="25" t="s">
        <v>4623</v>
      </c>
      <c r="IR97" s="74">
        <v>22</v>
      </c>
      <c r="IS97" s="25"/>
      <c r="IT97" s="74">
        <v>1</v>
      </c>
      <c r="IU97" s="25" t="s">
        <v>4624</v>
      </c>
      <c r="IV97" s="74">
        <v>21</v>
      </c>
      <c r="IW97" s="25"/>
      <c r="IX97" s="74">
        <v>1</v>
      </c>
      <c r="IY97" s="25" t="s">
        <v>4625</v>
      </c>
      <c r="IZ97" s="25" t="s">
        <v>1314</v>
      </c>
      <c r="JA97" s="74">
        <v>40</v>
      </c>
      <c r="JB97" s="25"/>
      <c r="JC97" s="74">
        <v>1</v>
      </c>
      <c r="JD97" s="25" t="s">
        <v>1994</v>
      </c>
      <c r="JE97" s="74">
        <v>60</v>
      </c>
      <c r="JF97" s="25"/>
      <c r="JG97" s="74">
        <v>1</v>
      </c>
      <c r="JH97" s="25" t="s">
        <v>4626</v>
      </c>
      <c r="JI97" s="24">
        <v>3</v>
      </c>
      <c r="JJ97" s="24">
        <v>0</v>
      </c>
      <c r="JK97" s="24">
        <v>2</v>
      </c>
      <c r="JL97" s="24">
        <v>1</v>
      </c>
      <c r="JM97" s="25" t="s">
        <v>4627</v>
      </c>
      <c r="JN97" s="24">
        <v>1</v>
      </c>
      <c r="JO97" s="24">
        <v>2</v>
      </c>
      <c r="JP97" s="24">
        <v>2</v>
      </c>
      <c r="JQ97" s="24">
        <v>3</v>
      </c>
      <c r="JR97" s="24">
        <v>1</v>
      </c>
      <c r="JS97" s="25" t="s">
        <v>4628</v>
      </c>
      <c r="JT97" s="24">
        <v>2</v>
      </c>
      <c r="JU97" s="24">
        <v>1</v>
      </c>
      <c r="JV97" s="25" t="s">
        <v>4629</v>
      </c>
      <c r="JW97" s="24">
        <v>2</v>
      </c>
      <c r="JX97" s="24">
        <v>3</v>
      </c>
      <c r="JY97" s="24">
        <v>0</v>
      </c>
      <c r="JZ97" s="24">
        <v>1</v>
      </c>
      <c r="KA97" s="24">
        <v>0</v>
      </c>
      <c r="KB97" s="25" t="s">
        <v>313</v>
      </c>
      <c r="KC97" s="25" t="s">
        <v>313</v>
      </c>
      <c r="KD97" s="24">
        <v>1</v>
      </c>
      <c r="KE97" s="24">
        <v>1.9810000000000001</v>
      </c>
      <c r="KF97" s="24">
        <v>16.957000000000001</v>
      </c>
      <c r="KG97" s="24">
        <v>18.088999999999999</v>
      </c>
      <c r="KH97" s="24">
        <v>10</v>
      </c>
      <c r="KI97" s="24">
        <v>1</v>
      </c>
      <c r="KJ97" s="24">
        <v>1</v>
      </c>
      <c r="KK97" s="24">
        <v>2</v>
      </c>
      <c r="KL97" s="24">
        <v>2</v>
      </c>
      <c r="KM97" s="24">
        <v>1</v>
      </c>
      <c r="KN97" s="24">
        <v>10</v>
      </c>
      <c r="KO97" s="24">
        <v>2</v>
      </c>
      <c r="KP97" s="25" t="s">
        <v>312</v>
      </c>
      <c r="KQ97" s="25" t="s">
        <v>313</v>
      </c>
      <c r="KR97" s="24">
        <v>0</v>
      </c>
      <c r="KS97" s="25" t="s">
        <v>640</v>
      </c>
      <c r="KT97" s="25" t="s">
        <v>313</v>
      </c>
      <c r="KU97" s="24">
        <v>4</v>
      </c>
      <c r="KV97" s="24">
        <v>4</v>
      </c>
      <c r="KW97" s="24">
        <v>4</v>
      </c>
      <c r="KX97" s="24">
        <v>4</v>
      </c>
      <c r="KY97" s="24">
        <v>3</v>
      </c>
      <c r="KZ97" s="24">
        <v>3</v>
      </c>
      <c r="LA97" s="24">
        <v>3</v>
      </c>
      <c r="LB97" s="24">
        <v>3</v>
      </c>
      <c r="LC97" s="24">
        <v>3</v>
      </c>
      <c r="LD97" s="24">
        <v>3</v>
      </c>
      <c r="LE97" s="24">
        <v>4</v>
      </c>
      <c r="LF97" s="24">
        <v>3</v>
      </c>
      <c r="LG97" s="24">
        <v>3</v>
      </c>
      <c r="LH97" s="24">
        <v>1</v>
      </c>
      <c r="LI97" s="24">
        <v>4</v>
      </c>
      <c r="LJ97" s="24">
        <v>3</v>
      </c>
      <c r="LK97" s="24">
        <v>2</v>
      </c>
      <c r="LL97" s="24">
        <v>2</v>
      </c>
      <c r="LM97" s="24">
        <v>3</v>
      </c>
      <c r="LN97" s="24">
        <v>4</v>
      </c>
      <c r="LO97" s="24">
        <v>4</v>
      </c>
      <c r="LP97" s="24">
        <v>5</v>
      </c>
      <c r="LQ97" s="24">
        <v>5</v>
      </c>
      <c r="LR97" s="24">
        <v>4</v>
      </c>
      <c r="LS97" s="24">
        <v>3</v>
      </c>
      <c r="LT97" s="24">
        <v>3</v>
      </c>
      <c r="LU97" s="24">
        <v>4</v>
      </c>
      <c r="LV97" s="25" t="s">
        <v>4630</v>
      </c>
      <c r="LW97" s="25" t="s">
        <v>4631</v>
      </c>
      <c r="LX97" s="25" t="s">
        <v>4632</v>
      </c>
      <c r="LY97" s="25" t="s">
        <v>4633</v>
      </c>
      <c r="LZ97" s="24">
        <v>45</v>
      </c>
      <c r="MA97">
        <f t="shared" si="59"/>
        <v>11</v>
      </c>
      <c r="MB97">
        <f t="shared" si="60"/>
        <v>6</v>
      </c>
      <c r="MC97">
        <f t="shared" si="61"/>
        <v>5</v>
      </c>
      <c r="MD97">
        <f t="shared" si="62"/>
        <v>7</v>
      </c>
      <c r="ME97">
        <f t="shared" si="92"/>
        <v>41</v>
      </c>
      <c r="MF97">
        <f t="shared" si="93"/>
        <v>1.8333333333333333</v>
      </c>
      <c r="MG97">
        <f t="shared" si="94"/>
        <v>1</v>
      </c>
      <c r="MH97">
        <f t="shared" si="95"/>
        <v>1</v>
      </c>
      <c r="MI97">
        <f t="shared" si="96"/>
        <v>1.4</v>
      </c>
      <c r="MJ97">
        <f t="shared" si="97"/>
        <v>3.4166666666666665</v>
      </c>
      <c r="MK97">
        <f t="shared" si="98"/>
        <v>0</v>
      </c>
      <c r="ML97">
        <f t="shared" si="99"/>
        <v>2.6</v>
      </c>
      <c r="MM97">
        <f t="shared" si="100"/>
        <v>0</v>
      </c>
      <c r="MN97">
        <f t="shared" si="101"/>
        <v>3</v>
      </c>
      <c r="MO97">
        <f t="shared" si="102"/>
        <v>0</v>
      </c>
      <c r="MP97">
        <f t="shared" si="103"/>
        <v>2.6666666666666665</v>
      </c>
      <c r="MQ97">
        <f t="shared" si="104"/>
        <v>0</v>
      </c>
      <c r="MR97">
        <f t="shared" si="105"/>
        <v>3</v>
      </c>
      <c r="MS97">
        <f t="shared" si="106"/>
        <v>100</v>
      </c>
      <c r="MT97">
        <f t="shared" si="107"/>
        <v>100</v>
      </c>
      <c r="MU97" s="77">
        <f t="shared" si="63"/>
        <v>1</v>
      </c>
      <c r="MV97">
        <f t="shared" si="64"/>
        <v>1</v>
      </c>
      <c r="MW97">
        <v>0</v>
      </c>
      <c r="MX97">
        <v>1</v>
      </c>
      <c r="MY97">
        <f t="shared" si="65"/>
        <v>1</v>
      </c>
      <c r="MZ97">
        <v>1</v>
      </c>
      <c r="NA97">
        <v>1</v>
      </c>
      <c r="NB97">
        <f t="shared" si="66"/>
        <v>1</v>
      </c>
      <c r="NC97">
        <f t="shared" si="67"/>
        <v>1</v>
      </c>
      <c r="ND97">
        <f t="shared" si="68"/>
        <v>1</v>
      </c>
      <c r="NE97">
        <f t="shared" si="69"/>
        <v>1</v>
      </c>
      <c r="NF97">
        <f t="shared" si="70"/>
        <v>1</v>
      </c>
      <c r="NG97">
        <f t="shared" si="71"/>
        <v>0</v>
      </c>
      <c r="NH97">
        <f t="shared" si="72"/>
        <v>1</v>
      </c>
      <c r="NI97">
        <f t="shared" si="73"/>
        <v>1</v>
      </c>
      <c r="NJ97">
        <f t="shared" si="74"/>
        <v>1</v>
      </c>
      <c r="NK97">
        <f t="shared" si="75"/>
        <v>1</v>
      </c>
      <c r="NL97">
        <f t="shared" si="76"/>
        <v>1</v>
      </c>
      <c r="NM97">
        <f t="shared" si="77"/>
        <v>1</v>
      </c>
      <c r="NN97" s="77">
        <f t="shared" si="78"/>
        <v>1</v>
      </c>
      <c r="NO97" s="77">
        <f t="shared" si="79"/>
        <v>0</v>
      </c>
      <c r="NP97" s="77">
        <f t="shared" si="80"/>
        <v>1</v>
      </c>
      <c r="NQ97" s="77">
        <f t="shared" si="81"/>
        <v>1</v>
      </c>
      <c r="NR97" s="77">
        <f t="shared" si="82"/>
        <v>1</v>
      </c>
      <c r="NS97" s="77">
        <f t="shared" si="83"/>
        <v>1</v>
      </c>
      <c r="NT97" s="77">
        <f t="shared" si="84"/>
        <v>1</v>
      </c>
      <c r="NU97" s="77">
        <f t="shared" si="85"/>
        <v>1</v>
      </c>
      <c r="NV97" s="77">
        <f t="shared" si="86"/>
        <v>1</v>
      </c>
      <c r="NW97" s="77">
        <v>1</v>
      </c>
      <c r="NX97" s="77">
        <v>1</v>
      </c>
      <c r="NY97" s="77">
        <f t="shared" si="108"/>
        <v>0.83333333333333337</v>
      </c>
      <c r="NZ97" s="77">
        <f t="shared" si="109"/>
        <v>0.75</v>
      </c>
      <c r="OA97" s="77">
        <f t="shared" si="110"/>
        <v>1</v>
      </c>
      <c r="OB97" s="77">
        <f t="shared" si="87"/>
        <v>0.83333333333333337</v>
      </c>
      <c r="OC97">
        <f t="shared" si="88"/>
        <v>1</v>
      </c>
      <c r="OD97" s="77">
        <f t="shared" si="111"/>
        <v>0.75</v>
      </c>
      <c r="OE97">
        <f t="shared" si="89"/>
        <v>0.93333333333333335</v>
      </c>
      <c r="OF97">
        <f t="shared" si="90"/>
        <v>1</v>
      </c>
      <c r="OG97">
        <f t="shared" si="112"/>
        <v>0.83333333333333337</v>
      </c>
      <c r="OH97">
        <f t="shared" si="91"/>
        <v>0.83333333333333337</v>
      </c>
      <c r="OI97">
        <f t="shared" si="113"/>
        <v>1</v>
      </c>
      <c r="OJ97" s="77">
        <f t="shared" si="114"/>
        <v>0.75</v>
      </c>
      <c r="OK97">
        <v>1</v>
      </c>
      <c r="OL97">
        <v>1</v>
      </c>
      <c r="OM97">
        <v>1</v>
      </c>
      <c r="ON97">
        <v>0</v>
      </c>
      <c r="OO97" s="1">
        <v>1</v>
      </c>
      <c r="OP97">
        <f t="shared" si="115"/>
        <v>5</v>
      </c>
      <c r="OQ97">
        <v>0</v>
      </c>
      <c r="OR97">
        <v>3</v>
      </c>
      <c r="OS97">
        <f t="shared" si="116"/>
        <v>8</v>
      </c>
    </row>
    <row r="98" spans="1:409" ht="18" customHeight="1">
      <c r="A98">
        <v>1</v>
      </c>
      <c r="B98" t="s">
        <v>7264</v>
      </c>
      <c r="F98">
        <v>1</v>
      </c>
      <c r="G98">
        <v>1</v>
      </c>
      <c r="H98" s="158" t="s">
        <v>7250</v>
      </c>
      <c r="I98" s="111" t="s">
        <v>1479</v>
      </c>
      <c r="J98" s="11" t="s">
        <v>7271</v>
      </c>
      <c r="K98" s="6">
        <v>44270.686296296299</v>
      </c>
      <c r="L98" s="6">
        <v>44270.873564814814</v>
      </c>
      <c r="M98" s="7">
        <v>92</v>
      </c>
      <c r="N98" s="7">
        <v>2</v>
      </c>
      <c r="O98" s="73">
        <v>1</v>
      </c>
      <c r="P98" s="4" t="s">
        <v>313</v>
      </c>
      <c r="Q98" s="7">
        <v>16179</v>
      </c>
      <c r="R98" s="7">
        <v>0</v>
      </c>
      <c r="S98" s="6">
        <v>44277.873587604168</v>
      </c>
      <c r="T98" s="4" t="s">
        <v>314</v>
      </c>
      <c r="U98" s="4" t="s">
        <v>407</v>
      </c>
      <c r="V98" s="4" t="s">
        <v>444</v>
      </c>
      <c r="W98" s="4" t="s">
        <v>1480</v>
      </c>
      <c r="X98" s="7">
        <v>10.996</v>
      </c>
      <c r="Y98" s="7">
        <v>23.56</v>
      </c>
      <c r="Z98" s="7">
        <v>32.746000000000002</v>
      </c>
      <c r="AA98" s="7">
        <v>9</v>
      </c>
      <c r="AB98" s="7">
        <v>2</v>
      </c>
      <c r="AC98" s="7">
        <v>2</v>
      </c>
      <c r="AD98" s="7">
        <v>2</v>
      </c>
      <c r="AE98" s="7">
        <v>1</v>
      </c>
      <c r="AF98" s="7">
        <v>2</v>
      </c>
      <c r="AG98" s="7">
        <v>2</v>
      </c>
      <c r="AH98" s="7">
        <v>3</v>
      </c>
      <c r="AI98" s="7">
        <v>1</v>
      </c>
      <c r="AJ98" s="4" t="s">
        <v>1481</v>
      </c>
      <c r="AK98" s="7">
        <v>2.101</v>
      </c>
      <c r="AL98" s="7">
        <v>3.04</v>
      </c>
      <c r="AM98" s="7">
        <v>5.5679999999999996</v>
      </c>
      <c r="AN98" s="7">
        <v>2</v>
      </c>
      <c r="AO98" s="7">
        <v>2</v>
      </c>
      <c r="AP98" s="7">
        <v>2</v>
      </c>
      <c r="AQ98" s="7">
        <v>0</v>
      </c>
      <c r="AR98" s="7">
        <v>0</v>
      </c>
      <c r="AS98" s="7">
        <v>163.85499999999999</v>
      </c>
      <c r="AT98" s="7">
        <v>0</v>
      </c>
      <c r="AU98" s="7">
        <v>3.2269999999999999</v>
      </c>
      <c r="AV98" s="7">
        <v>180.75200000000001</v>
      </c>
      <c r="AW98" s="7">
        <v>258.98700000000002</v>
      </c>
      <c r="AX98" s="7">
        <v>8</v>
      </c>
      <c r="AY98" s="4" t="s">
        <v>1297</v>
      </c>
      <c r="AZ98" s="4" t="s">
        <v>377</v>
      </c>
      <c r="BA98" s="4"/>
      <c r="BB98" s="73">
        <v>1</v>
      </c>
      <c r="BC98" s="4" t="s">
        <v>1482</v>
      </c>
      <c r="BD98" s="7">
        <v>292.59300000000002</v>
      </c>
      <c r="BE98" s="7">
        <v>303.40199999999999</v>
      </c>
      <c r="BF98" s="7">
        <v>2296.5790000000002</v>
      </c>
      <c r="BG98" s="7">
        <v>3</v>
      </c>
      <c r="BH98" s="7">
        <v>4.4249999999999998</v>
      </c>
      <c r="BI98" s="7">
        <v>130.57499999999999</v>
      </c>
      <c r="BJ98" s="7">
        <v>131.886</v>
      </c>
      <c r="BK98" s="7">
        <v>8</v>
      </c>
      <c r="BL98" s="4" t="s">
        <v>1483</v>
      </c>
      <c r="BM98" s="7">
        <v>4.6440000000000001</v>
      </c>
      <c r="BN98" s="7">
        <v>207.44800000000001</v>
      </c>
      <c r="BO98" s="7">
        <v>998.48299999999995</v>
      </c>
      <c r="BP98" s="7">
        <v>4</v>
      </c>
      <c r="BQ98" s="7">
        <v>100</v>
      </c>
      <c r="BR98" s="7">
        <v>100</v>
      </c>
      <c r="BS98" s="7">
        <v>10.18</v>
      </c>
      <c r="BT98" s="7">
        <v>1923.981</v>
      </c>
      <c r="BU98" s="7">
        <v>1928.1569999999999</v>
      </c>
      <c r="BV98" s="7">
        <v>26</v>
      </c>
      <c r="BW98" s="4" t="s">
        <v>1484</v>
      </c>
      <c r="BX98" s="4" t="s">
        <v>510</v>
      </c>
      <c r="BY98" s="4"/>
      <c r="BZ98" s="73">
        <v>2</v>
      </c>
      <c r="CA98" s="4" t="s">
        <v>1485</v>
      </c>
      <c r="CB98" s="7">
        <v>5.7939999999999996</v>
      </c>
      <c r="CC98" s="7">
        <v>106.571</v>
      </c>
      <c r="CD98" s="7">
        <v>231.083</v>
      </c>
      <c r="CE98" s="7">
        <v>2</v>
      </c>
      <c r="CF98" s="7">
        <v>100</v>
      </c>
      <c r="CG98" s="7">
        <v>100</v>
      </c>
      <c r="CH98" s="7">
        <v>31.8</v>
      </c>
      <c r="CI98" s="7">
        <v>112.80200000000001</v>
      </c>
      <c r="CJ98" s="7">
        <v>117.819</v>
      </c>
      <c r="CK98" s="7">
        <v>3</v>
      </c>
      <c r="CL98" s="97" t="s">
        <v>413</v>
      </c>
      <c r="CM98" s="94" t="s">
        <v>414</v>
      </c>
      <c r="CN98" s="7">
        <v>163.81899999999999</v>
      </c>
      <c r="CO98" s="7">
        <v>166.358</v>
      </c>
      <c r="CP98" s="7">
        <v>336.483</v>
      </c>
      <c r="CQ98" s="7">
        <v>2</v>
      </c>
      <c r="CR98" s="7">
        <v>100</v>
      </c>
      <c r="CS98" s="7">
        <v>100</v>
      </c>
      <c r="CT98" s="7">
        <v>3</v>
      </c>
      <c r="CU98" s="7">
        <v>0</v>
      </c>
      <c r="CV98" s="4" t="s">
        <v>1486</v>
      </c>
      <c r="CW98" s="7">
        <v>217.334</v>
      </c>
      <c r="CX98" s="7">
        <v>415.01299999999998</v>
      </c>
      <c r="CY98" s="7">
        <v>430.20299999999997</v>
      </c>
      <c r="CZ98" s="7">
        <v>2</v>
      </c>
      <c r="DA98" s="7">
        <v>2.5459999999999998</v>
      </c>
      <c r="DB98" s="7">
        <v>2.5459999999999998</v>
      </c>
      <c r="DC98" s="7">
        <v>151.58500000000001</v>
      </c>
      <c r="DD98" s="7">
        <v>1</v>
      </c>
      <c r="DE98" s="4" t="s">
        <v>1487</v>
      </c>
      <c r="DF98" s="7">
        <v>0</v>
      </c>
      <c r="DG98" s="7">
        <v>0</v>
      </c>
      <c r="DH98" s="7">
        <v>35.878999999999998</v>
      </c>
      <c r="DI98" s="7">
        <v>0</v>
      </c>
      <c r="DJ98" s="7">
        <v>100</v>
      </c>
      <c r="DK98" s="7">
        <v>100</v>
      </c>
      <c r="DL98" s="7">
        <v>120.03700000000001</v>
      </c>
      <c r="DM98" s="7">
        <v>233.821</v>
      </c>
      <c r="DN98" s="7">
        <v>236.16499999999999</v>
      </c>
      <c r="DO98" s="7">
        <v>7</v>
      </c>
      <c r="DP98" s="4" t="s">
        <v>1488</v>
      </c>
      <c r="DQ98" s="4" t="s">
        <v>510</v>
      </c>
      <c r="DR98" s="4" t="s">
        <v>1489</v>
      </c>
      <c r="DS98" s="73">
        <v>2</v>
      </c>
      <c r="DT98" s="4" t="s">
        <v>1490</v>
      </c>
      <c r="DU98" s="7">
        <v>1027.3589999999999</v>
      </c>
      <c r="DV98" s="7">
        <v>1027.3589999999999</v>
      </c>
      <c r="DW98" s="7">
        <v>1079.0509999999999</v>
      </c>
      <c r="DX98" s="7">
        <v>1</v>
      </c>
      <c r="DY98" s="7">
        <v>100</v>
      </c>
      <c r="DZ98" s="7">
        <v>100</v>
      </c>
      <c r="EA98" s="7">
        <v>139.536</v>
      </c>
      <c r="EB98" s="7">
        <v>174.23599999999999</v>
      </c>
      <c r="EC98" s="7">
        <v>204.14</v>
      </c>
      <c r="ED98" s="7">
        <v>3</v>
      </c>
      <c r="EE98" s="94" t="s">
        <v>363</v>
      </c>
      <c r="EF98" s="94" t="s">
        <v>364</v>
      </c>
      <c r="EG98" s="7">
        <v>0</v>
      </c>
      <c r="EH98" s="7">
        <v>0</v>
      </c>
      <c r="EI98" s="7">
        <v>168.76499999999999</v>
      </c>
      <c r="EJ98" s="7">
        <v>0</v>
      </c>
      <c r="EK98" s="7">
        <v>100</v>
      </c>
      <c r="EL98" s="7">
        <v>100</v>
      </c>
      <c r="EM98" s="7">
        <v>3</v>
      </c>
      <c r="EN98" s="7">
        <v>0</v>
      </c>
      <c r="EO98" s="4" t="s">
        <v>1491</v>
      </c>
      <c r="EP98" s="7">
        <v>32.826999999999998</v>
      </c>
      <c r="EQ98" s="7">
        <v>55.581000000000003</v>
      </c>
      <c r="ER98" s="7">
        <v>255.47200000000001</v>
      </c>
      <c r="ES98" s="7">
        <v>7</v>
      </c>
      <c r="ET98" s="4" t="s">
        <v>1092</v>
      </c>
      <c r="EU98" s="7">
        <v>113.161</v>
      </c>
      <c r="EV98" s="7">
        <v>127.55200000000001</v>
      </c>
      <c r="EW98" s="7">
        <v>284.8</v>
      </c>
      <c r="EX98" s="7">
        <v>2</v>
      </c>
      <c r="EY98" s="7">
        <v>100</v>
      </c>
      <c r="EZ98" s="7">
        <v>100</v>
      </c>
      <c r="FA98" s="7">
        <v>5.5</v>
      </c>
      <c r="FB98" s="7">
        <v>565.23900000000003</v>
      </c>
      <c r="FC98" s="7">
        <v>680.59</v>
      </c>
      <c r="FD98" s="7">
        <v>13</v>
      </c>
      <c r="FE98" s="4" t="s">
        <v>1492</v>
      </c>
      <c r="FF98" s="7">
        <v>3</v>
      </c>
      <c r="FG98" s="7">
        <v>4</v>
      </c>
      <c r="FH98" s="7">
        <v>3</v>
      </c>
      <c r="FI98" s="7">
        <v>0</v>
      </c>
      <c r="FJ98" s="7">
        <v>1</v>
      </c>
      <c r="FK98" s="7">
        <v>0</v>
      </c>
      <c r="FL98" s="4" t="s">
        <v>313</v>
      </c>
      <c r="FM98" s="4" t="s">
        <v>313</v>
      </c>
      <c r="FN98" s="7">
        <v>1</v>
      </c>
      <c r="FO98" s="7">
        <v>45.110999999999997</v>
      </c>
      <c r="FP98" s="7">
        <v>331.73200000000003</v>
      </c>
      <c r="FQ98" s="7">
        <v>339.72699999999998</v>
      </c>
      <c r="FR98" s="7">
        <v>10</v>
      </c>
      <c r="FS98" s="4" t="s">
        <v>1493</v>
      </c>
      <c r="FT98" s="4" t="s">
        <v>323</v>
      </c>
      <c r="FU98" s="4"/>
      <c r="FV98" s="73">
        <v>1</v>
      </c>
      <c r="FW98" s="4" t="s">
        <v>1494</v>
      </c>
      <c r="FX98" s="4" t="s">
        <v>339</v>
      </c>
      <c r="FY98" s="4" t="s">
        <v>353</v>
      </c>
      <c r="FZ98" s="4" t="s">
        <v>353</v>
      </c>
      <c r="GA98" s="4" t="s">
        <v>353</v>
      </c>
      <c r="GB98" s="4" t="s">
        <v>353</v>
      </c>
      <c r="GC98" s="4" t="s">
        <v>353</v>
      </c>
      <c r="GD98" s="4" t="s">
        <v>320</v>
      </c>
      <c r="GE98" s="4"/>
      <c r="GF98" s="73">
        <v>-999</v>
      </c>
      <c r="GG98" s="4" t="s">
        <v>353</v>
      </c>
      <c r="GH98" s="4" t="s">
        <v>353</v>
      </c>
      <c r="GI98" s="4" t="s">
        <v>353</v>
      </c>
      <c r="GJ98" s="4" t="s">
        <v>353</v>
      </c>
      <c r="GK98" s="4" t="s">
        <v>353</v>
      </c>
      <c r="GL98" s="4" t="s">
        <v>353</v>
      </c>
      <c r="GM98" s="4" t="s">
        <v>353</v>
      </c>
      <c r="GN98" s="4" t="s">
        <v>353</v>
      </c>
      <c r="GO98" s="4" t="s">
        <v>353</v>
      </c>
      <c r="GP98" s="4" t="s">
        <v>353</v>
      </c>
      <c r="GQ98" s="4" t="s">
        <v>353</v>
      </c>
      <c r="GR98" s="4" t="s">
        <v>353</v>
      </c>
      <c r="GS98" s="4" t="s">
        <v>353</v>
      </c>
      <c r="GT98" s="4" t="s">
        <v>353</v>
      </c>
      <c r="GU98" s="4" t="s">
        <v>353</v>
      </c>
      <c r="GV98" s="4" t="s">
        <v>353</v>
      </c>
      <c r="GW98" s="4" t="s">
        <v>353</v>
      </c>
      <c r="GX98" s="4" t="s">
        <v>353</v>
      </c>
      <c r="GY98" s="4" t="s">
        <v>353</v>
      </c>
      <c r="GZ98" s="4" t="s">
        <v>353</v>
      </c>
      <c r="HA98" s="4" t="s">
        <v>353</v>
      </c>
      <c r="HB98" s="4" t="s">
        <v>353</v>
      </c>
      <c r="HC98" s="4" t="s">
        <v>353</v>
      </c>
      <c r="HD98" s="4" t="s">
        <v>353</v>
      </c>
      <c r="HE98" s="4" t="s">
        <v>353</v>
      </c>
      <c r="HF98" s="4" t="s">
        <v>353</v>
      </c>
      <c r="HG98" s="4" t="s">
        <v>353</v>
      </c>
      <c r="HH98" s="4" t="s">
        <v>353</v>
      </c>
      <c r="HI98" s="4" t="s">
        <v>346</v>
      </c>
      <c r="HJ98" s="4" t="s">
        <v>347</v>
      </c>
      <c r="HK98" s="8"/>
      <c r="HL98" s="12" t="s">
        <v>1479</v>
      </c>
      <c r="HM98" s="9"/>
      <c r="HN98" s="9"/>
      <c r="HO98" s="9"/>
      <c r="HP98" s="9"/>
      <c r="HQ98" s="9"/>
      <c r="HR98" s="9"/>
      <c r="HS98" s="9"/>
      <c r="HT98" s="9"/>
      <c r="HU98" s="9"/>
      <c r="HV98" s="9"/>
      <c r="HW98" s="9"/>
      <c r="HX98" s="9"/>
      <c r="HY98" s="9"/>
      <c r="HZ98" s="9"/>
      <c r="IA98" s="9"/>
      <c r="IB98" s="9"/>
      <c r="IC98" s="9"/>
      <c r="ID98" s="9"/>
      <c r="IE98" s="9"/>
      <c r="IF98" s="9"/>
      <c r="IG98" s="9"/>
      <c r="IH98" s="9"/>
      <c r="II98" s="9" t="s">
        <v>320</v>
      </c>
      <c r="IJ98" s="9"/>
      <c r="IK98" s="7">
        <v>-999</v>
      </c>
      <c r="IL98" s="9"/>
      <c r="IM98" s="9" t="s">
        <v>320</v>
      </c>
      <c r="IN98" s="9"/>
      <c r="IO98" s="73">
        <v>-999</v>
      </c>
      <c r="IP98" s="9"/>
      <c r="IQ98" s="9"/>
      <c r="IR98" s="9" t="s">
        <v>320</v>
      </c>
      <c r="IS98" s="9"/>
      <c r="IT98" s="7">
        <v>-999</v>
      </c>
      <c r="IU98" s="9"/>
      <c r="IV98" s="9" t="s">
        <v>320</v>
      </c>
      <c r="IW98" s="9"/>
      <c r="IX98" s="7">
        <v>-999</v>
      </c>
      <c r="IY98" s="9"/>
      <c r="IZ98" s="9"/>
      <c r="JA98" s="9" t="s">
        <v>320</v>
      </c>
      <c r="JB98" s="9"/>
      <c r="JC98" s="73">
        <v>-999</v>
      </c>
      <c r="JD98" s="9"/>
      <c r="JE98" s="9" t="s">
        <v>320</v>
      </c>
      <c r="JF98" s="9"/>
      <c r="JG98" s="7">
        <v>-999</v>
      </c>
      <c r="JH98" s="9"/>
      <c r="JI98" s="9"/>
      <c r="JJ98" s="9"/>
      <c r="JK98" s="9"/>
      <c r="JL98" s="9"/>
      <c r="JM98" s="9"/>
      <c r="JN98" s="9"/>
      <c r="JO98" s="9"/>
      <c r="JP98" s="9"/>
      <c r="JQ98" s="9"/>
      <c r="JR98" s="9"/>
      <c r="JS98" s="9"/>
      <c r="JT98" s="9"/>
      <c r="JU98" s="9"/>
      <c r="JV98" s="9"/>
      <c r="JW98" s="9"/>
      <c r="JX98" s="9"/>
      <c r="JY98" s="9"/>
      <c r="JZ98" s="9"/>
      <c r="KA98" s="9"/>
      <c r="KB98" s="9"/>
      <c r="KC98" s="9"/>
      <c r="KD98" s="9"/>
      <c r="KE98" s="9"/>
      <c r="KF98" s="9"/>
      <c r="KG98" s="9"/>
      <c r="KH98" s="9"/>
      <c r="KI98" s="9"/>
      <c r="KJ98" s="9"/>
      <c r="KK98" s="9"/>
      <c r="KL98" s="9"/>
      <c r="KM98" s="9"/>
      <c r="KN98" s="9"/>
      <c r="KO98" s="9"/>
      <c r="KP98" s="9"/>
      <c r="KQ98" s="9"/>
      <c r="KR98" s="9"/>
      <c r="KS98" s="9"/>
      <c r="KT98" s="9"/>
      <c r="KU98" s="9"/>
      <c r="KV98" s="9"/>
      <c r="KW98" s="9"/>
      <c r="KX98" s="9"/>
      <c r="KY98" s="9"/>
      <c r="KZ98" s="9"/>
      <c r="LA98" s="9"/>
      <c r="LB98" s="9"/>
      <c r="LC98" s="9"/>
      <c r="LD98" s="9"/>
      <c r="LE98" s="9"/>
      <c r="LF98" s="9"/>
      <c r="LG98" s="9"/>
      <c r="LH98" s="9"/>
      <c r="LI98" s="9"/>
      <c r="LJ98" s="9"/>
      <c r="LK98" s="9"/>
      <c r="LL98" s="9"/>
      <c r="LM98" s="9"/>
      <c r="LN98" s="9"/>
      <c r="LO98" s="9"/>
      <c r="LP98" s="9"/>
      <c r="LQ98" s="9"/>
      <c r="LR98" s="9"/>
      <c r="LS98" s="9"/>
      <c r="LT98" s="9"/>
      <c r="LU98" s="9"/>
      <c r="LV98" s="9"/>
      <c r="LW98" s="9"/>
      <c r="LX98" s="9"/>
      <c r="LY98" s="9"/>
      <c r="LZ98" s="9"/>
      <c r="MA98">
        <f t="shared" si="59"/>
        <v>11</v>
      </c>
      <c r="MB98" t="str">
        <f t="shared" si="60"/>
        <v/>
      </c>
      <c r="MC98" t="str">
        <f t="shared" si="61"/>
        <v/>
      </c>
      <c r="MD98" t="str">
        <f t="shared" si="62"/>
        <v/>
      </c>
      <c r="ME98" t="str">
        <f t="shared" si="92"/>
        <v/>
      </c>
      <c r="MF98">
        <f t="shared" si="93"/>
        <v>1.8333333333333333</v>
      </c>
      <c r="MG98" t="str">
        <f t="shared" si="94"/>
        <v/>
      </c>
      <c r="MH98" t="str">
        <f t="shared" si="95"/>
        <v/>
      </c>
      <c r="MI98" t="str">
        <f t="shared" si="96"/>
        <v/>
      </c>
      <c r="MJ98" t="str">
        <f t="shared" si="97"/>
        <v/>
      </c>
      <c r="MK98">
        <f t="shared" si="98"/>
        <v>0.8</v>
      </c>
      <c r="ML98">
        <f t="shared" si="99"/>
        <v>2.6</v>
      </c>
      <c r="MM98" t="str">
        <f t="shared" si="100"/>
        <v/>
      </c>
      <c r="MN98" t="str">
        <f t="shared" si="101"/>
        <v/>
      </c>
      <c r="MO98">
        <f t="shared" si="102"/>
        <v>0.8</v>
      </c>
      <c r="MP98">
        <f t="shared" si="103"/>
        <v>2.6</v>
      </c>
      <c r="MQ98" t="str">
        <f t="shared" si="104"/>
        <v/>
      </c>
      <c r="MR98" t="str">
        <f t="shared" si="105"/>
        <v/>
      </c>
      <c r="MS98">
        <f t="shared" si="106"/>
        <v>100</v>
      </c>
      <c r="MT98">
        <f t="shared" si="107"/>
        <v>100</v>
      </c>
      <c r="MU98" s="77">
        <f t="shared" si="63"/>
        <v>1</v>
      </c>
      <c r="MV98">
        <f t="shared" si="64"/>
        <v>1</v>
      </c>
      <c r="MW98">
        <v>1</v>
      </c>
      <c r="MX98">
        <v>1</v>
      </c>
      <c r="MY98">
        <f t="shared" si="65"/>
        <v>1</v>
      </c>
      <c r="MZ98">
        <v>1</v>
      </c>
      <c r="NA98">
        <v>1</v>
      </c>
      <c r="NB98">
        <f t="shared" si="66"/>
        <v>1</v>
      </c>
      <c r="NC98">
        <f t="shared" si="67"/>
        <v>1</v>
      </c>
      <c r="ND98" t="str">
        <f t="shared" si="68"/>
        <v/>
      </c>
      <c r="NE98" t="str">
        <f t="shared" si="69"/>
        <v/>
      </c>
      <c r="NF98" t="str">
        <f t="shared" si="70"/>
        <v/>
      </c>
      <c r="NG98" t="str">
        <f t="shared" si="71"/>
        <v/>
      </c>
      <c r="NH98" t="str">
        <f t="shared" si="72"/>
        <v/>
      </c>
      <c r="NI98" t="str">
        <f t="shared" si="73"/>
        <v/>
      </c>
      <c r="NJ98" t="str">
        <f t="shared" si="74"/>
        <v/>
      </c>
      <c r="NK98" t="str">
        <f t="shared" si="75"/>
        <v/>
      </c>
      <c r="NL98" t="str">
        <f t="shared" si="76"/>
        <v/>
      </c>
      <c r="NM98" t="str">
        <f t="shared" si="77"/>
        <v/>
      </c>
      <c r="NN98" s="77" t="str">
        <f t="shared" si="78"/>
        <v/>
      </c>
      <c r="NO98" s="77" t="str">
        <f t="shared" si="79"/>
        <v/>
      </c>
      <c r="NP98" s="77" t="str">
        <f t="shared" si="80"/>
        <v/>
      </c>
      <c r="NQ98" s="77" t="str">
        <f t="shared" si="81"/>
        <v/>
      </c>
      <c r="NR98" s="77" t="str">
        <f t="shared" si="82"/>
        <v/>
      </c>
      <c r="NS98" s="77" t="str">
        <f t="shared" si="83"/>
        <v/>
      </c>
      <c r="NT98" s="77" t="str">
        <f t="shared" si="84"/>
        <v/>
      </c>
      <c r="NU98" s="77" t="str">
        <f t="shared" si="85"/>
        <v/>
      </c>
      <c r="NV98" s="77" t="str">
        <f t="shared" si="86"/>
        <v/>
      </c>
      <c r="NW98" s="77"/>
      <c r="NX98" s="77"/>
      <c r="NY98" s="77">
        <f t="shared" si="108"/>
        <v>1</v>
      </c>
      <c r="NZ98" s="77">
        <f t="shared" si="109"/>
        <v>1</v>
      </c>
      <c r="OA98" s="77">
        <f t="shared" si="110"/>
        <v>1</v>
      </c>
      <c r="OB98" s="77">
        <f t="shared" si="87"/>
        <v>1</v>
      </c>
      <c r="OC98">
        <f t="shared" si="88"/>
        <v>1</v>
      </c>
      <c r="OD98" s="77">
        <f t="shared" si="111"/>
        <v>1</v>
      </c>
      <c r="OE98" t="str">
        <f t="shared" si="89"/>
        <v/>
      </c>
      <c r="OF98" t="str">
        <f t="shared" si="90"/>
        <v/>
      </c>
      <c r="OG98" t="str">
        <f t="shared" si="112"/>
        <v/>
      </c>
      <c r="OH98">
        <f t="shared" si="91"/>
        <v>1</v>
      </c>
      <c r="OI98">
        <f t="shared" si="113"/>
        <v>1</v>
      </c>
      <c r="OJ98" s="77">
        <f t="shared" si="114"/>
        <v>1</v>
      </c>
      <c r="OM98" t="s">
        <v>353</v>
      </c>
      <c r="ON98" t="s">
        <v>353</v>
      </c>
      <c r="OO98" s="161">
        <v>1</v>
      </c>
      <c r="OP98" t="str">
        <f t="shared" si="115"/>
        <v/>
      </c>
      <c r="OQ98">
        <v>0</v>
      </c>
      <c r="OR98">
        <v>3</v>
      </c>
      <c r="OS98">
        <f t="shared" si="116"/>
        <v>8</v>
      </c>
    </row>
    <row r="99" spans="1:409" ht="18" customHeight="1">
      <c r="C99">
        <v>1</v>
      </c>
      <c r="E99">
        <v>1</v>
      </c>
      <c r="F99" t="s">
        <v>353</v>
      </c>
      <c r="G99" t="s">
        <v>353</v>
      </c>
      <c r="H99" s="112" t="s">
        <v>4634</v>
      </c>
      <c r="I99" s="112" t="s">
        <v>4634</v>
      </c>
      <c r="J99" s="22"/>
      <c r="K99" s="23">
        <v>44270.755983796298</v>
      </c>
      <c r="L99" s="23">
        <v>44270.789687500001</v>
      </c>
      <c r="M99" s="24">
        <v>25</v>
      </c>
      <c r="N99" s="24">
        <v>1</v>
      </c>
      <c r="O99" s="74">
        <v>1</v>
      </c>
      <c r="P99" s="25" t="s">
        <v>313</v>
      </c>
      <c r="Q99" s="24">
        <v>2912</v>
      </c>
      <c r="R99" s="24">
        <v>0</v>
      </c>
      <c r="S99" s="23">
        <v>44277.789709513891</v>
      </c>
      <c r="T99" s="25" t="s">
        <v>314</v>
      </c>
      <c r="U99" s="25" t="s">
        <v>407</v>
      </c>
      <c r="V99" s="25" t="s">
        <v>444</v>
      </c>
      <c r="W99" s="25" t="s">
        <v>979</v>
      </c>
      <c r="X99" s="24">
        <v>10.132999999999999</v>
      </c>
      <c r="Y99" s="24">
        <v>28.247</v>
      </c>
      <c r="Z99" s="24">
        <v>32.997</v>
      </c>
      <c r="AA99" s="24">
        <v>2</v>
      </c>
      <c r="AB99" s="24">
        <v>2</v>
      </c>
      <c r="AC99" s="24">
        <v>0</v>
      </c>
      <c r="AD99" s="24">
        <v>2</v>
      </c>
      <c r="AE99" s="24">
        <v>0</v>
      </c>
      <c r="AF99" s="24">
        <v>3</v>
      </c>
      <c r="AG99" s="24">
        <v>2</v>
      </c>
      <c r="AH99" s="24">
        <v>0</v>
      </c>
      <c r="AI99" s="24">
        <v>1</v>
      </c>
      <c r="AJ99" s="25" t="s">
        <v>4635</v>
      </c>
      <c r="AK99" s="24">
        <v>3.6549999999999998</v>
      </c>
      <c r="AL99" s="24">
        <v>7.7549999999999999</v>
      </c>
      <c r="AM99" s="24">
        <v>8.9670000000000005</v>
      </c>
      <c r="AN99" s="24">
        <v>3</v>
      </c>
      <c r="AO99" s="24">
        <v>1</v>
      </c>
      <c r="AP99" s="24">
        <v>0</v>
      </c>
      <c r="AQ99" s="24">
        <v>1.849</v>
      </c>
      <c r="AR99" s="24">
        <v>95.881</v>
      </c>
      <c r="AS99" s="24">
        <v>297.53300000000002</v>
      </c>
      <c r="AT99" s="24">
        <v>4</v>
      </c>
      <c r="AU99" s="24">
        <v>41.813000000000002</v>
      </c>
      <c r="AV99" s="24">
        <v>182.54300000000001</v>
      </c>
      <c r="AW99" s="24">
        <v>187.79900000000001</v>
      </c>
      <c r="AX99" s="24">
        <v>5</v>
      </c>
      <c r="AY99" s="25" t="s">
        <v>377</v>
      </c>
      <c r="AZ99" s="25" t="s">
        <v>377</v>
      </c>
      <c r="BA99" s="25"/>
      <c r="BB99" s="74">
        <v>1</v>
      </c>
      <c r="BC99" s="25" t="s">
        <v>4636</v>
      </c>
      <c r="BD99" s="24">
        <v>0</v>
      </c>
      <c r="BE99" s="24">
        <v>0</v>
      </c>
      <c r="BF99" s="24">
        <v>325.363</v>
      </c>
      <c r="BG99" s="24">
        <v>0</v>
      </c>
      <c r="BH99" s="24">
        <v>3.9129999999999998</v>
      </c>
      <c r="BI99" s="24">
        <v>3.9129999999999998</v>
      </c>
      <c r="BJ99" s="24">
        <v>7.2789999999999999</v>
      </c>
      <c r="BK99" s="24">
        <v>1</v>
      </c>
      <c r="BL99" s="25" t="s">
        <v>377</v>
      </c>
      <c r="BM99" s="24">
        <v>0</v>
      </c>
      <c r="BN99" s="24">
        <v>0</v>
      </c>
      <c r="BO99" s="24">
        <v>45.786000000000001</v>
      </c>
      <c r="BP99" s="24">
        <v>0</v>
      </c>
      <c r="BQ99" s="24">
        <v>80</v>
      </c>
      <c r="BR99" s="24">
        <v>100</v>
      </c>
      <c r="BS99" s="24">
        <v>16.149999999999999</v>
      </c>
      <c r="BT99" s="24">
        <v>67.700999999999993</v>
      </c>
      <c r="BU99" s="24">
        <v>104.752</v>
      </c>
      <c r="BV99" s="24">
        <v>4</v>
      </c>
      <c r="BW99" s="25" t="s">
        <v>508</v>
      </c>
      <c r="BX99" s="25" t="s">
        <v>508</v>
      </c>
      <c r="BY99" s="25"/>
      <c r="BZ99" s="74">
        <v>0</v>
      </c>
      <c r="CA99" s="25" t="s">
        <v>4637</v>
      </c>
      <c r="CB99" s="24">
        <v>0</v>
      </c>
      <c r="CC99" s="24">
        <v>0</v>
      </c>
      <c r="CD99" s="24">
        <v>88.936999999999998</v>
      </c>
      <c r="CE99" s="24">
        <v>0</v>
      </c>
      <c r="CF99" s="24">
        <v>90</v>
      </c>
      <c r="CG99" s="24">
        <v>70</v>
      </c>
      <c r="CH99" s="24">
        <v>42.970999999999997</v>
      </c>
      <c r="CI99" s="24">
        <v>48.186999999999998</v>
      </c>
      <c r="CJ99" s="24">
        <v>85.870999999999995</v>
      </c>
      <c r="CK99" s="24">
        <v>2</v>
      </c>
      <c r="CL99" s="99" t="s">
        <v>413</v>
      </c>
      <c r="CM99" s="96" t="s">
        <v>414</v>
      </c>
      <c r="CN99" s="24">
        <v>0</v>
      </c>
      <c r="CO99" s="24">
        <v>0</v>
      </c>
      <c r="CP99" s="24">
        <v>165.84100000000001</v>
      </c>
      <c r="CQ99" s="24">
        <v>0</v>
      </c>
      <c r="CR99" s="24">
        <v>80</v>
      </c>
      <c r="CS99" s="24">
        <v>76</v>
      </c>
      <c r="CT99" s="24">
        <v>1</v>
      </c>
      <c r="CU99" s="24">
        <v>1</v>
      </c>
      <c r="CV99" s="25" t="s">
        <v>4638</v>
      </c>
      <c r="CW99" s="24">
        <v>213.197</v>
      </c>
      <c r="CX99" s="24">
        <v>213.197</v>
      </c>
      <c r="CY99" s="24">
        <v>637.26599999999996</v>
      </c>
      <c r="CZ99" s="24">
        <v>1</v>
      </c>
      <c r="DA99" s="26" t="s">
        <v>353</v>
      </c>
      <c r="DB99" s="26" t="s">
        <v>353</v>
      </c>
      <c r="DC99" s="26" t="s">
        <v>353</v>
      </c>
      <c r="DD99" s="26" t="s">
        <v>353</v>
      </c>
      <c r="DE99" s="25" t="s">
        <v>353</v>
      </c>
      <c r="DF99" s="25" t="s">
        <v>353</v>
      </c>
      <c r="DG99" s="25" t="s">
        <v>353</v>
      </c>
      <c r="DH99" s="25" t="s">
        <v>353</v>
      </c>
      <c r="DI99" s="25" t="s">
        <v>353</v>
      </c>
      <c r="DJ99" s="25" t="s">
        <v>353</v>
      </c>
      <c r="DK99" s="25" t="s">
        <v>353</v>
      </c>
      <c r="DL99" s="25" t="s">
        <v>353</v>
      </c>
      <c r="DM99" s="25" t="s">
        <v>353</v>
      </c>
      <c r="DN99" s="25" t="s">
        <v>353</v>
      </c>
      <c r="DO99" s="25" t="s">
        <v>353</v>
      </c>
      <c r="DP99" s="25" t="s">
        <v>353</v>
      </c>
      <c r="DQ99" s="25" t="s">
        <v>320</v>
      </c>
      <c r="DR99" s="25"/>
      <c r="DS99" s="74">
        <v>-999</v>
      </c>
      <c r="DT99" s="25" t="s">
        <v>353</v>
      </c>
      <c r="DU99" s="25" t="s">
        <v>353</v>
      </c>
      <c r="DV99" s="25" t="s">
        <v>353</v>
      </c>
      <c r="DW99" s="25" t="s">
        <v>353</v>
      </c>
      <c r="DX99" s="25" t="s">
        <v>353</v>
      </c>
      <c r="DY99" s="25" t="s">
        <v>353</v>
      </c>
      <c r="DZ99" s="25" t="s">
        <v>353</v>
      </c>
      <c r="EA99" s="25" t="s">
        <v>353</v>
      </c>
      <c r="EB99" s="25" t="s">
        <v>353</v>
      </c>
      <c r="EC99" s="25" t="s">
        <v>353</v>
      </c>
      <c r="ED99" s="25" t="s">
        <v>353</v>
      </c>
      <c r="EE99" s="96" t="s">
        <v>353</v>
      </c>
      <c r="EF99" s="96" t="s">
        <v>353</v>
      </c>
      <c r="EG99" s="25" t="s">
        <v>353</v>
      </c>
      <c r="EH99" s="25" t="s">
        <v>353</v>
      </c>
      <c r="EI99" s="25" t="s">
        <v>353</v>
      </c>
      <c r="EJ99" s="25" t="s">
        <v>353</v>
      </c>
      <c r="EK99" s="25" t="s">
        <v>353</v>
      </c>
      <c r="EL99" s="25" t="s">
        <v>353</v>
      </c>
      <c r="EM99" s="25" t="s">
        <v>353</v>
      </c>
      <c r="EN99" s="25" t="s">
        <v>353</v>
      </c>
      <c r="EO99" s="25" t="s">
        <v>353</v>
      </c>
      <c r="EP99" s="25" t="s">
        <v>353</v>
      </c>
      <c r="EQ99" s="25" t="s">
        <v>353</v>
      </c>
      <c r="ER99" s="25" t="s">
        <v>353</v>
      </c>
      <c r="ES99" s="25" t="s">
        <v>353</v>
      </c>
      <c r="ET99" s="25" t="s">
        <v>353</v>
      </c>
      <c r="EU99" s="25" t="s">
        <v>353</v>
      </c>
      <c r="EV99" s="25" t="s">
        <v>353</v>
      </c>
      <c r="EW99" s="25" t="s">
        <v>353</v>
      </c>
      <c r="EX99" s="25" t="s">
        <v>353</v>
      </c>
      <c r="EY99" s="25" t="s">
        <v>353</v>
      </c>
      <c r="EZ99" s="25" t="s">
        <v>353</v>
      </c>
      <c r="FA99" s="25" t="s">
        <v>353</v>
      </c>
      <c r="FB99" s="25" t="s">
        <v>353</v>
      </c>
      <c r="FC99" s="25" t="s">
        <v>353</v>
      </c>
      <c r="FD99" s="25" t="s">
        <v>353</v>
      </c>
      <c r="FE99" s="25" t="s">
        <v>353</v>
      </c>
      <c r="FF99" s="25" t="s">
        <v>353</v>
      </c>
      <c r="FG99" s="25" t="s">
        <v>353</v>
      </c>
      <c r="FH99" s="25" t="s">
        <v>353</v>
      </c>
      <c r="FI99" s="25" t="s">
        <v>353</v>
      </c>
      <c r="FJ99" s="25" t="s">
        <v>353</v>
      </c>
      <c r="FK99" s="25" t="s">
        <v>353</v>
      </c>
      <c r="FL99" s="25" t="s">
        <v>353</v>
      </c>
      <c r="FM99" s="25" t="s">
        <v>353</v>
      </c>
      <c r="FN99" s="26" t="s">
        <v>353</v>
      </c>
      <c r="FO99" s="26" t="s">
        <v>353</v>
      </c>
      <c r="FP99" s="26" t="s">
        <v>353</v>
      </c>
      <c r="FQ99" s="26" t="s">
        <v>353</v>
      </c>
      <c r="FR99" s="26" t="s">
        <v>353</v>
      </c>
      <c r="FS99" s="25" t="s">
        <v>353</v>
      </c>
      <c r="FT99" s="25" t="s">
        <v>320</v>
      </c>
      <c r="FU99" s="25"/>
      <c r="FV99" s="74">
        <v>-999</v>
      </c>
      <c r="FW99" s="25" t="s">
        <v>353</v>
      </c>
      <c r="FX99" s="25" t="s">
        <v>353</v>
      </c>
      <c r="FY99" s="25" t="s">
        <v>353</v>
      </c>
      <c r="FZ99" s="25" t="s">
        <v>353</v>
      </c>
      <c r="GA99" s="25" t="s">
        <v>353</v>
      </c>
      <c r="GB99" s="25" t="s">
        <v>353</v>
      </c>
      <c r="GC99" s="25" t="s">
        <v>353</v>
      </c>
      <c r="GD99" s="25" t="s">
        <v>320</v>
      </c>
      <c r="GE99" s="25"/>
      <c r="GF99" s="74">
        <v>-999</v>
      </c>
      <c r="GG99" s="25" t="s">
        <v>353</v>
      </c>
      <c r="GH99" s="25" t="s">
        <v>353</v>
      </c>
      <c r="GI99" s="25" t="s">
        <v>353</v>
      </c>
      <c r="GJ99" s="25" t="s">
        <v>353</v>
      </c>
      <c r="GK99" s="25" t="s">
        <v>353</v>
      </c>
      <c r="GL99" s="25" t="s">
        <v>353</v>
      </c>
      <c r="GM99" s="25" t="s">
        <v>353</v>
      </c>
      <c r="GN99" s="25" t="s">
        <v>353</v>
      </c>
      <c r="GO99" s="25" t="s">
        <v>353</v>
      </c>
      <c r="GP99" s="25" t="s">
        <v>353</v>
      </c>
      <c r="GQ99" s="25" t="s">
        <v>353</v>
      </c>
      <c r="GR99" s="25" t="s">
        <v>353</v>
      </c>
      <c r="GS99" s="25" t="s">
        <v>353</v>
      </c>
      <c r="GT99" s="25" t="s">
        <v>353</v>
      </c>
      <c r="GU99" s="25" t="s">
        <v>353</v>
      </c>
      <c r="GV99" s="25" t="s">
        <v>353</v>
      </c>
      <c r="GW99" s="25" t="s">
        <v>353</v>
      </c>
      <c r="GX99" s="25" t="s">
        <v>353</v>
      </c>
      <c r="GY99" s="25" t="s">
        <v>353</v>
      </c>
      <c r="GZ99" s="25" t="s">
        <v>353</v>
      </c>
      <c r="HA99" s="25" t="s">
        <v>353</v>
      </c>
      <c r="HB99" s="25" t="s">
        <v>353</v>
      </c>
      <c r="HC99" s="25" t="s">
        <v>353</v>
      </c>
      <c r="HD99" s="25" t="s">
        <v>353</v>
      </c>
      <c r="HE99" s="25" t="s">
        <v>353</v>
      </c>
      <c r="HF99" s="25" t="s">
        <v>353</v>
      </c>
      <c r="HG99" s="25" t="s">
        <v>353</v>
      </c>
      <c r="HH99" s="25" t="s">
        <v>353</v>
      </c>
      <c r="HI99" s="25" t="s">
        <v>3684</v>
      </c>
      <c r="HJ99" s="25" t="s">
        <v>3685</v>
      </c>
      <c r="HK99" s="8"/>
      <c r="HL99" s="25" t="s">
        <v>4634</v>
      </c>
      <c r="HM99" s="27"/>
      <c r="HN99" s="27"/>
      <c r="HO99" s="27"/>
      <c r="HP99" s="27"/>
      <c r="HQ99" s="27"/>
      <c r="HR99" s="27"/>
      <c r="HS99" s="27"/>
      <c r="HT99" s="27"/>
      <c r="HU99" s="27"/>
      <c r="HV99" s="27"/>
      <c r="HW99" s="27"/>
      <c r="HX99" s="27"/>
      <c r="HY99" s="27"/>
      <c r="HZ99" s="27"/>
      <c r="IA99" s="27"/>
      <c r="IB99" s="27"/>
      <c r="IC99" s="27"/>
      <c r="ID99" s="27"/>
      <c r="IE99" s="27"/>
      <c r="IF99" s="27"/>
      <c r="IG99" s="27"/>
      <c r="IH99" s="27"/>
      <c r="II99" s="27" t="s">
        <v>320</v>
      </c>
      <c r="IJ99" s="27"/>
      <c r="IK99" s="24">
        <v>-999</v>
      </c>
      <c r="IL99" s="27"/>
      <c r="IM99" s="27" t="s">
        <v>320</v>
      </c>
      <c r="IN99" s="27"/>
      <c r="IO99" s="74">
        <v>-999</v>
      </c>
      <c r="IP99" s="27"/>
      <c r="IQ99" s="27"/>
      <c r="IR99" s="27" t="s">
        <v>320</v>
      </c>
      <c r="IS99" s="27"/>
      <c r="IT99" s="24">
        <v>-999</v>
      </c>
      <c r="IU99" s="27"/>
      <c r="IV99" s="27" t="s">
        <v>320</v>
      </c>
      <c r="IW99" s="27"/>
      <c r="IX99" s="24">
        <v>-999</v>
      </c>
      <c r="IY99" s="27"/>
      <c r="IZ99" s="27"/>
      <c r="JA99" s="27" t="s">
        <v>320</v>
      </c>
      <c r="JB99" s="27"/>
      <c r="JC99" s="24">
        <v>-999</v>
      </c>
      <c r="JD99" s="27"/>
      <c r="JE99" s="27" t="s">
        <v>320</v>
      </c>
      <c r="JF99" s="27"/>
      <c r="JG99" s="24">
        <v>-999</v>
      </c>
      <c r="JH99" s="27"/>
      <c r="JI99" s="27"/>
      <c r="JJ99" s="27"/>
      <c r="JK99" s="27"/>
      <c r="JL99" s="27"/>
      <c r="JM99" s="27"/>
      <c r="JN99" s="27"/>
      <c r="JO99" s="27"/>
      <c r="JP99" s="27"/>
      <c r="JQ99" s="27"/>
      <c r="JR99" s="27"/>
      <c r="JS99" s="27"/>
      <c r="JT99" s="27"/>
      <c r="JU99" s="27"/>
      <c r="JV99" s="27"/>
      <c r="JW99" s="27"/>
      <c r="JX99" s="27"/>
      <c r="JY99" s="27"/>
      <c r="JZ99" s="27"/>
      <c r="KA99" s="27"/>
      <c r="KB99" s="27"/>
      <c r="KC99" s="27"/>
      <c r="KD99" s="27"/>
      <c r="KE99" s="27"/>
      <c r="KF99" s="27"/>
      <c r="KG99" s="27"/>
      <c r="KH99" s="27"/>
      <c r="KI99" s="27"/>
      <c r="KJ99" s="27"/>
      <c r="KK99" s="27"/>
      <c r="KL99" s="27"/>
      <c r="KM99" s="27"/>
      <c r="KN99" s="27"/>
      <c r="KO99" s="27"/>
      <c r="KP99" s="27"/>
      <c r="KQ99" s="27"/>
      <c r="KR99" s="27"/>
      <c r="KS99" s="27"/>
      <c r="KT99" s="27"/>
      <c r="KU99" s="27"/>
      <c r="KV99" s="27"/>
      <c r="KW99" s="27"/>
      <c r="KX99" s="27"/>
      <c r="KY99" s="27"/>
      <c r="KZ99" s="27"/>
      <c r="LA99" s="27"/>
      <c r="LB99" s="27"/>
      <c r="LC99" s="27"/>
      <c r="LD99" s="27"/>
      <c r="LE99" s="27"/>
      <c r="LF99" s="27"/>
      <c r="LG99" s="27"/>
      <c r="LH99" s="27"/>
      <c r="LI99" s="27"/>
      <c r="LJ99" s="27"/>
      <c r="LK99" s="27"/>
      <c r="LL99" s="27"/>
      <c r="LM99" s="27"/>
      <c r="LN99" s="27"/>
      <c r="LO99" s="27"/>
      <c r="LP99" s="27"/>
      <c r="LQ99" s="27"/>
      <c r="LR99" s="27"/>
      <c r="LS99" s="27"/>
      <c r="LT99" s="27"/>
      <c r="LU99" s="27"/>
      <c r="LV99" s="27"/>
      <c r="LW99" s="27"/>
      <c r="LX99" s="27"/>
      <c r="LY99" s="27"/>
      <c r="LZ99" s="27"/>
      <c r="MA99">
        <f t="shared" si="59"/>
        <v>8</v>
      </c>
      <c r="MB99" t="str">
        <f t="shared" si="60"/>
        <v/>
      </c>
      <c r="MC99" t="str">
        <f t="shared" si="61"/>
        <v/>
      </c>
      <c r="MD99" t="str">
        <f t="shared" si="62"/>
        <v/>
      </c>
      <c r="ME99" t="str">
        <f t="shared" si="92"/>
        <v/>
      </c>
      <c r="MF99">
        <f t="shared" si="93"/>
        <v>1.3333333333333333</v>
      </c>
      <c r="MG99" t="str">
        <f t="shared" si="94"/>
        <v/>
      </c>
      <c r="MH99" t="str">
        <f t="shared" si="95"/>
        <v/>
      </c>
      <c r="MI99" t="str">
        <f t="shared" si="96"/>
        <v/>
      </c>
      <c r="MJ99" t="str">
        <f t="shared" si="97"/>
        <v/>
      </c>
      <c r="MK99">
        <f t="shared" si="98"/>
        <v>0.33333333333333331</v>
      </c>
      <c r="ML99">
        <f t="shared" si="99"/>
        <v>1.3333333333333333</v>
      </c>
      <c r="MM99" t="str">
        <f t="shared" si="100"/>
        <v/>
      </c>
      <c r="MN99" t="str">
        <f t="shared" si="101"/>
        <v/>
      </c>
      <c r="MO99">
        <f t="shared" si="102"/>
        <v>0.33333333333333331</v>
      </c>
      <c r="MP99">
        <f t="shared" si="103"/>
        <v>1.3333333333333333</v>
      </c>
      <c r="MQ99" t="str">
        <f t="shared" si="104"/>
        <v/>
      </c>
      <c r="MR99" t="str">
        <f t="shared" si="105"/>
        <v/>
      </c>
      <c r="MS99">
        <f t="shared" si="106"/>
        <v>83.333333333333329</v>
      </c>
      <c r="MT99">
        <f t="shared" si="107"/>
        <v>82</v>
      </c>
      <c r="MU99" s="77">
        <f t="shared" si="63"/>
        <v>1</v>
      </c>
      <c r="MV99">
        <f t="shared" si="64"/>
        <v>0</v>
      </c>
      <c r="MW99">
        <v>1</v>
      </c>
      <c r="MX99">
        <v>1</v>
      </c>
      <c r="MY99" t="str">
        <f t="shared" si="65"/>
        <v/>
      </c>
      <c r="NB99" t="str">
        <f t="shared" si="66"/>
        <v/>
      </c>
      <c r="NC99" t="str">
        <f t="shared" si="67"/>
        <v/>
      </c>
      <c r="ND99" t="str">
        <f t="shared" si="68"/>
        <v/>
      </c>
      <c r="NE99" t="str">
        <f t="shared" si="69"/>
        <v/>
      </c>
      <c r="NF99" t="str">
        <f t="shared" si="70"/>
        <v/>
      </c>
      <c r="NG99" t="str">
        <f t="shared" si="71"/>
        <v/>
      </c>
      <c r="NH99" t="str">
        <f t="shared" si="72"/>
        <v/>
      </c>
      <c r="NI99" t="str">
        <f t="shared" si="73"/>
        <v/>
      </c>
      <c r="NJ99" t="str">
        <f t="shared" si="74"/>
        <v/>
      </c>
      <c r="NK99" t="str">
        <f t="shared" si="75"/>
        <v/>
      </c>
      <c r="NL99" t="str">
        <f t="shared" si="76"/>
        <v/>
      </c>
      <c r="NM99" t="str">
        <f t="shared" si="77"/>
        <v/>
      </c>
      <c r="NN99" s="77" t="str">
        <f t="shared" si="78"/>
        <v/>
      </c>
      <c r="NO99" s="77" t="str">
        <f t="shared" si="79"/>
        <v/>
      </c>
      <c r="NP99" s="77" t="str">
        <f t="shared" si="80"/>
        <v/>
      </c>
      <c r="NQ99" s="77" t="str">
        <f t="shared" si="81"/>
        <v/>
      </c>
      <c r="NR99" s="77" t="str">
        <f t="shared" si="82"/>
        <v/>
      </c>
      <c r="NS99" s="77" t="str">
        <f t="shared" si="83"/>
        <v/>
      </c>
      <c r="NT99" s="77" t="str">
        <f t="shared" si="84"/>
        <v/>
      </c>
      <c r="NU99" s="77" t="str">
        <f t="shared" si="85"/>
        <v/>
      </c>
      <c r="NV99" s="77" t="str">
        <f t="shared" si="86"/>
        <v/>
      </c>
      <c r="NW99" s="77" t="e">
        <f>IF(LEN(VLOOKUP(I:I,#REF!, 2, 0))=0, "", VLOOKUP(I:I,#REF!, 2, 0))</f>
        <v>#REF!</v>
      </c>
      <c r="NX99" s="77" t="e">
        <f>IF(LEN(VLOOKUP(I:I,#REF!, 3, 0))=0, "", VLOOKUP(I:I,#REF!, 3, 0))</f>
        <v>#REF!</v>
      </c>
      <c r="NY99" s="77">
        <f t="shared" si="108"/>
        <v>0.66666666666666663</v>
      </c>
      <c r="NZ99" s="77">
        <f t="shared" si="109"/>
        <v>1</v>
      </c>
      <c r="OA99" s="77">
        <f t="shared" si="110"/>
        <v>0</v>
      </c>
      <c r="OB99" s="77" t="str">
        <f t="shared" si="87"/>
        <v/>
      </c>
      <c r="OC99" t="str">
        <f t="shared" si="88"/>
        <v/>
      </c>
      <c r="OD99" s="77" t="str">
        <f t="shared" si="111"/>
        <v/>
      </c>
      <c r="OE99" t="str">
        <f t="shared" si="89"/>
        <v/>
      </c>
      <c r="OF99" t="str">
        <f t="shared" si="90"/>
        <v/>
      </c>
      <c r="OG99" t="str">
        <f t="shared" si="112"/>
        <v/>
      </c>
      <c r="OH99">
        <f t="shared" si="91"/>
        <v>0.66666666666666663</v>
      </c>
      <c r="OI99">
        <f t="shared" si="113"/>
        <v>0</v>
      </c>
      <c r="OJ99" s="77">
        <f t="shared" si="114"/>
        <v>1</v>
      </c>
      <c r="OK99" t="e">
        <f>IF(LEN(VLOOKUP(I:I,#REF!, 2, 0))=0, "", VLOOKUP(I:I,#REF!, 2, 0))</f>
        <v>#REF!</v>
      </c>
      <c r="OL99" t="e">
        <f>IF(LEN(VLOOKUP(I:I,#REF!, 3, 0))=0, "", VLOOKUP(I:I,#REF!, 3, 0))</f>
        <v>#REF!</v>
      </c>
      <c r="OM99" t="s">
        <v>353</v>
      </c>
      <c r="ON99" t="s">
        <v>353</v>
      </c>
      <c r="OO99" s="161">
        <v>1</v>
      </c>
      <c r="OP99" t="str">
        <f t="shared" si="115"/>
        <v/>
      </c>
      <c r="OQ99">
        <v>0</v>
      </c>
      <c r="OR99">
        <v>3</v>
      </c>
      <c r="OS99">
        <f t="shared" si="116"/>
        <v>8</v>
      </c>
    </row>
    <row r="100" spans="1:409" ht="18" customHeight="1">
      <c r="F100" t="s">
        <v>353</v>
      </c>
      <c r="G100" t="s">
        <v>353</v>
      </c>
      <c r="H100" s="112" t="s">
        <v>4639</v>
      </c>
      <c r="I100" s="112" t="s">
        <v>4639</v>
      </c>
      <c r="J100" s="22"/>
      <c r="K100" s="23">
        <v>44284.478761574072</v>
      </c>
      <c r="L100" s="23">
        <v>44284.528553240743</v>
      </c>
      <c r="M100" s="24">
        <v>100</v>
      </c>
      <c r="N100" s="24">
        <v>1</v>
      </c>
      <c r="O100" s="74">
        <v>1</v>
      </c>
      <c r="P100" s="25" t="s">
        <v>313</v>
      </c>
      <c r="Q100" s="24">
        <v>4301</v>
      </c>
      <c r="R100" s="24">
        <v>1</v>
      </c>
      <c r="S100" s="23">
        <v>44284.52856890046</v>
      </c>
      <c r="T100" s="25" t="s">
        <v>314</v>
      </c>
      <c r="U100" s="25" t="s">
        <v>826</v>
      </c>
      <c r="V100" s="25" t="s">
        <v>1099</v>
      </c>
      <c r="W100" s="25" t="s">
        <v>4640</v>
      </c>
      <c r="X100" s="24">
        <v>1.609</v>
      </c>
      <c r="Y100" s="24">
        <v>32.432000000000002</v>
      </c>
      <c r="Z100" s="24">
        <v>34.165999999999997</v>
      </c>
      <c r="AA100" s="24">
        <v>6</v>
      </c>
      <c r="AB100" s="24">
        <v>3</v>
      </c>
      <c r="AC100" s="24">
        <v>1</v>
      </c>
      <c r="AD100" s="24">
        <v>1</v>
      </c>
      <c r="AE100" s="24">
        <v>0</v>
      </c>
      <c r="AF100" s="24">
        <v>1</v>
      </c>
      <c r="AG100" s="24">
        <v>1</v>
      </c>
      <c r="AH100" s="24">
        <v>2</v>
      </c>
      <c r="AI100" s="24">
        <v>0</v>
      </c>
      <c r="AJ100" s="25" t="s">
        <v>4641</v>
      </c>
      <c r="AK100" s="24">
        <v>3.0990000000000002</v>
      </c>
      <c r="AL100" s="24">
        <v>4.9080000000000004</v>
      </c>
      <c r="AM100" s="24">
        <v>6.085</v>
      </c>
      <c r="AN100" s="24">
        <v>3</v>
      </c>
      <c r="AO100" s="24">
        <v>4</v>
      </c>
      <c r="AP100" s="24">
        <v>0</v>
      </c>
      <c r="AQ100" s="24">
        <v>20.873999999999999</v>
      </c>
      <c r="AR100" s="24">
        <v>20.873999999999999</v>
      </c>
      <c r="AS100" s="24">
        <v>163.679</v>
      </c>
      <c r="AT100" s="24">
        <v>1</v>
      </c>
      <c r="AU100" s="24">
        <v>69.915999999999997</v>
      </c>
      <c r="AV100" s="24">
        <v>88.831999999999994</v>
      </c>
      <c r="AW100" s="24">
        <v>128.196</v>
      </c>
      <c r="AX100" s="24">
        <v>4</v>
      </c>
      <c r="AY100" s="25" t="s">
        <v>4642</v>
      </c>
      <c r="AZ100" s="25" t="s">
        <v>377</v>
      </c>
      <c r="BA100" s="25"/>
      <c r="BB100" s="74">
        <v>1</v>
      </c>
      <c r="BC100" s="25" t="s">
        <v>4643</v>
      </c>
      <c r="BD100" s="24">
        <v>296.78500000000003</v>
      </c>
      <c r="BE100" s="24">
        <v>300.16199999999998</v>
      </c>
      <c r="BF100" s="24">
        <v>551.07100000000003</v>
      </c>
      <c r="BG100" s="24">
        <v>2</v>
      </c>
      <c r="BH100" s="24">
        <v>1.7509999999999999</v>
      </c>
      <c r="BI100" s="24">
        <v>35.584000000000003</v>
      </c>
      <c r="BJ100" s="24">
        <v>38.447000000000003</v>
      </c>
      <c r="BK100" s="24">
        <v>5</v>
      </c>
      <c r="BL100" s="25" t="s">
        <v>4642</v>
      </c>
      <c r="BM100" s="24">
        <v>0</v>
      </c>
      <c r="BN100" s="24">
        <v>0</v>
      </c>
      <c r="BO100" s="24">
        <v>42.37</v>
      </c>
      <c r="BP100" s="24">
        <v>0</v>
      </c>
      <c r="BQ100" s="24">
        <v>100</v>
      </c>
      <c r="BR100" s="24">
        <v>99</v>
      </c>
      <c r="BS100" s="24">
        <v>109.619</v>
      </c>
      <c r="BT100" s="24">
        <v>351.18</v>
      </c>
      <c r="BU100" s="24">
        <v>354.12200000000001</v>
      </c>
      <c r="BV100" s="24">
        <v>9</v>
      </c>
      <c r="BW100" s="25" t="s">
        <v>480</v>
      </c>
      <c r="BX100" s="25" t="s">
        <v>411</v>
      </c>
      <c r="BY100" s="25"/>
      <c r="BZ100" s="74">
        <v>0</v>
      </c>
      <c r="CA100" s="25" t="s">
        <v>4644</v>
      </c>
      <c r="CB100" s="24">
        <v>20.402999999999999</v>
      </c>
      <c r="CC100" s="24">
        <v>20.402999999999999</v>
      </c>
      <c r="CD100" s="24">
        <v>65.7</v>
      </c>
      <c r="CE100" s="24">
        <v>1</v>
      </c>
      <c r="CF100" s="24">
        <v>100</v>
      </c>
      <c r="CG100" s="24">
        <v>96</v>
      </c>
      <c r="CH100" s="24">
        <v>30.11</v>
      </c>
      <c r="CI100" s="24">
        <v>91.87</v>
      </c>
      <c r="CJ100" s="24">
        <v>99.989000000000004</v>
      </c>
      <c r="CK100" s="24">
        <v>2</v>
      </c>
      <c r="CL100" s="99" t="s">
        <v>3568</v>
      </c>
      <c r="CM100" s="96" t="s">
        <v>2052</v>
      </c>
      <c r="CN100" s="24">
        <v>162.50399999999999</v>
      </c>
      <c r="CO100" s="24">
        <v>162.50399999999999</v>
      </c>
      <c r="CP100" s="24">
        <v>165.12</v>
      </c>
      <c r="CQ100" s="24">
        <v>1</v>
      </c>
      <c r="CR100" s="24">
        <v>100</v>
      </c>
      <c r="CS100" s="24">
        <v>95</v>
      </c>
      <c r="CT100" s="24">
        <v>3</v>
      </c>
      <c r="CU100" s="24">
        <v>1</v>
      </c>
      <c r="CV100" s="25" t="s">
        <v>4645</v>
      </c>
      <c r="CW100" s="24">
        <v>0</v>
      </c>
      <c r="CX100" s="24">
        <v>0</v>
      </c>
      <c r="CY100" s="24">
        <v>237.69399999999999</v>
      </c>
      <c r="CZ100" s="24">
        <v>0</v>
      </c>
      <c r="DA100" s="24">
        <v>1.357</v>
      </c>
      <c r="DB100" s="24">
        <v>1.357</v>
      </c>
      <c r="DC100" s="24">
        <v>28.029</v>
      </c>
      <c r="DD100" s="24">
        <v>1</v>
      </c>
      <c r="DE100" s="25" t="s">
        <v>1297</v>
      </c>
      <c r="DF100" s="24">
        <v>0</v>
      </c>
      <c r="DG100" s="24">
        <v>0</v>
      </c>
      <c r="DH100" s="24">
        <v>36.616</v>
      </c>
      <c r="DI100" s="24">
        <v>0</v>
      </c>
      <c r="DJ100" s="24">
        <v>99</v>
      </c>
      <c r="DK100" s="24">
        <v>100</v>
      </c>
      <c r="DL100" s="24">
        <v>3.2050000000000001</v>
      </c>
      <c r="DM100" s="24">
        <v>463.10899999999998</v>
      </c>
      <c r="DN100" s="24">
        <v>464.53</v>
      </c>
      <c r="DO100" s="24">
        <v>5</v>
      </c>
      <c r="DP100" s="25" t="s">
        <v>4646</v>
      </c>
      <c r="DQ100" s="25" t="s">
        <v>510</v>
      </c>
      <c r="DR100" s="25" t="s">
        <v>956</v>
      </c>
      <c r="DS100" s="74">
        <v>1</v>
      </c>
      <c r="DT100" s="25" t="s">
        <v>4647</v>
      </c>
      <c r="DU100" s="24">
        <v>0</v>
      </c>
      <c r="DV100" s="24">
        <v>0</v>
      </c>
      <c r="DW100" s="24">
        <v>71.370999999999995</v>
      </c>
      <c r="DX100" s="24">
        <v>0</v>
      </c>
      <c r="DY100" s="24">
        <v>100</v>
      </c>
      <c r="DZ100" s="24">
        <v>89</v>
      </c>
      <c r="EA100" s="24">
        <v>6.7060000000000004</v>
      </c>
      <c r="EB100" s="24">
        <v>90.116</v>
      </c>
      <c r="EC100" s="24">
        <v>96.668999999999997</v>
      </c>
      <c r="ED100" s="24">
        <v>6</v>
      </c>
      <c r="EE100" s="96" t="s">
        <v>417</v>
      </c>
      <c r="EF100" s="96" t="s">
        <v>364</v>
      </c>
      <c r="EG100" s="24">
        <v>0</v>
      </c>
      <c r="EH100" s="24">
        <v>0</v>
      </c>
      <c r="EI100" s="24">
        <v>137.56700000000001</v>
      </c>
      <c r="EJ100" s="24">
        <v>0</v>
      </c>
      <c r="EK100" s="24">
        <v>100</v>
      </c>
      <c r="EL100" s="24">
        <v>100</v>
      </c>
      <c r="EM100" s="24">
        <v>3</v>
      </c>
      <c r="EN100" s="24">
        <v>1</v>
      </c>
      <c r="EO100" s="25" t="s">
        <v>4648</v>
      </c>
      <c r="EP100" s="24">
        <v>2.2549999999999999</v>
      </c>
      <c r="EQ100" s="24">
        <v>23.08</v>
      </c>
      <c r="ER100" s="24">
        <v>24.658000000000001</v>
      </c>
      <c r="ES100" s="24">
        <v>11</v>
      </c>
      <c r="ET100" s="25" t="s">
        <v>606</v>
      </c>
      <c r="EU100" s="24">
        <v>0</v>
      </c>
      <c r="EV100" s="24">
        <v>0</v>
      </c>
      <c r="EW100" s="24">
        <v>273.09100000000001</v>
      </c>
      <c r="EX100" s="24">
        <v>0</v>
      </c>
      <c r="EY100" s="24">
        <v>100</v>
      </c>
      <c r="EZ100" s="24">
        <v>100</v>
      </c>
      <c r="FA100" s="24">
        <v>11.327999999999999</v>
      </c>
      <c r="FB100" s="24">
        <v>118.29300000000001</v>
      </c>
      <c r="FC100" s="24">
        <v>121.245</v>
      </c>
      <c r="FD100" s="24">
        <v>10</v>
      </c>
      <c r="FE100" s="25" t="s">
        <v>4649</v>
      </c>
      <c r="FF100" s="24">
        <v>1</v>
      </c>
      <c r="FG100" s="24">
        <v>3</v>
      </c>
      <c r="FH100" s="24">
        <v>3</v>
      </c>
      <c r="FI100" s="24">
        <v>0</v>
      </c>
      <c r="FJ100" s="24">
        <v>1</v>
      </c>
      <c r="FK100" s="24">
        <v>0</v>
      </c>
      <c r="FL100" s="25" t="s">
        <v>313</v>
      </c>
      <c r="FM100" s="25" t="s">
        <v>313</v>
      </c>
      <c r="FN100" s="24">
        <v>1</v>
      </c>
      <c r="FO100" s="24">
        <v>52.506</v>
      </c>
      <c r="FP100" s="24">
        <v>129.30600000000001</v>
      </c>
      <c r="FQ100" s="24">
        <v>155.13900000000001</v>
      </c>
      <c r="FR100" s="24">
        <v>4</v>
      </c>
      <c r="FS100" s="25" t="s">
        <v>2145</v>
      </c>
      <c r="FT100" s="25" t="s">
        <v>323</v>
      </c>
      <c r="FU100" s="25"/>
      <c r="FV100" s="74">
        <v>1</v>
      </c>
      <c r="FW100" s="25" t="s">
        <v>4650</v>
      </c>
      <c r="FX100" s="25" t="s">
        <v>312</v>
      </c>
      <c r="FY100" s="24">
        <v>201.417</v>
      </c>
      <c r="FZ100" s="24">
        <v>323.44600000000003</v>
      </c>
      <c r="GA100" s="24">
        <v>325.30200000000002</v>
      </c>
      <c r="GB100" s="24">
        <v>8</v>
      </c>
      <c r="GC100" s="25" t="s">
        <v>4651</v>
      </c>
      <c r="GD100" s="30" t="s">
        <v>312</v>
      </c>
      <c r="GE100" s="30" t="s">
        <v>4652</v>
      </c>
      <c r="GF100" s="74">
        <v>0</v>
      </c>
      <c r="GG100" s="25" t="s">
        <v>4653</v>
      </c>
      <c r="GH100" s="25" t="s">
        <v>312</v>
      </c>
      <c r="GI100" s="24">
        <v>8.5990000000000002</v>
      </c>
      <c r="GJ100" s="24">
        <v>131.779</v>
      </c>
      <c r="GK100" s="24">
        <v>138.15700000000001</v>
      </c>
      <c r="GL100" s="24">
        <v>13</v>
      </c>
      <c r="GM100" s="24">
        <v>1</v>
      </c>
      <c r="GN100" s="25" t="s">
        <v>4654</v>
      </c>
      <c r="GO100" s="24">
        <v>5.8460000000000001</v>
      </c>
      <c r="GP100" s="24">
        <v>12.414</v>
      </c>
      <c r="GQ100" s="24">
        <v>20.637</v>
      </c>
      <c r="GR100" s="24">
        <v>3</v>
      </c>
      <c r="GS100" s="24">
        <v>1</v>
      </c>
      <c r="GT100" s="24">
        <v>4</v>
      </c>
      <c r="GU100" s="24">
        <v>0</v>
      </c>
      <c r="GV100" s="24">
        <v>2</v>
      </c>
      <c r="GW100" s="25" t="s">
        <v>345</v>
      </c>
      <c r="GX100" s="24">
        <v>7.4119999999999999</v>
      </c>
      <c r="GY100" s="24">
        <v>38.57</v>
      </c>
      <c r="GZ100" s="24">
        <v>39.417999999999999</v>
      </c>
      <c r="HA100" s="24">
        <v>7</v>
      </c>
      <c r="HB100" s="24">
        <v>2</v>
      </c>
      <c r="HC100" s="24">
        <v>1</v>
      </c>
      <c r="HD100" s="24">
        <v>1</v>
      </c>
      <c r="HE100" s="24">
        <v>2</v>
      </c>
      <c r="HF100" s="24">
        <v>4</v>
      </c>
      <c r="HG100" s="24">
        <v>6</v>
      </c>
      <c r="HH100" s="24">
        <v>6</v>
      </c>
      <c r="HI100" s="25" t="s">
        <v>3684</v>
      </c>
      <c r="HJ100" s="25" t="s">
        <v>3685</v>
      </c>
      <c r="HK100" s="8"/>
      <c r="HL100" s="25" t="s">
        <v>4639</v>
      </c>
      <c r="HM100" s="23">
        <v>44287.389351851853</v>
      </c>
      <c r="HN100" s="23">
        <v>44287.435231481482</v>
      </c>
      <c r="HO100" s="24">
        <v>100</v>
      </c>
      <c r="HP100" s="24">
        <v>3963</v>
      </c>
      <c r="HQ100" s="24">
        <v>1</v>
      </c>
      <c r="HR100" s="23">
        <v>44287.435236759258</v>
      </c>
      <c r="HS100" s="25" t="s">
        <v>314</v>
      </c>
      <c r="HT100" s="25" t="s">
        <v>826</v>
      </c>
      <c r="HU100" s="25" t="s">
        <v>1099</v>
      </c>
      <c r="HV100" s="25" t="s">
        <v>4640</v>
      </c>
      <c r="HW100" s="24">
        <v>1</v>
      </c>
      <c r="HX100" s="24">
        <v>2</v>
      </c>
      <c r="HY100" s="24">
        <v>1</v>
      </c>
      <c r="HZ100" s="24">
        <v>2</v>
      </c>
      <c r="IA100" s="24">
        <v>3</v>
      </c>
      <c r="IB100" s="24">
        <v>1</v>
      </c>
      <c r="IC100" s="24">
        <v>2</v>
      </c>
      <c r="ID100" s="24">
        <v>1</v>
      </c>
      <c r="IE100" s="25" t="s">
        <v>4655</v>
      </c>
      <c r="IF100" s="24">
        <v>4</v>
      </c>
      <c r="IG100" s="24">
        <v>0</v>
      </c>
      <c r="IH100" s="25" t="s">
        <v>4656</v>
      </c>
      <c r="II100" s="25" t="s">
        <v>391</v>
      </c>
      <c r="IJ100" s="25"/>
      <c r="IK100" s="74">
        <v>1</v>
      </c>
      <c r="IL100" s="25" t="s">
        <v>1989</v>
      </c>
      <c r="IM100" s="74">
        <v>33</v>
      </c>
      <c r="IN100" s="25"/>
      <c r="IO100" s="74">
        <v>1</v>
      </c>
      <c r="IP100" s="25" t="s">
        <v>4657</v>
      </c>
      <c r="IQ100" s="74">
        <v>1.8333333333299999</v>
      </c>
      <c r="IR100" s="74">
        <v>1</v>
      </c>
      <c r="IS100" s="74">
        <v>0.83333333333000004</v>
      </c>
      <c r="IT100" s="74">
        <v>0</v>
      </c>
      <c r="IU100" s="25" t="s">
        <v>4658</v>
      </c>
      <c r="IV100" s="74">
        <v>21</v>
      </c>
      <c r="IW100" s="25"/>
      <c r="IX100" s="74">
        <v>1</v>
      </c>
      <c r="IY100" s="25" t="s">
        <v>4659</v>
      </c>
      <c r="IZ100" s="25" t="s">
        <v>4660</v>
      </c>
      <c r="JA100" s="74">
        <v>40</v>
      </c>
      <c r="JB100" s="25"/>
      <c r="JC100" s="74">
        <v>1</v>
      </c>
      <c r="JD100" s="25" t="s">
        <v>4661</v>
      </c>
      <c r="JE100" s="74">
        <v>25</v>
      </c>
      <c r="JF100" s="25"/>
      <c r="JG100" s="74">
        <v>0</v>
      </c>
      <c r="JH100" s="25" t="s">
        <v>4662</v>
      </c>
      <c r="JI100" s="24">
        <v>3</v>
      </c>
      <c r="JJ100" s="24">
        <v>1</v>
      </c>
      <c r="JK100" s="24">
        <v>2</v>
      </c>
      <c r="JL100" s="24">
        <v>1</v>
      </c>
      <c r="JM100" s="25" t="s">
        <v>4663</v>
      </c>
      <c r="JN100" s="24">
        <v>1</v>
      </c>
      <c r="JO100" s="24">
        <v>1</v>
      </c>
      <c r="JP100" s="24">
        <v>2</v>
      </c>
      <c r="JQ100" s="24">
        <v>3</v>
      </c>
      <c r="JR100" s="24">
        <v>1</v>
      </c>
      <c r="JS100" s="25" t="s">
        <v>4664</v>
      </c>
      <c r="JT100" s="24">
        <v>2</v>
      </c>
      <c r="JU100" s="24">
        <v>1</v>
      </c>
      <c r="JV100" s="25" t="s">
        <v>4665</v>
      </c>
      <c r="JW100" s="24">
        <v>4</v>
      </c>
      <c r="JX100" s="24">
        <v>4</v>
      </c>
      <c r="JY100" s="24">
        <v>0</v>
      </c>
      <c r="JZ100" s="24">
        <v>1</v>
      </c>
      <c r="KA100" s="24">
        <v>0</v>
      </c>
      <c r="KB100" s="25" t="s">
        <v>313</v>
      </c>
      <c r="KC100" s="25" t="s">
        <v>313</v>
      </c>
      <c r="KD100" s="24">
        <v>1</v>
      </c>
      <c r="KE100" s="24">
        <v>8.5129999999999999</v>
      </c>
      <c r="KF100" s="24">
        <v>27.768000000000001</v>
      </c>
      <c r="KG100" s="24">
        <v>29.178000000000001</v>
      </c>
      <c r="KH100" s="24">
        <v>5</v>
      </c>
      <c r="KI100" s="24">
        <v>2</v>
      </c>
      <c r="KJ100" s="24">
        <v>1</v>
      </c>
      <c r="KK100" s="24">
        <v>1</v>
      </c>
      <c r="KL100" s="24">
        <v>1</v>
      </c>
      <c r="KM100" s="24">
        <v>1</v>
      </c>
      <c r="KN100" s="24">
        <v>10</v>
      </c>
      <c r="KO100" s="24">
        <v>1</v>
      </c>
      <c r="KP100" s="25" t="s">
        <v>336</v>
      </c>
      <c r="KQ100" s="25" t="s">
        <v>313</v>
      </c>
      <c r="KR100" s="24">
        <v>0</v>
      </c>
      <c r="KS100" s="25" t="s">
        <v>4666</v>
      </c>
      <c r="KT100" s="25" t="s">
        <v>4667</v>
      </c>
      <c r="KU100" s="24">
        <v>5</v>
      </c>
      <c r="KV100" s="24">
        <v>4</v>
      </c>
      <c r="KW100" s="24">
        <v>4</v>
      </c>
      <c r="KX100" s="24">
        <v>4</v>
      </c>
      <c r="KY100" s="24">
        <v>5</v>
      </c>
      <c r="KZ100" s="24">
        <v>5</v>
      </c>
      <c r="LA100" s="24">
        <v>5</v>
      </c>
      <c r="LB100" s="24">
        <v>5</v>
      </c>
      <c r="LC100" s="24">
        <v>5</v>
      </c>
      <c r="LD100" s="24">
        <v>5</v>
      </c>
      <c r="LE100" s="24">
        <v>5</v>
      </c>
      <c r="LF100" s="24">
        <v>5</v>
      </c>
      <c r="LG100" s="24">
        <v>5</v>
      </c>
      <c r="LH100" s="24">
        <v>1</v>
      </c>
      <c r="LI100" s="24">
        <v>5</v>
      </c>
      <c r="LJ100" s="24">
        <v>5</v>
      </c>
      <c r="LK100" s="24">
        <v>5</v>
      </c>
      <c r="LL100" s="24">
        <v>5</v>
      </c>
      <c r="LM100" s="24">
        <v>4</v>
      </c>
      <c r="LN100" s="24">
        <v>4</v>
      </c>
      <c r="LO100" s="24">
        <v>5</v>
      </c>
      <c r="LP100" s="24">
        <v>5</v>
      </c>
      <c r="LQ100" s="24">
        <v>5</v>
      </c>
      <c r="LR100" s="24">
        <v>5</v>
      </c>
      <c r="LS100" s="24">
        <v>5</v>
      </c>
      <c r="LT100" s="24">
        <v>4</v>
      </c>
      <c r="LU100" s="24">
        <v>4</v>
      </c>
      <c r="LV100" s="25" t="s">
        <v>4668</v>
      </c>
      <c r="LW100" s="25" t="s">
        <v>4669</v>
      </c>
      <c r="LX100" s="25" t="s">
        <v>4670</v>
      </c>
      <c r="LY100" s="25" t="s">
        <v>4671</v>
      </c>
      <c r="LZ100" s="24">
        <v>63</v>
      </c>
      <c r="MA100">
        <f t="shared" si="59"/>
        <v>5</v>
      </c>
      <c r="MB100">
        <f t="shared" si="60"/>
        <v>10</v>
      </c>
      <c r="MC100">
        <f t="shared" si="61"/>
        <v>10</v>
      </c>
      <c r="MD100">
        <f t="shared" si="62"/>
        <v>6</v>
      </c>
      <c r="ME100">
        <f t="shared" si="92"/>
        <v>57</v>
      </c>
      <c r="MF100">
        <f t="shared" si="93"/>
        <v>0.83333333333333337</v>
      </c>
      <c r="MG100">
        <f t="shared" si="94"/>
        <v>1.6666666666666667</v>
      </c>
      <c r="MH100">
        <f t="shared" si="95"/>
        <v>2</v>
      </c>
      <c r="MI100">
        <f t="shared" si="96"/>
        <v>1.2</v>
      </c>
      <c r="MJ100">
        <f t="shared" si="97"/>
        <v>4.75</v>
      </c>
      <c r="MK100">
        <f t="shared" si="98"/>
        <v>0.6</v>
      </c>
      <c r="ML100">
        <f t="shared" si="99"/>
        <v>3.2</v>
      </c>
      <c r="MM100">
        <f t="shared" si="100"/>
        <v>0</v>
      </c>
      <c r="MN100">
        <f t="shared" si="101"/>
        <v>4</v>
      </c>
      <c r="MO100">
        <f t="shared" si="102"/>
        <v>0.5</v>
      </c>
      <c r="MP100">
        <f t="shared" si="103"/>
        <v>3.3333333333333335</v>
      </c>
      <c r="MQ100">
        <f t="shared" si="104"/>
        <v>0.33333333333333331</v>
      </c>
      <c r="MR100">
        <f t="shared" si="105"/>
        <v>3.6666666666666665</v>
      </c>
      <c r="MS100">
        <f t="shared" si="106"/>
        <v>99.857142857142861</v>
      </c>
      <c r="MT100">
        <f t="shared" si="107"/>
        <v>97</v>
      </c>
      <c r="MU100" s="77">
        <f t="shared" si="63"/>
        <v>1</v>
      </c>
      <c r="MV100">
        <f t="shared" si="64"/>
        <v>0</v>
      </c>
      <c r="MW100">
        <v>0</v>
      </c>
      <c r="MX100">
        <v>0</v>
      </c>
      <c r="MY100">
        <f t="shared" si="65"/>
        <v>1</v>
      </c>
      <c r="MZ100">
        <v>1</v>
      </c>
      <c r="NA100">
        <v>1</v>
      </c>
      <c r="NB100">
        <f t="shared" si="66"/>
        <v>1</v>
      </c>
      <c r="NC100">
        <f t="shared" si="67"/>
        <v>0</v>
      </c>
      <c r="ND100">
        <f t="shared" si="68"/>
        <v>0</v>
      </c>
      <c r="NE100">
        <f t="shared" si="69"/>
        <v>0</v>
      </c>
      <c r="NF100">
        <f t="shared" si="70"/>
        <v>1</v>
      </c>
      <c r="NG100">
        <f t="shared" si="71"/>
        <v>1</v>
      </c>
      <c r="NH100">
        <f t="shared" si="72"/>
        <v>1</v>
      </c>
      <c r="NI100">
        <f t="shared" si="73"/>
        <v>1</v>
      </c>
      <c r="NJ100">
        <f t="shared" si="74"/>
        <v>0</v>
      </c>
      <c r="NK100">
        <f t="shared" si="75"/>
        <v>1</v>
      </c>
      <c r="NL100">
        <f t="shared" si="76"/>
        <v>1</v>
      </c>
      <c r="NM100">
        <f t="shared" si="77"/>
        <v>0</v>
      </c>
      <c r="NN100" s="77">
        <f t="shared" si="78"/>
        <v>1</v>
      </c>
      <c r="NO100" s="77">
        <f t="shared" si="79"/>
        <v>0</v>
      </c>
      <c r="NP100" s="77">
        <f t="shared" si="80"/>
        <v>1</v>
      </c>
      <c r="NQ100" s="77">
        <f t="shared" si="81"/>
        <v>0</v>
      </c>
      <c r="NR100" s="77">
        <f t="shared" si="82"/>
        <v>1</v>
      </c>
      <c r="NS100" s="77">
        <f t="shared" si="83"/>
        <v>1</v>
      </c>
      <c r="NT100" s="77">
        <f t="shared" si="84"/>
        <v>1</v>
      </c>
      <c r="NU100" s="77">
        <f t="shared" si="85"/>
        <v>1</v>
      </c>
      <c r="NV100" s="77">
        <f t="shared" si="86"/>
        <v>1</v>
      </c>
      <c r="NW100" s="77" t="e">
        <f>IF(LEN(VLOOKUP(I:I,#REF!, 2, 0))=0, "", VLOOKUP(I:I,#REF!, 2, 0))</f>
        <v>#REF!</v>
      </c>
      <c r="NX100" s="77" t="e">
        <f>IF(LEN(VLOOKUP(I:I,#REF!, 3, 0))=0, "", VLOOKUP(I:I,#REF!, 3, 0))</f>
        <v>#REF!</v>
      </c>
      <c r="NY100" s="77">
        <f t="shared" si="108"/>
        <v>0.5</v>
      </c>
      <c r="NZ100" s="77">
        <f t="shared" si="109"/>
        <v>0.5</v>
      </c>
      <c r="OA100" s="77">
        <f t="shared" si="110"/>
        <v>0.5</v>
      </c>
      <c r="OB100" s="77">
        <f t="shared" si="87"/>
        <v>0.5</v>
      </c>
      <c r="OC100">
        <f t="shared" si="88"/>
        <v>0.5</v>
      </c>
      <c r="OD100" s="77">
        <f t="shared" si="111"/>
        <v>0.5</v>
      </c>
      <c r="OE100">
        <f t="shared" si="89"/>
        <v>0.73333333333333328</v>
      </c>
      <c r="OF100">
        <f t="shared" si="90"/>
        <v>0.72727272727272729</v>
      </c>
      <c r="OG100" t="e">
        <f t="shared" si="112"/>
        <v>#REF!</v>
      </c>
      <c r="OH100">
        <f t="shared" si="91"/>
        <v>0.5</v>
      </c>
      <c r="OI100">
        <f t="shared" si="113"/>
        <v>0.5</v>
      </c>
      <c r="OJ100" s="77">
        <f t="shared" si="114"/>
        <v>0.5</v>
      </c>
      <c r="OK100" t="e">
        <f>IF(LEN(VLOOKUP(I:I,#REF!, 2, 0))=0, "", VLOOKUP(I:I,#REF!, 2, 0))</f>
        <v>#REF!</v>
      </c>
      <c r="OL100" t="e">
        <f>IF(LEN(VLOOKUP(I:I,#REF!, 3, 0))=0, "", VLOOKUP(I:I,#REF!, 3, 0))</f>
        <v>#REF!</v>
      </c>
      <c r="OM100">
        <v>3</v>
      </c>
      <c r="ON100">
        <v>1</v>
      </c>
      <c r="OO100" s="1">
        <v>1</v>
      </c>
      <c r="OP100">
        <f t="shared" si="115"/>
        <v>9</v>
      </c>
      <c r="OQ100">
        <v>0</v>
      </c>
      <c r="OR100">
        <v>4</v>
      </c>
      <c r="OS100">
        <f t="shared" si="116"/>
        <v>3</v>
      </c>
    </row>
    <row r="101" spans="1:409" ht="18" customHeight="1">
      <c r="E101">
        <v>1</v>
      </c>
      <c r="F101">
        <v>1</v>
      </c>
      <c r="G101" t="s">
        <v>353</v>
      </c>
      <c r="H101" s="112" t="s">
        <v>4672</v>
      </c>
      <c r="I101" s="112" t="s">
        <v>4672</v>
      </c>
      <c r="J101" s="22"/>
      <c r="K101" s="23">
        <v>44284.625486111108</v>
      </c>
      <c r="L101" s="23">
        <v>44286.523125</v>
      </c>
      <c r="M101" s="24">
        <v>100</v>
      </c>
      <c r="N101" s="24">
        <v>1</v>
      </c>
      <c r="O101" s="74">
        <v>1</v>
      </c>
      <c r="P101" s="25" t="s">
        <v>313</v>
      </c>
      <c r="Q101" s="24">
        <v>163955</v>
      </c>
      <c r="R101" s="24">
        <v>1</v>
      </c>
      <c r="S101" s="23">
        <v>44286.523130486108</v>
      </c>
      <c r="T101" s="25" t="s">
        <v>314</v>
      </c>
      <c r="U101" s="25" t="s">
        <v>826</v>
      </c>
      <c r="V101" s="25" t="s">
        <v>811</v>
      </c>
      <c r="W101" s="25" t="s">
        <v>812</v>
      </c>
      <c r="X101" s="24">
        <v>11.955</v>
      </c>
      <c r="Y101" s="24">
        <v>19.675999999999998</v>
      </c>
      <c r="Z101" s="24">
        <v>23.882000000000001</v>
      </c>
      <c r="AA101" s="24">
        <v>2</v>
      </c>
      <c r="AB101" s="24">
        <v>4</v>
      </c>
      <c r="AC101" s="24">
        <v>2</v>
      </c>
      <c r="AD101" s="24">
        <v>2</v>
      </c>
      <c r="AE101" s="24">
        <v>1</v>
      </c>
      <c r="AF101" s="24">
        <v>1</v>
      </c>
      <c r="AG101" s="24">
        <v>0</v>
      </c>
      <c r="AH101" s="24">
        <v>2</v>
      </c>
      <c r="AI101" s="24">
        <v>1</v>
      </c>
      <c r="AJ101" s="25" t="s">
        <v>4673</v>
      </c>
      <c r="AK101" s="24">
        <v>2.6070000000000002</v>
      </c>
      <c r="AL101" s="24">
        <v>6.2969999999999997</v>
      </c>
      <c r="AM101" s="24">
        <v>7.0979999999999999</v>
      </c>
      <c r="AN101" s="24">
        <v>3</v>
      </c>
      <c r="AO101" s="24">
        <v>4</v>
      </c>
      <c r="AP101" s="24">
        <v>1</v>
      </c>
      <c r="AQ101" s="24">
        <v>97.911000000000001</v>
      </c>
      <c r="AR101" s="24">
        <v>97.911000000000001</v>
      </c>
      <c r="AS101" s="24">
        <v>172.28100000000001</v>
      </c>
      <c r="AT101" s="24">
        <v>1</v>
      </c>
      <c r="AU101" s="24">
        <v>2.548</v>
      </c>
      <c r="AV101" s="24">
        <v>126.952</v>
      </c>
      <c r="AW101" s="24">
        <v>128.42099999999999</v>
      </c>
      <c r="AX101" s="24">
        <v>11</v>
      </c>
      <c r="AY101" s="25" t="s">
        <v>1297</v>
      </c>
      <c r="AZ101" s="25" t="s">
        <v>377</v>
      </c>
      <c r="BA101" s="25"/>
      <c r="BB101" s="74">
        <v>1</v>
      </c>
      <c r="BC101" s="25" t="s">
        <v>4674</v>
      </c>
      <c r="BD101" s="24">
        <v>0</v>
      </c>
      <c r="BE101" s="24">
        <v>0</v>
      </c>
      <c r="BF101" s="24">
        <v>945.46500000000003</v>
      </c>
      <c r="BG101" s="24">
        <v>0</v>
      </c>
      <c r="BH101" s="24">
        <v>2.9369999999999998</v>
      </c>
      <c r="BI101" s="24">
        <v>5.3460000000000001</v>
      </c>
      <c r="BJ101" s="24">
        <v>33.970999999999997</v>
      </c>
      <c r="BK101" s="24">
        <v>4</v>
      </c>
      <c r="BL101" s="25" t="s">
        <v>4675</v>
      </c>
      <c r="BM101" s="24">
        <v>0</v>
      </c>
      <c r="BN101" s="24">
        <v>0</v>
      </c>
      <c r="BO101" s="24">
        <v>127.38800000000001</v>
      </c>
      <c r="BP101" s="24">
        <v>0</v>
      </c>
      <c r="BQ101" s="24">
        <v>95</v>
      </c>
      <c r="BR101" s="24">
        <v>100</v>
      </c>
      <c r="BS101" s="24">
        <v>12.287000000000001</v>
      </c>
      <c r="BT101" s="24">
        <v>236.58</v>
      </c>
      <c r="BU101" s="24">
        <v>245.41800000000001</v>
      </c>
      <c r="BV101" s="24">
        <v>10</v>
      </c>
      <c r="BW101" s="25" t="s">
        <v>4676</v>
      </c>
      <c r="BX101" s="25" t="s">
        <v>510</v>
      </c>
      <c r="BY101" s="25" t="s">
        <v>956</v>
      </c>
      <c r="BZ101" s="74">
        <v>1</v>
      </c>
      <c r="CA101" s="25" t="s">
        <v>4677</v>
      </c>
      <c r="CB101" s="24">
        <v>0</v>
      </c>
      <c r="CC101" s="24">
        <v>0</v>
      </c>
      <c r="CD101" s="24">
        <v>56.517000000000003</v>
      </c>
      <c r="CE101" s="24">
        <v>0</v>
      </c>
      <c r="CF101" s="24">
        <v>100</v>
      </c>
      <c r="CG101" s="24">
        <v>100</v>
      </c>
      <c r="CH101" s="24">
        <v>13.057</v>
      </c>
      <c r="CI101" s="24">
        <v>60.658999999999999</v>
      </c>
      <c r="CJ101" s="24">
        <v>64.858999999999995</v>
      </c>
      <c r="CK101" s="24">
        <v>5</v>
      </c>
      <c r="CL101" s="99" t="s">
        <v>413</v>
      </c>
      <c r="CM101" s="96" t="s">
        <v>414</v>
      </c>
      <c r="CN101" s="24">
        <v>0</v>
      </c>
      <c r="CO101" s="24">
        <v>0</v>
      </c>
      <c r="CP101" s="24">
        <v>160.655</v>
      </c>
      <c r="CQ101" s="24">
        <v>0</v>
      </c>
      <c r="CR101" s="24">
        <v>100</v>
      </c>
      <c r="CS101" s="24">
        <v>100</v>
      </c>
      <c r="CT101" s="24">
        <v>4</v>
      </c>
      <c r="CU101" s="24">
        <v>2</v>
      </c>
      <c r="CV101" s="25" t="s">
        <v>4678</v>
      </c>
      <c r="CW101" s="24">
        <v>229.24299999999999</v>
      </c>
      <c r="CX101" s="24">
        <v>229.24299999999999</v>
      </c>
      <c r="CY101" s="24">
        <v>229.536</v>
      </c>
      <c r="CZ101" s="24">
        <v>1</v>
      </c>
      <c r="DA101" s="24">
        <v>1.089</v>
      </c>
      <c r="DB101" s="24">
        <v>4.1790000000000003</v>
      </c>
      <c r="DC101" s="24">
        <v>55.207999999999998</v>
      </c>
      <c r="DD101" s="24">
        <v>4</v>
      </c>
      <c r="DE101" s="25" t="s">
        <v>4679</v>
      </c>
      <c r="DF101" s="24">
        <v>0</v>
      </c>
      <c r="DG101" s="24">
        <v>0</v>
      </c>
      <c r="DH101" s="24">
        <v>36.356000000000002</v>
      </c>
      <c r="DI101" s="24">
        <v>0</v>
      </c>
      <c r="DJ101" s="24">
        <v>100</v>
      </c>
      <c r="DK101" s="24">
        <v>100</v>
      </c>
      <c r="DL101" s="24">
        <v>11.420999999999999</v>
      </c>
      <c r="DM101" s="24">
        <v>116.676</v>
      </c>
      <c r="DN101" s="24">
        <v>136.745</v>
      </c>
      <c r="DO101" s="24">
        <v>16</v>
      </c>
      <c r="DP101" s="25" t="s">
        <v>1294</v>
      </c>
      <c r="DQ101" s="25" t="s">
        <v>510</v>
      </c>
      <c r="DR101" s="25" t="s">
        <v>956</v>
      </c>
      <c r="DS101" s="74">
        <v>1</v>
      </c>
      <c r="DT101" s="25" t="s">
        <v>4680</v>
      </c>
      <c r="DU101" s="24">
        <v>0.27700000000000002</v>
      </c>
      <c r="DV101" s="24">
        <v>0.27700000000000002</v>
      </c>
      <c r="DW101" s="24">
        <v>71.995000000000005</v>
      </c>
      <c r="DX101" s="24">
        <v>1</v>
      </c>
      <c r="DY101" s="24">
        <v>100</v>
      </c>
      <c r="DZ101" s="24">
        <v>100</v>
      </c>
      <c r="EA101" s="24">
        <v>1.651</v>
      </c>
      <c r="EB101" s="24">
        <v>53.131</v>
      </c>
      <c r="EC101" s="24">
        <v>80.906999999999996</v>
      </c>
      <c r="ED101" s="24">
        <v>4</v>
      </c>
      <c r="EE101" s="96" t="s">
        <v>417</v>
      </c>
      <c r="EF101" s="96" t="s">
        <v>364</v>
      </c>
      <c r="EG101" s="24">
        <v>0</v>
      </c>
      <c r="EH101" s="24">
        <v>0</v>
      </c>
      <c r="EI101" s="24">
        <v>195.04499999999999</v>
      </c>
      <c r="EJ101" s="24">
        <v>0</v>
      </c>
      <c r="EK101" s="24">
        <v>100</v>
      </c>
      <c r="EL101" s="24">
        <v>100</v>
      </c>
      <c r="EM101" s="24">
        <v>3</v>
      </c>
      <c r="EN101" s="24">
        <v>1</v>
      </c>
      <c r="EO101" s="25" t="s">
        <v>4681</v>
      </c>
      <c r="EP101" s="24">
        <v>4.12</v>
      </c>
      <c r="EQ101" s="24">
        <v>28.471</v>
      </c>
      <c r="ER101" s="24">
        <v>29.86</v>
      </c>
      <c r="ES101" s="24">
        <v>13</v>
      </c>
      <c r="ET101" s="25" t="s">
        <v>456</v>
      </c>
      <c r="EU101" s="24">
        <v>0</v>
      </c>
      <c r="EV101" s="24">
        <v>0</v>
      </c>
      <c r="EW101" s="24">
        <v>1612.998</v>
      </c>
      <c r="EX101" s="24">
        <v>0</v>
      </c>
      <c r="EY101" s="24">
        <v>100</v>
      </c>
      <c r="EZ101" s="24">
        <v>100</v>
      </c>
      <c r="FA101" s="24">
        <v>2.8069999999999999</v>
      </c>
      <c r="FB101" s="24">
        <v>90.375</v>
      </c>
      <c r="FC101" s="24">
        <v>91.878</v>
      </c>
      <c r="FD101" s="24">
        <v>18</v>
      </c>
      <c r="FE101" s="25" t="s">
        <v>4682</v>
      </c>
      <c r="FF101" s="24">
        <v>3</v>
      </c>
      <c r="FG101" s="24">
        <v>3</v>
      </c>
      <c r="FH101" s="24">
        <v>4</v>
      </c>
      <c r="FI101" s="24">
        <v>0</v>
      </c>
      <c r="FJ101" s="24">
        <v>1</v>
      </c>
      <c r="FK101" s="24">
        <v>0</v>
      </c>
      <c r="FL101" s="25" t="s">
        <v>313</v>
      </c>
      <c r="FM101" s="25" t="s">
        <v>313</v>
      </c>
      <c r="FN101" s="24">
        <v>1</v>
      </c>
      <c r="FO101" s="24">
        <v>46.109000000000002</v>
      </c>
      <c r="FP101" s="24">
        <v>204.86199999999999</v>
      </c>
      <c r="FQ101" s="24">
        <v>228.30500000000001</v>
      </c>
      <c r="FR101" s="24">
        <v>9</v>
      </c>
      <c r="FS101" s="25" t="s">
        <v>4683</v>
      </c>
      <c r="FT101" s="25" t="s">
        <v>323</v>
      </c>
      <c r="FU101" s="25"/>
      <c r="FV101" s="74">
        <v>1</v>
      </c>
      <c r="FW101" s="25" t="s">
        <v>4684</v>
      </c>
      <c r="FX101" s="25" t="s">
        <v>339</v>
      </c>
      <c r="FY101" s="24">
        <v>5.0410000000000004</v>
      </c>
      <c r="FZ101" s="24">
        <v>681.86599999999999</v>
      </c>
      <c r="GA101" s="24">
        <v>727.11900000000003</v>
      </c>
      <c r="GB101" s="24">
        <v>12</v>
      </c>
      <c r="GC101" s="25" t="s">
        <v>4685</v>
      </c>
      <c r="GD101" s="25" t="s">
        <v>368</v>
      </c>
      <c r="GE101" s="25"/>
      <c r="GF101" s="74">
        <v>1</v>
      </c>
      <c r="GG101" s="25" t="s">
        <v>4686</v>
      </c>
      <c r="GH101" s="25" t="s">
        <v>339</v>
      </c>
      <c r="GI101" s="24">
        <v>5.04</v>
      </c>
      <c r="GJ101" s="24">
        <v>233.14599999999999</v>
      </c>
      <c r="GK101" s="24">
        <v>637.26099999999997</v>
      </c>
      <c r="GL101" s="24">
        <v>16</v>
      </c>
      <c r="GM101" s="24">
        <v>1</v>
      </c>
      <c r="GN101" s="25" t="s">
        <v>4687</v>
      </c>
      <c r="GO101" s="24">
        <v>8.2550000000000008</v>
      </c>
      <c r="GP101" s="24">
        <v>11.058</v>
      </c>
      <c r="GQ101" s="24">
        <v>18.847000000000001</v>
      </c>
      <c r="GR101" s="24">
        <v>3</v>
      </c>
      <c r="GS101" s="24">
        <v>1</v>
      </c>
      <c r="GT101" s="24">
        <v>4</v>
      </c>
      <c r="GU101" s="24">
        <v>0</v>
      </c>
      <c r="GV101" s="24">
        <v>2</v>
      </c>
      <c r="GW101" s="25" t="s">
        <v>345</v>
      </c>
      <c r="GX101" s="24">
        <v>7.2850000000000001</v>
      </c>
      <c r="GY101" s="24">
        <v>43.600999999999999</v>
      </c>
      <c r="GZ101" s="24">
        <v>45.031999999999996</v>
      </c>
      <c r="HA101" s="24">
        <v>11</v>
      </c>
      <c r="HB101" s="24">
        <v>2</v>
      </c>
      <c r="HC101" s="24">
        <v>2</v>
      </c>
      <c r="HD101" s="24">
        <v>1</v>
      </c>
      <c r="HE101" s="24">
        <v>2</v>
      </c>
      <c r="HF101" s="24">
        <v>1</v>
      </c>
      <c r="HG101" s="24">
        <v>6</v>
      </c>
      <c r="HH101" s="24">
        <v>6</v>
      </c>
      <c r="HI101" s="25" t="s">
        <v>3684</v>
      </c>
      <c r="HJ101" s="25" t="s">
        <v>3685</v>
      </c>
      <c r="HK101" s="8"/>
      <c r="HL101" s="25" t="s">
        <v>4672</v>
      </c>
      <c r="HM101" s="27"/>
      <c r="HN101" s="27"/>
      <c r="HO101" s="27"/>
      <c r="HP101" s="27"/>
      <c r="HQ101" s="27"/>
      <c r="HR101" s="27"/>
      <c r="HS101" s="27"/>
      <c r="HT101" s="27"/>
      <c r="HU101" s="27"/>
      <c r="HV101" s="27"/>
      <c r="HW101" s="27"/>
      <c r="HX101" s="27"/>
      <c r="HY101" s="27"/>
      <c r="HZ101" s="27"/>
      <c r="IA101" s="27"/>
      <c r="IB101" s="27"/>
      <c r="IC101" s="27"/>
      <c r="ID101" s="27"/>
      <c r="IE101" s="27"/>
      <c r="IF101" s="27"/>
      <c r="IG101" s="27"/>
      <c r="IH101" s="27"/>
      <c r="II101" s="27" t="s">
        <v>320</v>
      </c>
      <c r="IJ101" s="27"/>
      <c r="IK101" s="24">
        <v>-999</v>
      </c>
      <c r="IL101" s="27"/>
      <c r="IM101" s="27" t="s">
        <v>320</v>
      </c>
      <c r="IN101" s="27"/>
      <c r="IO101" s="74">
        <v>-999</v>
      </c>
      <c r="IP101" s="27"/>
      <c r="IQ101" s="27"/>
      <c r="IR101" s="27" t="s">
        <v>320</v>
      </c>
      <c r="IS101" s="27"/>
      <c r="IT101" s="24">
        <v>-999</v>
      </c>
      <c r="IU101" s="27"/>
      <c r="IV101" s="27" t="s">
        <v>320</v>
      </c>
      <c r="IW101" s="27"/>
      <c r="IX101" s="24">
        <v>-999</v>
      </c>
      <c r="IY101" s="27"/>
      <c r="IZ101" s="27"/>
      <c r="JA101" s="27" t="s">
        <v>320</v>
      </c>
      <c r="JB101" s="27"/>
      <c r="JC101" s="24">
        <v>-999</v>
      </c>
      <c r="JD101" s="27"/>
      <c r="JE101" s="27" t="s">
        <v>320</v>
      </c>
      <c r="JF101" s="27"/>
      <c r="JG101" s="24">
        <v>-999</v>
      </c>
      <c r="JH101" s="27"/>
      <c r="JI101" s="27"/>
      <c r="JJ101" s="27"/>
      <c r="JK101" s="27"/>
      <c r="JL101" s="27"/>
      <c r="JM101" s="27"/>
      <c r="JN101" s="27"/>
      <c r="JO101" s="27"/>
      <c r="JP101" s="27"/>
      <c r="JQ101" s="27"/>
      <c r="JR101" s="27"/>
      <c r="JS101" s="27"/>
      <c r="JT101" s="27"/>
      <c r="JU101" s="27"/>
      <c r="JV101" s="27"/>
      <c r="JW101" s="27"/>
      <c r="JX101" s="27"/>
      <c r="JY101" s="27"/>
      <c r="JZ101" s="27"/>
      <c r="KA101" s="27"/>
      <c r="KB101" s="27"/>
      <c r="KC101" s="27"/>
      <c r="KD101" s="27"/>
      <c r="KE101" s="27"/>
      <c r="KF101" s="27"/>
      <c r="KG101" s="27"/>
      <c r="KH101" s="27"/>
      <c r="KI101" s="27"/>
      <c r="KJ101" s="27"/>
      <c r="KK101" s="27"/>
      <c r="KL101" s="27"/>
      <c r="KM101" s="27"/>
      <c r="KN101" s="27"/>
      <c r="KO101" s="27"/>
      <c r="KP101" s="27"/>
      <c r="KQ101" s="27"/>
      <c r="KR101" s="27"/>
      <c r="KS101" s="27"/>
      <c r="KT101" s="27"/>
      <c r="KU101" s="27"/>
      <c r="KV101" s="27"/>
      <c r="KW101" s="27"/>
      <c r="KX101" s="27"/>
      <c r="KY101" s="27"/>
      <c r="KZ101" s="27"/>
      <c r="LA101" s="27"/>
      <c r="LB101" s="27"/>
      <c r="LC101" s="27"/>
      <c r="LD101" s="27"/>
      <c r="LE101" s="27"/>
      <c r="LF101" s="27"/>
      <c r="LG101" s="27"/>
      <c r="LH101" s="27"/>
      <c r="LI101" s="27"/>
      <c r="LJ101" s="27"/>
      <c r="LK101" s="27"/>
      <c r="LL101" s="27"/>
      <c r="LM101" s="27"/>
      <c r="LN101" s="27"/>
      <c r="LO101" s="27"/>
      <c r="LP101" s="27"/>
      <c r="LQ101" s="27"/>
      <c r="LR101" s="27"/>
      <c r="LS101" s="27"/>
      <c r="LT101" s="27"/>
      <c r="LU101" s="27"/>
      <c r="LV101" s="27"/>
      <c r="LW101" s="27"/>
      <c r="LX101" s="27"/>
      <c r="LY101" s="27"/>
      <c r="LZ101" s="27"/>
      <c r="MA101">
        <f t="shared" si="59"/>
        <v>7</v>
      </c>
      <c r="MB101" t="str">
        <f t="shared" si="60"/>
        <v/>
      </c>
      <c r="MC101">
        <f t="shared" si="61"/>
        <v>8</v>
      </c>
      <c r="MD101" t="str">
        <f t="shared" si="62"/>
        <v/>
      </c>
      <c r="ME101" t="str">
        <f t="shared" si="92"/>
        <v/>
      </c>
      <c r="MF101">
        <f t="shared" si="93"/>
        <v>1.1666666666666667</v>
      </c>
      <c r="MG101" t="str">
        <f t="shared" si="94"/>
        <v/>
      </c>
      <c r="MH101">
        <f t="shared" si="95"/>
        <v>1.6</v>
      </c>
      <c r="MI101" t="str">
        <f t="shared" si="96"/>
        <v/>
      </c>
      <c r="MJ101" t="str">
        <f t="shared" si="97"/>
        <v/>
      </c>
      <c r="MK101">
        <f t="shared" si="98"/>
        <v>1.2</v>
      </c>
      <c r="ML101">
        <f t="shared" si="99"/>
        <v>3.8</v>
      </c>
      <c r="MM101">
        <f t="shared" si="100"/>
        <v>0</v>
      </c>
      <c r="MN101">
        <f t="shared" si="101"/>
        <v>4</v>
      </c>
      <c r="MO101">
        <f t="shared" si="102"/>
        <v>1</v>
      </c>
      <c r="MP101">
        <f t="shared" si="103"/>
        <v>3.8333333333333335</v>
      </c>
      <c r="MQ101" t="str">
        <f t="shared" si="104"/>
        <v/>
      </c>
      <c r="MR101" t="str">
        <f t="shared" si="105"/>
        <v/>
      </c>
      <c r="MS101">
        <f t="shared" si="106"/>
        <v>99.285714285714292</v>
      </c>
      <c r="MT101">
        <f t="shared" si="107"/>
        <v>100</v>
      </c>
      <c r="MU101" s="77">
        <f t="shared" si="63"/>
        <v>1</v>
      </c>
      <c r="MV101">
        <f t="shared" si="64"/>
        <v>1</v>
      </c>
      <c r="MW101">
        <v>1</v>
      </c>
      <c r="MX101">
        <v>1</v>
      </c>
      <c r="MY101">
        <f t="shared" si="65"/>
        <v>1</v>
      </c>
      <c r="MZ101">
        <v>1</v>
      </c>
      <c r="NA101">
        <v>1</v>
      </c>
      <c r="NB101">
        <f t="shared" si="66"/>
        <v>1</v>
      </c>
      <c r="NC101">
        <f t="shared" si="67"/>
        <v>1</v>
      </c>
      <c r="ND101">
        <f t="shared" si="68"/>
        <v>1</v>
      </c>
      <c r="NE101">
        <f t="shared" si="69"/>
        <v>1</v>
      </c>
      <c r="NF101">
        <f t="shared" si="70"/>
        <v>1</v>
      </c>
      <c r="NG101">
        <f t="shared" si="71"/>
        <v>1</v>
      </c>
      <c r="NH101" t="str">
        <f t="shared" si="72"/>
        <v/>
      </c>
      <c r="NI101" t="str">
        <f t="shared" si="73"/>
        <v/>
      </c>
      <c r="NJ101" t="str">
        <f t="shared" si="74"/>
        <v/>
      </c>
      <c r="NK101" t="str">
        <f t="shared" si="75"/>
        <v/>
      </c>
      <c r="NL101" t="str">
        <f t="shared" si="76"/>
        <v/>
      </c>
      <c r="NM101" t="str">
        <f t="shared" si="77"/>
        <v/>
      </c>
      <c r="NN101" s="77" t="str">
        <f t="shared" si="78"/>
        <v/>
      </c>
      <c r="NO101" s="77" t="str">
        <f t="shared" si="79"/>
        <v/>
      </c>
      <c r="NP101" s="77" t="str">
        <f t="shared" si="80"/>
        <v/>
      </c>
      <c r="NQ101" s="77" t="str">
        <f t="shared" si="81"/>
        <v/>
      </c>
      <c r="NR101" s="77" t="str">
        <f t="shared" si="82"/>
        <v/>
      </c>
      <c r="NS101" s="77" t="str">
        <f t="shared" si="83"/>
        <v/>
      </c>
      <c r="NT101" s="77" t="str">
        <f t="shared" si="84"/>
        <v/>
      </c>
      <c r="NU101" s="77" t="str">
        <f t="shared" si="85"/>
        <v/>
      </c>
      <c r="NV101" s="77" t="str">
        <f t="shared" si="86"/>
        <v/>
      </c>
      <c r="NW101" s="77" t="e">
        <f>IF(LEN(VLOOKUP(I:I,#REF!, 2, 0))=0, "", VLOOKUP(I:I,#REF!, 2, 0))</f>
        <v>#REF!</v>
      </c>
      <c r="NX101" s="77" t="e">
        <f>IF(LEN(VLOOKUP(I:I,#REF!, 3, 0))=0, "", VLOOKUP(I:I,#REF!, 3, 0))</f>
        <v>#REF!</v>
      </c>
      <c r="NY101" s="77">
        <f t="shared" si="108"/>
        <v>1</v>
      </c>
      <c r="NZ101" s="77">
        <f t="shared" si="109"/>
        <v>1</v>
      </c>
      <c r="OA101" s="77">
        <f t="shared" si="110"/>
        <v>1</v>
      </c>
      <c r="OB101" s="77">
        <f t="shared" si="87"/>
        <v>1</v>
      </c>
      <c r="OC101">
        <f t="shared" si="88"/>
        <v>1</v>
      </c>
      <c r="OD101" s="77">
        <f t="shared" si="111"/>
        <v>1</v>
      </c>
      <c r="OE101" t="str">
        <f t="shared" si="89"/>
        <v/>
      </c>
      <c r="OF101" t="str">
        <f t="shared" si="90"/>
        <v/>
      </c>
      <c r="OG101" t="str">
        <f t="shared" si="112"/>
        <v/>
      </c>
      <c r="OH101">
        <f t="shared" si="91"/>
        <v>1</v>
      </c>
      <c r="OI101">
        <f t="shared" si="113"/>
        <v>1</v>
      </c>
      <c r="OJ101" s="77">
        <f t="shared" si="114"/>
        <v>1</v>
      </c>
      <c r="OK101" t="e">
        <f>IF(LEN(VLOOKUP(I:I,#REF!, 2, 0))=0, "", VLOOKUP(I:I,#REF!, 2, 0))</f>
        <v>#REF!</v>
      </c>
      <c r="OL101" t="e">
        <f>IF(LEN(VLOOKUP(I:I,#REF!, 3, 0))=0, "", VLOOKUP(I:I,#REF!, 3, 0))</f>
        <v>#REF!</v>
      </c>
      <c r="OM101" t="s">
        <v>353</v>
      </c>
      <c r="ON101" t="s">
        <v>353</v>
      </c>
      <c r="OO101" s="161">
        <v>1</v>
      </c>
      <c r="OP101" t="str">
        <f t="shared" si="115"/>
        <v/>
      </c>
      <c r="OQ101">
        <v>0</v>
      </c>
      <c r="OR101">
        <v>4</v>
      </c>
      <c r="OS101">
        <f t="shared" si="116"/>
        <v>5</v>
      </c>
    </row>
    <row r="102" spans="1:409" ht="18" customHeight="1">
      <c r="F102" t="s">
        <v>353</v>
      </c>
      <c r="G102" t="s">
        <v>353</v>
      </c>
      <c r="H102" s="112" t="s">
        <v>4688</v>
      </c>
      <c r="I102" s="112" t="s">
        <v>4688</v>
      </c>
      <c r="J102" s="22"/>
      <c r="K102" s="23">
        <v>44284.652418981481</v>
      </c>
      <c r="L102" s="23">
        <v>44285.874745370369</v>
      </c>
      <c r="M102" s="24">
        <v>100</v>
      </c>
      <c r="N102" s="24">
        <v>1</v>
      </c>
      <c r="O102" s="74">
        <v>1</v>
      </c>
      <c r="P102" s="25" t="s">
        <v>313</v>
      </c>
      <c r="Q102" s="24">
        <v>105609</v>
      </c>
      <c r="R102" s="24">
        <v>1</v>
      </c>
      <c r="S102" s="23">
        <v>44285.874768344911</v>
      </c>
      <c r="T102" s="25" t="s">
        <v>314</v>
      </c>
      <c r="U102" s="25" t="s">
        <v>1496</v>
      </c>
      <c r="V102" s="25" t="s">
        <v>1531</v>
      </c>
      <c r="W102" s="25" t="s">
        <v>598</v>
      </c>
      <c r="X102" s="24">
        <v>0.17499999999999999</v>
      </c>
      <c r="Y102" s="24">
        <v>86.600999999999999</v>
      </c>
      <c r="Z102" s="24">
        <v>87.069000000000003</v>
      </c>
      <c r="AA102" s="24">
        <v>29</v>
      </c>
      <c r="AB102" s="24">
        <v>1</v>
      </c>
      <c r="AC102" s="24">
        <v>0</v>
      </c>
      <c r="AD102" s="24">
        <v>0</v>
      </c>
      <c r="AE102" s="24">
        <v>0</v>
      </c>
      <c r="AF102" s="24">
        <v>1</v>
      </c>
      <c r="AG102" s="24">
        <v>3</v>
      </c>
      <c r="AH102" s="24">
        <v>0</v>
      </c>
      <c r="AI102" s="24">
        <v>0</v>
      </c>
      <c r="AJ102" s="25" t="s">
        <v>4689</v>
      </c>
      <c r="AK102" s="24">
        <v>7.2569999999999997</v>
      </c>
      <c r="AL102" s="24">
        <v>18.879000000000001</v>
      </c>
      <c r="AM102" s="24">
        <v>19.056999999999999</v>
      </c>
      <c r="AN102" s="24">
        <v>11</v>
      </c>
      <c r="AO102" s="24">
        <v>2</v>
      </c>
      <c r="AP102" s="24">
        <v>0</v>
      </c>
      <c r="AQ102" s="24">
        <v>1.0529999999999999</v>
      </c>
      <c r="AR102" s="24">
        <v>157.68799999999999</v>
      </c>
      <c r="AS102" s="24">
        <v>175.625</v>
      </c>
      <c r="AT102" s="24">
        <v>4</v>
      </c>
      <c r="AU102" s="24">
        <v>1.2030000000000001</v>
      </c>
      <c r="AV102" s="24">
        <v>925.19200000000001</v>
      </c>
      <c r="AW102" s="24">
        <v>986.08199999999999</v>
      </c>
      <c r="AX102" s="24">
        <v>32</v>
      </c>
      <c r="AY102" s="25" t="s">
        <v>479</v>
      </c>
      <c r="AZ102" s="25" t="s">
        <v>377</v>
      </c>
      <c r="BA102" s="25"/>
      <c r="BB102" s="74">
        <v>1</v>
      </c>
      <c r="BC102" s="25" t="s">
        <v>4690</v>
      </c>
      <c r="BD102" s="24">
        <v>57.554000000000002</v>
      </c>
      <c r="BE102" s="24">
        <v>375.35599999999999</v>
      </c>
      <c r="BF102" s="24">
        <v>707.53599999999994</v>
      </c>
      <c r="BG102" s="24">
        <v>5</v>
      </c>
      <c r="BH102" s="24">
        <v>7.1550000000000002</v>
      </c>
      <c r="BI102" s="24">
        <v>79.085999999999999</v>
      </c>
      <c r="BJ102" s="24">
        <v>79.53</v>
      </c>
      <c r="BK102" s="24">
        <v>3</v>
      </c>
      <c r="BL102" s="25" t="s">
        <v>4642</v>
      </c>
      <c r="BM102" s="24">
        <v>96.382000000000005</v>
      </c>
      <c r="BN102" s="24">
        <v>186.82300000000001</v>
      </c>
      <c r="BO102" s="24">
        <v>231.07300000000001</v>
      </c>
      <c r="BP102" s="24">
        <v>6</v>
      </c>
      <c r="BQ102" s="24">
        <v>95</v>
      </c>
      <c r="BR102" s="24">
        <v>100</v>
      </c>
      <c r="BS102" s="24">
        <v>1.4330000000000001</v>
      </c>
      <c r="BT102" s="24">
        <v>725.55799999999999</v>
      </c>
      <c r="BU102" s="24">
        <v>726.23800000000006</v>
      </c>
      <c r="BV102" s="24">
        <v>40</v>
      </c>
      <c r="BW102" s="25" t="s">
        <v>4691</v>
      </c>
      <c r="BX102" s="25" t="s">
        <v>4691</v>
      </c>
      <c r="BY102" s="25" t="s">
        <v>956</v>
      </c>
      <c r="BZ102" s="74">
        <v>0</v>
      </c>
      <c r="CA102" s="25" t="s">
        <v>4692</v>
      </c>
      <c r="CB102" s="24">
        <v>46.45</v>
      </c>
      <c r="CC102" s="24">
        <v>88.748000000000005</v>
      </c>
      <c r="CD102" s="24">
        <v>130.90299999999999</v>
      </c>
      <c r="CE102" s="24">
        <v>6</v>
      </c>
      <c r="CF102" s="24">
        <v>77</v>
      </c>
      <c r="CG102" s="24">
        <v>68</v>
      </c>
      <c r="CH102" s="24">
        <v>81.034999999999997</v>
      </c>
      <c r="CI102" s="24">
        <v>138.441</v>
      </c>
      <c r="CJ102" s="24">
        <v>190.26400000000001</v>
      </c>
      <c r="CK102" s="24">
        <v>22</v>
      </c>
      <c r="CL102" s="99" t="s">
        <v>574</v>
      </c>
      <c r="CM102" s="96" t="s">
        <v>575</v>
      </c>
      <c r="CN102" s="24">
        <v>0.53400000000000003</v>
      </c>
      <c r="CO102" s="24">
        <v>204.351</v>
      </c>
      <c r="CP102" s="24">
        <v>363.25099999999998</v>
      </c>
      <c r="CQ102" s="24">
        <v>8</v>
      </c>
      <c r="CR102" s="24">
        <v>70</v>
      </c>
      <c r="CS102" s="24">
        <v>50</v>
      </c>
      <c r="CT102" s="24">
        <v>2</v>
      </c>
      <c r="CU102" s="24">
        <v>0</v>
      </c>
      <c r="CV102" s="25" t="s">
        <v>1090</v>
      </c>
      <c r="CW102" s="24">
        <v>2.6190000000000002</v>
      </c>
      <c r="CX102" s="24">
        <v>842.71600000000001</v>
      </c>
      <c r="CY102" s="24">
        <v>1068.769</v>
      </c>
      <c r="CZ102" s="24">
        <v>10</v>
      </c>
      <c r="DA102" s="24">
        <v>2.504</v>
      </c>
      <c r="DB102" s="24">
        <v>46.807000000000002</v>
      </c>
      <c r="DC102" s="24">
        <v>79.081999999999994</v>
      </c>
      <c r="DD102" s="24">
        <v>6</v>
      </c>
      <c r="DE102" s="25" t="s">
        <v>800</v>
      </c>
      <c r="DF102" s="24">
        <v>1.847</v>
      </c>
      <c r="DG102" s="24">
        <v>1574.5650000000001</v>
      </c>
      <c r="DH102" s="24">
        <v>1663.528</v>
      </c>
      <c r="DI102" s="24">
        <v>12</v>
      </c>
      <c r="DJ102" s="24">
        <v>81</v>
      </c>
      <c r="DK102" s="24">
        <v>63</v>
      </c>
      <c r="DL102" s="24">
        <v>4.0110000000000001</v>
      </c>
      <c r="DM102" s="24">
        <v>834.64700000000005</v>
      </c>
      <c r="DN102" s="24">
        <v>891.39599999999996</v>
      </c>
      <c r="DO102" s="24">
        <v>16</v>
      </c>
      <c r="DP102" s="25" t="s">
        <v>4693</v>
      </c>
      <c r="DQ102" s="25" t="s">
        <v>572</v>
      </c>
      <c r="DR102" s="25" t="s">
        <v>956</v>
      </c>
      <c r="DS102" s="74">
        <v>0</v>
      </c>
      <c r="DT102" s="25" t="s">
        <v>4694</v>
      </c>
      <c r="DU102" s="24">
        <v>6.835</v>
      </c>
      <c r="DV102" s="24">
        <v>6.835</v>
      </c>
      <c r="DW102" s="24">
        <v>70.584000000000003</v>
      </c>
      <c r="DX102" s="24">
        <v>1</v>
      </c>
      <c r="DY102" s="24">
        <v>100</v>
      </c>
      <c r="DZ102" s="24">
        <v>80</v>
      </c>
      <c r="EA102" s="24">
        <v>0.97799999999999998</v>
      </c>
      <c r="EB102" s="24">
        <v>71.822000000000003</v>
      </c>
      <c r="EC102" s="24">
        <v>150.28100000000001</v>
      </c>
      <c r="ED102" s="24">
        <v>10</v>
      </c>
      <c r="EE102" s="96" t="s">
        <v>417</v>
      </c>
      <c r="EF102" s="96" t="s">
        <v>4695</v>
      </c>
      <c r="EG102" s="24">
        <v>0.12</v>
      </c>
      <c r="EH102" s="24">
        <v>5.298</v>
      </c>
      <c r="EI102" s="24">
        <v>172.87799999999999</v>
      </c>
      <c r="EJ102" s="24">
        <v>4</v>
      </c>
      <c r="EK102" s="24">
        <v>77</v>
      </c>
      <c r="EL102" s="24">
        <v>77</v>
      </c>
      <c r="EM102" s="24">
        <v>2</v>
      </c>
      <c r="EN102" s="24">
        <v>0</v>
      </c>
      <c r="EO102" s="25" t="s">
        <v>4696</v>
      </c>
      <c r="EP102" s="24">
        <v>34.168999999999997</v>
      </c>
      <c r="EQ102" s="24">
        <v>167.67699999999999</v>
      </c>
      <c r="ER102" s="24">
        <v>168.072</v>
      </c>
      <c r="ES102" s="24">
        <v>8</v>
      </c>
      <c r="ET102" s="25" t="s">
        <v>1092</v>
      </c>
      <c r="EU102" s="24">
        <v>1.4999999999999999E-2</v>
      </c>
      <c r="EV102" s="24">
        <v>290.75700000000001</v>
      </c>
      <c r="EW102" s="24">
        <v>291.63499999999999</v>
      </c>
      <c r="EX102" s="24">
        <v>9</v>
      </c>
      <c r="EY102" s="24">
        <v>82</v>
      </c>
      <c r="EZ102" s="24">
        <v>74</v>
      </c>
      <c r="FA102" s="24">
        <v>8.6980000000000004</v>
      </c>
      <c r="FB102" s="24">
        <v>604.30999999999995</v>
      </c>
      <c r="FC102" s="24">
        <v>607.08299999999997</v>
      </c>
      <c r="FD102" s="24">
        <v>25</v>
      </c>
      <c r="FE102" s="25" t="s">
        <v>4697</v>
      </c>
      <c r="FF102" s="24">
        <v>4</v>
      </c>
      <c r="FG102" s="24">
        <v>2</v>
      </c>
      <c r="FH102" s="24">
        <v>2</v>
      </c>
      <c r="FI102" s="24">
        <v>0</v>
      </c>
      <c r="FJ102" s="24">
        <v>3</v>
      </c>
      <c r="FK102" s="24">
        <v>0</v>
      </c>
      <c r="FL102" s="25" t="s">
        <v>313</v>
      </c>
      <c r="FM102" s="25" t="s">
        <v>313</v>
      </c>
      <c r="FN102" s="24">
        <v>1</v>
      </c>
      <c r="FO102" s="24">
        <v>18.576000000000001</v>
      </c>
      <c r="FP102" s="24">
        <v>1680.722</v>
      </c>
      <c r="FQ102" s="24">
        <v>1684.9369999999999</v>
      </c>
      <c r="FR102" s="24">
        <v>20</v>
      </c>
      <c r="FS102" s="25" t="s">
        <v>4698</v>
      </c>
      <c r="FT102" s="25" t="s">
        <v>323</v>
      </c>
      <c r="FU102" s="25"/>
      <c r="FV102" s="74">
        <v>1</v>
      </c>
      <c r="FW102" s="25" t="s">
        <v>4699</v>
      </c>
      <c r="FX102" s="25" t="s">
        <v>456</v>
      </c>
      <c r="FY102" s="24">
        <v>422.70299999999997</v>
      </c>
      <c r="FZ102" s="24">
        <v>1019.727</v>
      </c>
      <c r="GA102" s="24">
        <v>1023.603</v>
      </c>
      <c r="GB102" s="24">
        <v>9</v>
      </c>
      <c r="GC102" s="25" t="s">
        <v>368</v>
      </c>
      <c r="GD102" s="25" t="s">
        <v>368</v>
      </c>
      <c r="GE102" s="25"/>
      <c r="GF102" s="74">
        <v>1</v>
      </c>
      <c r="GG102" s="25" t="s">
        <v>4700</v>
      </c>
      <c r="GH102" s="25" t="s">
        <v>456</v>
      </c>
      <c r="GI102" s="24">
        <v>47.395000000000003</v>
      </c>
      <c r="GJ102" s="24">
        <v>64.278999999999996</v>
      </c>
      <c r="GK102" s="24">
        <v>164.26499999999999</v>
      </c>
      <c r="GL102" s="24">
        <v>7</v>
      </c>
      <c r="GM102" s="24">
        <v>2</v>
      </c>
      <c r="GN102" s="25" t="s">
        <v>4701</v>
      </c>
      <c r="GO102" s="24">
        <v>0.77600000000000002</v>
      </c>
      <c r="GP102" s="24">
        <v>56.665999999999997</v>
      </c>
      <c r="GQ102" s="24">
        <v>57.863999999999997</v>
      </c>
      <c r="GR102" s="24">
        <v>2</v>
      </c>
      <c r="GS102" s="24">
        <v>1</v>
      </c>
      <c r="GT102" s="24">
        <v>2</v>
      </c>
      <c r="GU102" s="24">
        <v>0</v>
      </c>
      <c r="GV102" s="24">
        <v>4</v>
      </c>
      <c r="GW102" s="25" t="s">
        <v>336</v>
      </c>
      <c r="GX102" s="24">
        <v>1.581</v>
      </c>
      <c r="GY102" s="24">
        <v>88.373999999999995</v>
      </c>
      <c r="GZ102" s="24">
        <v>89.046999999999997</v>
      </c>
      <c r="HA102" s="24">
        <v>19</v>
      </c>
      <c r="HB102" s="24">
        <v>2</v>
      </c>
      <c r="HC102" s="24">
        <v>2</v>
      </c>
      <c r="HD102" s="24">
        <v>3</v>
      </c>
      <c r="HE102" s="24">
        <v>1</v>
      </c>
      <c r="HF102" s="24">
        <v>2</v>
      </c>
      <c r="HG102" s="24">
        <v>5</v>
      </c>
      <c r="HH102" s="24">
        <v>5</v>
      </c>
      <c r="HI102" s="25" t="s">
        <v>3684</v>
      </c>
      <c r="HJ102" s="25" t="s">
        <v>3685</v>
      </c>
      <c r="HK102" s="8"/>
      <c r="HL102" s="25" t="s">
        <v>4688</v>
      </c>
      <c r="HM102" s="23">
        <v>44287.644999999997</v>
      </c>
      <c r="HN102" s="23">
        <v>44287.973865740743</v>
      </c>
      <c r="HO102" s="24">
        <v>100</v>
      </c>
      <c r="HP102" s="24">
        <v>28414</v>
      </c>
      <c r="HQ102" s="24">
        <v>1</v>
      </c>
      <c r="HR102" s="23">
        <v>44287.973887581022</v>
      </c>
      <c r="HS102" s="25" t="s">
        <v>314</v>
      </c>
      <c r="HT102" s="25" t="s">
        <v>1496</v>
      </c>
      <c r="HU102" s="25" t="s">
        <v>1531</v>
      </c>
      <c r="HV102" s="25" t="s">
        <v>598</v>
      </c>
      <c r="HW102" s="24">
        <v>0</v>
      </c>
      <c r="HX102" s="24">
        <v>0</v>
      </c>
      <c r="HY102" s="24">
        <v>2</v>
      </c>
      <c r="HZ102" s="24">
        <v>1</v>
      </c>
      <c r="IA102" s="24">
        <v>2</v>
      </c>
      <c r="IB102" s="24">
        <v>1</v>
      </c>
      <c r="IC102" s="24">
        <v>3</v>
      </c>
      <c r="ID102" s="24">
        <v>2</v>
      </c>
      <c r="IE102" s="25" t="s">
        <v>4702</v>
      </c>
      <c r="IF102" s="24">
        <v>1</v>
      </c>
      <c r="IG102" s="24">
        <v>0</v>
      </c>
      <c r="IH102" s="25" t="s">
        <v>427</v>
      </c>
      <c r="II102" s="25" t="s">
        <v>391</v>
      </c>
      <c r="IJ102" s="25"/>
      <c r="IK102" s="74">
        <v>1</v>
      </c>
      <c r="IL102" s="25" t="s">
        <v>428</v>
      </c>
      <c r="IM102" s="74">
        <v>33</v>
      </c>
      <c r="IN102" s="25"/>
      <c r="IO102" s="74">
        <v>1</v>
      </c>
      <c r="IP102" s="25" t="s">
        <v>4703</v>
      </c>
      <c r="IQ102" s="25" t="s">
        <v>1727</v>
      </c>
      <c r="IR102" s="74">
        <v>22</v>
      </c>
      <c r="IS102" s="25"/>
      <c r="IT102" s="74">
        <v>1</v>
      </c>
      <c r="IU102" s="25" t="s">
        <v>4704</v>
      </c>
      <c r="IV102" s="74">
        <v>33</v>
      </c>
      <c r="IW102" s="25"/>
      <c r="IX102" s="74">
        <v>0</v>
      </c>
      <c r="IY102" s="25" t="s">
        <v>4705</v>
      </c>
      <c r="IZ102" s="25" t="s">
        <v>495</v>
      </c>
      <c r="JA102" s="74">
        <v>40</v>
      </c>
      <c r="JB102" s="25"/>
      <c r="JC102" s="74">
        <v>1</v>
      </c>
      <c r="JD102" s="25" t="s">
        <v>635</v>
      </c>
      <c r="JE102" s="74">
        <v>60</v>
      </c>
      <c r="JF102" s="25"/>
      <c r="JG102" s="74">
        <v>1</v>
      </c>
      <c r="JH102" s="25" t="s">
        <v>4706</v>
      </c>
      <c r="JI102" s="24">
        <v>1</v>
      </c>
      <c r="JJ102" s="24">
        <v>0</v>
      </c>
      <c r="JK102" s="24">
        <v>3</v>
      </c>
      <c r="JL102" s="24">
        <v>1</v>
      </c>
      <c r="JM102" s="25" t="s">
        <v>4707</v>
      </c>
      <c r="JN102" s="24">
        <v>1</v>
      </c>
      <c r="JO102" s="24">
        <v>2</v>
      </c>
      <c r="JP102" s="24">
        <v>2</v>
      </c>
      <c r="JQ102" s="24">
        <v>3</v>
      </c>
      <c r="JR102" s="24">
        <v>3</v>
      </c>
      <c r="JS102" s="25" t="s">
        <v>4708</v>
      </c>
      <c r="JT102" s="24">
        <v>2</v>
      </c>
      <c r="JU102" s="24">
        <v>1</v>
      </c>
      <c r="JV102" s="25" t="s">
        <v>4709</v>
      </c>
      <c r="JW102" s="24">
        <v>1</v>
      </c>
      <c r="JX102" s="24">
        <v>1</v>
      </c>
      <c r="JY102" s="24">
        <v>0</v>
      </c>
      <c r="JZ102" s="24">
        <v>1</v>
      </c>
      <c r="KA102" s="24">
        <v>1</v>
      </c>
      <c r="KB102" s="25" t="s">
        <v>312</v>
      </c>
      <c r="KC102" s="25" t="s">
        <v>313</v>
      </c>
      <c r="KD102" s="24">
        <v>2</v>
      </c>
      <c r="KE102" s="24">
        <v>2.1880000000000002</v>
      </c>
      <c r="KF102" s="24">
        <v>80.275999999999996</v>
      </c>
      <c r="KG102" s="24">
        <v>81.834999999999994</v>
      </c>
      <c r="KH102" s="24">
        <v>10</v>
      </c>
      <c r="KI102" s="24">
        <v>2</v>
      </c>
      <c r="KJ102" s="24">
        <v>2</v>
      </c>
      <c r="KK102" s="24">
        <v>1</v>
      </c>
      <c r="KL102" s="24">
        <v>1</v>
      </c>
      <c r="KM102" s="24">
        <v>2</v>
      </c>
      <c r="KN102" s="24">
        <v>11</v>
      </c>
      <c r="KO102" s="24">
        <v>2</v>
      </c>
      <c r="KP102" s="25" t="s">
        <v>336</v>
      </c>
      <c r="KQ102" s="25" t="s">
        <v>313</v>
      </c>
      <c r="KR102" s="24">
        <v>1</v>
      </c>
      <c r="KS102" s="25" t="s">
        <v>370</v>
      </c>
      <c r="KT102" s="25" t="s">
        <v>313</v>
      </c>
      <c r="KU102" s="24">
        <v>3</v>
      </c>
      <c r="KV102" s="24">
        <v>3</v>
      </c>
      <c r="KW102" s="24">
        <v>3</v>
      </c>
      <c r="KX102" s="24">
        <v>2</v>
      </c>
      <c r="KY102" s="24">
        <v>3</v>
      </c>
      <c r="KZ102" s="24">
        <v>3</v>
      </c>
      <c r="LA102" s="24">
        <v>4</v>
      </c>
      <c r="LB102" s="24">
        <v>3</v>
      </c>
      <c r="LC102" s="24">
        <v>4</v>
      </c>
      <c r="LD102" s="24">
        <v>2</v>
      </c>
      <c r="LE102" s="24">
        <v>3</v>
      </c>
      <c r="LF102" s="24">
        <v>3</v>
      </c>
      <c r="LG102" s="24">
        <v>3</v>
      </c>
      <c r="LH102" s="24">
        <v>3</v>
      </c>
      <c r="LI102" s="24">
        <v>3</v>
      </c>
      <c r="LJ102" s="24">
        <v>3</v>
      </c>
      <c r="LK102" s="24">
        <v>3</v>
      </c>
      <c r="LL102" s="24">
        <v>4</v>
      </c>
      <c r="LM102" s="24">
        <v>3</v>
      </c>
      <c r="LN102" s="24">
        <v>4</v>
      </c>
      <c r="LO102" s="24">
        <v>4</v>
      </c>
      <c r="LP102" s="24">
        <v>4</v>
      </c>
      <c r="LQ102" s="24">
        <v>4</v>
      </c>
      <c r="LR102" s="24">
        <v>3</v>
      </c>
      <c r="LS102" s="24">
        <v>4</v>
      </c>
      <c r="LT102" s="24">
        <v>3</v>
      </c>
      <c r="LU102" s="24">
        <v>4</v>
      </c>
      <c r="LV102" s="25" t="s">
        <v>4710</v>
      </c>
      <c r="LW102" s="25" t="s">
        <v>4711</v>
      </c>
      <c r="LX102" s="25" t="s">
        <v>4712</v>
      </c>
      <c r="LY102" s="25" t="s">
        <v>4713</v>
      </c>
      <c r="LZ102" s="24">
        <v>42</v>
      </c>
      <c r="MA102">
        <f t="shared" si="59"/>
        <v>4</v>
      </c>
      <c r="MB102">
        <f t="shared" si="60"/>
        <v>11</v>
      </c>
      <c r="MC102">
        <f t="shared" si="61"/>
        <v>10</v>
      </c>
      <c r="MD102">
        <f t="shared" si="62"/>
        <v>8</v>
      </c>
      <c r="ME102">
        <f t="shared" si="92"/>
        <v>36</v>
      </c>
      <c r="MF102">
        <f t="shared" si="93"/>
        <v>0.66666666666666663</v>
      </c>
      <c r="MG102">
        <f t="shared" si="94"/>
        <v>1.8333333333333333</v>
      </c>
      <c r="MH102">
        <f t="shared" si="95"/>
        <v>2</v>
      </c>
      <c r="MI102">
        <f t="shared" si="96"/>
        <v>1.6</v>
      </c>
      <c r="MJ102">
        <f t="shared" si="97"/>
        <v>3</v>
      </c>
      <c r="MK102">
        <f t="shared" si="98"/>
        <v>0</v>
      </c>
      <c r="ML102">
        <f t="shared" si="99"/>
        <v>1.8</v>
      </c>
      <c r="MM102">
        <f t="shared" si="100"/>
        <v>0</v>
      </c>
      <c r="MN102">
        <f t="shared" si="101"/>
        <v>2</v>
      </c>
      <c r="MO102">
        <f t="shared" si="102"/>
        <v>0</v>
      </c>
      <c r="MP102">
        <f t="shared" si="103"/>
        <v>1.8333333333333333</v>
      </c>
      <c r="MQ102">
        <f t="shared" si="104"/>
        <v>0</v>
      </c>
      <c r="MR102">
        <f t="shared" si="105"/>
        <v>1</v>
      </c>
      <c r="MS102">
        <f t="shared" si="106"/>
        <v>83.142857142857139</v>
      </c>
      <c r="MT102">
        <f t="shared" si="107"/>
        <v>73.142857142857139</v>
      </c>
      <c r="MU102" s="77">
        <f t="shared" si="63"/>
        <v>1</v>
      </c>
      <c r="MV102">
        <f t="shared" si="64"/>
        <v>0</v>
      </c>
      <c r="MW102">
        <v>1</v>
      </c>
      <c r="MX102">
        <v>1</v>
      </c>
      <c r="MY102">
        <f t="shared" si="65"/>
        <v>0</v>
      </c>
      <c r="MZ102">
        <v>1</v>
      </c>
      <c r="NA102">
        <v>0</v>
      </c>
      <c r="NB102">
        <f t="shared" si="66"/>
        <v>1</v>
      </c>
      <c r="NC102">
        <f t="shared" si="67"/>
        <v>0.5</v>
      </c>
      <c r="ND102">
        <f t="shared" si="68"/>
        <v>1</v>
      </c>
      <c r="NE102">
        <f t="shared" si="69"/>
        <v>0.5</v>
      </c>
      <c r="NF102">
        <f t="shared" si="70"/>
        <v>0</v>
      </c>
      <c r="NG102">
        <f t="shared" si="71"/>
        <v>1</v>
      </c>
      <c r="NH102">
        <f t="shared" si="72"/>
        <v>1</v>
      </c>
      <c r="NI102">
        <f t="shared" si="73"/>
        <v>1</v>
      </c>
      <c r="NJ102">
        <f t="shared" si="74"/>
        <v>1</v>
      </c>
      <c r="NK102">
        <f t="shared" si="75"/>
        <v>0</v>
      </c>
      <c r="NL102">
        <f t="shared" si="76"/>
        <v>1</v>
      </c>
      <c r="NM102">
        <f t="shared" si="77"/>
        <v>1</v>
      </c>
      <c r="NN102" s="77">
        <f t="shared" si="78"/>
        <v>0.5</v>
      </c>
      <c r="NO102" s="77">
        <f t="shared" si="79"/>
        <v>0</v>
      </c>
      <c r="NP102" s="77">
        <f t="shared" si="80"/>
        <v>1</v>
      </c>
      <c r="NQ102" s="77">
        <f t="shared" si="81"/>
        <v>1</v>
      </c>
      <c r="NR102" s="77">
        <f t="shared" si="82"/>
        <v>1</v>
      </c>
      <c r="NS102" s="77">
        <f t="shared" si="83"/>
        <v>1</v>
      </c>
      <c r="NT102" s="77">
        <f t="shared" si="84"/>
        <v>0</v>
      </c>
      <c r="NU102" s="77">
        <f t="shared" si="85"/>
        <v>1</v>
      </c>
      <c r="NV102" s="77">
        <f t="shared" si="86"/>
        <v>1</v>
      </c>
      <c r="NW102" s="77" t="e">
        <f>IF(LEN(VLOOKUP(I:I,#REF!, 2, 0))=0, "", VLOOKUP(I:I,#REF!, 2, 0))</f>
        <v>#REF!</v>
      </c>
      <c r="NX102" s="77" t="e">
        <f>IF(LEN(VLOOKUP(I:I,#REF!, 3, 0))=0, "", VLOOKUP(I:I,#REF!, 3, 0))</f>
        <v>#REF!</v>
      </c>
      <c r="NY102" s="77">
        <f t="shared" si="108"/>
        <v>0.5</v>
      </c>
      <c r="NZ102" s="77">
        <f t="shared" si="109"/>
        <v>0.75</v>
      </c>
      <c r="OA102" s="77">
        <f t="shared" si="110"/>
        <v>0</v>
      </c>
      <c r="OB102" s="77">
        <f t="shared" si="87"/>
        <v>0.66666666666666663</v>
      </c>
      <c r="OC102">
        <f t="shared" si="88"/>
        <v>1</v>
      </c>
      <c r="OD102" s="77">
        <f t="shared" si="111"/>
        <v>0.5</v>
      </c>
      <c r="OE102">
        <f t="shared" si="89"/>
        <v>0.76666666666666672</v>
      </c>
      <c r="OF102">
        <f t="shared" si="90"/>
        <v>0.81818181818181823</v>
      </c>
      <c r="OG102" t="e">
        <f t="shared" si="112"/>
        <v>#REF!</v>
      </c>
      <c r="OH102">
        <f t="shared" si="91"/>
        <v>0.58333333333333337</v>
      </c>
      <c r="OI102">
        <f t="shared" si="113"/>
        <v>0.5</v>
      </c>
      <c r="OJ102" s="77">
        <f t="shared" si="114"/>
        <v>0.625</v>
      </c>
      <c r="OK102" t="e">
        <f>IF(LEN(VLOOKUP(I:I,#REF!, 2, 0))=0, "", VLOOKUP(I:I,#REF!, 2, 0))</f>
        <v>#REF!</v>
      </c>
      <c r="OL102" t="e">
        <f>IF(LEN(VLOOKUP(I:I,#REF!, 3, 0))=0, "", VLOOKUP(I:I,#REF!, 3, 0))</f>
        <v>#REF!</v>
      </c>
      <c r="OM102">
        <v>3</v>
      </c>
      <c r="ON102">
        <v>1</v>
      </c>
      <c r="OO102" s="1">
        <v>1</v>
      </c>
      <c r="OP102">
        <f t="shared" si="115"/>
        <v>9</v>
      </c>
      <c r="OQ102">
        <v>0</v>
      </c>
      <c r="OR102">
        <v>4</v>
      </c>
      <c r="OS102">
        <f t="shared" si="116"/>
        <v>4</v>
      </c>
    </row>
    <row r="103" spans="1:409" ht="18" customHeight="1">
      <c r="F103">
        <v>1</v>
      </c>
      <c r="G103" t="s">
        <v>353</v>
      </c>
      <c r="H103" s="110" t="s">
        <v>1495</v>
      </c>
      <c r="I103" s="110" t="s">
        <v>1495</v>
      </c>
      <c r="J103" s="5"/>
      <c r="K103" s="6">
        <v>44284.495648148149</v>
      </c>
      <c r="L103" s="6">
        <v>44284.895324074074</v>
      </c>
      <c r="M103" s="7">
        <v>100</v>
      </c>
      <c r="N103" s="7">
        <v>2</v>
      </c>
      <c r="O103" s="73">
        <v>1</v>
      </c>
      <c r="P103" s="4" t="s">
        <v>313</v>
      </c>
      <c r="Q103" s="7">
        <v>34531</v>
      </c>
      <c r="R103" s="7">
        <v>1</v>
      </c>
      <c r="S103" s="6">
        <v>44284.895357893518</v>
      </c>
      <c r="T103" s="4" t="s">
        <v>314</v>
      </c>
      <c r="U103" s="4" t="s">
        <v>1496</v>
      </c>
      <c r="V103" s="4" t="s">
        <v>1497</v>
      </c>
      <c r="W103" s="4" t="s">
        <v>537</v>
      </c>
      <c r="X103" s="7">
        <v>15.7</v>
      </c>
      <c r="Y103" s="7">
        <v>77.686000000000007</v>
      </c>
      <c r="Z103" s="7">
        <v>80.575000000000003</v>
      </c>
      <c r="AA103" s="7">
        <v>4</v>
      </c>
      <c r="AB103" s="7">
        <v>4</v>
      </c>
      <c r="AC103" s="7">
        <v>0</v>
      </c>
      <c r="AD103" s="7">
        <v>1</v>
      </c>
      <c r="AE103" s="7">
        <v>3</v>
      </c>
      <c r="AF103" s="7">
        <v>2</v>
      </c>
      <c r="AG103" s="7">
        <v>2</v>
      </c>
      <c r="AH103" s="7">
        <v>0</v>
      </c>
      <c r="AI103" s="7">
        <v>0</v>
      </c>
      <c r="AJ103" s="4" t="s">
        <v>1498</v>
      </c>
      <c r="AK103" s="7">
        <v>2.855</v>
      </c>
      <c r="AL103" s="7">
        <v>4.79</v>
      </c>
      <c r="AM103" s="7">
        <v>7.2629999999999999</v>
      </c>
      <c r="AN103" s="7">
        <v>2</v>
      </c>
      <c r="AO103" s="7">
        <v>4</v>
      </c>
      <c r="AP103" s="7">
        <v>0</v>
      </c>
      <c r="AQ103" s="7">
        <v>0</v>
      </c>
      <c r="AR103" s="7">
        <v>0</v>
      </c>
      <c r="AS103" s="7">
        <v>162.173</v>
      </c>
      <c r="AT103" s="7">
        <v>0</v>
      </c>
      <c r="AU103" s="7">
        <v>542.16</v>
      </c>
      <c r="AV103" s="7">
        <v>616.56700000000001</v>
      </c>
      <c r="AW103" s="7">
        <v>709.00900000000001</v>
      </c>
      <c r="AX103" s="7">
        <v>6</v>
      </c>
      <c r="AY103" s="4" t="s">
        <v>1499</v>
      </c>
      <c r="AZ103" s="4" t="s">
        <v>377</v>
      </c>
      <c r="BA103" s="4"/>
      <c r="BB103" s="73">
        <v>1</v>
      </c>
      <c r="BC103" s="4" t="s">
        <v>1500</v>
      </c>
      <c r="BD103" s="7">
        <v>0</v>
      </c>
      <c r="BE103" s="7">
        <v>0</v>
      </c>
      <c r="BF103" s="7">
        <v>284.005</v>
      </c>
      <c r="BG103" s="7">
        <v>0</v>
      </c>
      <c r="BH103" s="7">
        <v>45.238999999999997</v>
      </c>
      <c r="BI103" s="7">
        <v>46.658999999999999</v>
      </c>
      <c r="BJ103" s="7">
        <v>89.442999999999998</v>
      </c>
      <c r="BK103" s="7">
        <v>2</v>
      </c>
      <c r="BL103" s="4" t="s">
        <v>1501</v>
      </c>
      <c r="BM103" s="7">
        <v>68.599999999999994</v>
      </c>
      <c r="BN103" s="7">
        <v>68.599999999999994</v>
      </c>
      <c r="BO103" s="7">
        <v>71.62</v>
      </c>
      <c r="BP103" s="7">
        <v>1</v>
      </c>
      <c r="BQ103" s="7">
        <v>99</v>
      </c>
      <c r="BR103" s="7">
        <v>100</v>
      </c>
      <c r="BS103" s="7">
        <v>142.4</v>
      </c>
      <c r="BT103" s="7">
        <v>944.822</v>
      </c>
      <c r="BU103" s="7">
        <v>1634.7170000000001</v>
      </c>
      <c r="BV103" s="7">
        <v>51</v>
      </c>
      <c r="BW103" s="4" t="s">
        <v>1502</v>
      </c>
      <c r="BX103" s="4" t="s">
        <v>510</v>
      </c>
      <c r="BY103" s="4" t="s">
        <v>956</v>
      </c>
      <c r="BZ103" s="73">
        <v>1</v>
      </c>
      <c r="CA103" s="4" t="s">
        <v>1503</v>
      </c>
      <c r="CB103" s="7">
        <v>0</v>
      </c>
      <c r="CC103" s="7">
        <v>0</v>
      </c>
      <c r="CD103" s="7">
        <v>52.56</v>
      </c>
      <c r="CE103" s="7">
        <v>0</v>
      </c>
      <c r="CF103" s="7">
        <v>98</v>
      </c>
      <c r="CG103" s="7">
        <v>100</v>
      </c>
      <c r="CH103" s="7">
        <v>73.991</v>
      </c>
      <c r="CI103" s="7">
        <v>81.424999999999997</v>
      </c>
      <c r="CJ103" s="7">
        <v>96.251000000000005</v>
      </c>
      <c r="CK103" s="7">
        <v>2</v>
      </c>
      <c r="CL103" s="97" t="s">
        <v>413</v>
      </c>
      <c r="CM103" s="94" t="s">
        <v>414</v>
      </c>
      <c r="CN103" s="7">
        <v>231.80799999999999</v>
      </c>
      <c r="CO103" s="7">
        <v>231.80799999999999</v>
      </c>
      <c r="CP103" s="7">
        <v>341.26400000000001</v>
      </c>
      <c r="CQ103" s="7">
        <v>1</v>
      </c>
      <c r="CR103" s="7">
        <v>98</v>
      </c>
      <c r="CS103" s="7">
        <v>100</v>
      </c>
      <c r="CT103" s="7">
        <v>3</v>
      </c>
      <c r="CU103" s="7">
        <v>0</v>
      </c>
      <c r="CV103" s="4" t="s">
        <v>1504</v>
      </c>
      <c r="CW103" s="7">
        <v>481.803</v>
      </c>
      <c r="CX103" s="7">
        <v>589.13300000000004</v>
      </c>
      <c r="CY103" s="7">
        <v>666.33199999999999</v>
      </c>
      <c r="CZ103" s="7">
        <v>2</v>
      </c>
      <c r="DA103" s="7">
        <v>14.398999999999999</v>
      </c>
      <c r="DB103" s="7">
        <v>26.940999999999999</v>
      </c>
      <c r="DC103" s="7">
        <v>29.013000000000002</v>
      </c>
      <c r="DD103" s="7">
        <v>3</v>
      </c>
      <c r="DE103" s="4" t="s">
        <v>377</v>
      </c>
      <c r="DF103" s="7">
        <v>707.99900000000002</v>
      </c>
      <c r="DG103" s="7">
        <v>707.99900000000002</v>
      </c>
      <c r="DH103" s="7">
        <v>741.08900000000006</v>
      </c>
      <c r="DI103" s="7">
        <v>1</v>
      </c>
      <c r="DJ103" s="7">
        <v>99</v>
      </c>
      <c r="DK103" s="7">
        <v>100</v>
      </c>
      <c r="DL103" s="7">
        <v>35.44</v>
      </c>
      <c r="DM103" s="7">
        <v>2107.7190000000001</v>
      </c>
      <c r="DN103" s="7">
        <v>2146.5630000000001</v>
      </c>
      <c r="DO103" s="7">
        <v>36</v>
      </c>
      <c r="DP103" s="4" t="s">
        <v>1116</v>
      </c>
      <c r="DQ103" s="4" t="s">
        <v>510</v>
      </c>
      <c r="DR103" s="4" t="s">
        <v>956</v>
      </c>
      <c r="DS103" s="73">
        <v>1</v>
      </c>
      <c r="DT103" s="4" t="s">
        <v>1505</v>
      </c>
      <c r="DU103" s="7">
        <v>83.537999999999997</v>
      </c>
      <c r="DV103" s="7">
        <v>94.183000000000007</v>
      </c>
      <c r="DW103" s="7">
        <v>163.88800000000001</v>
      </c>
      <c r="DX103" s="7">
        <v>2</v>
      </c>
      <c r="DY103" s="7">
        <v>100</v>
      </c>
      <c r="DZ103" s="7">
        <v>99</v>
      </c>
      <c r="EA103" s="7">
        <v>11.478999999999999</v>
      </c>
      <c r="EB103" s="7">
        <v>19.193000000000001</v>
      </c>
      <c r="EC103" s="7">
        <v>57.444000000000003</v>
      </c>
      <c r="ED103" s="7">
        <v>2</v>
      </c>
      <c r="EE103" s="94" t="s">
        <v>1506</v>
      </c>
      <c r="EF103" s="94" t="s">
        <v>364</v>
      </c>
      <c r="EG103" s="7">
        <v>0</v>
      </c>
      <c r="EH103" s="7">
        <v>0</v>
      </c>
      <c r="EI103" s="7">
        <v>1269</v>
      </c>
      <c r="EJ103" s="7">
        <v>0</v>
      </c>
      <c r="EK103" s="7">
        <v>100</v>
      </c>
      <c r="EL103" s="7">
        <v>100</v>
      </c>
      <c r="EM103" s="7">
        <v>3</v>
      </c>
      <c r="EN103" s="7">
        <v>0</v>
      </c>
      <c r="EO103" s="4" t="s">
        <v>1507</v>
      </c>
      <c r="EP103" s="7">
        <v>366.80399999999997</v>
      </c>
      <c r="EQ103" s="7">
        <v>369.97300000000001</v>
      </c>
      <c r="ER103" s="7">
        <v>372.21600000000001</v>
      </c>
      <c r="ES103" s="7">
        <v>2</v>
      </c>
      <c r="ET103" s="4" t="s">
        <v>578</v>
      </c>
      <c r="EU103" s="7">
        <v>290.45699999999999</v>
      </c>
      <c r="EV103" s="7">
        <v>290.45699999999999</v>
      </c>
      <c r="EW103" s="7">
        <v>292.464</v>
      </c>
      <c r="EX103" s="7">
        <v>1</v>
      </c>
      <c r="EY103" s="7">
        <v>100</v>
      </c>
      <c r="EZ103" s="7">
        <v>100</v>
      </c>
      <c r="FA103" s="7">
        <v>8.8239999999999998</v>
      </c>
      <c r="FB103" s="7">
        <v>76.576999999999998</v>
      </c>
      <c r="FC103" s="7">
        <v>117.85899999999999</v>
      </c>
      <c r="FD103" s="7">
        <v>6</v>
      </c>
      <c r="FE103" s="4" t="s">
        <v>1508</v>
      </c>
      <c r="FF103" s="7">
        <v>3</v>
      </c>
      <c r="FG103" s="7">
        <v>4</v>
      </c>
      <c r="FH103" s="7">
        <v>4</v>
      </c>
      <c r="FI103" s="7">
        <v>0</v>
      </c>
      <c r="FJ103" s="7">
        <v>3</v>
      </c>
      <c r="FK103" s="7">
        <v>0</v>
      </c>
      <c r="FL103" s="4" t="s">
        <v>313</v>
      </c>
      <c r="FM103" s="4" t="s">
        <v>313</v>
      </c>
      <c r="FN103" s="7">
        <v>1</v>
      </c>
      <c r="FO103" s="7">
        <v>45.746000000000002</v>
      </c>
      <c r="FP103" s="7">
        <v>268.471</v>
      </c>
      <c r="FQ103" s="7">
        <v>271.93599999999998</v>
      </c>
      <c r="FR103" s="7">
        <v>9</v>
      </c>
      <c r="FS103" s="4" t="s">
        <v>1509</v>
      </c>
      <c r="FT103" s="4" t="s">
        <v>323</v>
      </c>
      <c r="FU103" s="4"/>
      <c r="FV103" s="73">
        <v>1</v>
      </c>
      <c r="FW103" s="4" t="s">
        <v>1510</v>
      </c>
      <c r="FX103" s="4" t="s">
        <v>339</v>
      </c>
      <c r="FY103" s="7">
        <v>261.90800000000002</v>
      </c>
      <c r="FZ103" s="7">
        <v>588.08699999999999</v>
      </c>
      <c r="GA103" s="7">
        <v>590.649</v>
      </c>
      <c r="GB103" s="7">
        <v>11</v>
      </c>
      <c r="GC103" s="4" t="s">
        <v>1511</v>
      </c>
      <c r="GD103" s="4" t="s">
        <v>368</v>
      </c>
      <c r="GE103" s="4"/>
      <c r="GF103" s="73">
        <v>1</v>
      </c>
      <c r="GG103" s="4" t="s">
        <v>1512</v>
      </c>
      <c r="GH103" s="4" t="s">
        <v>339</v>
      </c>
      <c r="GI103" s="7">
        <v>107.905</v>
      </c>
      <c r="GJ103" s="7">
        <v>524.02700000000004</v>
      </c>
      <c r="GK103" s="7">
        <v>554.56600000000003</v>
      </c>
      <c r="GL103" s="7">
        <v>4</v>
      </c>
      <c r="GM103" s="7">
        <v>1</v>
      </c>
      <c r="GN103" s="4" t="s">
        <v>1513</v>
      </c>
      <c r="GO103" s="7">
        <v>47.655000000000001</v>
      </c>
      <c r="GP103" s="7">
        <v>47.655000000000001</v>
      </c>
      <c r="GQ103" s="7">
        <v>63.561999999999998</v>
      </c>
      <c r="GR103" s="7">
        <v>1</v>
      </c>
      <c r="GS103" s="7">
        <v>1</v>
      </c>
      <c r="GT103" s="7">
        <v>4</v>
      </c>
      <c r="GU103" s="7">
        <v>0</v>
      </c>
      <c r="GV103" s="7">
        <v>1</v>
      </c>
      <c r="GW103" s="4" t="s">
        <v>965</v>
      </c>
      <c r="GX103" s="7">
        <v>22.657</v>
      </c>
      <c r="GY103" s="7">
        <v>112.529</v>
      </c>
      <c r="GZ103" s="7">
        <v>114.21599999999999</v>
      </c>
      <c r="HA103" s="7">
        <v>7</v>
      </c>
      <c r="HB103" s="7">
        <v>1</v>
      </c>
      <c r="HC103" s="7">
        <v>3</v>
      </c>
      <c r="HD103" s="7">
        <v>2</v>
      </c>
      <c r="HE103" s="7">
        <v>1</v>
      </c>
      <c r="HF103" s="7">
        <v>2</v>
      </c>
      <c r="HG103" s="7">
        <v>6</v>
      </c>
      <c r="HH103" s="7">
        <v>6</v>
      </c>
      <c r="HI103" s="4" t="s">
        <v>346</v>
      </c>
      <c r="HJ103" s="4" t="s">
        <v>347</v>
      </c>
      <c r="HK103" s="8"/>
      <c r="HL103" s="4" t="s">
        <v>1495</v>
      </c>
      <c r="HM103" s="6">
        <v>44287.482986111114</v>
      </c>
      <c r="HN103" s="6">
        <v>44287.809502314813</v>
      </c>
      <c r="HO103" s="7">
        <v>100</v>
      </c>
      <c r="HP103" s="7">
        <v>28211</v>
      </c>
      <c r="HQ103" s="7">
        <v>1</v>
      </c>
      <c r="HR103" s="6">
        <v>44287.80952372685</v>
      </c>
      <c r="HS103" s="4" t="s">
        <v>314</v>
      </c>
      <c r="HT103" s="4" t="s">
        <v>1496</v>
      </c>
      <c r="HU103" s="4" t="s">
        <v>1497</v>
      </c>
      <c r="HV103" s="4" t="s">
        <v>537</v>
      </c>
      <c r="HW103" s="7">
        <v>0</v>
      </c>
      <c r="HX103" s="7">
        <v>1</v>
      </c>
      <c r="HY103" s="7">
        <v>1</v>
      </c>
      <c r="HZ103" s="7">
        <v>1</v>
      </c>
      <c r="IA103" s="7">
        <v>1</v>
      </c>
      <c r="IB103" s="7">
        <v>1</v>
      </c>
      <c r="IC103" s="7">
        <v>1</v>
      </c>
      <c r="ID103" s="7">
        <v>2</v>
      </c>
      <c r="IE103" s="4" t="s">
        <v>1514</v>
      </c>
      <c r="IF103" s="7">
        <v>4</v>
      </c>
      <c r="IG103" s="7">
        <v>0</v>
      </c>
      <c r="IH103" s="4" t="s">
        <v>427</v>
      </c>
      <c r="II103" s="4" t="s">
        <v>391</v>
      </c>
      <c r="IJ103" s="4"/>
      <c r="IK103" s="73">
        <v>1</v>
      </c>
      <c r="IL103" s="4" t="s">
        <v>428</v>
      </c>
      <c r="IM103" s="73">
        <v>33</v>
      </c>
      <c r="IN103" s="4"/>
      <c r="IO103" s="73">
        <v>1</v>
      </c>
      <c r="IP103" s="4" t="s">
        <v>1515</v>
      </c>
      <c r="IQ103" s="4" t="s">
        <v>1516</v>
      </c>
      <c r="IR103" s="73">
        <v>22</v>
      </c>
      <c r="IS103" s="4"/>
      <c r="IT103" s="73">
        <v>1</v>
      </c>
      <c r="IU103" s="4" t="s">
        <v>1517</v>
      </c>
      <c r="IV103" s="73">
        <v>21</v>
      </c>
      <c r="IW103" s="4"/>
      <c r="IX103" s="73">
        <v>1</v>
      </c>
      <c r="IY103" s="4" t="s">
        <v>1518</v>
      </c>
      <c r="IZ103" s="4" t="s">
        <v>1519</v>
      </c>
      <c r="JA103" s="73">
        <v>40</v>
      </c>
      <c r="JB103" s="4"/>
      <c r="JC103" s="73">
        <v>1</v>
      </c>
      <c r="JD103" s="4" t="s">
        <v>1520</v>
      </c>
      <c r="JE103" s="73">
        <v>60</v>
      </c>
      <c r="JF103" s="4"/>
      <c r="JG103" s="73">
        <v>1</v>
      </c>
      <c r="JH103" s="4" t="s">
        <v>1521</v>
      </c>
      <c r="JI103" s="7">
        <v>4</v>
      </c>
      <c r="JJ103" s="7">
        <v>0</v>
      </c>
      <c r="JK103" s="7">
        <v>2</v>
      </c>
      <c r="JL103" s="7">
        <v>2</v>
      </c>
      <c r="JM103" s="4" t="s">
        <v>1522</v>
      </c>
      <c r="JN103" s="7">
        <v>1</v>
      </c>
      <c r="JO103" s="7">
        <v>2</v>
      </c>
      <c r="JP103" s="7">
        <v>2</v>
      </c>
      <c r="JQ103" s="7">
        <v>3</v>
      </c>
      <c r="JR103" s="7">
        <v>1</v>
      </c>
      <c r="JS103" s="4" t="s">
        <v>1523</v>
      </c>
      <c r="JT103" s="7">
        <v>3</v>
      </c>
      <c r="JU103" s="7">
        <v>1</v>
      </c>
      <c r="JV103" s="4" t="s">
        <v>1524</v>
      </c>
      <c r="JW103" s="7">
        <v>2</v>
      </c>
      <c r="JX103" s="7">
        <v>4</v>
      </c>
      <c r="JY103" s="7">
        <v>0</v>
      </c>
      <c r="JZ103" s="7">
        <v>2</v>
      </c>
      <c r="KA103" s="7">
        <v>0</v>
      </c>
      <c r="KB103" s="4" t="s">
        <v>313</v>
      </c>
      <c r="KC103" s="4" t="s">
        <v>313</v>
      </c>
      <c r="KD103" s="7">
        <v>1</v>
      </c>
      <c r="KE103" s="7">
        <v>13.228</v>
      </c>
      <c r="KF103" s="7">
        <v>73.572999999999993</v>
      </c>
      <c r="KG103" s="7">
        <v>74.772999999999996</v>
      </c>
      <c r="KH103" s="7">
        <v>6</v>
      </c>
      <c r="KI103" s="7">
        <v>1</v>
      </c>
      <c r="KJ103" s="7">
        <v>1</v>
      </c>
      <c r="KK103" s="7">
        <v>1</v>
      </c>
      <c r="KL103" s="7">
        <v>1</v>
      </c>
      <c r="KM103" s="7">
        <v>1</v>
      </c>
      <c r="KN103" s="7">
        <v>10</v>
      </c>
      <c r="KO103" s="7">
        <v>2</v>
      </c>
      <c r="KP103" s="4" t="s">
        <v>312</v>
      </c>
      <c r="KQ103" s="4" t="s">
        <v>313</v>
      </c>
      <c r="KR103" s="7">
        <v>0</v>
      </c>
      <c r="KS103" s="4" t="s">
        <v>1525</v>
      </c>
      <c r="KT103" s="4" t="s">
        <v>313</v>
      </c>
      <c r="KU103" s="7">
        <v>4</v>
      </c>
      <c r="KV103" s="7">
        <v>4</v>
      </c>
      <c r="KW103" s="7">
        <v>4</v>
      </c>
      <c r="KX103" s="7">
        <v>4</v>
      </c>
      <c r="KY103" s="7">
        <v>3</v>
      </c>
      <c r="KZ103" s="7">
        <v>4</v>
      </c>
      <c r="LA103" s="7">
        <v>4</v>
      </c>
      <c r="LB103" s="7">
        <v>4</v>
      </c>
      <c r="LC103" s="7">
        <v>4</v>
      </c>
      <c r="LD103" s="7">
        <v>4</v>
      </c>
      <c r="LE103" s="7">
        <v>4</v>
      </c>
      <c r="LF103" s="7">
        <v>4</v>
      </c>
      <c r="LG103" s="7">
        <v>3</v>
      </c>
      <c r="LH103" s="7">
        <v>1</v>
      </c>
      <c r="LI103" s="7">
        <v>4</v>
      </c>
      <c r="LJ103" s="7">
        <v>4</v>
      </c>
      <c r="LK103" s="7">
        <v>3</v>
      </c>
      <c r="LL103" s="7">
        <v>3</v>
      </c>
      <c r="LM103" s="7">
        <v>3</v>
      </c>
      <c r="LN103" s="7">
        <v>4</v>
      </c>
      <c r="LO103" s="7">
        <v>4</v>
      </c>
      <c r="LP103" s="7">
        <v>5</v>
      </c>
      <c r="LQ103" s="7">
        <v>4</v>
      </c>
      <c r="LR103" s="7">
        <v>5</v>
      </c>
      <c r="LS103" s="7">
        <v>4</v>
      </c>
      <c r="LT103" s="7">
        <v>4</v>
      </c>
      <c r="LU103" s="7">
        <v>4</v>
      </c>
      <c r="LV103" s="4" t="s">
        <v>1526</v>
      </c>
      <c r="LW103" s="4" t="s">
        <v>1527</v>
      </c>
      <c r="LX103" s="4" t="s">
        <v>1528</v>
      </c>
      <c r="LY103" s="4" t="s">
        <v>1529</v>
      </c>
      <c r="LZ103" s="7">
        <v>51</v>
      </c>
      <c r="MA103">
        <f t="shared" si="59"/>
        <v>8</v>
      </c>
      <c r="MB103">
        <f t="shared" si="60"/>
        <v>7</v>
      </c>
      <c r="MC103">
        <f t="shared" si="61"/>
        <v>9</v>
      </c>
      <c r="MD103">
        <f t="shared" si="62"/>
        <v>5</v>
      </c>
      <c r="ME103">
        <f t="shared" si="92"/>
        <v>47</v>
      </c>
      <c r="MF103">
        <f t="shared" si="93"/>
        <v>1.3333333333333333</v>
      </c>
      <c r="MG103">
        <f t="shared" si="94"/>
        <v>1.1666666666666667</v>
      </c>
      <c r="MH103">
        <f t="shared" si="95"/>
        <v>1.8</v>
      </c>
      <c r="MI103">
        <f t="shared" si="96"/>
        <v>1</v>
      </c>
      <c r="MJ103">
        <f t="shared" si="97"/>
        <v>3.9166666666666665</v>
      </c>
      <c r="MK103">
        <f t="shared" si="98"/>
        <v>0</v>
      </c>
      <c r="ML103">
        <f t="shared" si="99"/>
        <v>3.6</v>
      </c>
      <c r="MM103">
        <f t="shared" si="100"/>
        <v>0</v>
      </c>
      <c r="MN103">
        <f t="shared" si="101"/>
        <v>4</v>
      </c>
      <c r="MO103">
        <f t="shared" si="102"/>
        <v>0</v>
      </c>
      <c r="MP103">
        <f t="shared" si="103"/>
        <v>3.6666666666666665</v>
      </c>
      <c r="MQ103">
        <f t="shared" si="104"/>
        <v>0</v>
      </c>
      <c r="MR103">
        <f t="shared" si="105"/>
        <v>4</v>
      </c>
      <c r="MS103">
        <f t="shared" si="106"/>
        <v>99.142857142857139</v>
      </c>
      <c r="MT103">
        <f t="shared" si="107"/>
        <v>99.857142857142861</v>
      </c>
      <c r="MU103" s="77">
        <f t="shared" si="63"/>
        <v>1</v>
      </c>
      <c r="MV103">
        <f t="shared" si="64"/>
        <v>1</v>
      </c>
      <c r="MW103">
        <v>1</v>
      </c>
      <c r="MX103">
        <v>1</v>
      </c>
      <c r="MY103">
        <f t="shared" si="65"/>
        <v>1</v>
      </c>
      <c r="MZ103">
        <v>1</v>
      </c>
      <c r="NA103">
        <v>1</v>
      </c>
      <c r="NB103">
        <f t="shared" si="66"/>
        <v>1</v>
      </c>
      <c r="NC103">
        <f t="shared" si="67"/>
        <v>1</v>
      </c>
      <c r="ND103">
        <f t="shared" si="68"/>
        <v>1</v>
      </c>
      <c r="NE103">
        <f t="shared" si="69"/>
        <v>1</v>
      </c>
      <c r="NF103">
        <f t="shared" si="70"/>
        <v>1</v>
      </c>
      <c r="NG103">
        <f t="shared" si="71"/>
        <v>1</v>
      </c>
      <c r="NH103">
        <f t="shared" si="72"/>
        <v>1</v>
      </c>
      <c r="NI103">
        <f t="shared" si="73"/>
        <v>1</v>
      </c>
      <c r="NJ103">
        <f t="shared" si="74"/>
        <v>1</v>
      </c>
      <c r="NK103">
        <f t="shared" si="75"/>
        <v>1</v>
      </c>
      <c r="NL103">
        <f t="shared" si="76"/>
        <v>1</v>
      </c>
      <c r="NM103">
        <f t="shared" si="77"/>
        <v>1</v>
      </c>
      <c r="NN103" s="77">
        <f t="shared" si="78"/>
        <v>1</v>
      </c>
      <c r="NO103" s="77">
        <f t="shared" si="79"/>
        <v>1</v>
      </c>
      <c r="NP103" s="77">
        <f t="shared" si="80"/>
        <v>1</v>
      </c>
      <c r="NQ103" s="77">
        <f t="shared" si="81"/>
        <v>1</v>
      </c>
      <c r="NR103" s="77">
        <f t="shared" si="82"/>
        <v>1</v>
      </c>
      <c r="NS103" s="77">
        <f t="shared" si="83"/>
        <v>1</v>
      </c>
      <c r="NT103" s="77">
        <f t="shared" si="84"/>
        <v>1</v>
      </c>
      <c r="NU103" s="77">
        <f t="shared" si="85"/>
        <v>0</v>
      </c>
      <c r="NV103" s="77">
        <f t="shared" si="86"/>
        <v>1</v>
      </c>
      <c r="NW103" s="77" t="e">
        <f>IF(LEN(VLOOKUP(I:I,#REF!, 2, 0))=0, "", VLOOKUP(I:I,#REF!, 2, 0))</f>
        <v>#REF!</v>
      </c>
      <c r="NX103" s="77" t="e">
        <f>IF(LEN(VLOOKUP(I:I,#REF!, 3, 0))=0, "", VLOOKUP(I:I,#REF!, 3, 0))</f>
        <v>#REF!</v>
      </c>
      <c r="NY103" s="77">
        <f t="shared" si="108"/>
        <v>1</v>
      </c>
      <c r="NZ103" s="77">
        <f t="shared" si="109"/>
        <v>1</v>
      </c>
      <c r="OA103" s="77">
        <f t="shared" si="110"/>
        <v>1</v>
      </c>
      <c r="OB103" s="77">
        <f t="shared" si="87"/>
        <v>1</v>
      </c>
      <c r="OC103">
        <f t="shared" si="88"/>
        <v>1</v>
      </c>
      <c r="OD103" s="77">
        <f t="shared" si="111"/>
        <v>1</v>
      </c>
      <c r="OE103">
        <f t="shared" si="89"/>
        <v>0.93333333333333335</v>
      </c>
      <c r="OF103">
        <f t="shared" si="90"/>
        <v>1</v>
      </c>
      <c r="OG103" t="e">
        <f t="shared" si="112"/>
        <v>#REF!</v>
      </c>
      <c r="OH103">
        <f t="shared" si="91"/>
        <v>1</v>
      </c>
      <c r="OI103">
        <f t="shared" si="113"/>
        <v>1</v>
      </c>
      <c r="OJ103" s="77">
        <f t="shared" si="114"/>
        <v>1</v>
      </c>
      <c r="OK103" t="e">
        <f>IF(LEN(VLOOKUP(I:I,#REF!, 2, 0))=0, "", VLOOKUP(I:I,#REF!, 2, 0))</f>
        <v>#REF!</v>
      </c>
      <c r="OL103" t="e">
        <f>IF(LEN(VLOOKUP(I:I,#REF!, 3, 0))=0, "", VLOOKUP(I:I,#REF!, 3, 0))</f>
        <v>#REF!</v>
      </c>
      <c r="OM103">
        <v>1</v>
      </c>
      <c r="ON103">
        <v>0</v>
      </c>
      <c r="OO103" s="1">
        <v>1</v>
      </c>
      <c r="OP103">
        <f t="shared" si="115"/>
        <v>5</v>
      </c>
      <c r="OQ103">
        <v>0</v>
      </c>
      <c r="OR103">
        <v>4</v>
      </c>
      <c r="OS103">
        <f t="shared" si="116"/>
        <v>8</v>
      </c>
    </row>
    <row r="104" spans="1:409" ht="18" customHeight="1">
      <c r="C104">
        <v>1</v>
      </c>
      <c r="E104">
        <v>1</v>
      </c>
      <c r="F104" t="s">
        <v>353</v>
      </c>
      <c r="G104" t="s">
        <v>353</v>
      </c>
      <c r="H104" s="110" t="s">
        <v>1530</v>
      </c>
      <c r="I104" s="110" t="s">
        <v>1530</v>
      </c>
      <c r="J104" s="5"/>
      <c r="K104" s="6">
        <v>44284.646527777775</v>
      </c>
      <c r="L104" s="6">
        <v>44285.764108796298</v>
      </c>
      <c r="M104" s="7">
        <v>54</v>
      </c>
      <c r="N104" s="7">
        <v>2</v>
      </c>
      <c r="O104" s="73">
        <v>1</v>
      </c>
      <c r="P104" s="4" t="s">
        <v>313</v>
      </c>
      <c r="Q104" s="7">
        <v>96559</v>
      </c>
      <c r="R104" s="7">
        <v>0</v>
      </c>
      <c r="S104" s="6">
        <v>44292.764160011575</v>
      </c>
      <c r="T104" s="4" t="s">
        <v>314</v>
      </c>
      <c r="U104" s="4" t="s">
        <v>1496</v>
      </c>
      <c r="V104" s="4" t="s">
        <v>1531</v>
      </c>
      <c r="W104" s="4" t="s">
        <v>675</v>
      </c>
      <c r="X104" s="7">
        <v>19.776</v>
      </c>
      <c r="Y104" s="7">
        <v>50.073999999999998</v>
      </c>
      <c r="Z104" s="7">
        <v>52.527999999999999</v>
      </c>
      <c r="AA104" s="7">
        <v>2</v>
      </c>
      <c r="AB104" s="7">
        <v>2</v>
      </c>
      <c r="AC104" s="7">
        <v>1</v>
      </c>
      <c r="AD104" s="7">
        <v>0</v>
      </c>
      <c r="AE104" s="7">
        <v>1</v>
      </c>
      <c r="AF104" s="7">
        <v>2</v>
      </c>
      <c r="AG104" s="7">
        <v>2</v>
      </c>
      <c r="AH104" s="7">
        <v>2</v>
      </c>
      <c r="AI104" s="7">
        <v>1</v>
      </c>
      <c r="AJ104" s="4" t="s">
        <v>1532</v>
      </c>
      <c r="AK104" s="7">
        <v>4.2149999999999999</v>
      </c>
      <c r="AL104" s="7">
        <v>6.4829999999999997</v>
      </c>
      <c r="AM104" s="7">
        <v>9.0939999999999994</v>
      </c>
      <c r="AN104" s="7">
        <v>2</v>
      </c>
      <c r="AO104" s="7">
        <v>3</v>
      </c>
      <c r="AP104" s="7">
        <v>1</v>
      </c>
      <c r="AQ104" s="7">
        <v>0</v>
      </c>
      <c r="AR104" s="7">
        <v>0</v>
      </c>
      <c r="AS104" s="7">
        <v>409.40899999999999</v>
      </c>
      <c r="AT104" s="7">
        <v>0</v>
      </c>
      <c r="AU104" s="13" t="s">
        <v>353</v>
      </c>
      <c r="AV104" s="13" t="s">
        <v>353</v>
      </c>
      <c r="AW104" s="13" t="s">
        <v>353</v>
      </c>
      <c r="AX104" s="13" t="s">
        <v>353</v>
      </c>
      <c r="AY104" s="4" t="s">
        <v>353</v>
      </c>
      <c r="AZ104" s="4" t="s">
        <v>320</v>
      </c>
      <c r="BA104" s="4"/>
      <c r="BB104" s="73">
        <v>-999</v>
      </c>
      <c r="BC104" s="4" t="s">
        <v>353</v>
      </c>
      <c r="BD104" s="13" t="s">
        <v>353</v>
      </c>
      <c r="BE104" s="13" t="s">
        <v>353</v>
      </c>
      <c r="BF104" s="13" t="s">
        <v>353</v>
      </c>
      <c r="BG104" s="13" t="s">
        <v>353</v>
      </c>
      <c r="BH104" s="13" t="s">
        <v>353</v>
      </c>
      <c r="BI104" s="13" t="s">
        <v>353</v>
      </c>
      <c r="BJ104" s="13" t="s">
        <v>353</v>
      </c>
      <c r="BK104" s="13" t="s">
        <v>353</v>
      </c>
      <c r="BL104" s="4" t="s">
        <v>353</v>
      </c>
      <c r="BM104" s="4" t="s">
        <v>353</v>
      </c>
      <c r="BN104" s="4" t="s">
        <v>353</v>
      </c>
      <c r="BO104" s="4" t="s">
        <v>353</v>
      </c>
      <c r="BP104" s="4" t="s">
        <v>353</v>
      </c>
      <c r="BQ104" s="4" t="s">
        <v>353</v>
      </c>
      <c r="BR104" s="4" t="s">
        <v>353</v>
      </c>
      <c r="BS104" s="4" t="s">
        <v>353</v>
      </c>
      <c r="BT104" s="4" t="s">
        <v>353</v>
      </c>
      <c r="BU104" s="4" t="s">
        <v>353</v>
      </c>
      <c r="BV104" s="4" t="s">
        <v>353</v>
      </c>
      <c r="BW104" s="4" t="s">
        <v>353</v>
      </c>
      <c r="BX104" s="4" t="s">
        <v>320</v>
      </c>
      <c r="BY104" s="4"/>
      <c r="BZ104" s="73">
        <v>-999</v>
      </c>
      <c r="CA104" s="4" t="s">
        <v>353</v>
      </c>
      <c r="CB104" s="13" t="s">
        <v>353</v>
      </c>
      <c r="CC104" s="13" t="s">
        <v>353</v>
      </c>
      <c r="CD104" s="13" t="s">
        <v>353</v>
      </c>
      <c r="CE104" s="13" t="s">
        <v>353</v>
      </c>
      <c r="CF104" s="13" t="s">
        <v>353</v>
      </c>
      <c r="CG104" s="13" t="s">
        <v>353</v>
      </c>
      <c r="CH104" s="13" t="s">
        <v>353</v>
      </c>
      <c r="CI104" s="13" t="s">
        <v>353</v>
      </c>
      <c r="CJ104" s="13" t="s">
        <v>353</v>
      </c>
      <c r="CK104" s="4" t="s">
        <v>353</v>
      </c>
      <c r="CL104" s="97" t="s">
        <v>353</v>
      </c>
      <c r="CM104" s="94" t="s">
        <v>353</v>
      </c>
      <c r="CN104" s="4" t="s">
        <v>353</v>
      </c>
      <c r="CO104" s="4" t="s">
        <v>353</v>
      </c>
      <c r="CP104" s="4" t="s">
        <v>353</v>
      </c>
      <c r="CQ104" s="4" t="s">
        <v>353</v>
      </c>
      <c r="CR104" s="4" t="s">
        <v>353</v>
      </c>
      <c r="CS104" s="4" t="s">
        <v>353</v>
      </c>
      <c r="CT104" s="4" t="s">
        <v>353</v>
      </c>
      <c r="CU104" s="4" t="s">
        <v>353</v>
      </c>
      <c r="CV104" s="4" t="s">
        <v>353</v>
      </c>
      <c r="CW104" s="4" t="s">
        <v>353</v>
      </c>
      <c r="CX104" s="4" t="s">
        <v>353</v>
      </c>
      <c r="CY104" s="4" t="s">
        <v>353</v>
      </c>
      <c r="CZ104" s="4" t="s">
        <v>353</v>
      </c>
      <c r="DA104" s="4" t="s">
        <v>353</v>
      </c>
      <c r="DB104" s="4" t="s">
        <v>353</v>
      </c>
      <c r="DC104" s="4" t="s">
        <v>353</v>
      </c>
      <c r="DD104" s="4" t="s">
        <v>353</v>
      </c>
      <c r="DE104" s="4" t="s">
        <v>353</v>
      </c>
      <c r="DF104" s="4" t="s">
        <v>353</v>
      </c>
      <c r="DG104" s="4" t="s">
        <v>353</v>
      </c>
      <c r="DH104" s="4" t="s">
        <v>353</v>
      </c>
      <c r="DI104" s="4" t="s">
        <v>353</v>
      </c>
      <c r="DJ104" s="4" t="s">
        <v>353</v>
      </c>
      <c r="DK104" s="4" t="s">
        <v>353</v>
      </c>
      <c r="DL104" s="4" t="s">
        <v>353</v>
      </c>
      <c r="DM104" s="4" t="s">
        <v>353</v>
      </c>
      <c r="DN104" s="4" t="s">
        <v>353</v>
      </c>
      <c r="DO104" s="4" t="s">
        <v>353</v>
      </c>
      <c r="DP104" s="4" t="s">
        <v>353</v>
      </c>
      <c r="DQ104" s="4" t="s">
        <v>320</v>
      </c>
      <c r="DR104" s="4"/>
      <c r="DS104" s="73">
        <v>-999</v>
      </c>
      <c r="DT104" s="4" t="s">
        <v>353</v>
      </c>
      <c r="DU104" s="4" t="s">
        <v>353</v>
      </c>
      <c r="DV104" s="4" t="s">
        <v>353</v>
      </c>
      <c r="DW104" s="4" t="s">
        <v>353</v>
      </c>
      <c r="DX104" s="4" t="s">
        <v>353</v>
      </c>
      <c r="DY104" s="4" t="s">
        <v>353</v>
      </c>
      <c r="DZ104" s="4" t="s">
        <v>353</v>
      </c>
      <c r="EA104" s="4" t="s">
        <v>353</v>
      </c>
      <c r="EB104" s="4" t="s">
        <v>353</v>
      </c>
      <c r="EC104" s="4" t="s">
        <v>353</v>
      </c>
      <c r="ED104" s="4" t="s">
        <v>353</v>
      </c>
      <c r="EE104" s="94" t="s">
        <v>353</v>
      </c>
      <c r="EF104" s="94" t="s">
        <v>353</v>
      </c>
      <c r="EG104" s="4" t="s">
        <v>353</v>
      </c>
      <c r="EH104" s="4" t="s">
        <v>353</v>
      </c>
      <c r="EI104" s="4" t="s">
        <v>353</v>
      </c>
      <c r="EJ104" s="4" t="s">
        <v>353</v>
      </c>
      <c r="EK104" s="4" t="s">
        <v>353</v>
      </c>
      <c r="EL104" s="4" t="s">
        <v>353</v>
      </c>
      <c r="EM104" s="4" t="s">
        <v>353</v>
      </c>
      <c r="EN104" s="4" t="s">
        <v>353</v>
      </c>
      <c r="EO104" s="4" t="s">
        <v>353</v>
      </c>
      <c r="EP104" s="4" t="s">
        <v>353</v>
      </c>
      <c r="EQ104" s="4" t="s">
        <v>353</v>
      </c>
      <c r="ER104" s="4" t="s">
        <v>353</v>
      </c>
      <c r="ES104" s="4" t="s">
        <v>353</v>
      </c>
      <c r="ET104" s="4" t="s">
        <v>353</v>
      </c>
      <c r="EU104" s="4" t="s">
        <v>353</v>
      </c>
      <c r="EV104" s="4" t="s">
        <v>353</v>
      </c>
      <c r="EW104" s="4" t="s">
        <v>353</v>
      </c>
      <c r="EX104" s="4" t="s">
        <v>353</v>
      </c>
      <c r="EY104" s="4" t="s">
        <v>353</v>
      </c>
      <c r="EZ104" s="4" t="s">
        <v>353</v>
      </c>
      <c r="FA104" s="4" t="s">
        <v>353</v>
      </c>
      <c r="FB104" s="4" t="s">
        <v>353</v>
      </c>
      <c r="FC104" s="4" t="s">
        <v>353</v>
      </c>
      <c r="FD104" s="4" t="s">
        <v>353</v>
      </c>
      <c r="FE104" s="4" t="s">
        <v>353</v>
      </c>
      <c r="FF104" s="4" t="s">
        <v>353</v>
      </c>
      <c r="FG104" s="4" t="s">
        <v>353</v>
      </c>
      <c r="FH104" s="4" t="s">
        <v>353</v>
      </c>
      <c r="FI104" s="4" t="s">
        <v>353</v>
      </c>
      <c r="FJ104" s="4" t="s">
        <v>353</v>
      </c>
      <c r="FK104" s="4" t="s">
        <v>353</v>
      </c>
      <c r="FL104" s="4" t="s">
        <v>353</v>
      </c>
      <c r="FM104" s="4" t="s">
        <v>353</v>
      </c>
      <c r="FN104" s="4" t="s">
        <v>353</v>
      </c>
      <c r="FO104" s="4" t="s">
        <v>353</v>
      </c>
      <c r="FP104" s="4" t="s">
        <v>353</v>
      </c>
      <c r="FQ104" s="4" t="s">
        <v>353</v>
      </c>
      <c r="FR104" s="4" t="s">
        <v>353</v>
      </c>
      <c r="FS104" s="4" t="s">
        <v>353</v>
      </c>
      <c r="FT104" s="4" t="s">
        <v>320</v>
      </c>
      <c r="FU104" s="4"/>
      <c r="FV104" s="73">
        <v>-999</v>
      </c>
      <c r="FW104" s="4" t="s">
        <v>353</v>
      </c>
      <c r="FX104" s="4" t="s">
        <v>353</v>
      </c>
      <c r="FY104" s="4" t="s">
        <v>353</v>
      </c>
      <c r="FZ104" s="4" t="s">
        <v>353</v>
      </c>
      <c r="GA104" s="4" t="s">
        <v>353</v>
      </c>
      <c r="GB104" s="4" t="s">
        <v>353</v>
      </c>
      <c r="GC104" s="4" t="s">
        <v>353</v>
      </c>
      <c r="GD104" s="4" t="s">
        <v>320</v>
      </c>
      <c r="GE104" s="4"/>
      <c r="GF104" s="73">
        <v>-999</v>
      </c>
      <c r="GG104" s="4" t="s">
        <v>353</v>
      </c>
      <c r="GH104" s="4" t="s">
        <v>353</v>
      </c>
      <c r="GI104" s="4" t="s">
        <v>353</v>
      </c>
      <c r="GJ104" s="4" t="s">
        <v>353</v>
      </c>
      <c r="GK104" s="4" t="s">
        <v>353</v>
      </c>
      <c r="GL104" s="4" t="s">
        <v>353</v>
      </c>
      <c r="GM104" s="4" t="s">
        <v>353</v>
      </c>
      <c r="GN104" s="4" t="s">
        <v>353</v>
      </c>
      <c r="GO104" s="4" t="s">
        <v>353</v>
      </c>
      <c r="GP104" s="4" t="s">
        <v>353</v>
      </c>
      <c r="GQ104" s="4" t="s">
        <v>353</v>
      </c>
      <c r="GR104" s="4" t="s">
        <v>353</v>
      </c>
      <c r="GS104" s="4" t="s">
        <v>353</v>
      </c>
      <c r="GT104" s="4" t="s">
        <v>353</v>
      </c>
      <c r="GU104" s="4" t="s">
        <v>353</v>
      </c>
      <c r="GV104" s="4" t="s">
        <v>353</v>
      </c>
      <c r="GW104" s="4" t="s">
        <v>353</v>
      </c>
      <c r="GX104" s="4" t="s">
        <v>353</v>
      </c>
      <c r="GY104" s="4" t="s">
        <v>353</v>
      </c>
      <c r="GZ104" s="4" t="s">
        <v>353</v>
      </c>
      <c r="HA104" s="4" t="s">
        <v>353</v>
      </c>
      <c r="HB104" s="4" t="s">
        <v>353</v>
      </c>
      <c r="HC104" s="4" t="s">
        <v>353</v>
      </c>
      <c r="HD104" s="4" t="s">
        <v>353</v>
      </c>
      <c r="HE104" s="4" t="s">
        <v>353</v>
      </c>
      <c r="HF104" s="4" t="s">
        <v>353</v>
      </c>
      <c r="HG104" s="4" t="s">
        <v>353</v>
      </c>
      <c r="HH104" s="4" t="s">
        <v>353</v>
      </c>
      <c r="HI104" s="4" t="s">
        <v>346</v>
      </c>
      <c r="HJ104" s="4" t="s">
        <v>347</v>
      </c>
      <c r="HK104" s="8"/>
      <c r="HL104" s="4" t="s">
        <v>1530</v>
      </c>
      <c r="HM104" s="9"/>
      <c r="HN104" s="9"/>
      <c r="HO104" s="9"/>
      <c r="HP104" s="9"/>
      <c r="HQ104" s="9"/>
      <c r="HR104" s="9"/>
      <c r="HS104" s="9"/>
      <c r="HT104" s="9"/>
      <c r="HU104" s="9"/>
      <c r="HV104" s="9"/>
      <c r="HW104" s="9"/>
      <c r="HX104" s="9"/>
      <c r="HY104" s="9"/>
      <c r="HZ104" s="9"/>
      <c r="IA104" s="9"/>
      <c r="IB104" s="9"/>
      <c r="IC104" s="9"/>
      <c r="ID104" s="9"/>
      <c r="IE104" s="9"/>
      <c r="IF104" s="9"/>
      <c r="IG104" s="9"/>
      <c r="IH104" s="9"/>
      <c r="II104" s="9" t="s">
        <v>320</v>
      </c>
      <c r="IJ104" s="9"/>
      <c r="IK104" s="7">
        <v>-999</v>
      </c>
      <c r="IL104" s="9"/>
      <c r="IM104" s="9" t="s">
        <v>320</v>
      </c>
      <c r="IN104" s="9"/>
      <c r="IO104" s="73">
        <v>-999</v>
      </c>
      <c r="IP104" s="9"/>
      <c r="IQ104" s="9"/>
      <c r="IR104" s="9" t="s">
        <v>320</v>
      </c>
      <c r="IS104" s="9"/>
      <c r="IT104" s="7">
        <v>-999</v>
      </c>
      <c r="IU104" s="9"/>
      <c r="IV104" s="9" t="s">
        <v>320</v>
      </c>
      <c r="IW104" s="9"/>
      <c r="IX104" s="7">
        <v>-999</v>
      </c>
      <c r="IY104" s="9"/>
      <c r="IZ104" s="9"/>
      <c r="JA104" s="9" t="s">
        <v>320</v>
      </c>
      <c r="JB104" s="9"/>
      <c r="JC104" s="7">
        <v>-999</v>
      </c>
      <c r="JD104" s="9"/>
      <c r="JE104" s="9" t="s">
        <v>320</v>
      </c>
      <c r="JF104" s="9"/>
      <c r="JG104" s="7">
        <v>-999</v>
      </c>
      <c r="JH104" s="9"/>
      <c r="JI104" s="9"/>
      <c r="JJ104" s="9"/>
      <c r="JK104" s="9"/>
      <c r="JL104" s="9"/>
      <c r="JM104" s="9"/>
      <c r="JN104" s="9"/>
      <c r="JO104" s="9"/>
      <c r="JP104" s="9"/>
      <c r="JQ104" s="9"/>
      <c r="JR104" s="9"/>
      <c r="JS104" s="9"/>
      <c r="JT104" s="9"/>
      <c r="JU104" s="9"/>
      <c r="JV104" s="9"/>
      <c r="JW104" s="9"/>
      <c r="JX104" s="9"/>
      <c r="JY104" s="9"/>
      <c r="JZ104" s="9"/>
      <c r="KA104" s="9"/>
      <c r="KB104" s="9"/>
      <c r="KC104" s="9"/>
      <c r="KD104" s="9"/>
      <c r="KE104" s="9"/>
      <c r="KF104" s="9"/>
      <c r="KG104" s="9"/>
      <c r="KH104" s="9"/>
      <c r="KI104" s="9"/>
      <c r="KJ104" s="9"/>
      <c r="KK104" s="9"/>
      <c r="KL104" s="9"/>
      <c r="KM104" s="9"/>
      <c r="KN104" s="9"/>
      <c r="KO104" s="9"/>
      <c r="KP104" s="9"/>
      <c r="KQ104" s="9"/>
      <c r="KR104" s="9"/>
      <c r="KS104" s="9"/>
      <c r="KT104" s="9"/>
      <c r="KU104" s="9"/>
      <c r="KV104" s="9"/>
      <c r="KW104" s="9"/>
      <c r="KX104" s="9"/>
      <c r="KY104" s="9"/>
      <c r="KZ104" s="9"/>
      <c r="LA104" s="9"/>
      <c r="LB104" s="9"/>
      <c r="LC104" s="9"/>
      <c r="LD104" s="9"/>
      <c r="LE104" s="9"/>
      <c r="LF104" s="9"/>
      <c r="LG104" s="9"/>
      <c r="LH104" s="9"/>
      <c r="LI104" s="9"/>
      <c r="LJ104" s="9"/>
      <c r="LK104" s="9"/>
      <c r="LL104" s="9"/>
      <c r="LM104" s="9"/>
      <c r="LN104" s="9"/>
      <c r="LO104" s="9"/>
      <c r="LP104" s="9"/>
      <c r="LQ104" s="9"/>
      <c r="LR104" s="9"/>
      <c r="LS104" s="9"/>
      <c r="LT104" s="9"/>
      <c r="LU104" s="9"/>
      <c r="LV104" s="9"/>
      <c r="LW104" s="9"/>
      <c r="LX104" s="9"/>
      <c r="LY104" s="9"/>
      <c r="LZ104" s="9"/>
      <c r="MA104">
        <f t="shared" si="59"/>
        <v>8</v>
      </c>
      <c r="MB104" t="str">
        <f t="shared" si="60"/>
        <v/>
      </c>
      <c r="MC104" t="str">
        <f t="shared" si="61"/>
        <v/>
      </c>
      <c r="MD104" t="str">
        <f t="shared" si="62"/>
        <v/>
      </c>
      <c r="ME104" t="str">
        <f t="shared" si="92"/>
        <v/>
      </c>
      <c r="MF104">
        <f t="shared" si="93"/>
        <v>1.3333333333333333</v>
      </c>
      <c r="MG104" t="str">
        <f t="shared" si="94"/>
        <v/>
      </c>
      <c r="MH104" t="str">
        <f t="shared" si="95"/>
        <v/>
      </c>
      <c r="MI104" t="str">
        <f t="shared" si="96"/>
        <v/>
      </c>
      <c r="MJ104" t="str">
        <f t="shared" si="97"/>
        <v/>
      </c>
      <c r="MK104">
        <f t="shared" si="98"/>
        <v>1</v>
      </c>
      <c r="ML104">
        <f t="shared" si="99"/>
        <v>2.5</v>
      </c>
      <c r="MM104" t="str">
        <f t="shared" si="100"/>
        <v/>
      </c>
      <c r="MN104" t="str">
        <f t="shared" si="101"/>
        <v/>
      </c>
      <c r="MO104">
        <f t="shared" si="102"/>
        <v>1</v>
      </c>
      <c r="MP104">
        <f t="shared" si="103"/>
        <v>2.5</v>
      </c>
      <c r="MQ104" t="str">
        <f t="shared" si="104"/>
        <v/>
      </c>
      <c r="MR104" t="str">
        <f t="shared" si="105"/>
        <v/>
      </c>
      <c r="MS104" t="str">
        <f t="shared" si="106"/>
        <v/>
      </c>
      <c r="MT104" t="str">
        <f t="shared" si="107"/>
        <v/>
      </c>
      <c r="MU104" s="77" t="str">
        <f t="shared" si="63"/>
        <v/>
      </c>
      <c r="MV104" t="str">
        <f t="shared" si="64"/>
        <v/>
      </c>
      <c r="MY104" t="str">
        <f t="shared" si="65"/>
        <v/>
      </c>
      <c r="NB104" t="str">
        <f t="shared" si="66"/>
        <v/>
      </c>
      <c r="NC104" t="str">
        <f t="shared" si="67"/>
        <v/>
      </c>
      <c r="ND104" t="str">
        <f t="shared" si="68"/>
        <v/>
      </c>
      <c r="NE104" t="str">
        <f t="shared" si="69"/>
        <v/>
      </c>
      <c r="NF104" t="str">
        <f t="shared" si="70"/>
        <v/>
      </c>
      <c r="NG104" t="str">
        <f t="shared" si="71"/>
        <v/>
      </c>
      <c r="NH104" t="str">
        <f t="shared" si="72"/>
        <v/>
      </c>
      <c r="NI104" t="str">
        <f t="shared" si="73"/>
        <v/>
      </c>
      <c r="NJ104" t="str">
        <f t="shared" si="74"/>
        <v/>
      </c>
      <c r="NK104" t="str">
        <f t="shared" si="75"/>
        <v/>
      </c>
      <c r="NL104" t="str">
        <f t="shared" si="76"/>
        <v/>
      </c>
      <c r="NM104" t="str">
        <f t="shared" si="77"/>
        <v/>
      </c>
      <c r="NN104" s="77" t="str">
        <f t="shared" si="78"/>
        <v/>
      </c>
      <c r="NO104" s="77" t="str">
        <f t="shared" si="79"/>
        <v/>
      </c>
      <c r="NP104" s="77" t="str">
        <f t="shared" si="80"/>
        <v/>
      </c>
      <c r="NQ104" s="77" t="str">
        <f t="shared" si="81"/>
        <v/>
      </c>
      <c r="NR104" s="77" t="str">
        <f t="shared" si="82"/>
        <v/>
      </c>
      <c r="NS104" s="77" t="str">
        <f t="shared" si="83"/>
        <v/>
      </c>
      <c r="NT104" s="77" t="str">
        <f t="shared" si="84"/>
        <v/>
      </c>
      <c r="NU104" s="77" t="str">
        <f t="shared" si="85"/>
        <v/>
      </c>
      <c r="NV104" s="77" t="str">
        <f t="shared" si="86"/>
        <v/>
      </c>
      <c r="NW104" s="77" t="e">
        <f>IF(LEN(VLOOKUP(I:I,#REF!, 2, 0))=0, "", VLOOKUP(I:I,#REF!, 2, 0))</f>
        <v>#REF!</v>
      </c>
      <c r="NX104" s="77" t="e">
        <f>IF(LEN(VLOOKUP(I:I,#REF!, 3, 0))=0, "", VLOOKUP(I:I,#REF!, 3, 0))</f>
        <v>#REF!</v>
      </c>
      <c r="NY104" s="77" t="str">
        <f t="shared" si="108"/>
        <v/>
      </c>
      <c r="NZ104" s="77" t="str">
        <f t="shared" si="109"/>
        <v/>
      </c>
      <c r="OA104" s="77" t="str">
        <f t="shared" si="110"/>
        <v/>
      </c>
      <c r="OB104" s="77" t="str">
        <f t="shared" si="87"/>
        <v/>
      </c>
      <c r="OC104" t="str">
        <f t="shared" si="88"/>
        <v/>
      </c>
      <c r="OD104" s="77" t="str">
        <f t="shared" si="111"/>
        <v/>
      </c>
      <c r="OE104" t="str">
        <f t="shared" si="89"/>
        <v/>
      </c>
      <c r="OF104" t="str">
        <f t="shared" si="90"/>
        <v/>
      </c>
      <c r="OG104" t="str">
        <f t="shared" si="112"/>
        <v/>
      </c>
      <c r="OH104" t="str">
        <f t="shared" si="91"/>
        <v/>
      </c>
      <c r="OI104" t="str">
        <f t="shared" si="113"/>
        <v/>
      </c>
      <c r="OJ104" s="77" t="str">
        <f t="shared" si="114"/>
        <v/>
      </c>
      <c r="OK104" t="e">
        <f>IF(LEN(VLOOKUP(I:I,#REF!, 2, 0))=0, "", VLOOKUP(I:I,#REF!, 2, 0))</f>
        <v>#REF!</v>
      </c>
      <c r="OL104" t="e">
        <f>IF(LEN(VLOOKUP(I:I,#REF!, 3, 0))=0, "", VLOOKUP(I:I,#REF!, 3, 0))</f>
        <v>#REF!</v>
      </c>
      <c r="OM104" t="s">
        <v>353</v>
      </c>
      <c r="ON104" t="s">
        <v>353</v>
      </c>
      <c r="OO104" s="161" t="s">
        <v>353</v>
      </c>
      <c r="OP104" t="str">
        <f t="shared" si="115"/>
        <v/>
      </c>
      <c r="OQ104">
        <v>0</v>
      </c>
      <c r="OR104">
        <v>4</v>
      </c>
      <c r="OS104">
        <f t="shared" si="116"/>
        <v>6</v>
      </c>
    </row>
    <row r="105" spans="1:409" ht="18" customHeight="1">
      <c r="F105">
        <v>1</v>
      </c>
      <c r="G105">
        <v>1</v>
      </c>
      <c r="H105" s="112" t="s">
        <v>4714</v>
      </c>
      <c r="I105" s="112" t="s">
        <v>4714</v>
      </c>
      <c r="J105" s="22"/>
      <c r="K105" s="23">
        <v>44284.468240740738</v>
      </c>
      <c r="L105" s="23">
        <v>44284.658564814818</v>
      </c>
      <c r="M105" s="24">
        <v>100</v>
      </c>
      <c r="N105" s="24">
        <v>1</v>
      </c>
      <c r="O105" s="74">
        <v>1</v>
      </c>
      <c r="P105" s="25" t="s">
        <v>313</v>
      </c>
      <c r="Q105" s="24">
        <v>16444</v>
      </c>
      <c r="R105" s="24">
        <v>1</v>
      </c>
      <c r="S105" s="23">
        <v>44284.658583599536</v>
      </c>
      <c r="T105" s="25" t="s">
        <v>314</v>
      </c>
      <c r="U105" s="25" t="s">
        <v>1220</v>
      </c>
      <c r="V105" s="25" t="s">
        <v>1221</v>
      </c>
      <c r="W105" s="25" t="s">
        <v>675</v>
      </c>
      <c r="X105" s="24">
        <v>21.625</v>
      </c>
      <c r="Y105" s="24">
        <v>52.707000000000001</v>
      </c>
      <c r="Z105" s="24">
        <v>54.201000000000001</v>
      </c>
      <c r="AA105" s="24">
        <v>2</v>
      </c>
      <c r="AB105" s="24">
        <v>3</v>
      </c>
      <c r="AC105" s="24">
        <v>1</v>
      </c>
      <c r="AD105" s="24">
        <v>0</v>
      </c>
      <c r="AE105" s="24">
        <v>0</v>
      </c>
      <c r="AF105" s="24">
        <v>0</v>
      </c>
      <c r="AG105" s="24">
        <v>1</v>
      </c>
      <c r="AH105" s="24">
        <v>0</v>
      </c>
      <c r="AI105" s="24">
        <v>0</v>
      </c>
      <c r="AJ105" s="25" t="s">
        <v>4715</v>
      </c>
      <c r="AK105" s="24">
        <v>5.7569999999999997</v>
      </c>
      <c r="AL105" s="24">
        <v>9.8279999999999994</v>
      </c>
      <c r="AM105" s="24">
        <v>11.968999999999999</v>
      </c>
      <c r="AN105" s="24">
        <v>3</v>
      </c>
      <c r="AO105" s="24">
        <v>4</v>
      </c>
      <c r="AP105" s="24">
        <v>0</v>
      </c>
      <c r="AQ105" s="24">
        <v>100.992</v>
      </c>
      <c r="AR105" s="24">
        <v>101.36499999999999</v>
      </c>
      <c r="AS105" s="24">
        <v>189.52600000000001</v>
      </c>
      <c r="AT105" s="24">
        <v>2</v>
      </c>
      <c r="AU105" s="24">
        <v>6.383</v>
      </c>
      <c r="AV105" s="24">
        <v>445.73399999999998</v>
      </c>
      <c r="AW105" s="24">
        <v>449.97300000000001</v>
      </c>
      <c r="AX105" s="24">
        <v>17</v>
      </c>
      <c r="AY105" s="25" t="s">
        <v>4716</v>
      </c>
      <c r="AZ105" s="25" t="s">
        <v>336</v>
      </c>
      <c r="BA105" s="25"/>
      <c r="BB105" s="74">
        <v>0</v>
      </c>
      <c r="BC105" s="25" t="s">
        <v>4717</v>
      </c>
      <c r="BD105" s="24">
        <v>0</v>
      </c>
      <c r="BE105" s="24">
        <v>0</v>
      </c>
      <c r="BF105" s="24">
        <v>277.15100000000001</v>
      </c>
      <c r="BG105" s="24">
        <v>0</v>
      </c>
      <c r="BH105" s="24">
        <v>3.0819999999999999</v>
      </c>
      <c r="BI105" s="24">
        <v>3.0819999999999999</v>
      </c>
      <c r="BJ105" s="24">
        <v>45.231999999999999</v>
      </c>
      <c r="BK105" s="24">
        <v>1</v>
      </c>
      <c r="BL105" s="25" t="s">
        <v>4718</v>
      </c>
      <c r="BM105" s="24">
        <v>0</v>
      </c>
      <c r="BN105" s="24">
        <v>0</v>
      </c>
      <c r="BO105" s="24">
        <v>33.49</v>
      </c>
      <c r="BP105" s="24">
        <v>0</v>
      </c>
      <c r="BQ105" s="24">
        <v>100</v>
      </c>
      <c r="BR105" s="24">
        <v>89</v>
      </c>
      <c r="BS105" s="24">
        <v>145.10900000000001</v>
      </c>
      <c r="BT105" s="24">
        <v>283.18099999999998</v>
      </c>
      <c r="BU105" s="24">
        <v>293.06400000000002</v>
      </c>
      <c r="BV105" s="24">
        <v>5</v>
      </c>
      <c r="BW105" s="25" t="s">
        <v>4719</v>
      </c>
      <c r="BX105" s="25" t="s">
        <v>572</v>
      </c>
      <c r="BY105" s="25"/>
      <c r="BZ105" s="74">
        <v>0</v>
      </c>
      <c r="CA105" s="25" t="s">
        <v>4720</v>
      </c>
      <c r="CB105" s="24">
        <v>0</v>
      </c>
      <c r="CC105" s="24">
        <v>0</v>
      </c>
      <c r="CD105" s="24">
        <v>94.876999999999995</v>
      </c>
      <c r="CE105" s="24">
        <v>0</v>
      </c>
      <c r="CF105" s="24">
        <v>100</v>
      </c>
      <c r="CG105" s="24">
        <v>100</v>
      </c>
      <c r="CH105" s="24">
        <v>33.103999999999999</v>
      </c>
      <c r="CI105" s="24">
        <v>50.966000000000001</v>
      </c>
      <c r="CJ105" s="24">
        <v>64.894000000000005</v>
      </c>
      <c r="CK105" s="24">
        <v>2</v>
      </c>
      <c r="CL105" s="99" t="s">
        <v>413</v>
      </c>
      <c r="CM105" s="96" t="s">
        <v>414</v>
      </c>
      <c r="CN105" s="24">
        <v>0</v>
      </c>
      <c r="CO105" s="24">
        <v>0</v>
      </c>
      <c r="CP105" s="24">
        <v>162.816</v>
      </c>
      <c r="CQ105" s="24">
        <v>0</v>
      </c>
      <c r="CR105" s="24">
        <v>100</v>
      </c>
      <c r="CS105" s="24">
        <v>80</v>
      </c>
      <c r="CT105" s="24">
        <v>1</v>
      </c>
      <c r="CU105" s="24">
        <v>2</v>
      </c>
      <c r="CV105" s="25" t="s">
        <v>2141</v>
      </c>
      <c r="CW105" s="24">
        <v>133.03399999999999</v>
      </c>
      <c r="CX105" s="24">
        <v>426.93200000000002</v>
      </c>
      <c r="CY105" s="24">
        <v>427.858</v>
      </c>
      <c r="CZ105" s="24">
        <v>8</v>
      </c>
      <c r="DA105" s="24">
        <v>3.7509999999999999</v>
      </c>
      <c r="DB105" s="24">
        <v>5.843</v>
      </c>
      <c r="DC105" s="24">
        <v>18.268999999999998</v>
      </c>
      <c r="DD105" s="24">
        <v>3</v>
      </c>
      <c r="DE105" s="25" t="s">
        <v>1297</v>
      </c>
      <c r="DF105" s="24">
        <v>0</v>
      </c>
      <c r="DG105" s="24">
        <v>0</v>
      </c>
      <c r="DH105" s="24">
        <v>39.106999999999999</v>
      </c>
      <c r="DI105" s="24">
        <v>0</v>
      </c>
      <c r="DJ105" s="24">
        <v>100</v>
      </c>
      <c r="DK105" s="24">
        <v>95</v>
      </c>
      <c r="DL105" s="24">
        <v>181.15</v>
      </c>
      <c r="DM105" s="24">
        <v>1067.69</v>
      </c>
      <c r="DN105" s="24">
        <v>1069.046</v>
      </c>
      <c r="DO105" s="24">
        <v>7</v>
      </c>
      <c r="DP105" s="25" t="s">
        <v>782</v>
      </c>
      <c r="DQ105" s="25" t="s">
        <v>320</v>
      </c>
      <c r="DR105" s="25"/>
      <c r="DS105" s="74">
        <v>-888</v>
      </c>
      <c r="DT105" s="25" t="s">
        <v>782</v>
      </c>
      <c r="DU105" s="24">
        <v>7.7830000000000004</v>
      </c>
      <c r="DV105" s="24">
        <v>7.7830000000000004</v>
      </c>
      <c r="DW105" s="24">
        <v>73.396000000000001</v>
      </c>
      <c r="DX105" s="24">
        <v>1</v>
      </c>
      <c r="DY105" s="24">
        <v>100</v>
      </c>
      <c r="DZ105" s="24">
        <v>100</v>
      </c>
      <c r="EA105" s="24">
        <v>2431.8870000000002</v>
      </c>
      <c r="EB105" s="24">
        <v>2470.1280000000002</v>
      </c>
      <c r="EC105" s="24">
        <v>2471.2579999999998</v>
      </c>
      <c r="ED105" s="24">
        <v>5</v>
      </c>
      <c r="EE105" s="96" t="s">
        <v>417</v>
      </c>
      <c r="EF105" s="96" t="s">
        <v>364</v>
      </c>
      <c r="EG105" s="24">
        <v>0</v>
      </c>
      <c r="EH105" s="24">
        <v>0</v>
      </c>
      <c r="EI105" s="24">
        <v>185.94300000000001</v>
      </c>
      <c r="EJ105" s="24">
        <v>0</v>
      </c>
      <c r="EK105" s="24">
        <v>100</v>
      </c>
      <c r="EL105" s="24">
        <v>75</v>
      </c>
      <c r="EM105" s="24">
        <v>0</v>
      </c>
      <c r="EN105" s="24">
        <v>2</v>
      </c>
      <c r="EO105" s="25" t="s">
        <v>4721</v>
      </c>
      <c r="EP105" s="24">
        <v>20.015999999999998</v>
      </c>
      <c r="EQ105" s="24">
        <v>41.749000000000002</v>
      </c>
      <c r="ER105" s="24">
        <v>43.094000000000001</v>
      </c>
      <c r="ES105" s="24">
        <v>6</v>
      </c>
      <c r="ET105" s="25" t="s">
        <v>1246</v>
      </c>
      <c r="EU105" s="24">
        <v>2.4609999999999999</v>
      </c>
      <c r="EV105" s="24">
        <v>2.4609999999999999</v>
      </c>
      <c r="EW105" s="24">
        <v>258.34699999999998</v>
      </c>
      <c r="EX105" s="24">
        <v>1</v>
      </c>
      <c r="EY105" s="24">
        <v>91</v>
      </c>
      <c r="EZ105" s="24">
        <v>91</v>
      </c>
      <c r="FA105" s="24">
        <v>12.436999999999999</v>
      </c>
      <c r="FB105" s="24">
        <v>83.378</v>
      </c>
      <c r="FC105" s="24">
        <v>88.046000000000006</v>
      </c>
      <c r="FD105" s="24">
        <v>12</v>
      </c>
      <c r="FE105" s="25" t="s">
        <v>4722</v>
      </c>
      <c r="FF105" s="24">
        <v>3</v>
      </c>
      <c r="FG105" s="24">
        <v>2</v>
      </c>
      <c r="FH105" s="24">
        <v>2</v>
      </c>
      <c r="FI105" s="24">
        <v>1</v>
      </c>
      <c r="FJ105" s="24">
        <v>1</v>
      </c>
      <c r="FK105" s="24">
        <v>0</v>
      </c>
      <c r="FL105" s="25" t="s">
        <v>313</v>
      </c>
      <c r="FM105" s="25" t="s">
        <v>313</v>
      </c>
      <c r="FN105" s="24">
        <v>3</v>
      </c>
      <c r="FO105" s="24">
        <v>64.783000000000001</v>
      </c>
      <c r="FP105" s="24">
        <v>91.691000000000003</v>
      </c>
      <c r="FQ105" s="24">
        <v>94.161000000000001</v>
      </c>
      <c r="FR105" s="24">
        <v>5</v>
      </c>
      <c r="FS105" s="25" t="s">
        <v>4723</v>
      </c>
      <c r="FT105" s="25" t="s">
        <v>587</v>
      </c>
      <c r="FU105" s="25"/>
      <c r="FV105" s="74">
        <v>0</v>
      </c>
      <c r="FW105" s="25" t="s">
        <v>4724</v>
      </c>
      <c r="FX105" s="25" t="s">
        <v>336</v>
      </c>
      <c r="FY105" s="24">
        <v>70.256</v>
      </c>
      <c r="FZ105" s="24">
        <v>102.872</v>
      </c>
      <c r="GA105" s="24">
        <v>105.1</v>
      </c>
      <c r="GB105" s="24">
        <v>3</v>
      </c>
      <c r="GC105" s="25" t="s">
        <v>4725</v>
      </c>
      <c r="GD105" s="25" t="s">
        <v>324</v>
      </c>
      <c r="GE105" s="25" t="s">
        <v>2315</v>
      </c>
      <c r="GF105" s="74">
        <v>0</v>
      </c>
      <c r="GG105" s="25" t="s">
        <v>4726</v>
      </c>
      <c r="GH105" s="25" t="s">
        <v>370</v>
      </c>
      <c r="GI105" s="24">
        <v>17.561</v>
      </c>
      <c r="GJ105" s="24">
        <v>158.84399999999999</v>
      </c>
      <c r="GK105" s="24">
        <v>160.38999999999999</v>
      </c>
      <c r="GL105" s="24">
        <v>12</v>
      </c>
      <c r="GM105" s="24">
        <v>1</v>
      </c>
      <c r="GN105" s="25" t="s">
        <v>4727</v>
      </c>
      <c r="GO105" s="24">
        <v>7.2930000000000001</v>
      </c>
      <c r="GP105" s="24">
        <v>7.2930000000000001</v>
      </c>
      <c r="GQ105" s="24">
        <v>8.2390000000000008</v>
      </c>
      <c r="GR105" s="24">
        <v>1</v>
      </c>
      <c r="GS105" s="24">
        <v>1</v>
      </c>
      <c r="GT105" s="24">
        <v>3</v>
      </c>
      <c r="GU105" s="24">
        <v>3</v>
      </c>
      <c r="GV105" s="24">
        <v>1</v>
      </c>
      <c r="GW105" s="25" t="s">
        <v>345</v>
      </c>
      <c r="GX105" s="24">
        <v>6.694</v>
      </c>
      <c r="GY105" s="24">
        <v>48.878</v>
      </c>
      <c r="GZ105" s="24">
        <v>51.642000000000003</v>
      </c>
      <c r="HA105" s="24">
        <v>9</v>
      </c>
      <c r="HB105" s="24">
        <v>2</v>
      </c>
      <c r="HC105" s="24">
        <v>3</v>
      </c>
      <c r="HD105" s="24">
        <v>1</v>
      </c>
      <c r="HE105" s="24">
        <v>2</v>
      </c>
      <c r="HF105" s="24">
        <v>1</v>
      </c>
      <c r="HG105" s="24">
        <v>6</v>
      </c>
      <c r="HH105" s="24">
        <v>6</v>
      </c>
      <c r="HI105" s="25" t="s">
        <v>3684</v>
      </c>
      <c r="HJ105" s="25" t="s">
        <v>3685</v>
      </c>
      <c r="HK105" s="8"/>
      <c r="HL105" s="25" t="s">
        <v>4714</v>
      </c>
      <c r="HM105" s="23">
        <v>44287.39166666667</v>
      </c>
      <c r="HN105" s="23">
        <v>44287.66002314815</v>
      </c>
      <c r="HO105" s="24">
        <v>100</v>
      </c>
      <c r="HP105" s="24">
        <v>23186</v>
      </c>
      <c r="HQ105" s="24">
        <v>1</v>
      </c>
      <c r="HR105" s="23">
        <v>44287.660038877315</v>
      </c>
      <c r="HS105" s="25" t="s">
        <v>314</v>
      </c>
      <c r="HT105" s="25" t="s">
        <v>1220</v>
      </c>
      <c r="HU105" s="25" t="s">
        <v>1221</v>
      </c>
      <c r="HV105" s="25" t="s">
        <v>675</v>
      </c>
      <c r="HW105" s="24">
        <v>1</v>
      </c>
      <c r="HX105" s="24">
        <v>0</v>
      </c>
      <c r="HY105" s="24">
        <v>2</v>
      </c>
      <c r="HZ105" s="24">
        <v>1</v>
      </c>
      <c r="IA105" s="24">
        <v>1</v>
      </c>
      <c r="IB105" s="24">
        <v>1</v>
      </c>
      <c r="IC105" s="24">
        <v>1</v>
      </c>
      <c r="ID105" s="24">
        <v>3</v>
      </c>
      <c r="IE105" s="25" t="s">
        <v>661</v>
      </c>
      <c r="IF105" s="24">
        <v>3</v>
      </c>
      <c r="IG105" s="24">
        <v>0</v>
      </c>
      <c r="IH105" s="25" t="s">
        <v>4728</v>
      </c>
      <c r="II105" s="25" t="s">
        <v>633</v>
      </c>
      <c r="IJ105" s="25"/>
      <c r="IK105" s="74">
        <v>0</v>
      </c>
      <c r="IL105" s="74">
        <v>21</v>
      </c>
      <c r="IM105" s="74">
        <v>21</v>
      </c>
      <c r="IN105" s="25"/>
      <c r="IO105" s="74">
        <v>0</v>
      </c>
      <c r="IP105" s="25" t="s">
        <v>4729</v>
      </c>
      <c r="IQ105" s="25" t="s">
        <v>4730</v>
      </c>
      <c r="IR105" s="25"/>
      <c r="IS105" s="25"/>
      <c r="IT105" s="74">
        <v>0</v>
      </c>
      <c r="IU105" s="74">
        <v>21</v>
      </c>
      <c r="IV105" s="74">
        <v>21</v>
      </c>
      <c r="IW105" s="25"/>
      <c r="IX105" s="74">
        <v>1</v>
      </c>
      <c r="IY105" s="25" t="s">
        <v>4731</v>
      </c>
      <c r="IZ105" s="74">
        <v>5</v>
      </c>
      <c r="JA105" s="74">
        <v>5</v>
      </c>
      <c r="JB105" s="25"/>
      <c r="JC105" s="74">
        <v>0</v>
      </c>
      <c r="JD105" s="74">
        <v>60</v>
      </c>
      <c r="JE105" s="74">
        <v>60</v>
      </c>
      <c r="JF105" s="25"/>
      <c r="JG105" s="74">
        <v>1</v>
      </c>
      <c r="JH105" s="25" t="s">
        <v>4732</v>
      </c>
      <c r="JI105" s="24">
        <v>1</v>
      </c>
      <c r="JJ105" s="24">
        <v>3</v>
      </c>
      <c r="JK105" s="24">
        <v>3</v>
      </c>
      <c r="JL105" s="24">
        <v>3</v>
      </c>
      <c r="JM105" s="25" t="s">
        <v>4733</v>
      </c>
      <c r="JN105" s="24">
        <v>1</v>
      </c>
      <c r="JO105" s="24">
        <v>2</v>
      </c>
      <c r="JP105" s="24">
        <v>2</v>
      </c>
      <c r="JQ105" s="24">
        <v>3</v>
      </c>
      <c r="JR105" s="24">
        <v>2</v>
      </c>
      <c r="JS105" s="25" t="s">
        <v>4734</v>
      </c>
      <c r="JT105" s="24">
        <v>1</v>
      </c>
      <c r="JU105" s="24">
        <v>3</v>
      </c>
      <c r="JV105" s="25" t="s">
        <v>4735</v>
      </c>
      <c r="JW105" s="24">
        <v>2</v>
      </c>
      <c r="JX105" s="24">
        <v>0</v>
      </c>
      <c r="JY105" s="24">
        <v>1</v>
      </c>
      <c r="JZ105" s="24">
        <v>1</v>
      </c>
      <c r="KA105" s="24">
        <v>0</v>
      </c>
      <c r="KB105" s="25" t="s">
        <v>313</v>
      </c>
      <c r="KC105" s="25" t="s">
        <v>313</v>
      </c>
      <c r="KD105" s="24">
        <v>1</v>
      </c>
      <c r="KE105" s="24">
        <v>5.5380000000000003</v>
      </c>
      <c r="KF105" s="24">
        <v>28.74</v>
      </c>
      <c r="KG105" s="24">
        <v>33.329000000000001</v>
      </c>
      <c r="KH105" s="24">
        <v>6</v>
      </c>
      <c r="KI105" s="24">
        <v>2</v>
      </c>
      <c r="KJ105" s="24">
        <v>3</v>
      </c>
      <c r="KK105" s="24">
        <v>1</v>
      </c>
      <c r="KL105" s="24">
        <v>1</v>
      </c>
      <c r="KM105" s="24">
        <v>1</v>
      </c>
      <c r="KN105" s="24">
        <v>12</v>
      </c>
      <c r="KO105" s="24">
        <v>1</v>
      </c>
      <c r="KP105" s="25" t="s">
        <v>322</v>
      </c>
      <c r="KQ105" s="25" t="s">
        <v>313</v>
      </c>
      <c r="KR105" s="24">
        <v>1</v>
      </c>
      <c r="KS105" s="25" t="s">
        <v>640</v>
      </c>
      <c r="KT105" s="25" t="s">
        <v>313</v>
      </c>
      <c r="KU105" s="24">
        <v>4</v>
      </c>
      <c r="KV105" s="24">
        <v>3</v>
      </c>
      <c r="KW105" s="24">
        <v>3</v>
      </c>
      <c r="KX105" s="24">
        <v>4</v>
      </c>
      <c r="KY105" s="24">
        <v>4</v>
      </c>
      <c r="KZ105" s="24">
        <v>5</v>
      </c>
      <c r="LA105" s="24">
        <v>5</v>
      </c>
      <c r="LB105" s="24">
        <v>5</v>
      </c>
      <c r="LC105" s="24">
        <v>5</v>
      </c>
      <c r="LD105" s="24">
        <v>3</v>
      </c>
      <c r="LE105" s="24">
        <v>3</v>
      </c>
      <c r="LF105" s="24">
        <v>3</v>
      </c>
      <c r="LG105" s="24">
        <v>3</v>
      </c>
      <c r="LH105" s="24">
        <v>4</v>
      </c>
      <c r="LI105" s="24">
        <v>4</v>
      </c>
      <c r="LJ105" s="24">
        <v>3</v>
      </c>
      <c r="LK105" s="24">
        <v>4</v>
      </c>
      <c r="LL105" s="24">
        <v>5</v>
      </c>
      <c r="LM105" s="24">
        <v>2</v>
      </c>
      <c r="LN105" s="24">
        <v>5</v>
      </c>
      <c r="LO105" s="24">
        <v>5</v>
      </c>
      <c r="LP105" s="24">
        <v>5</v>
      </c>
      <c r="LQ105" s="24">
        <v>3</v>
      </c>
      <c r="LR105" s="24">
        <v>4</v>
      </c>
      <c r="LS105" s="24">
        <v>4</v>
      </c>
      <c r="LT105" s="24">
        <v>4</v>
      </c>
      <c r="LU105" s="24">
        <v>5</v>
      </c>
      <c r="LV105" s="25" t="s">
        <v>4736</v>
      </c>
      <c r="LW105" s="25" t="s">
        <v>4737</v>
      </c>
      <c r="LX105" s="25" t="s">
        <v>827</v>
      </c>
      <c r="LY105" s="25" t="s">
        <v>4738</v>
      </c>
      <c r="LZ105" s="24">
        <v>54</v>
      </c>
      <c r="MA105">
        <f t="shared" si="59"/>
        <v>1</v>
      </c>
      <c r="MB105">
        <f t="shared" si="60"/>
        <v>9</v>
      </c>
      <c r="MC105">
        <f t="shared" si="61"/>
        <v>9</v>
      </c>
      <c r="MD105">
        <f t="shared" si="62"/>
        <v>8</v>
      </c>
      <c r="ME105">
        <f t="shared" si="92"/>
        <v>47</v>
      </c>
      <c r="MF105">
        <f t="shared" si="93"/>
        <v>0.16666666666666666</v>
      </c>
      <c r="MG105">
        <f t="shared" si="94"/>
        <v>1.5</v>
      </c>
      <c r="MH105">
        <f t="shared" si="95"/>
        <v>1.8</v>
      </c>
      <c r="MI105">
        <f t="shared" si="96"/>
        <v>1.6</v>
      </c>
      <c r="MJ105">
        <f t="shared" si="97"/>
        <v>3.9166666666666665</v>
      </c>
      <c r="MK105">
        <f t="shared" si="98"/>
        <v>1.2</v>
      </c>
      <c r="ML105">
        <f t="shared" si="99"/>
        <v>2</v>
      </c>
      <c r="MM105">
        <f t="shared" si="100"/>
        <v>3</v>
      </c>
      <c r="MN105">
        <f t="shared" si="101"/>
        <v>3</v>
      </c>
      <c r="MO105">
        <f t="shared" si="102"/>
        <v>1.5</v>
      </c>
      <c r="MP105">
        <f t="shared" si="103"/>
        <v>2.1666666666666665</v>
      </c>
      <c r="MQ105">
        <f t="shared" si="104"/>
        <v>1.3333333333333333</v>
      </c>
      <c r="MR105">
        <f t="shared" si="105"/>
        <v>1.3333333333333333</v>
      </c>
      <c r="MS105">
        <f t="shared" si="106"/>
        <v>98.714285714285708</v>
      </c>
      <c r="MT105">
        <f t="shared" si="107"/>
        <v>90</v>
      </c>
      <c r="MU105" s="77">
        <f t="shared" si="63"/>
        <v>0</v>
      </c>
      <c r="MV105">
        <f t="shared" si="64"/>
        <v>0</v>
      </c>
      <c r="MW105">
        <v>1</v>
      </c>
      <c r="MX105">
        <v>1</v>
      </c>
      <c r="MY105">
        <f t="shared" si="65"/>
        <v>0</v>
      </c>
      <c r="MZ105">
        <v>1</v>
      </c>
      <c r="NA105">
        <v>1</v>
      </c>
      <c r="NB105">
        <f t="shared" si="66"/>
        <v>0</v>
      </c>
      <c r="NC105">
        <f t="shared" si="67"/>
        <v>0</v>
      </c>
      <c r="ND105">
        <f t="shared" si="68"/>
        <v>0</v>
      </c>
      <c r="NE105">
        <f t="shared" si="69"/>
        <v>0</v>
      </c>
      <c r="NF105">
        <f t="shared" si="70"/>
        <v>1</v>
      </c>
      <c r="NG105">
        <f t="shared" si="71"/>
        <v>1</v>
      </c>
      <c r="NH105">
        <f t="shared" si="72"/>
        <v>0</v>
      </c>
      <c r="NI105">
        <f t="shared" si="73"/>
        <v>0</v>
      </c>
      <c r="NJ105">
        <f t="shared" si="74"/>
        <v>0</v>
      </c>
      <c r="NK105">
        <f t="shared" si="75"/>
        <v>1</v>
      </c>
      <c r="NL105">
        <f t="shared" si="76"/>
        <v>0</v>
      </c>
      <c r="NM105">
        <f t="shared" si="77"/>
        <v>1</v>
      </c>
      <c r="NN105" s="77">
        <f t="shared" si="78"/>
        <v>0.5</v>
      </c>
      <c r="NO105" s="77">
        <f t="shared" si="79"/>
        <v>0</v>
      </c>
      <c r="NP105" s="77">
        <f t="shared" si="80"/>
        <v>1</v>
      </c>
      <c r="NQ105" s="77">
        <f t="shared" si="81"/>
        <v>1</v>
      </c>
      <c r="NR105" s="77">
        <f t="shared" si="82"/>
        <v>1</v>
      </c>
      <c r="NS105" s="77">
        <f t="shared" si="83"/>
        <v>1</v>
      </c>
      <c r="NT105" s="77">
        <f t="shared" si="84"/>
        <v>0</v>
      </c>
      <c r="NU105" s="77">
        <f t="shared" si="85"/>
        <v>0</v>
      </c>
      <c r="NV105" s="77">
        <f t="shared" si="86"/>
        <v>0</v>
      </c>
      <c r="NW105" s="77" t="e">
        <f>IF(LEN(VLOOKUP(I:I,#REF!, 2, 0))=0, "", VLOOKUP(I:I,#REF!, 2, 0))</f>
        <v>#REF!</v>
      </c>
      <c r="NX105" s="77" t="e">
        <f>IF(LEN(VLOOKUP(I:I,#REF!, 3, 0))=0, "", VLOOKUP(I:I,#REF!, 3, 0))</f>
        <v>#REF!</v>
      </c>
      <c r="NY105" s="77">
        <f t="shared" si="108"/>
        <v>0.66666666666666663</v>
      </c>
      <c r="NZ105" s="77">
        <f t="shared" si="109"/>
        <v>1</v>
      </c>
      <c r="OA105" s="77">
        <f t="shared" si="110"/>
        <v>0</v>
      </c>
      <c r="OB105" s="77">
        <f t="shared" si="87"/>
        <v>0.33333333333333331</v>
      </c>
      <c r="OC105">
        <f t="shared" si="88"/>
        <v>0</v>
      </c>
      <c r="OD105" s="77">
        <f t="shared" si="111"/>
        <v>0.5</v>
      </c>
      <c r="OE105">
        <f t="shared" si="89"/>
        <v>0.43333333333333335</v>
      </c>
      <c r="OF105">
        <f t="shared" si="90"/>
        <v>0.45454545454545453</v>
      </c>
      <c r="OG105" t="e">
        <f t="shared" si="112"/>
        <v>#REF!</v>
      </c>
      <c r="OH105">
        <f t="shared" si="91"/>
        <v>0.5</v>
      </c>
      <c r="OI105">
        <f t="shared" si="113"/>
        <v>0</v>
      </c>
      <c r="OJ105" s="77">
        <f t="shared" si="114"/>
        <v>0.75</v>
      </c>
      <c r="OK105" t="e">
        <f>IF(LEN(VLOOKUP(I:I,#REF!, 2, 0))=0, "", VLOOKUP(I:I,#REF!, 2, 0))</f>
        <v>#REF!</v>
      </c>
      <c r="OL105" t="e">
        <f>IF(LEN(VLOOKUP(I:I,#REF!, 3, 0))=0, "", VLOOKUP(I:I,#REF!, 3, 0))</f>
        <v>#REF!</v>
      </c>
      <c r="OM105" t="s">
        <v>353</v>
      </c>
      <c r="ON105" t="s">
        <v>353</v>
      </c>
      <c r="OO105" s="1">
        <v>0</v>
      </c>
      <c r="OP105">
        <f t="shared" si="115"/>
        <v>6</v>
      </c>
      <c r="OQ105">
        <v>0</v>
      </c>
      <c r="OR105">
        <v>4</v>
      </c>
      <c r="OS105">
        <f t="shared" si="116"/>
        <v>1</v>
      </c>
    </row>
    <row r="106" spans="1:409" ht="18" customHeight="1">
      <c r="F106">
        <v>1</v>
      </c>
      <c r="G106">
        <v>1</v>
      </c>
      <c r="H106" s="112" t="s">
        <v>4739</v>
      </c>
      <c r="I106" s="112" t="s">
        <v>4739</v>
      </c>
      <c r="J106" s="22"/>
      <c r="K106" s="23">
        <v>44284.492152777777</v>
      </c>
      <c r="L106" s="23">
        <v>44285.635833333334</v>
      </c>
      <c r="M106" s="24">
        <v>100</v>
      </c>
      <c r="N106" s="24">
        <v>1</v>
      </c>
      <c r="O106" s="74">
        <v>1</v>
      </c>
      <c r="P106" s="25" t="s">
        <v>313</v>
      </c>
      <c r="Q106" s="24">
        <v>98814</v>
      </c>
      <c r="R106" s="24">
        <v>1</v>
      </c>
      <c r="S106" s="23">
        <v>44285.635859756941</v>
      </c>
      <c r="T106" s="25" t="s">
        <v>314</v>
      </c>
      <c r="U106" s="25" t="s">
        <v>1496</v>
      </c>
      <c r="V106" s="25" t="s">
        <v>1531</v>
      </c>
      <c r="W106" s="25" t="s">
        <v>317</v>
      </c>
      <c r="X106" s="24">
        <v>33.247</v>
      </c>
      <c r="Y106" s="24">
        <v>50.826000000000001</v>
      </c>
      <c r="Z106" s="24">
        <v>64.090999999999994</v>
      </c>
      <c r="AA106" s="24">
        <v>4</v>
      </c>
      <c r="AB106" s="24">
        <v>3</v>
      </c>
      <c r="AC106" s="24">
        <v>1</v>
      </c>
      <c r="AD106" s="24">
        <v>2</v>
      </c>
      <c r="AE106" s="24">
        <v>1</v>
      </c>
      <c r="AF106" s="24">
        <v>2</v>
      </c>
      <c r="AG106" s="24">
        <v>3</v>
      </c>
      <c r="AH106" s="24">
        <v>1</v>
      </c>
      <c r="AI106" s="24">
        <v>0</v>
      </c>
      <c r="AJ106" s="25" t="s">
        <v>4740</v>
      </c>
      <c r="AK106" s="24">
        <v>4.5759999999999996</v>
      </c>
      <c r="AL106" s="24">
        <v>6.7569999999999997</v>
      </c>
      <c r="AM106" s="24">
        <v>20.048999999999999</v>
      </c>
      <c r="AN106" s="24">
        <v>2</v>
      </c>
      <c r="AO106" s="24">
        <v>4</v>
      </c>
      <c r="AP106" s="24">
        <v>0</v>
      </c>
      <c r="AQ106" s="24">
        <v>0</v>
      </c>
      <c r="AR106" s="24">
        <v>0</v>
      </c>
      <c r="AS106" s="24">
        <v>164.9</v>
      </c>
      <c r="AT106" s="24">
        <v>0</v>
      </c>
      <c r="AU106" s="24">
        <v>128.417</v>
      </c>
      <c r="AV106" s="24">
        <v>298.44600000000003</v>
      </c>
      <c r="AW106" s="24">
        <v>473.87299999999999</v>
      </c>
      <c r="AX106" s="24">
        <v>2</v>
      </c>
      <c r="AY106" s="25" t="s">
        <v>4741</v>
      </c>
      <c r="AZ106" s="25" t="s">
        <v>331</v>
      </c>
      <c r="BA106" s="25"/>
      <c r="BB106" s="74">
        <v>0</v>
      </c>
      <c r="BC106" s="25" t="s">
        <v>4742</v>
      </c>
      <c r="BD106" s="24">
        <v>0</v>
      </c>
      <c r="BE106" s="24">
        <v>0</v>
      </c>
      <c r="BF106" s="24">
        <v>287.74200000000002</v>
      </c>
      <c r="BG106" s="24">
        <v>0</v>
      </c>
      <c r="BH106" s="24">
        <v>4.9800000000000004</v>
      </c>
      <c r="BI106" s="24">
        <v>4.9800000000000004</v>
      </c>
      <c r="BJ106" s="24">
        <v>327.56599999999997</v>
      </c>
      <c r="BK106" s="24">
        <v>1</v>
      </c>
      <c r="BL106" s="25" t="s">
        <v>4743</v>
      </c>
      <c r="BM106" s="24">
        <v>13.500999999999999</v>
      </c>
      <c r="BN106" s="24">
        <v>51.722999999999999</v>
      </c>
      <c r="BO106" s="24">
        <v>199.33</v>
      </c>
      <c r="BP106" s="24">
        <v>2</v>
      </c>
      <c r="BQ106" s="24">
        <v>97</v>
      </c>
      <c r="BR106" s="24">
        <v>100</v>
      </c>
      <c r="BS106" s="24">
        <v>282.33699999999999</v>
      </c>
      <c r="BT106" s="24">
        <v>293.26</v>
      </c>
      <c r="BU106" s="24">
        <v>353.101</v>
      </c>
      <c r="BV106" s="24">
        <v>2</v>
      </c>
      <c r="BW106" s="25" t="s">
        <v>1797</v>
      </c>
      <c r="BX106" s="25" t="s">
        <v>411</v>
      </c>
      <c r="BY106" s="25"/>
      <c r="BZ106" s="74">
        <v>0</v>
      </c>
      <c r="CA106" s="25" t="s">
        <v>4744</v>
      </c>
      <c r="CB106" s="24">
        <v>0</v>
      </c>
      <c r="CC106" s="24">
        <v>0</v>
      </c>
      <c r="CD106" s="24">
        <v>95.218000000000004</v>
      </c>
      <c r="CE106" s="24">
        <v>0</v>
      </c>
      <c r="CF106" s="24">
        <v>99</v>
      </c>
      <c r="CG106" s="24">
        <v>70</v>
      </c>
      <c r="CH106" s="24">
        <v>88.35</v>
      </c>
      <c r="CI106" s="24">
        <v>112.95099999999999</v>
      </c>
      <c r="CJ106" s="24">
        <v>141.86000000000001</v>
      </c>
      <c r="CK106" s="24">
        <v>3</v>
      </c>
      <c r="CL106" s="99" t="s">
        <v>413</v>
      </c>
      <c r="CM106" s="96" t="s">
        <v>1782</v>
      </c>
      <c r="CN106" s="24">
        <v>76.876000000000005</v>
      </c>
      <c r="CO106" s="24">
        <v>76.876000000000005</v>
      </c>
      <c r="CP106" s="24">
        <v>241.20599999999999</v>
      </c>
      <c r="CQ106" s="24">
        <v>1</v>
      </c>
      <c r="CR106" s="24">
        <v>99</v>
      </c>
      <c r="CS106" s="24">
        <v>86</v>
      </c>
      <c r="CT106" s="24">
        <v>2</v>
      </c>
      <c r="CU106" s="24">
        <v>0</v>
      </c>
      <c r="CV106" s="25" t="s">
        <v>4745</v>
      </c>
      <c r="CW106" s="24">
        <v>0</v>
      </c>
      <c r="CX106" s="24">
        <v>0</v>
      </c>
      <c r="CY106" s="24">
        <v>1231.1020000000001</v>
      </c>
      <c r="CZ106" s="24">
        <v>0</v>
      </c>
      <c r="DA106" s="24">
        <v>7.3220000000000001</v>
      </c>
      <c r="DB106" s="24">
        <v>7.3220000000000001</v>
      </c>
      <c r="DC106" s="24">
        <v>395.52600000000001</v>
      </c>
      <c r="DD106" s="24">
        <v>1</v>
      </c>
      <c r="DE106" s="25" t="s">
        <v>600</v>
      </c>
      <c r="DF106" s="24">
        <v>0</v>
      </c>
      <c r="DG106" s="24">
        <v>0</v>
      </c>
      <c r="DH106" s="24">
        <v>42.886000000000003</v>
      </c>
      <c r="DI106" s="24">
        <v>0</v>
      </c>
      <c r="DJ106" s="24">
        <v>100</v>
      </c>
      <c r="DK106" s="24">
        <v>90</v>
      </c>
      <c r="DL106" s="24">
        <v>5.7229999999999999</v>
      </c>
      <c r="DM106" s="24">
        <v>162.10900000000001</v>
      </c>
      <c r="DN106" s="24">
        <v>164.857</v>
      </c>
      <c r="DO106" s="24">
        <v>5</v>
      </c>
      <c r="DP106" s="25" t="s">
        <v>4746</v>
      </c>
      <c r="DQ106" s="25" t="s">
        <v>411</v>
      </c>
      <c r="DR106" s="25"/>
      <c r="DS106" s="74">
        <v>0</v>
      </c>
      <c r="DT106" s="25" t="s">
        <v>4747</v>
      </c>
      <c r="DU106" s="24">
        <v>0</v>
      </c>
      <c r="DV106" s="24">
        <v>0</v>
      </c>
      <c r="DW106" s="24">
        <v>179.90700000000001</v>
      </c>
      <c r="DX106" s="24">
        <v>0</v>
      </c>
      <c r="DY106" s="24">
        <v>95</v>
      </c>
      <c r="DZ106" s="24">
        <v>87</v>
      </c>
      <c r="EA106" s="24">
        <v>55.652000000000001</v>
      </c>
      <c r="EB106" s="24">
        <v>74.427000000000007</v>
      </c>
      <c r="EC106" s="24">
        <v>93.62</v>
      </c>
      <c r="ED106" s="24">
        <v>2</v>
      </c>
      <c r="EE106" s="96" t="s">
        <v>417</v>
      </c>
      <c r="EF106" s="96" t="s">
        <v>1060</v>
      </c>
      <c r="EG106" s="24">
        <v>0</v>
      </c>
      <c r="EH106" s="24">
        <v>0</v>
      </c>
      <c r="EI106" s="24">
        <v>168.339</v>
      </c>
      <c r="EJ106" s="24">
        <v>0</v>
      </c>
      <c r="EK106" s="24">
        <v>95</v>
      </c>
      <c r="EL106" s="24">
        <v>90</v>
      </c>
      <c r="EM106" s="24">
        <v>2</v>
      </c>
      <c r="EN106" s="24">
        <v>0</v>
      </c>
      <c r="EO106" s="25" t="s">
        <v>4748</v>
      </c>
      <c r="EP106" s="24">
        <v>33.960999999999999</v>
      </c>
      <c r="EQ106" s="24">
        <v>33.960999999999999</v>
      </c>
      <c r="ER106" s="24">
        <v>37.770000000000003</v>
      </c>
      <c r="ES106" s="24">
        <v>1</v>
      </c>
      <c r="ET106" s="25" t="s">
        <v>336</v>
      </c>
      <c r="EU106" s="24">
        <v>231.9</v>
      </c>
      <c r="EV106" s="24">
        <v>231.9</v>
      </c>
      <c r="EW106" s="24">
        <v>286.19299999999998</v>
      </c>
      <c r="EX106" s="24">
        <v>1</v>
      </c>
      <c r="EY106" s="24">
        <v>95</v>
      </c>
      <c r="EZ106" s="24">
        <v>90</v>
      </c>
      <c r="FA106" s="24">
        <v>10.661</v>
      </c>
      <c r="FB106" s="24">
        <v>155.161</v>
      </c>
      <c r="FC106" s="24">
        <v>158.178</v>
      </c>
      <c r="FD106" s="24">
        <v>13</v>
      </c>
      <c r="FE106" s="25" t="s">
        <v>4749</v>
      </c>
      <c r="FF106" s="24">
        <v>3</v>
      </c>
      <c r="FG106" s="24">
        <v>3</v>
      </c>
      <c r="FH106" s="24">
        <v>2</v>
      </c>
      <c r="FI106" s="24">
        <v>0</v>
      </c>
      <c r="FJ106" s="24">
        <v>3</v>
      </c>
      <c r="FK106" s="24">
        <v>0</v>
      </c>
      <c r="FL106" s="25" t="s">
        <v>313</v>
      </c>
      <c r="FM106" s="25" t="s">
        <v>313</v>
      </c>
      <c r="FN106" s="24">
        <v>1</v>
      </c>
      <c r="FO106" s="24">
        <v>33.344999999999999</v>
      </c>
      <c r="FP106" s="24">
        <v>284.53100000000001</v>
      </c>
      <c r="FQ106" s="24">
        <v>299.43700000000001</v>
      </c>
      <c r="FR106" s="24">
        <v>10</v>
      </c>
      <c r="FS106" s="25" t="s">
        <v>4750</v>
      </c>
      <c r="FT106" s="25" t="s">
        <v>323</v>
      </c>
      <c r="FU106" s="25"/>
      <c r="FV106" s="74">
        <v>1</v>
      </c>
      <c r="FW106" s="25" t="s">
        <v>4751</v>
      </c>
      <c r="FX106" s="25" t="s">
        <v>456</v>
      </c>
      <c r="FY106" s="24">
        <v>81.102999999999994</v>
      </c>
      <c r="FZ106" s="24">
        <v>399.93900000000002</v>
      </c>
      <c r="GA106" s="24">
        <v>402.53199999999998</v>
      </c>
      <c r="GB106" s="24">
        <v>9</v>
      </c>
      <c r="GC106" s="25" t="s">
        <v>4752</v>
      </c>
      <c r="GD106" s="25" t="s">
        <v>4753</v>
      </c>
      <c r="GE106" s="25" t="s">
        <v>1013</v>
      </c>
      <c r="GF106" s="74">
        <v>0</v>
      </c>
      <c r="GG106" s="25" t="s">
        <v>4754</v>
      </c>
      <c r="GH106" s="25" t="s">
        <v>339</v>
      </c>
      <c r="GI106" s="24">
        <v>131.82300000000001</v>
      </c>
      <c r="GJ106" s="24">
        <v>238.56100000000001</v>
      </c>
      <c r="GK106" s="24">
        <v>249.76499999999999</v>
      </c>
      <c r="GL106" s="24">
        <v>12</v>
      </c>
      <c r="GM106" s="24">
        <v>1</v>
      </c>
      <c r="GN106" s="25" t="s">
        <v>4755</v>
      </c>
      <c r="GO106" s="24">
        <v>89.521000000000001</v>
      </c>
      <c r="GP106" s="24">
        <v>89.521000000000001</v>
      </c>
      <c r="GQ106" s="24">
        <v>118.081</v>
      </c>
      <c r="GR106" s="24">
        <v>1</v>
      </c>
      <c r="GS106" s="24">
        <v>2</v>
      </c>
      <c r="GT106" s="24">
        <v>3</v>
      </c>
      <c r="GU106" s="24">
        <v>0</v>
      </c>
      <c r="GV106" s="24">
        <v>3</v>
      </c>
      <c r="GW106" s="25" t="s">
        <v>336</v>
      </c>
      <c r="GX106" s="24">
        <v>14.023999999999999</v>
      </c>
      <c r="GY106" s="24">
        <v>95.897999999999996</v>
      </c>
      <c r="GZ106" s="24">
        <v>98.600999999999999</v>
      </c>
      <c r="HA106" s="24">
        <v>9</v>
      </c>
      <c r="HB106" s="24">
        <v>2</v>
      </c>
      <c r="HC106" s="24">
        <v>2</v>
      </c>
      <c r="HD106" s="24">
        <v>1</v>
      </c>
      <c r="HE106" s="24">
        <v>2</v>
      </c>
      <c r="HF106" s="24">
        <v>1</v>
      </c>
      <c r="HG106" s="24">
        <v>6</v>
      </c>
      <c r="HH106" s="24">
        <v>5</v>
      </c>
      <c r="HI106" s="25" t="s">
        <v>3684</v>
      </c>
      <c r="HJ106" s="25" t="s">
        <v>3685</v>
      </c>
      <c r="HK106" s="8"/>
      <c r="HL106" s="25" t="s">
        <v>4739</v>
      </c>
      <c r="HM106" s="23">
        <v>44287.483749999999</v>
      </c>
      <c r="HN106" s="23">
        <v>44287.661817129629</v>
      </c>
      <c r="HO106" s="24">
        <v>100</v>
      </c>
      <c r="HP106" s="24">
        <v>15384</v>
      </c>
      <c r="HQ106" s="24">
        <v>1</v>
      </c>
      <c r="HR106" s="23">
        <v>44287.66182277778</v>
      </c>
      <c r="HS106" s="25" t="s">
        <v>314</v>
      </c>
      <c r="HT106" s="25" t="s">
        <v>1496</v>
      </c>
      <c r="HU106" s="25" t="s">
        <v>1531</v>
      </c>
      <c r="HV106" s="25" t="s">
        <v>317</v>
      </c>
      <c r="HW106" s="24">
        <v>1</v>
      </c>
      <c r="HX106" s="24">
        <v>1</v>
      </c>
      <c r="HY106" s="24">
        <v>2</v>
      </c>
      <c r="HZ106" s="24">
        <v>1</v>
      </c>
      <c r="IA106" s="24">
        <v>3</v>
      </c>
      <c r="IB106" s="24">
        <v>1</v>
      </c>
      <c r="IC106" s="24">
        <v>3</v>
      </c>
      <c r="ID106" s="24">
        <v>3</v>
      </c>
      <c r="IE106" s="25" t="s">
        <v>4756</v>
      </c>
      <c r="IF106" s="24">
        <v>3</v>
      </c>
      <c r="IG106" s="24">
        <v>0</v>
      </c>
      <c r="IH106" s="25" t="s">
        <v>4757</v>
      </c>
      <c r="II106" s="25" t="s">
        <v>391</v>
      </c>
      <c r="IJ106" s="25"/>
      <c r="IK106" s="74">
        <v>1</v>
      </c>
      <c r="IL106" s="25" t="s">
        <v>4758</v>
      </c>
      <c r="IM106" s="74">
        <v>33</v>
      </c>
      <c r="IN106" s="25"/>
      <c r="IO106" s="74">
        <v>1</v>
      </c>
      <c r="IP106" s="25" t="s">
        <v>4759</v>
      </c>
      <c r="IQ106" s="25" t="s">
        <v>4760</v>
      </c>
      <c r="IR106" s="74">
        <v>10</v>
      </c>
      <c r="IS106" s="74">
        <v>0.2</v>
      </c>
      <c r="IT106" s="74">
        <v>0</v>
      </c>
      <c r="IU106" s="25" t="s">
        <v>4761</v>
      </c>
      <c r="IV106" s="74">
        <v>10</v>
      </c>
      <c r="IW106" s="74">
        <v>0.2</v>
      </c>
      <c r="IX106" s="74">
        <v>0</v>
      </c>
      <c r="IY106" s="25" t="s">
        <v>4762</v>
      </c>
      <c r="IZ106" s="25" t="s">
        <v>4763</v>
      </c>
      <c r="JA106" s="74">
        <v>40</v>
      </c>
      <c r="JB106" s="25"/>
      <c r="JC106" s="74">
        <v>1</v>
      </c>
      <c r="JD106" s="25" t="s">
        <v>4764</v>
      </c>
      <c r="JE106" s="74">
        <v>30</v>
      </c>
      <c r="JF106" s="25"/>
      <c r="JG106" s="74">
        <v>0</v>
      </c>
      <c r="JH106" s="25" t="s">
        <v>4765</v>
      </c>
      <c r="JI106" s="24">
        <v>2</v>
      </c>
      <c r="JJ106" s="24">
        <v>0</v>
      </c>
      <c r="JK106" s="24">
        <v>2</v>
      </c>
      <c r="JL106" s="24">
        <v>2</v>
      </c>
      <c r="JM106" s="25" t="s">
        <v>4766</v>
      </c>
      <c r="JN106" s="24">
        <v>1</v>
      </c>
      <c r="JO106" s="24">
        <v>2</v>
      </c>
      <c r="JP106" s="24">
        <v>2</v>
      </c>
      <c r="JQ106" s="24">
        <v>2</v>
      </c>
      <c r="JR106" s="24">
        <v>1</v>
      </c>
      <c r="JS106" s="25" t="s">
        <v>4767</v>
      </c>
      <c r="JT106" s="24">
        <v>2</v>
      </c>
      <c r="JU106" s="24">
        <v>1</v>
      </c>
      <c r="JV106" s="25" t="s">
        <v>4768</v>
      </c>
      <c r="JW106" s="24">
        <v>2</v>
      </c>
      <c r="JX106" s="24">
        <v>3</v>
      </c>
      <c r="JY106" s="24">
        <v>0</v>
      </c>
      <c r="JZ106" s="24">
        <v>3</v>
      </c>
      <c r="KA106" s="24">
        <v>0</v>
      </c>
      <c r="KB106" s="25" t="s">
        <v>313</v>
      </c>
      <c r="KC106" s="25" t="s">
        <v>313</v>
      </c>
      <c r="KD106" s="24">
        <v>1</v>
      </c>
      <c r="KE106" s="24">
        <v>18.5</v>
      </c>
      <c r="KF106" s="24">
        <v>45.283000000000001</v>
      </c>
      <c r="KG106" s="24">
        <v>47.348999999999997</v>
      </c>
      <c r="KH106" s="24">
        <v>7</v>
      </c>
      <c r="KI106" s="24">
        <v>1</v>
      </c>
      <c r="KJ106" s="24">
        <v>1</v>
      </c>
      <c r="KK106" s="24">
        <v>6</v>
      </c>
      <c r="KL106" s="24">
        <v>2</v>
      </c>
      <c r="KM106" s="24">
        <v>1</v>
      </c>
      <c r="KN106" s="24">
        <v>11</v>
      </c>
      <c r="KO106" s="24">
        <v>2</v>
      </c>
      <c r="KP106" s="25" t="s">
        <v>312</v>
      </c>
      <c r="KQ106" s="25" t="s">
        <v>313</v>
      </c>
      <c r="KR106" s="24">
        <v>1</v>
      </c>
      <c r="KS106" s="25" t="s">
        <v>633</v>
      </c>
      <c r="KT106" s="25" t="s">
        <v>313</v>
      </c>
      <c r="KU106" s="24">
        <v>4</v>
      </c>
      <c r="KV106" s="24">
        <v>3</v>
      </c>
      <c r="KW106" s="24">
        <v>3</v>
      </c>
      <c r="KX106" s="24">
        <v>4</v>
      </c>
      <c r="KY106" s="24">
        <v>5</v>
      </c>
      <c r="KZ106" s="24">
        <v>4</v>
      </c>
      <c r="LA106" s="24">
        <v>5</v>
      </c>
      <c r="LB106" s="24">
        <v>3</v>
      </c>
      <c r="LC106" s="24">
        <v>5</v>
      </c>
      <c r="LD106" s="24">
        <v>3</v>
      </c>
      <c r="LE106" s="24">
        <v>4</v>
      </c>
      <c r="LF106" s="24">
        <v>5</v>
      </c>
      <c r="LG106" s="24">
        <v>3</v>
      </c>
      <c r="LH106" s="24">
        <v>2</v>
      </c>
      <c r="LI106" s="24">
        <v>4</v>
      </c>
      <c r="LJ106" s="24">
        <v>2</v>
      </c>
      <c r="LK106" s="24">
        <v>3</v>
      </c>
      <c r="LL106" s="24">
        <v>1</v>
      </c>
      <c r="LM106" s="24">
        <v>2</v>
      </c>
      <c r="LN106" s="24">
        <v>5</v>
      </c>
      <c r="LO106" s="24">
        <v>5</v>
      </c>
      <c r="LP106" s="24">
        <v>5</v>
      </c>
      <c r="LQ106" s="24">
        <v>5</v>
      </c>
      <c r="LR106" s="24">
        <v>5</v>
      </c>
      <c r="LS106" s="24">
        <v>3</v>
      </c>
      <c r="LT106" s="24">
        <v>4</v>
      </c>
      <c r="LU106" s="24">
        <v>5</v>
      </c>
      <c r="LV106" s="25" t="s">
        <v>4769</v>
      </c>
      <c r="LW106" s="25" t="s">
        <v>4770</v>
      </c>
      <c r="LX106" s="25" t="s">
        <v>4771</v>
      </c>
      <c r="LY106" s="25" t="s">
        <v>4772</v>
      </c>
      <c r="LZ106" s="24">
        <v>53</v>
      </c>
      <c r="MA106">
        <f t="shared" si="59"/>
        <v>9</v>
      </c>
      <c r="MB106">
        <f t="shared" si="60"/>
        <v>13</v>
      </c>
      <c r="MC106">
        <f t="shared" si="61"/>
        <v>8</v>
      </c>
      <c r="MD106">
        <f t="shared" si="62"/>
        <v>11</v>
      </c>
      <c r="ME106">
        <f t="shared" si="92"/>
        <v>48</v>
      </c>
      <c r="MF106">
        <f t="shared" si="93"/>
        <v>1.5</v>
      </c>
      <c r="MG106">
        <f t="shared" si="94"/>
        <v>2.1666666666666665</v>
      </c>
      <c r="MH106">
        <f t="shared" si="95"/>
        <v>1.6</v>
      </c>
      <c r="MI106">
        <f t="shared" si="96"/>
        <v>2.2000000000000002</v>
      </c>
      <c r="MJ106">
        <f t="shared" si="97"/>
        <v>4</v>
      </c>
      <c r="MK106">
        <f t="shared" si="98"/>
        <v>0.2</v>
      </c>
      <c r="ML106">
        <f t="shared" si="99"/>
        <v>2.6</v>
      </c>
      <c r="MM106">
        <f t="shared" si="100"/>
        <v>0</v>
      </c>
      <c r="MN106">
        <f t="shared" si="101"/>
        <v>3</v>
      </c>
      <c r="MO106">
        <f t="shared" si="102"/>
        <v>0.16666666666666666</v>
      </c>
      <c r="MP106">
        <f t="shared" si="103"/>
        <v>2.6666666666666665</v>
      </c>
      <c r="MQ106">
        <f t="shared" si="104"/>
        <v>0</v>
      </c>
      <c r="MR106">
        <f t="shared" si="105"/>
        <v>2.6666666666666665</v>
      </c>
      <c r="MS106">
        <f t="shared" si="106"/>
        <v>97.142857142857139</v>
      </c>
      <c r="MT106">
        <f t="shared" si="107"/>
        <v>87.571428571428569</v>
      </c>
      <c r="MU106" s="77">
        <f t="shared" si="63"/>
        <v>0</v>
      </c>
      <c r="MV106">
        <f t="shared" si="64"/>
        <v>0</v>
      </c>
      <c r="MW106">
        <v>1</v>
      </c>
      <c r="MX106">
        <v>0</v>
      </c>
      <c r="MY106">
        <f t="shared" si="65"/>
        <v>0</v>
      </c>
      <c r="MZ106">
        <v>1</v>
      </c>
      <c r="NA106">
        <v>1</v>
      </c>
      <c r="NB106">
        <f t="shared" si="66"/>
        <v>1</v>
      </c>
      <c r="NC106">
        <f t="shared" si="67"/>
        <v>0.5</v>
      </c>
      <c r="ND106">
        <f t="shared" si="68"/>
        <v>0</v>
      </c>
      <c r="NE106">
        <f t="shared" si="69"/>
        <v>1</v>
      </c>
      <c r="NF106">
        <f t="shared" si="70"/>
        <v>1</v>
      </c>
      <c r="NG106">
        <f t="shared" si="71"/>
        <v>0</v>
      </c>
      <c r="NH106">
        <f t="shared" si="72"/>
        <v>1</v>
      </c>
      <c r="NI106">
        <f t="shared" si="73"/>
        <v>1</v>
      </c>
      <c r="NJ106">
        <f t="shared" si="74"/>
        <v>0</v>
      </c>
      <c r="NK106">
        <f t="shared" si="75"/>
        <v>0</v>
      </c>
      <c r="NL106">
        <f t="shared" si="76"/>
        <v>1</v>
      </c>
      <c r="NM106">
        <f t="shared" si="77"/>
        <v>0</v>
      </c>
      <c r="NN106" s="77">
        <f t="shared" si="78"/>
        <v>1</v>
      </c>
      <c r="NO106" s="77">
        <f t="shared" si="79"/>
        <v>1</v>
      </c>
      <c r="NP106" s="77">
        <f t="shared" si="80"/>
        <v>1</v>
      </c>
      <c r="NQ106" s="77">
        <f t="shared" si="81"/>
        <v>1</v>
      </c>
      <c r="NR106" s="77">
        <f t="shared" si="82"/>
        <v>1</v>
      </c>
      <c r="NS106" s="77">
        <f t="shared" si="83"/>
        <v>0</v>
      </c>
      <c r="NT106" s="77">
        <f t="shared" si="84"/>
        <v>1</v>
      </c>
      <c r="NU106" s="77">
        <f t="shared" si="85"/>
        <v>1</v>
      </c>
      <c r="NV106" s="77">
        <f t="shared" si="86"/>
        <v>1</v>
      </c>
      <c r="NW106" s="77" t="e">
        <f>IF(LEN(VLOOKUP(I:I,#REF!, 2, 0))=0, "", VLOOKUP(I:I,#REF!, 2, 0))</f>
        <v>#REF!</v>
      </c>
      <c r="NX106" s="77" t="e">
        <f>IF(LEN(VLOOKUP(I:I,#REF!, 3, 0))=0, "", VLOOKUP(I:I,#REF!, 3, 0))</f>
        <v>#REF!</v>
      </c>
      <c r="NY106" s="77">
        <f t="shared" si="108"/>
        <v>0.5</v>
      </c>
      <c r="NZ106" s="77">
        <f t="shared" si="109"/>
        <v>0.75</v>
      </c>
      <c r="OA106" s="77">
        <f t="shared" si="110"/>
        <v>0</v>
      </c>
      <c r="OB106" s="77">
        <f t="shared" si="87"/>
        <v>0.58333333333333337</v>
      </c>
      <c r="OC106">
        <f t="shared" si="88"/>
        <v>0.5</v>
      </c>
      <c r="OD106" s="77">
        <f t="shared" si="111"/>
        <v>0.625</v>
      </c>
      <c r="OE106">
        <f t="shared" si="89"/>
        <v>0.73333333333333328</v>
      </c>
      <c r="OF106">
        <f t="shared" si="90"/>
        <v>0.72727272727272729</v>
      </c>
      <c r="OG106" t="e">
        <f t="shared" si="112"/>
        <v>#REF!</v>
      </c>
      <c r="OH106">
        <f t="shared" si="91"/>
        <v>0.54166666666666663</v>
      </c>
      <c r="OI106">
        <f t="shared" si="113"/>
        <v>0.25</v>
      </c>
      <c r="OJ106" s="77">
        <f t="shared" si="114"/>
        <v>0.6875</v>
      </c>
      <c r="OK106" t="e">
        <f>IF(LEN(VLOOKUP(I:I,#REF!, 2, 0))=0, "", VLOOKUP(I:I,#REF!, 2, 0))</f>
        <v>#REF!</v>
      </c>
      <c r="OL106" t="e">
        <f>IF(LEN(VLOOKUP(I:I,#REF!, 3, 0))=0, "", VLOOKUP(I:I,#REF!, 3, 0))</f>
        <v>#REF!</v>
      </c>
      <c r="OM106">
        <v>1</v>
      </c>
      <c r="ON106">
        <v>0</v>
      </c>
      <c r="OO106" s="1">
        <v>0</v>
      </c>
      <c r="OP106">
        <f t="shared" si="115"/>
        <v>10</v>
      </c>
      <c r="OQ106">
        <v>0</v>
      </c>
      <c r="OR106">
        <v>4</v>
      </c>
      <c r="OS106">
        <f t="shared" si="116"/>
        <v>8</v>
      </c>
    </row>
    <row r="107" spans="1:409" ht="18" customHeight="1">
      <c r="C107">
        <v>1</v>
      </c>
      <c r="E107">
        <v>1</v>
      </c>
      <c r="F107" t="s">
        <v>353</v>
      </c>
      <c r="G107" t="s">
        <v>353</v>
      </c>
      <c r="H107" s="110" t="s">
        <v>1533</v>
      </c>
      <c r="I107" s="110" t="s">
        <v>1533</v>
      </c>
      <c r="J107" s="5"/>
      <c r="K107" s="6">
        <v>44284.62462962963</v>
      </c>
      <c r="L107" s="6">
        <v>44285.609027777777</v>
      </c>
      <c r="M107" s="7">
        <v>69</v>
      </c>
      <c r="N107" s="7">
        <v>2</v>
      </c>
      <c r="O107" s="73">
        <v>1</v>
      </c>
      <c r="P107" s="4" t="s">
        <v>313</v>
      </c>
      <c r="Q107" s="7">
        <v>85052</v>
      </c>
      <c r="R107" s="7">
        <v>0</v>
      </c>
      <c r="S107" s="6">
        <v>44292.609081053241</v>
      </c>
      <c r="T107" s="4" t="s">
        <v>314</v>
      </c>
      <c r="U107" s="4" t="s">
        <v>779</v>
      </c>
      <c r="V107" s="4" t="s">
        <v>1158</v>
      </c>
      <c r="W107" s="4" t="s">
        <v>537</v>
      </c>
      <c r="X107" s="7">
        <v>8.0660000000000007</v>
      </c>
      <c r="Y107" s="7">
        <v>20.553999999999998</v>
      </c>
      <c r="Z107" s="7">
        <v>34.017000000000003</v>
      </c>
      <c r="AA107" s="7">
        <v>4</v>
      </c>
      <c r="AB107" s="7">
        <v>4</v>
      </c>
      <c r="AC107" s="7">
        <v>0</v>
      </c>
      <c r="AD107" s="7">
        <v>1</v>
      </c>
      <c r="AE107" s="7">
        <v>0</v>
      </c>
      <c r="AF107" s="7">
        <v>0</v>
      </c>
      <c r="AG107" s="7">
        <v>0</v>
      </c>
      <c r="AH107" s="7">
        <v>0</v>
      </c>
      <c r="AI107" s="7">
        <v>0</v>
      </c>
      <c r="AJ107" s="4" t="s">
        <v>1534</v>
      </c>
      <c r="AK107" s="7">
        <v>3.7069999999999999</v>
      </c>
      <c r="AL107" s="7">
        <v>6.7850000000000001</v>
      </c>
      <c r="AM107" s="7">
        <v>8.1639999999999997</v>
      </c>
      <c r="AN107" s="7">
        <v>2</v>
      </c>
      <c r="AO107" s="7">
        <v>4</v>
      </c>
      <c r="AP107" s="7">
        <v>0</v>
      </c>
      <c r="AQ107" s="7">
        <v>0</v>
      </c>
      <c r="AR107" s="7">
        <v>0</v>
      </c>
      <c r="AS107" s="7">
        <v>161.874</v>
      </c>
      <c r="AT107" s="7">
        <v>0</v>
      </c>
      <c r="AU107" s="7">
        <v>272.07799999999997</v>
      </c>
      <c r="AV107" s="7">
        <v>405.32900000000001</v>
      </c>
      <c r="AW107" s="7">
        <v>411.05</v>
      </c>
      <c r="AX107" s="7">
        <v>5</v>
      </c>
      <c r="AY107" s="4" t="s">
        <v>1535</v>
      </c>
      <c r="AZ107" s="4" t="s">
        <v>377</v>
      </c>
      <c r="BA107" s="4"/>
      <c r="BB107" s="73">
        <v>1</v>
      </c>
      <c r="BC107" s="4" t="s">
        <v>1536</v>
      </c>
      <c r="BD107" s="7">
        <v>344.59</v>
      </c>
      <c r="BE107" s="7">
        <v>346.25400000000002</v>
      </c>
      <c r="BF107" s="7">
        <v>678.15099999999995</v>
      </c>
      <c r="BG107" s="7">
        <v>2</v>
      </c>
      <c r="BH107" s="7">
        <v>6.2140000000000004</v>
      </c>
      <c r="BI107" s="7">
        <v>39.719000000000001</v>
      </c>
      <c r="BJ107" s="7">
        <v>91.712999999999994</v>
      </c>
      <c r="BK107" s="7">
        <v>5</v>
      </c>
      <c r="BL107" s="4" t="s">
        <v>1537</v>
      </c>
      <c r="BM107" s="7">
        <v>0</v>
      </c>
      <c r="BN107" s="7">
        <v>0</v>
      </c>
      <c r="BO107" s="7">
        <v>135.554</v>
      </c>
      <c r="BP107" s="7">
        <v>0</v>
      </c>
      <c r="BQ107" s="7">
        <v>100</v>
      </c>
      <c r="BR107" s="7">
        <v>95</v>
      </c>
      <c r="BS107" s="7">
        <v>59.639000000000003</v>
      </c>
      <c r="BT107" s="7">
        <v>162.6</v>
      </c>
      <c r="BU107" s="7">
        <v>1351.85</v>
      </c>
      <c r="BV107" s="7">
        <v>4</v>
      </c>
      <c r="BW107" s="4" t="s">
        <v>1538</v>
      </c>
      <c r="BX107" s="4" t="s">
        <v>378</v>
      </c>
      <c r="BY107" s="4"/>
      <c r="BZ107" s="73">
        <v>0</v>
      </c>
      <c r="CA107" s="4" t="s">
        <v>1539</v>
      </c>
      <c r="CB107" s="7">
        <v>0</v>
      </c>
      <c r="CC107" s="7">
        <v>0</v>
      </c>
      <c r="CD107" s="7">
        <v>65.412999999999997</v>
      </c>
      <c r="CE107" s="7">
        <v>0</v>
      </c>
      <c r="CF107" s="7">
        <v>100</v>
      </c>
      <c r="CG107" s="7">
        <v>100</v>
      </c>
      <c r="CH107" s="7">
        <v>33.838999999999999</v>
      </c>
      <c r="CI107" s="7">
        <v>64.393000000000001</v>
      </c>
      <c r="CJ107" s="7">
        <v>77.135999999999996</v>
      </c>
      <c r="CK107" s="7">
        <v>3</v>
      </c>
      <c r="CL107" s="97" t="s">
        <v>1540</v>
      </c>
      <c r="CM107" s="94" t="s">
        <v>1541</v>
      </c>
      <c r="CN107" s="7">
        <v>0</v>
      </c>
      <c r="CO107" s="7">
        <v>0</v>
      </c>
      <c r="CP107" s="7">
        <v>460.12299999999999</v>
      </c>
      <c r="CQ107" s="7">
        <v>0</v>
      </c>
      <c r="CR107" s="7">
        <v>100</v>
      </c>
      <c r="CS107" s="7">
        <v>100</v>
      </c>
      <c r="CT107" s="7">
        <v>4</v>
      </c>
      <c r="CU107" s="7">
        <v>0</v>
      </c>
      <c r="CV107" s="4" t="s">
        <v>1542</v>
      </c>
      <c r="CW107" s="4" t="s">
        <v>353</v>
      </c>
      <c r="CX107" s="4" t="s">
        <v>353</v>
      </c>
      <c r="CY107" s="4" t="s">
        <v>353</v>
      </c>
      <c r="CZ107" s="4" t="s">
        <v>353</v>
      </c>
      <c r="DA107" s="4" t="s">
        <v>353</v>
      </c>
      <c r="DB107" s="4" t="s">
        <v>353</v>
      </c>
      <c r="DC107" s="4" t="s">
        <v>353</v>
      </c>
      <c r="DD107" s="4" t="s">
        <v>353</v>
      </c>
      <c r="DE107" s="4" t="s">
        <v>353</v>
      </c>
      <c r="DF107" s="4" t="s">
        <v>353</v>
      </c>
      <c r="DG107" s="4" t="s">
        <v>353</v>
      </c>
      <c r="DH107" s="4" t="s">
        <v>353</v>
      </c>
      <c r="DI107" s="4" t="s">
        <v>353</v>
      </c>
      <c r="DJ107" s="4" t="s">
        <v>353</v>
      </c>
      <c r="DK107" s="4" t="s">
        <v>353</v>
      </c>
      <c r="DL107" s="4" t="s">
        <v>353</v>
      </c>
      <c r="DM107" s="4" t="s">
        <v>353</v>
      </c>
      <c r="DN107" s="4" t="s">
        <v>353</v>
      </c>
      <c r="DO107" s="4" t="s">
        <v>353</v>
      </c>
      <c r="DP107" s="4" t="s">
        <v>353</v>
      </c>
      <c r="DQ107" s="4" t="s">
        <v>320</v>
      </c>
      <c r="DR107" s="4"/>
      <c r="DS107" s="73">
        <v>-999</v>
      </c>
      <c r="DT107" s="4" t="s">
        <v>353</v>
      </c>
      <c r="DU107" s="4" t="s">
        <v>353</v>
      </c>
      <c r="DV107" s="4" t="s">
        <v>353</v>
      </c>
      <c r="DW107" s="4" t="s">
        <v>353</v>
      </c>
      <c r="DX107" s="4" t="s">
        <v>353</v>
      </c>
      <c r="DY107" s="4" t="s">
        <v>353</v>
      </c>
      <c r="DZ107" s="4" t="s">
        <v>353</v>
      </c>
      <c r="EA107" s="4" t="s">
        <v>353</v>
      </c>
      <c r="EB107" s="4" t="s">
        <v>353</v>
      </c>
      <c r="EC107" s="4" t="s">
        <v>353</v>
      </c>
      <c r="ED107" s="4" t="s">
        <v>353</v>
      </c>
      <c r="EE107" s="94" t="s">
        <v>353</v>
      </c>
      <c r="EF107" s="94" t="s">
        <v>353</v>
      </c>
      <c r="EG107" s="4" t="s">
        <v>353</v>
      </c>
      <c r="EH107" s="4" t="s">
        <v>353</v>
      </c>
      <c r="EI107" s="4" t="s">
        <v>353</v>
      </c>
      <c r="EJ107" s="4" t="s">
        <v>353</v>
      </c>
      <c r="EK107" s="4" t="s">
        <v>353</v>
      </c>
      <c r="EL107" s="4" t="s">
        <v>353</v>
      </c>
      <c r="EM107" s="4" t="s">
        <v>353</v>
      </c>
      <c r="EN107" s="4" t="s">
        <v>353</v>
      </c>
      <c r="EO107" s="4" t="s">
        <v>353</v>
      </c>
      <c r="EP107" s="4" t="s">
        <v>353</v>
      </c>
      <c r="EQ107" s="4" t="s">
        <v>353</v>
      </c>
      <c r="ER107" s="4" t="s">
        <v>353</v>
      </c>
      <c r="ES107" s="4" t="s">
        <v>353</v>
      </c>
      <c r="ET107" s="4" t="s">
        <v>353</v>
      </c>
      <c r="EU107" s="4" t="s">
        <v>353</v>
      </c>
      <c r="EV107" s="4" t="s">
        <v>353</v>
      </c>
      <c r="EW107" s="4" t="s">
        <v>353</v>
      </c>
      <c r="EX107" s="4" t="s">
        <v>353</v>
      </c>
      <c r="EY107" s="4" t="s">
        <v>353</v>
      </c>
      <c r="EZ107" s="4" t="s">
        <v>353</v>
      </c>
      <c r="FA107" s="4" t="s">
        <v>353</v>
      </c>
      <c r="FB107" s="4" t="s">
        <v>353</v>
      </c>
      <c r="FC107" s="4" t="s">
        <v>353</v>
      </c>
      <c r="FD107" s="4" t="s">
        <v>353</v>
      </c>
      <c r="FE107" s="4" t="s">
        <v>353</v>
      </c>
      <c r="FF107" s="4" t="s">
        <v>353</v>
      </c>
      <c r="FG107" s="4" t="s">
        <v>353</v>
      </c>
      <c r="FH107" s="4" t="s">
        <v>353</v>
      </c>
      <c r="FI107" s="4" t="s">
        <v>353</v>
      </c>
      <c r="FJ107" s="4" t="s">
        <v>353</v>
      </c>
      <c r="FK107" s="4" t="s">
        <v>353</v>
      </c>
      <c r="FL107" s="4" t="s">
        <v>353</v>
      </c>
      <c r="FM107" s="4" t="s">
        <v>353</v>
      </c>
      <c r="FN107" s="4" t="s">
        <v>353</v>
      </c>
      <c r="FO107" s="4" t="s">
        <v>353</v>
      </c>
      <c r="FP107" s="4" t="s">
        <v>353</v>
      </c>
      <c r="FQ107" s="4" t="s">
        <v>353</v>
      </c>
      <c r="FR107" s="4" t="s">
        <v>353</v>
      </c>
      <c r="FS107" s="4" t="s">
        <v>353</v>
      </c>
      <c r="FT107" s="4" t="s">
        <v>320</v>
      </c>
      <c r="FU107" s="4"/>
      <c r="FV107" s="73">
        <v>-999</v>
      </c>
      <c r="FW107" s="4" t="s">
        <v>353</v>
      </c>
      <c r="FX107" s="4" t="s">
        <v>353</v>
      </c>
      <c r="FY107" s="4" t="s">
        <v>353</v>
      </c>
      <c r="FZ107" s="4" t="s">
        <v>353</v>
      </c>
      <c r="GA107" s="4" t="s">
        <v>353</v>
      </c>
      <c r="GB107" s="4" t="s">
        <v>353</v>
      </c>
      <c r="GC107" s="4" t="s">
        <v>353</v>
      </c>
      <c r="GD107" s="4" t="s">
        <v>320</v>
      </c>
      <c r="GE107" s="4"/>
      <c r="GF107" s="73">
        <v>-999</v>
      </c>
      <c r="GG107" s="4" t="s">
        <v>353</v>
      </c>
      <c r="GH107" s="4" t="s">
        <v>353</v>
      </c>
      <c r="GI107" s="4" t="s">
        <v>353</v>
      </c>
      <c r="GJ107" s="4" t="s">
        <v>353</v>
      </c>
      <c r="GK107" s="4" t="s">
        <v>353</v>
      </c>
      <c r="GL107" s="4" t="s">
        <v>353</v>
      </c>
      <c r="GM107" s="4" t="s">
        <v>353</v>
      </c>
      <c r="GN107" s="4" t="s">
        <v>353</v>
      </c>
      <c r="GO107" s="4" t="s">
        <v>353</v>
      </c>
      <c r="GP107" s="4" t="s">
        <v>353</v>
      </c>
      <c r="GQ107" s="4" t="s">
        <v>353</v>
      </c>
      <c r="GR107" s="4" t="s">
        <v>353</v>
      </c>
      <c r="GS107" s="4" t="s">
        <v>353</v>
      </c>
      <c r="GT107" s="4" t="s">
        <v>353</v>
      </c>
      <c r="GU107" s="4" t="s">
        <v>353</v>
      </c>
      <c r="GV107" s="4" t="s">
        <v>353</v>
      </c>
      <c r="GW107" s="4" t="s">
        <v>353</v>
      </c>
      <c r="GX107" s="4" t="s">
        <v>353</v>
      </c>
      <c r="GY107" s="4" t="s">
        <v>353</v>
      </c>
      <c r="GZ107" s="4" t="s">
        <v>353</v>
      </c>
      <c r="HA107" s="4" t="s">
        <v>353</v>
      </c>
      <c r="HB107" s="4" t="s">
        <v>353</v>
      </c>
      <c r="HC107" s="4" t="s">
        <v>353</v>
      </c>
      <c r="HD107" s="4" t="s">
        <v>353</v>
      </c>
      <c r="HE107" s="4" t="s">
        <v>353</v>
      </c>
      <c r="HF107" s="4" t="s">
        <v>353</v>
      </c>
      <c r="HG107" s="4" t="s">
        <v>353</v>
      </c>
      <c r="HH107" s="4" t="s">
        <v>353</v>
      </c>
      <c r="HI107" s="4" t="s">
        <v>346</v>
      </c>
      <c r="HJ107" s="4" t="s">
        <v>347</v>
      </c>
      <c r="HK107" s="8"/>
      <c r="HL107" s="4" t="s">
        <v>1533</v>
      </c>
      <c r="HM107" s="5"/>
      <c r="HN107" s="5"/>
      <c r="HO107" s="9"/>
      <c r="HP107" s="9"/>
      <c r="HQ107" s="9"/>
      <c r="HR107" s="5"/>
      <c r="HS107" s="4"/>
      <c r="HT107" s="4"/>
      <c r="HU107" s="4"/>
      <c r="HV107" s="4"/>
      <c r="HW107" s="9"/>
      <c r="HX107" s="9"/>
      <c r="HY107" s="9"/>
      <c r="HZ107" s="9"/>
      <c r="IA107" s="9"/>
      <c r="IB107" s="9"/>
      <c r="IC107" s="9"/>
      <c r="ID107" s="9"/>
      <c r="IE107" s="4"/>
      <c r="IF107" s="9"/>
      <c r="IG107" s="9"/>
      <c r="IH107" s="4"/>
      <c r="II107" s="4" t="s">
        <v>320</v>
      </c>
      <c r="IJ107" s="4"/>
      <c r="IK107" s="7">
        <v>-999</v>
      </c>
      <c r="IL107" s="4"/>
      <c r="IM107" s="4" t="s">
        <v>320</v>
      </c>
      <c r="IN107" s="4"/>
      <c r="IO107" s="73">
        <v>-999</v>
      </c>
      <c r="IP107" s="4"/>
      <c r="IQ107" s="4"/>
      <c r="IR107" s="4" t="s">
        <v>320</v>
      </c>
      <c r="IS107" s="4"/>
      <c r="IT107" s="7">
        <v>-999</v>
      </c>
      <c r="IU107" s="4"/>
      <c r="IV107" s="4" t="s">
        <v>320</v>
      </c>
      <c r="IW107" s="4"/>
      <c r="IX107" s="7">
        <v>-999</v>
      </c>
      <c r="IY107" s="4"/>
      <c r="IZ107" s="4"/>
      <c r="JA107" s="4" t="s">
        <v>320</v>
      </c>
      <c r="JB107" s="4"/>
      <c r="JC107" s="73">
        <v>-999</v>
      </c>
      <c r="JD107" s="4"/>
      <c r="JE107" s="4" t="s">
        <v>320</v>
      </c>
      <c r="JF107" s="4"/>
      <c r="JG107" s="73">
        <v>-999</v>
      </c>
      <c r="JH107" s="4"/>
      <c r="JI107" s="9"/>
      <c r="JJ107" s="9"/>
      <c r="JK107" s="9"/>
      <c r="JL107" s="9"/>
      <c r="JM107" s="4"/>
      <c r="JN107" s="9"/>
      <c r="JO107" s="9"/>
      <c r="JP107" s="9"/>
      <c r="JQ107" s="9"/>
      <c r="JR107" s="9"/>
      <c r="JS107" s="4"/>
      <c r="JT107" s="9"/>
      <c r="JU107" s="9"/>
      <c r="JV107" s="4"/>
      <c r="JW107" s="9"/>
      <c r="JX107" s="9"/>
      <c r="JY107" s="9"/>
      <c r="JZ107" s="9"/>
      <c r="KA107" s="9"/>
      <c r="KB107" s="4"/>
      <c r="KC107" s="4"/>
      <c r="KD107" s="9"/>
      <c r="KE107" s="9"/>
      <c r="KF107" s="9"/>
      <c r="KG107" s="9"/>
      <c r="KH107" s="9"/>
      <c r="KI107" s="9"/>
      <c r="KJ107" s="9"/>
      <c r="KK107" s="9"/>
      <c r="KL107" s="9"/>
      <c r="KM107" s="9"/>
      <c r="KN107" s="9"/>
      <c r="KO107" s="9"/>
      <c r="KP107" s="4"/>
      <c r="KQ107" s="4"/>
      <c r="KR107" s="9"/>
      <c r="KS107" s="4"/>
      <c r="KT107" s="4"/>
      <c r="KU107" s="9"/>
      <c r="KV107" s="9"/>
      <c r="KW107" s="9"/>
      <c r="KX107" s="9"/>
      <c r="KY107" s="9"/>
      <c r="KZ107" s="9"/>
      <c r="LA107" s="9"/>
      <c r="LB107" s="9"/>
      <c r="LC107" s="9"/>
      <c r="LD107" s="9"/>
      <c r="LE107" s="9"/>
      <c r="LF107" s="9"/>
      <c r="LG107" s="9"/>
      <c r="LH107" s="9"/>
      <c r="LI107" s="9"/>
      <c r="LJ107" s="9"/>
      <c r="LK107" s="9"/>
      <c r="LL107" s="9"/>
      <c r="LM107" s="9"/>
      <c r="LN107" s="9"/>
      <c r="LO107" s="9"/>
      <c r="LP107" s="9"/>
      <c r="LQ107" s="9"/>
      <c r="LR107" s="9"/>
      <c r="LS107" s="9"/>
      <c r="LT107" s="9"/>
      <c r="LU107" s="9"/>
      <c r="LV107" s="4"/>
      <c r="LW107" s="4"/>
      <c r="LX107" s="4"/>
      <c r="LY107" s="4"/>
      <c r="LZ107" s="9"/>
      <c r="MA107">
        <f t="shared" si="59"/>
        <v>1</v>
      </c>
      <c r="MB107" t="str">
        <f t="shared" si="60"/>
        <v/>
      </c>
      <c r="MC107" t="str">
        <f t="shared" si="61"/>
        <v/>
      </c>
      <c r="MD107" t="str">
        <f t="shared" si="62"/>
        <v/>
      </c>
      <c r="ME107" t="str">
        <f t="shared" si="92"/>
        <v/>
      </c>
      <c r="MF107">
        <f t="shared" si="93"/>
        <v>0.16666666666666666</v>
      </c>
      <c r="MG107" t="str">
        <f t="shared" si="94"/>
        <v/>
      </c>
      <c r="MH107" t="str">
        <f t="shared" si="95"/>
        <v/>
      </c>
      <c r="MI107" t="str">
        <f t="shared" si="96"/>
        <v/>
      </c>
      <c r="MJ107" t="str">
        <f t="shared" si="97"/>
        <v/>
      </c>
      <c r="MK107">
        <f t="shared" si="98"/>
        <v>0</v>
      </c>
      <c r="ML107">
        <f t="shared" si="99"/>
        <v>4</v>
      </c>
      <c r="MM107" t="str">
        <f t="shared" si="100"/>
        <v/>
      </c>
      <c r="MN107" t="str">
        <f t="shared" si="101"/>
        <v/>
      </c>
      <c r="MO107">
        <f t="shared" si="102"/>
        <v>0</v>
      </c>
      <c r="MP107">
        <f t="shared" si="103"/>
        <v>4</v>
      </c>
      <c r="MQ107" t="str">
        <f t="shared" si="104"/>
        <v/>
      </c>
      <c r="MR107" t="str">
        <f t="shared" si="105"/>
        <v/>
      </c>
      <c r="MS107">
        <f t="shared" si="106"/>
        <v>100</v>
      </c>
      <c r="MT107">
        <f t="shared" si="107"/>
        <v>98.333333333333329</v>
      </c>
      <c r="MU107" s="77">
        <f t="shared" si="63"/>
        <v>1</v>
      </c>
      <c r="MV107">
        <f t="shared" si="64"/>
        <v>0</v>
      </c>
      <c r="MW107">
        <v>0</v>
      </c>
      <c r="MX107">
        <v>0</v>
      </c>
      <c r="MY107" t="str">
        <f t="shared" si="65"/>
        <v/>
      </c>
      <c r="NB107" t="str">
        <f t="shared" si="66"/>
        <v/>
      </c>
      <c r="NC107" t="str">
        <f t="shared" si="67"/>
        <v/>
      </c>
      <c r="ND107" t="str">
        <f t="shared" si="68"/>
        <v/>
      </c>
      <c r="NE107" t="str">
        <f t="shared" si="69"/>
        <v/>
      </c>
      <c r="NF107" t="str">
        <f t="shared" si="70"/>
        <v/>
      </c>
      <c r="NG107" t="str">
        <f t="shared" si="71"/>
        <v/>
      </c>
      <c r="NH107" t="str">
        <f t="shared" si="72"/>
        <v/>
      </c>
      <c r="NI107" t="str">
        <f t="shared" si="73"/>
        <v/>
      </c>
      <c r="NJ107" t="str">
        <f t="shared" si="74"/>
        <v/>
      </c>
      <c r="NK107" t="str">
        <f t="shared" si="75"/>
        <v/>
      </c>
      <c r="NL107" t="str">
        <f t="shared" si="76"/>
        <v/>
      </c>
      <c r="NM107" t="str">
        <f t="shared" si="77"/>
        <v/>
      </c>
      <c r="NN107" s="77" t="str">
        <f t="shared" si="78"/>
        <v/>
      </c>
      <c r="NO107" s="77" t="str">
        <f t="shared" si="79"/>
        <v/>
      </c>
      <c r="NP107" s="77" t="str">
        <f t="shared" si="80"/>
        <v/>
      </c>
      <c r="NQ107" s="77" t="str">
        <f t="shared" si="81"/>
        <v/>
      </c>
      <c r="NR107" s="77" t="str">
        <f t="shared" si="82"/>
        <v/>
      </c>
      <c r="NS107" s="77" t="str">
        <f t="shared" si="83"/>
        <v/>
      </c>
      <c r="NT107" s="77" t="str">
        <f t="shared" si="84"/>
        <v/>
      </c>
      <c r="NU107" s="77" t="str">
        <f t="shared" si="85"/>
        <v/>
      </c>
      <c r="NV107" s="77" t="str">
        <f t="shared" si="86"/>
        <v/>
      </c>
      <c r="NW107" s="77" t="e">
        <f>IF(LEN(VLOOKUP(I:I,#REF!, 2, 0))=0, "", VLOOKUP(I:I,#REF!, 2, 0))</f>
        <v>#REF!</v>
      </c>
      <c r="NX107" s="77" t="e">
        <f>IF(LEN(VLOOKUP(I:I,#REF!, 3, 0))=0, "", VLOOKUP(I:I,#REF!, 3, 0))</f>
        <v>#REF!</v>
      </c>
      <c r="NY107" s="77">
        <f t="shared" si="108"/>
        <v>0</v>
      </c>
      <c r="NZ107" s="77">
        <f t="shared" si="109"/>
        <v>0</v>
      </c>
      <c r="OA107" s="77">
        <f t="shared" si="110"/>
        <v>0</v>
      </c>
      <c r="OB107" s="77" t="str">
        <f t="shared" si="87"/>
        <v/>
      </c>
      <c r="OC107" t="str">
        <f t="shared" si="88"/>
        <v/>
      </c>
      <c r="OD107" s="77" t="str">
        <f t="shared" si="111"/>
        <v/>
      </c>
      <c r="OE107" t="str">
        <f t="shared" si="89"/>
        <v/>
      </c>
      <c r="OF107" t="str">
        <f t="shared" si="90"/>
        <v/>
      </c>
      <c r="OG107" t="str">
        <f t="shared" si="112"/>
        <v/>
      </c>
      <c r="OH107">
        <f t="shared" si="91"/>
        <v>0</v>
      </c>
      <c r="OI107">
        <f t="shared" si="113"/>
        <v>0</v>
      </c>
      <c r="OJ107" s="77">
        <f t="shared" si="114"/>
        <v>0</v>
      </c>
      <c r="OK107" t="e">
        <f>IF(LEN(VLOOKUP(I:I,#REF!, 2, 0))=0, "", VLOOKUP(I:I,#REF!, 2, 0))</f>
        <v>#REF!</v>
      </c>
      <c r="OL107" t="e">
        <f>IF(LEN(VLOOKUP(I:I,#REF!, 3, 0))=0, "", VLOOKUP(I:I,#REF!, 3, 0))</f>
        <v>#REF!</v>
      </c>
      <c r="OM107" t="s">
        <v>353</v>
      </c>
      <c r="ON107" t="s">
        <v>353</v>
      </c>
      <c r="OO107" s="109">
        <v>1</v>
      </c>
      <c r="OP107" t="str">
        <f t="shared" si="115"/>
        <v/>
      </c>
      <c r="OQ107">
        <v>0</v>
      </c>
      <c r="OR107">
        <v>4</v>
      </c>
      <c r="OS107">
        <f t="shared" si="116"/>
        <v>1</v>
      </c>
    </row>
    <row r="108" spans="1:409" ht="18" customHeight="1">
      <c r="F108" t="s">
        <v>353</v>
      </c>
      <c r="G108" t="s">
        <v>353</v>
      </c>
      <c r="H108" s="110" t="s">
        <v>1543</v>
      </c>
      <c r="I108" s="110" t="s">
        <v>1543</v>
      </c>
      <c r="J108" s="5"/>
      <c r="K108" s="6">
        <v>44284.484699074077</v>
      </c>
      <c r="L108" s="6">
        <v>44286.661562499998</v>
      </c>
      <c r="M108" s="7">
        <v>100</v>
      </c>
      <c r="N108" s="7">
        <v>2</v>
      </c>
      <c r="O108" s="73">
        <v>1</v>
      </c>
      <c r="P108" s="4" t="s">
        <v>313</v>
      </c>
      <c r="Q108" s="7">
        <v>188081</v>
      </c>
      <c r="R108" s="7">
        <v>1</v>
      </c>
      <c r="S108" s="6">
        <v>44286.661592557874</v>
      </c>
      <c r="T108" s="4" t="s">
        <v>314</v>
      </c>
      <c r="U108" s="4" t="s">
        <v>1496</v>
      </c>
      <c r="V108" s="4" t="s">
        <v>1531</v>
      </c>
      <c r="W108" s="4" t="s">
        <v>317</v>
      </c>
      <c r="X108" s="7">
        <v>33.454000000000001</v>
      </c>
      <c r="Y108" s="7">
        <v>66.466999999999999</v>
      </c>
      <c r="Z108" s="7">
        <v>73.884</v>
      </c>
      <c r="AA108" s="7">
        <v>3</v>
      </c>
      <c r="AB108" s="7">
        <v>2</v>
      </c>
      <c r="AC108" s="7">
        <v>0</v>
      </c>
      <c r="AD108" s="7">
        <v>2</v>
      </c>
      <c r="AE108" s="7">
        <v>0</v>
      </c>
      <c r="AF108" s="7">
        <v>0</v>
      </c>
      <c r="AG108" s="7">
        <v>1</v>
      </c>
      <c r="AH108" s="7">
        <v>2</v>
      </c>
      <c r="AI108" s="7">
        <v>0</v>
      </c>
      <c r="AJ108" s="4" t="s">
        <v>1544</v>
      </c>
      <c r="AK108" s="7">
        <v>8.2560000000000002</v>
      </c>
      <c r="AL108" s="7">
        <v>24.411999999999999</v>
      </c>
      <c r="AM108" s="7">
        <v>31.254000000000001</v>
      </c>
      <c r="AN108" s="7">
        <v>4</v>
      </c>
      <c r="AO108" s="7">
        <v>3</v>
      </c>
      <c r="AP108" s="7">
        <v>2</v>
      </c>
      <c r="AQ108" s="7">
        <v>0</v>
      </c>
      <c r="AR108" s="7">
        <v>0</v>
      </c>
      <c r="AS108" s="7">
        <v>179.095</v>
      </c>
      <c r="AT108" s="7">
        <v>0</v>
      </c>
      <c r="AU108" s="7">
        <v>41.795000000000002</v>
      </c>
      <c r="AV108" s="7">
        <v>82.906999999999996</v>
      </c>
      <c r="AW108" s="7">
        <v>100.41200000000001</v>
      </c>
      <c r="AX108" s="7">
        <v>2</v>
      </c>
      <c r="AY108" s="4" t="s">
        <v>377</v>
      </c>
      <c r="AZ108" s="4" t="s">
        <v>377</v>
      </c>
      <c r="BA108" s="4"/>
      <c r="BB108" s="73">
        <v>1</v>
      </c>
      <c r="BC108" s="4" t="s">
        <v>1545</v>
      </c>
      <c r="BD108" s="7">
        <v>0</v>
      </c>
      <c r="BE108" s="7">
        <v>0</v>
      </c>
      <c r="BF108" s="7">
        <v>242.97499999999999</v>
      </c>
      <c r="BG108" s="7">
        <v>0</v>
      </c>
      <c r="BH108" s="7">
        <v>13.132999999999999</v>
      </c>
      <c r="BI108" s="7">
        <v>13.132999999999999</v>
      </c>
      <c r="BJ108" s="7">
        <v>18.312000000000001</v>
      </c>
      <c r="BK108" s="7">
        <v>1</v>
      </c>
      <c r="BL108" s="4" t="s">
        <v>377</v>
      </c>
      <c r="BM108" s="7">
        <v>46.506</v>
      </c>
      <c r="BN108" s="7">
        <v>46.506</v>
      </c>
      <c r="BO108" s="7">
        <v>200.54</v>
      </c>
      <c r="BP108" s="7">
        <v>1</v>
      </c>
      <c r="BQ108" s="7">
        <v>90</v>
      </c>
      <c r="BR108" s="7">
        <v>70</v>
      </c>
      <c r="BS108" s="7">
        <v>9.3439999999999994</v>
      </c>
      <c r="BT108" s="7">
        <v>17.401</v>
      </c>
      <c r="BU108" s="7">
        <v>73.146000000000001</v>
      </c>
      <c r="BV108" s="7">
        <v>2</v>
      </c>
      <c r="BW108" s="4" t="s">
        <v>510</v>
      </c>
      <c r="BX108" s="4" t="s">
        <v>510</v>
      </c>
      <c r="BY108" s="4"/>
      <c r="BZ108" s="73">
        <v>2</v>
      </c>
      <c r="CA108" s="4" t="s">
        <v>1546</v>
      </c>
      <c r="CB108" s="7">
        <v>0</v>
      </c>
      <c r="CC108" s="7">
        <v>0</v>
      </c>
      <c r="CD108" s="7">
        <v>48.747</v>
      </c>
      <c r="CE108" s="7">
        <v>0</v>
      </c>
      <c r="CF108" s="7">
        <v>20</v>
      </c>
      <c r="CG108" s="7">
        <v>100</v>
      </c>
      <c r="CH108" s="7">
        <v>53.415999999999997</v>
      </c>
      <c r="CI108" s="7">
        <v>56.877000000000002</v>
      </c>
      <c r="CJ108" s="7">
        <v>76.897000000000006</v>
      </c>
      <c r="CK108" s="7">
        <v>2</v>
      </c>
      <c r="CL108" s="97" t="s">
        <v>413</v>
      </c>
      <c r="CM108" s="94" t="s">
        <v>414</v>
      </c>
      <c r="CN108" s="7">
        <v>0</v>
      </c>
      <c r="CO108" s="7">
        <v>0</v>
      </c>
      <c r="CP108" s="7">
        <v>152.72200000000001</v>
      </c>
      <c r="CQ108" s="7">
        <v>0</v>
      </c>
      <c r="CR108" s="7">
        <v>70</v>
      </c>
      <c r="CS108" s="7">
        <v>100</v>
      </c>
      <c r="CT108" s="7">
        <v>0</v>
      </c>
      <c r="CU108" s="7">
        <v>2</v>
      </c>
      <c r="CV108" s="4" t="s">
        <v>1547</v>
      </c>
      <c r="CW108" s="7">
        <v>0</v>
      </c>
      <c r="CX108" s="7">
        <v>0</v>
      </c>
      <c r="CY108" s="7">
        <v>417.84399999999999</v>
      </c>
      <c r="CZ108" s="7">
        <v>0</v>
      </c>
      <c r="DA108" s="7">
        <v>10.282999999999999</v>
      </c>
      <c r="DB108" s="7">
        <v>19.792000000000002</v>
      </c>
      <c r="DC108" s="7">
        <v>23.975999999999999</v>
      </c>
      <c r="DD108" s="7">
        <v>2</v>
      </c>
      <c r="DE108" s="4" t="s">
        <v>356</v>
      </c>
      <c r="DF108" s="7">
        <v>0</v>
      </c>
      <c r="DG108" s="7">
        <v>0</v>
      </c>
      <c r="DH108" s="7">
        <v>80.536000000000001</v>
      </c>
      <c r="DI108" s="7">
        <v>0</v>
      </c>
      <c r="DJ108" s="7">
        <v>45</v>
      </c>
      <c r="DK108" s="7">
        <v>71</v>
      </c>
      <c r="DL108" s="7">
        <v>309.83499999999998</v>
      </c>
      <c r="DM108" s="7">
        <v>380.90100000000001</v>
      </c>
      <c r="DN108" s="7">
        <v>436.89699999999999</v>
      </c>
      <c r="DO108" s="7">
        <v>6</v>
      </c>
      <c r="DP108" s="4" t="s">
        <v>480</v>
      </c>
      <c r="DQ108" s="4" t="s">
        <v>411</v>
      </c>
      <c r="DR108" s="4"/>
      <c r="DS108" s="73">
        <v>0</v>
      </c>
      <c r="DT108" s="4" t="s">
        <v>1548</v>
      </c>
      <c r="DU108" s="7">
        <v>0</v>
      </c>
      <c r="DV108" s="7">
        <v>0</v>
      </c>
      <c r="DW108" s="7">
        <v>53.5</v>
      </c>
      <c r="DX108" s="7">
        <v>0</v>
      </c>
      <c r="DY108" s="7">
        <v>37</v>
      </c>
      <c r="DZ108" s="7">
        <v>100</v>
      </c>
      <c r="EA108" s="7">
        <v>13.193</v>
      </c>
      <c r="EB108" s="7">
        <v>28.9</v>
      </c>
      <c r="EC108" s="7">
        <v>48.728999999999999</v>
      </c>
      <c r="ED108" s="7">
        <v>3</v>
      </c>
      <c r="EE108" s="94" t="s">
        <v>1549</v>
      </c>
      <c r="EF108" s="94" t="s">
        <v>1550</v>
      </c>
      <c r="EG108" s="7">
        <v>0</v>
      </c>
      <c r="EH108" s="7">
        <v>0</v>
      </c>
      <c r="EI108" s="7">
        <v>155.6</v>
      </c>
      <c r="EJ108" s="7">
        <v>0</v>
      </c>
      <c r="EK108" s="7">
        <v>17</v>
      </c>
      <c r="EL108" s="7">
        <v>100</v>
      </c>
      <c r="EM108" s="7">
        <v>0</v>
      </c>
      <c r="EN108" s="7">
        <v>1</v>
      </c>
      <c r="EO108" s="4" t="s">
        <v>1551</v>
      </c>
      <c r="EP108" s="7">
        <v>27.038</v>
      </c>
      <c r="EQ108" s="7">
        <v>32.215000000000003</v>
      </c>
      <c r="ER108" s="7">
        <v>37.091000000000001</v>
      </c>
      <c r="ES108" s="7">
        <v>2</v>
      </c>
      <c r="ET108" s="4" t="s">
        <v>741</v>
      </c>
      <c r="EU108" s="7">
        <v>171.86500000000001</v>
      </c>
      <c r="EV108" s="7">
        <v>171.86500000000001</v>
      </c>
      <c r="EW108" s="7">
        <v>245.197</v>
      </c>
      <c r="EX108" s="7">
        <v>1</v>
      </c>
      <c r="EY108" s="7">
        <v>1</v>
      </c>
      <c r="EZ108" s="7">
        <v>100</v>
      </c>
      <c r="FA108" s="7">
        <v>6.2</v>
      </c>
      <c r="FB108" s="7">
        <v>37.328000000000003</v>
      </c>
      <c r="FC108" s="7">
        <v>40.427999999999997</v>
      </c>
      <c r="FD108" s="7">
        <v>9</v>
      </c>
      <c r="FE108" s="4" t="s">
        <v>1552</v>
      </c>
      <c r="FF108" s="7">
        <v>1</v>
      </c>
      <c r="FG108" s="7">
        <v>3</v>
      </c>
      <c r="FH108" s="7">
        <v>0</v>
      </c>
      <c r="FI108" s="7">
        <v>1</v>
      </c>
      <c r="FJ108" s="7">
        <v>1</v>
      </c>
      <c r="FK108" s="7">
        <v>0</v>
      </c>
      <c r="FL108" s="4" t="s">
        <v>313</v>
      </c>
      <c r="FM108" s="4" t="s">
        <v>313</v>
      </c>
      <c r="FN108" s="7">
        <v>1</v>
      </c>
      <c r="FO108" s="7">
        <v>57.862000000000002</v>
      </c>
      <c r="FP108" s="7">
        <v>106.422</v>
      </c>
      <c r="FQ108" s="7">
        <v>109.676</v>
      </c>
      <c r="FR108" s="7">
        <v>3</v>
      </c>
      <c r="FS108" s="4" t="s">
        <v>323</v>
      </c>
      <c r="FT108" s="4" t="s">
        <v>323</v>
      </c>
      <c r="FU108" s="4"/>
      <c r="FV108" s="73">
        <v>1</v>
      </c>
      <c r="FW108" s="4" t="s">
        <v>1553</v>
      </c>
      <c r="FX108" s="4" t="s">
        <v>312</v>
      </c>
      <c r="FY108" s="7">
        <v>20.448</v>
      </c>
      <c r="FZ108" s="7">
        <v>73.114000000000004</v>
      </c>
      <c r="GA108" s="7">
        <v>75.466999999999999</v>
      </c>
      <c r="GB108" s="7">
        <v>4</v>
      </c>
      <c r="GC108" s="4" t="s">
        <v>368</v>
      </c>
      <c r="GD108" s="4" t="s">
        <v>368</v>
      </c>
      <c r="GE108" s="4"/>
      <c r="GF108" s="73">
        <v>1</v>
      </c>
      <c r="GG108" s="4" t="s">
        <v>1554</v>
      </c>
      <c r="GH108" s="4" t="s">
        <v>456</v>
      </c>
      <c r="GI108" s="7">
        <v>63.857999999999997</v>
      </c>
      <c r="GJ108" s="7">
        <v>67</v>
      </c>
      <c r="GK108" s="7">
        <v>107.836</v>
      </c>
      <c r="GL108" s="7">
        <v>2</v>
      </c>
      <c r="GM108" s="7">
        <v>1</v>
      </c>
      <c r="GN108" s="4" t="s">
        <v>1555</v>
      </c>
      <c r="GO108" s="7">
        <v>46.704999999999998</v>
      </c>
      <c r="GP108" s="7">
        <v>46.704999999999998</v>
      </c>
      <c r="GQ108" s="7">
        <v>48.301000000000002</v>
      </c>
      <c r="GR108" s="7">
        <v>1</v>
      </c>
      <c r="GS108" s="7">
        <v>1</v>
      </c>
      <c r="GT108" s="7">
        <v>0</v>
      </c>
      <c r="GU108" s="7">
        <v>0</v>
      </c>
      <c r="GV108" s="7">
        <v>3</v>
      </c>
      <c r="GW108" s="4" t="s">
        <v>336</v>
      </c>
      <c r="GX108" s="7">
        <v>15.14</v>
      </c>
      <c r="GY108" s="7">
        <v>66.644999999999996</v>
      </c>
      <c r="GZ108" s="7">
        <v>67.992000000000004</v>
      </c>
      <c r="HA108" s="7">
        <v>9</v>
      </c>
      <c r="HB108" s="7">
        <v>1</v>
      </c>
      <c r="HC108" s="7">
        <v>1</v>
      </c>
      <c r="HD108" s="7">
        <v>4</v>
      </c>
      <c r="HE108" s="7">
        <v>1</v>
      </c>
      <c r="HF108" s="7">
        <v>2</v>
      </c>
      <c r="HG108" s="7">
        <v>3</v>
      </c>
      <c r="HH108" s="7">
        <v>2</v>
      </c>
      <c r="HI108" s="4" t="s">
        <v>346</v>
      </c>
      <c r="HJ108" s="4" t="s">
        <v>347</v>
      </c>
      <c r="HK108" s="8"/>
      <c r="HL108" s="4" t="s">
        <v>1543</v>
      </c>
      <c r="HM108" s="6">
        <v>44287.482094907406</v>
      </c>
      <c r="HN108" s="6">
        <v>44287.540243055555</v>
      </c>
      <c r="HO108" s="7">
        <v>95</v>
      </c>
      <c r="HP108" s="7">
        <v>5023</v>
      </c>
      <c r="HQ108" s="7">
        <v>0</v>
      </c>
      <c r="HR108" s="6">
        <v>44293.50309795139</v>
      </c>
      <c r="HS108" s="4" t="s">
        <v>314</v>
      </c>
      <c r="HT108" s="4" t="s">
        <v>1496</v>
      </c>
      <c r="HU108" s="4" t="s">
        <v>1531</v>
      </c>
      <c r="HV108" s="4" t="s">
        <v>317</v>
      </c>
      <c r="HW108" s="7">
        <v>0</v>
      </c>
      <c r="HX108" s="7">
        <v>0</v>
      </c>
      <c r="HY108" s="7">
        <v>1</v>
      </c>
      <c r="HZ108" s="7">
        <v>5</v>
      </c>
      <c r="IA108" s="7">
        <v>5</v>
      </c>
      <c r="IB108" s="7">
        <v>3</v>
      </c>
      <c r="IC108" s="7">
        <v>2</v>
      </c>
      <c r="ID108" s="7">
        <v>3</v>
      </c>
      <c r="IE108" s="4" t="s">
        <v>1556</v>
      </c>
      <c r="IF108" s="7">
        <v>0</v>
      </c>
      <c r="IG108" s="7">
        <v>1</v>
      </c>
      <c r="IH108" s="4" t="s">
        <v>427</v>
      </c>
      <c r="II108" s="4" t="s">
        <v>391</v>
      </c>
      <c r="IJ108" s="4"/>
      <c r="IK108" s="73">
        <v>1</v>
      </c>
      <c r="IL108" s="4" t="s">
        <v>428</v>
      </c>
      <c r="IM108" s="73">
        <v>33</v>
      </c>
      <c r="IN108" s="4"/>
      <c r="IO108" s="73">
        <v>1</v>
      </c>
      <c r="IP108" s="4" t="s">
        <v>1557</v>
      </c>
      <c r="IQ108" s="73">
        <v>17</v>
      </c>
      <c r="IR108" s="73">
        <v>17</v>
      </c>
      <c r="IS108" s="4"/>
      <c r="IT108" s="73">
        <v>0</v>
      </c>
      <c r="IU108" s="4" t="s">
        <v>1467</v>
      </c>
      <c r="IV108" s="73">
        <v>21</v>
      </c>
      <c r="IW108" s="4"/>
      <c r="IX108" s="73">
        <v>1</v>
      </c>
      <c r="IY108" s="4" t="s">
        <v>1558</v>
      </c>
      <c r="IZ108" s="73">
        <v>40</v>
      </c>
      <c r="JA108" s="73">
        <v>40</v>
      </c>
      <c r="JB108" s="4"/>
      <c r="JC108" s="73">
        <v>1</v>
      </c>
      <c r="JD108" s="73">
        <v>60</v>
      </c>
      <c r="JE108" s="73">
        <v>60</v>
      </c>
      <c r="JF108" s="4"/>
      <c r="JG108" s="73">
        <v>1</v>
      </c>
      <c r="JH108" s="4" t="s">
        <v>1559</v>
      </c>
      <c r="JI108" s="7">
        <v>0</v>
      </c>
      <c r="JJ108" s="7">
        <v>1</v>
      </c>
      <c r="JK108" s="7">
        <v>4</v>
      </c>
      <c r="JL108" s="7">
        <v>4</v>
      </c>
      <c r="JM108" s="4" t="s">
        <v>1560</v>
      </c>
      <c r="JN108" s="7">
        <v>1</v>
      </c>
      <c r="JO108" s="7">
        <v>3</v>
      </c>
      <c r="JP108" s="7">
        <v>2</v>
      </c>
      <c r="JQ108" s="7">
        <v>1</v>
      </c>
      <c r="JR108" s="7">
        <v>3</v>
      </c>
      <c r="JS108" s="4" t="s">
        <v>1561</v>
      </c>
      <c r="JT108" s="7">
        <v>3</v>
      </c>
      <c r="JU108" s="7">
        <v>1</v>
      </c>
      <c r="JV108" s="4" t="s">
        <v>1562</v>
      </c>
      <c r="JW108" s="7">
        <v>3</v>
      </c>
      <c r="JX108" s="7">
        <v>0</v>
      </c>
      <c r="JY108" s="7">
        <v>1</v>
      </c>
      <c r="JZ108" s="7">
        <v>2</v>
      </c>
      <c r="KA108" s="7">
        <v>0</v>
      </c>
      <c r="KB108" s="4" t="s">
        <v>313</v>
      </c>
      <c r="KC108" s="4" t="s">
        <v>313</v>
      </c>
      <c r="KD108" s="7">
        <v>2</v>
      </c>
      <c r="KE108" s="7">
        <v>9.8620000000000001</v>
      </c>
      <c r="KF108" s="7">
        <v>62.612000000000002</v>
      </c>
      <c r="KG108" s="7">
        <v>63.826999999999998</v>
      </c>
      <c r="KH108" s="7">
        <v>11</v>
      </c>
      <c r="KI108" s="7">
        <v>1</v>
      </c>
      <c r="KJ108" s="7">
        <v>1</v>
      </c>
      <c r="KK108" s="7">
        <v>1</v>
      </c>
      <c r="KL108" s="7">
        <v>2</v>
      </c>
      <c r="KM108" s="7">
        <v>2</v>
      </c>
      <c r="KN108" s="7">
        <v>10</v>
      </c>
      <c r="KO108" s="7">
        <v>1</v>
      </c>
      <c r="KP108" s="4" t="s">
        <v>808</v>
      </c>
      <c r="KQ108" s="4" t="s">
        <v>1563</v>
      </c>
      <c r="KR108" s="7">
        <v>1</v>
      </c>
      <c r="KS108" s="4" t="s">
        <v>633</v>
      </c>
      <c r="KT108" s="4" t="s">
        <v>313</v>
      </c>
      <c r="KU108" s="7">
        <v>1</v>
      </c>
      <c r="KV108" s="7">
        <v>1</v>
      </c>
      <c r="KW108" s="7">
        <v>1</v>
      </c>
      <c r="KX108" s="7">
        <v>2</v>
      </c>
      <c r="KY108" s="7">
        <v>1</v>
      </c>
      <c r="KZ108" s="7">
        <v>1</v>
      </c>
      <c r="LA108" s="7">
        <v>1</v>
      </c>
      <c r="LB108" s="7">
        <v>1</v>
      </c>
      <c r="LC108" s="7">
        <v>2</v>
      </c>
      <c r="LD108" s="7">
        <v>1</v>
      </c>
      <c r="LE108" s="7">
        <v>5</v>
      </c>
      <c r="LF108" s="7">
        <v>1</v>
      </c>
      <c r="LG108" s="7">
        <v>1</v>
      </c>
      <c r="LH108" s="7">
        <v>1</v>
      </c>
      <c r="LI108" s="7">
        <v>1</v>
      </c>
      <c r="LJ108" s="7">
        <v>1</v>
      </c>
      <c r="LK108" s="7">
        <v>4</v>
      </c>
      <c r="LL108" s="7">
        <v>2</v>
      </c>
      <c r="LM108" s="7">
        <v>2</v>
      </c>
      <c r="LN108" s="7">
        <v>3</v>
      </c>
      <c r="LO108" s="7">
        <v>4</v>
      </c>
      <c r="LP108" s="7">
        <v>4</v>
      </c>
      <c r="LQ108" s="7">
        <v>2</v>
      </c>
      <c r="LR108" s="7">
        <v>1</v>
      </c>
      <c r="LS108" s="7">
        <v>1</v>
      </c>
      <c r="LT108" s="7">
        <v>1</v>
      </c>
      <c r="LU108" s="7">
        <v>2</v>
      </c>
      <c r="LV108" s="4" t="s">
        <v>1564</v>
      </c>
      <c r="LW108" s="4" t="s">
        <v>1565</v>
      </c>
      <c r="LX108" s="4" t="s">
        <v>1566</v>
      </c>
      <c r="LY108" s="4" t="s">
        <v>353</v>
      </c>
      <c r="LZ108" s="7">
        <v>20</v>
      </c>
      <c r="MA108">
        <f t="shared" si="59"/>
        <v>5</v>
      </c>
      <c r="MB108">
        <f t="shared" si="60"/>
        <v>19</v>
      </c>
      <c r="MC108">
        <f t="shared" si="61"/>
        <v>9</v>
      </c>
      <c r="MD108">
        <f t="shared" si="62"/>
        <v>7</v>
      </c>
      <c r="ME108">
        <f t="shared" si="92"/>
        <v>18</v>
      </c>
      <c r="MF108">
        <f t="shared" si="93"/>
        <v>0.83333333333333337</v>
      </c>
      <c r="MG108">
        <f t="shared" si="94"/>
        <v>3.1666666666666665</v>
      </c>
      <c r="MH108">
        <f t="shared" si="95"/>
        <v>1.8</v>
      </c>
      <c r="MI108">
        <f t="shared" si="96"/>
        <v>1.4</v>
      </c>
      <c r="MJ108">
        <f t="shared" si="97"/>
        <v>1.5</v>
      </c>
      <c r="MK108">
        <f t="shared" si="98"/>
        <v>1.2</v>
      </c>
      <c r="ML108">
        <f t="shared" si="99"/>
        <v>1</v>
      </c>
      <c r="MM108">
        <f t="shared" si="100"/>
        <v>0</v>
      </c>
      <c r="MN108">
        <f t="shared" si="101"/>
        <v>0</v>
      </c>
      <c r="MO108">
        <f t="shared" si="102"/>
        <v>1</v>
      </c>
      <c r="MP108">
        <f t="shared" si="103"/>
        <v>0.83333333333333337</v>
      </c>
      <c r="MQ108">
        <f t="shared" si="104"/>
        <v>1</v>
      </c>
      <c r="MR108">
        <f t="shared" si="105"/>
        <v>0</v>
      </c>
      <c r="MS108">
        <f t="shared" si="106"/>
        <v>40</v>
      </c>
      <c r="MT108">
        <f t="shared" si="107"/>
        <v>91.571428571428569</v>
      </c>
      <c r="MU108" s="77">
        <f t="shared" si="63"/>
        <v>1</v>
      </c>
      <c r="MV108">
        <f t="shared" si="64"/>
        <v>1</v>
      </c>
      <c r="MW108">
        <v>1</v>
      </c>
      <c r="MX108">
        <v>1</v>
      </c>
      <c r="MY108">
        <f t="shared" si="65"/>
        <v>0</v>
      </c>
      <c r="MZ108">
        <v>1</v>
      </c>
      <c r="NA108">
        <v>1</v>
      </c>
      <c r="NB108">
        <f t="shared" si="66"/>
        <v>1</v>
      </c>
      <c r="NC108">
        <f t="shared" si="67"/>
        <v>0</v>
      </c>
      <c r="ND108">
        <f t="shared" si="68"/>
        <v>1</v>
      </c>
      <c r="NE108">
        <f t="shared" si="69"/>
        <v>0.5</v>
      </c>
      <c r="NF108">
        <f t="shared" si="70"/>
        <v>1</v>
      </c>
      <c r="NG108">
        <f t="shared" si="71"/>
        <v>1</v>
      </c>
      <c r="NH108">
        <f t="shared" si="72"/>
        <v>1</v>
      </c>
      <c r="NI108">
        <f t="shared" si="73"/>
        <v>1</v>
      </c>
      <c r="NJ108">
        <f t="shared" si="74"/>
        <v>0</v>
      </c>
      <c r="NK108">
        <f t="shared" si="75"/>
        <v>1</v>
      </c>
      <c r="NL108">
        <f t="shared" si="76"/>
        <v>1</v>
      </c>
      <c r="NM108">
        <f t="shared" si="77"/>
        <v>1</v>
      </c>
      <c r="NN108" s="77">
        <f t="shared" si="78"/>
        <v>0</v>
      </c>
      <c r="NO108" s="77">
        <f t="shared" si="79"/>
        <v>0</v>
      </c>
      <c r="NP108" s="77">
        <f t="shared" si="80"/>
        <v>1</v>
      </c>
      <c r="NQ108" s="77">
        <f t="shared" si="81"/>
        <v>0</v>
      </c>
      <c r="NR108" s="77">
        <f t="shared" si="82"/>
        <v>1</v>
      </c>
      <c r="NS108" s="77">
        <f t="shared" si="83"/>
        <v>0</v>
      </c>
      <c r="NT108" s="77">
        <f t="shared" si="84"/>
        <v>0</v>
      </c>
      <c r="NU108" s="77">
        <f t="shared" si="85"/>
        <v>0</v>
      </c>
      <c r="NV108" s="77">
        <f t="shared" si="86"/>
        <v>1</v>
      </c>
      <c r="NW108" s="77" t="e">
        <f>IF(LEN(VLOOKUP(I:I,#REF!, 2, 0))=0, "", VLOOKUP(I:I,#REF!, 2, 0))</f>
        <v>#REF!</v>
      </c>
      <c r="NX108" s="77" t="e">
        <f>IF(LEN(VLOOKUP(I:I,#REF!, 3, 0))=0, "", VLOOKUP(I:I,#REF!, 3, 0))</f>
        <v>#REF!</v>
      </c>
      <c r="NY108" s="77">
        <f t="shared" si="108"/>
        <v>0.83333333333333337</v>
      </c>
      <c r="NZ108" s="77">
        <f t="shared" si="109"/>
        <v>1</v>
      </c>
      <c r="OA108" s="77">
        <f t="shared" si="110"/>
        <v>0.5</v>
      </c>
      <c r="OB108" s="77">
        <f t="shared" si="87"/>
        <v>0.75</v>
      </c>
      <c r="OC108">
        <f t="shared" si="88"/>
        <v>1</v>
      </c>
      <c r="OD108" s="77">
        <f t="shared" si="111"/>
        <v>0.625</v>
      </c>
      <c r="OE108">
        <f t="shared" si="89"/>
        <v>0.53333333333333333</v>
      </c>
      <c r="OF108">
        <f t="shared" si="90"/>
        <v>0.72727272727272729</v>
      </c>
      <c r="OG108" t="e">
        <f t="shared" si="112"/>
        <v>#REF!</v>
      </c>
      <c r="OH108">
        <f t="shared" si="91"/>
        <v>0.79166666666666663</v>
      </c>
      <c r="OI108">
        <f t="shared" si="113"/>
        <v>0.75</v>
      </c>
      <c r="OJ108" s="77">
        <f t="shared" si="114"/>
        <v>0.8125</v>
      </c>
      <c r="OK108" t="e">
        <f>IF(LEN(VLOOKUP(I:I,#REF!, 2, 0))=0, "", VLOOKUP(I:I,#REF!, 2, 0))</f>
        <v>#REF!</v>
      </c>
      <c r="OL108" t="e">
        <f>IF(LEN(VLOOKUP(I:I,#REF!, 3, 0))=0, "", VLOOKUP(I:I,#REF!, 3, 0))</f>
        <v>#REF!</v>
      </c>
      <c r="OM108">
        <v>5</v>
      </c>
      <c r="ON108">
        <v>1</v>
      </c>
      <c r="OO108" s="109">
        <v>1</v>
      </c>
      <c r="OP108">
        <f t="shared" si="115"/>
        <v>16</v>
      </c>
      <c r="OQ108">
        <v>0</v>
      </c>
      <c r="OR108">
        <v>4</v>
      </c>
      <c r="OS108">
        <f t="shared" si="116"/>
        <v>3</v>
      </c>
    </row>
    <row r="109" spans="1:409" ht="18" customHeight="1">
      <c r="F109" t="s">
        <v>353</v>
      </c>
      <c r="G109" t="s">
        <v>353</v>
      </c>
      <c r="H109" s="112" t="s">
        <v>4773</v>
      </c>
      <c r="I109" s="112" t="s">
        <v>4773</v>
      </c>
      <c r="J109" s="22"/>
      <c r="K109" s="23">
        <v>44284.482951388891</v>
      </c>
      <c r="L109" s="23">
        <v>44284.681006944447</v>
      </c>
      <c r="M109" s="24">
        <v>100</v>
      </c>
      <c r="N109" s="24">
        <v>1</v>
      </c>
      <c r="O109" s="74">
        <v>1</v>
      </c>
      <c r="P109" s="25" t="s">
        <v>313</v>
      </c>
      <c r="Q109" s="24">
        <v>17112</v>
      </c>
      <c r="R109" s="24">
        <v>1</v>
      </c>
      <c r="S109" s="23">
        <v>44284.681022118057</v>
      </c>
      <c r="T109" s="25" t="s">
        <v>314</v>
      </c>
      <c r="U109" s="25" t="s">
        <v>1496</v>
      </c>
      <c r="V109" s="25" t="s">
        <v>1531</v>
      </c>
      <c r="W109" s="25" t="s">
        <v>317</v>
      </c>
      <c r="X109" s="24">
        <v>4.8680000000000003</v>
      </c>
      <c r="Y109" s="24">
        <v>16.763999999999999</v>
      </c>
      <c r="Z109" s="24">
        <v>20.672999999999998</v>
      </c>
      <c r="AA109" s="24">
        <v>2</v>
      </c>
      <c r="AB109" s="24">
        <v>4</v>
      </c>
      <c r="AC109" s="24">
        <v>1</v>
      </c>
      <c r="AD109" s="24">
        <v>2</v>
      </c>
      <c r="AE109" s="24">
        <v>2</v>
      </c>
      <c r="AF109" s="24">
        <v>0</v>
      </c>
      <c r="AG109" s="24">
        <v>1</v>
      </c>
      <c r="AH109" s="24">
        <v>3</v>
      </c>
      <c r="AI109" s="24">
        <v>3</v>
      </c>
      <c r="AJ109" s="25" t="s">
        <v>4774</v>
      </c>
      <c r="AK109" s="24">
        <v>2.4729999999999999</v>
      </c>
      <c r="AL109" s="24">
        <v>4.4809999999999999</v>
      </c>
      <c r="AM109" s="24">
        <v>7.6459999999999999</v>
      </c>
      <c r="AN109" s="24">
        <v>2</v>
      </c>
      <c r="AO109" s="24">
        <v>4</v>
      </c>
      <c r="AP109" s="24">
        <v>1</v>
      </c>
      <c r="AQ109" s="24">
        <v>0</v>
      </c>
      <c r="AR109" s="24">
        <v>0</v>
      </c>
      <c r="AS109" s="24">
        <v>190.38</v>
      </c>
      <c r="AT109" s="24">
        <v>0</v>
      </c>
      <c r="AU109" s="24">
        <v>183.74700000000001</v>
      </c>
      <c r="AV109" s="24">
        <v>323.791</v>
      </c>
      <c r="AW109" s="24">
        <v>330.92899999999997</v>
      </c>
      <c r="AX109" s="24">
        <v>5</v>
      </c>
      <c r="AY109" s="25" t="s">
        <v>4775</v>
      </c>
      <c r="AZ109" s="25" t="s">
        <v>377</v>
      </c>
      <c r="BA109" s="25"/>
      <c r="BB109" s="74">
        <v>1</v>
      </c>
      <c r="BC109" s="25" t="s">
        <v>4776</v>
      </c>
      <c r="BD109" s="24">
        <v>3.8820000000000001</v>
      </c>
      <c r="BE109" s="24">
        <v>3.8820000000000001</v>
      </c>
      <c r="BF109" s="24">
        <v>311.69099999999997</v>
      </c>
      <c r="BG109" s="24">
        <v>1</v>
      </c>
      <c r="BH109" s="24">
        <v>6.032</v>
      </c>
      <c r="BI109" s="24">
        <v>37.825000000000003</v>
      </c>
      <c r="BJ109" s="24">
        <v>76.575999999999993</v>
      </c>
      <c r="BK109" s="24">
        <v>5</v>
      </c>
      <c r="BL109" s="25" t="s">
        <v>4777</v>
      </c>
      <c r="BM109" s="24">
        <v>0</v>
      </c>
      <c r="BN109" s="24">
        <v>0</v>
      </c>
      <c r="BO109" s="24">
        <v>52.488</v>
      </c>
      <c r="BP109" s="24">
        <v>0</v>
      </c>
      <c r="BQ109" s="24">
        <v>100</v>
      </c>
      <c r="BR109" s="24">
        <v>100</v>
      </c>
      <c r="BS109" s="24">
        <v>225.37100000000001</v>
      </c>
      <c r="BT109" s="24">
        <v>483.553</v>
      </c>
      <c r="BU109" s="24">
        <v>484.18700000000001</v>
      </c>
      <c r="BV109" s="24">
        <v>12</v>
      </c>
      <c r="BW109" s="25" t="s">
        <v>4778</v>
      </c>
      <c r="BX109" s="25" t="s">
        <v>510</v>
      </c>
      <c r="BY109" s="25" t="s">
        <v>956</v>
      </c>
      <c r="BZ109" s="74">
        <v>1</v>
      </c>
      <c r="CA109" s="25" t="s">
        <v>4779</v>
      </c>
      <c r="CB109" s="24">
        <v>36.570999999999998</v>
      </c>
      <c r="CC109" s="24">
        <v>95.150999999999996</v>
      </c>
      <c r="CD109" s="24">
        <v>95.841999999999999</v>
      </c>
      <c r="CE109" s="24">
        <v>4</v>
      </c>
      <c r="CF109" s="24">
        <v>100</v>
      </c>
      <c r="CG109" s="24">
        <v>70</v>
      </c>
      <c r="CH109" s="24">
        <v>72.12</v>
      </c>
      <c r="CI109" s="24">
        <v>108.742</v>
      </c>
      <c r="CJ109" s="24">
        <v>115.179</v>
      </c>
      <c r="CK109" s="24">
        <v>4</v>
      </c>
      <c r="CL109" s="99" t="s">
        <v>413</v>
      </c>
      <c r="CM109" s="96" t="s">
        <v>414</v>
      </c>
      <c r="CN109" s="24">
        <v>178.48099999999999</v>
      </c>
      <c r="CO109" s="24">
        <v>178.48099999999999</v>
      </c>
      <c r="CP109" s="24">
        <v>180.21299999999999</v>
      </c>
      <c r="CQ109" s="24">
        <v>1</v>
      </c>
      <c r="CR109" s="24">
        <v>100</v>
      </c>
      <c r="CS109" s="24">
        <v>95</v>
      </c>
      <c r="CT109" s="24">
        <v>3</v>
      </c>
      <c r="CU109" s="24">
        <v>3</v>
      </c>
      <c r="CV109" s="25" t="s">
        <v>4780</v>
      </c>
      <c r="CW109" s="24">
        <v>0</v>
      </c>
      <c r="CX109" s="24">
        <v>0</v>
      </c>
      <c r="CY109" s="24">
        <v>257.95499999999998</v>
      </c>
      <c r="CZ109" s="24">
        <v>0</v>
      </c>
      <c r="DA109" s="24">
        <v>20.294</v>
      </c>
      <c r="DB109" s="24">
        <v>32.17</v>
      </c>
      <c r="DC109" s="24">
        <v>32.799999999999997</v>
      </c>
      <c r="DD109" s="24">
        <v>2</v>
      </c>
      <c r="DE109" s="25" t="s">
        <v>4781</v>
      </c>
      <c r="DF109" s="24">
        <v>0</v>
      </c>
      <c r="DG109" s="24">
        <v>0</v>
      </c>
      <c r="DH109" s="24">
        <v>87.046999999999997</v>
      </c>
      <c r="DI109" s="24">
        <v>0</v>
      </c>
      <c r="DJ109" s="24">
        <v>100</v>
      </c>
      <c r="DK109" s="24">
        <v>90</v>
      </c>
      <c r="DL109" s="24">
        <v>2.5009999999999999</v>
      </c>
      <c r="DM109" s="24">
        <v>1009.551</v>
      </c>
      <c r="DN109" s="24">
        <v>1151.6859999999999</v>
      </c>
      <c r="DO109" s="24">
        <v>10</v>
      </c>
      <c r="DP109" s="25" t="s">
        <v>1116</v>
      </c>
      <c r="DQ109" s="25" t="s">
        <v>3754</v>
      </c>
      <c r="DR109" s="25" t="s">
        <v>956</v>
      </c>
      <c r="DS109" s="74">
        <v>1</v>
      </c>
      <c r="DT109" s="25" t="s">
        <v>4782</v>
      </c>
      <c r="DU109" s="24">
        <v>0</v>
      </c>
      <c r="DV109" s="24">
        <v>0</v>
      </c>
      <c r="DW109" s="24">
        <v>141.87100000000001</v>
      </c>
      <c r="DX109" s="24">
        <v>0</v>
      </c>
      <c r="DY109" s="24">
        <v>100</v>
      </c>
      <c r="DZ109" s="24">
        <v>95</v>
      </c>
      <c r="EA109" s="24">
        <v>60.134999999999998</v>
      </c>
      <c r="EB109" s="24">
        <v>191.49299999999999</v>
      </c>
      <c r="EC109" s="24">
        <v>201.9</v>
      </c>
      <c r="ED109" s="24">
        <v>6</v>
      </c>
      <c r="EE109" s="96" t="s">
        <v>1368</v>
      </c>
      <c r="EF109" s="96" t="s">
        <v>1715</v>
      </c>
      <c r="EG109" s="24">
        <v>0</v>
      </c>
      <c r="EH109" s="24">
        <v>0</v>
      </c>
      <c r="EI109" s="24">
        <v>538.678</v>
      </c>
      <c r="EJ109" s="24">
        <v>0</v>
      </c>
      <c r="EK109" s="24">
        <v>100</v>
      </c>
      <c r="EL109" s="24">
        <v>98</v>
      </c>
      <c r="EM109" s="24">
        <v>3</v>
      </c>
      <c r="EN109" s="24">
        <v>1</v>
      </c>
      <c r="EO109" s="25" t="s">
        <v>4783</v>
      </c>
      <c r="EP109" s="24">
        <v>67.492000000000004</v>
      </c>
      <c r="EQ109" s="24">
        <v>67.492000000000004</v>
      </c>
      <c r="ER109" s="24">
        <v>71.227000000000004</v>
      </c>
      <c r="ES109" s="24">
        <v>1</v>
      </c>
      <c r="ET109" s="25" t="s">
        <v>336</v>
      </c>
      <c r="EU109" s="24">
        <v>0</v>
      </c>
      <c r="EV109" s="24">
        <v>0</v>
      </c>
      <c r="EW109" s="24">
        <v>296.86700000000002</v>
      </c>
      <c r="EX109" s="24">
        <v>0</v>
      </c>
      <c r="EY109" s="24">
        <v>100</v>
      </c>
      <c r="EZ109" s="24">
        <v>98</v>
      </c>
      <c r="FA109" s="24">
        <v>10.496</v>
      </c>
      <c r="FB109" s="24">
        <v>685.048</v>
      </c>
      <c r="FC109" s="24">
        <v>687.51499999999999</v>
      </c>
      <c r="FD109" s="24">
        <v>6</v>
      </c>
      <c r="FE109" s="25" t="s">
        <v>4784</v>
      </c>
      <c r="FF109" s="24">
        <v>2</v>
      </c>
      <c r="FG109" s="24">
        <v>3</v>
      </c>
      <c r="FH109" s="24">
        <v>3</v>
      </c>
      <c r="FI109" s="24">
        <v>1</v>
      </c>
      <c r="FJ109" s="24">
        <v>3</v>
      </c>
      <c r="FK109" s="24">
        <v>0</v>
      </c>
      <c r="FL109" s="25" t="s">
        <v>313</v>
      </c>
      <c r="FM109" s="25" t="s">
        <v>313</v>
      </c>
      <c r="FN109" s="24">
        <v>1</v>
      </c>
      <c r="FO109" s="24">
        <v>9.8960000000000008</v>
      </c>
      <c r="FP109" s="24">
        <v>62.24</v>
      </c>
      <c r="FQ109" s="24">
        <v>63.524000000000001</v>
      </c>
      <c r="FR109" s="24">
        <v>6</v>
      </c>
      <c r="FS109" s="25" t="s">
        <v>4785</v>
      </c>
      <c r="FT109" s="25" t="s">
        <v>323</v>
      </c>
      <c r="FU109" s="25"/>
      <c r="FV109" s="74">
        <v>1</v>
      </c>
      <c r="FW109" s="25" t="s">
        <v>4786</v>
      </c>
      <c r="FX109" s="25" t="s">
        <v>339</v>
      </c>
      <c r="FY109" s="24">
        <v>111.86</v>
      </c>
      <c r="FZ109" s="24">
        <v>160.15100000000001</v>
      </c>
      <c r="GA109" s="24">
        <v>161.46</v>
      </c>
      <c r="GB109" s="24">
        <v>6</v>
      </c>
      <c r="GC109" s="25" t="s">
        <v>1511</v>
      </c>
      <c r="GD109" s="25" t="s">
        <v>368</v>
      </c>
      <c r="GE109" s="25"/>
      <c r="GF109" s="74">
        <v>1</v>
      </c>
      <c r="GG109" s="25" t="s">
        <v>4787</v>
      </c>
      <c r="GH109" s="25" t="s">
        <v>456</v>
      </c>
      <c r="GI109" s="24">
        <v>36.42</v>
      </c>
      <c r="GJ109" s="24">
        <v>45.787999999999997</v>
      </c>
      <c r="GK109" s="24">
        <v>114.633</v>
      </c>
      <c r="GL109" s="24">
        <v>2</v>
      </c>
      <c r="GM109" s="24">
        <v>1</v>
      </c>
      <c r="GN109" s="25" t="s">
        <v>4788</v>
      </c>
      <c r="GO109" s="24">
        <v>8.9</v>
      </c>
      <c r="GP109" s="24">
        <v>258.78899999999999</v>
      </c>
      <c r="GQ109" s="24">
        <v>265.61900000000003</v>
      </c>
      <c r="GR109" s="24">
        <v>2</v>
      </c>
      <c r="GS109" s="24">
        <v>1</v>
      </c>
      <c r="GT109" s="24">
        <v>3</v>
      </c>
      <c r="GU109" s="24">
        <v>1</v>
      </c>
      <c r="GV109" s="24">
        <v>1</v>
      </c>
      <c r="GW109" s="25" t="s">
        <v>448</v>
      </c>
      <c r="GX109" s="24">
        <v>17.696999999999999</v>
      </c>
      <c r="GY109" s="24">
        <v>74.39</v>
      </c>
      <c r="GZ109" s="24">
        <v>75.900999999999996</v>
      </c>
      <c r="HA109" s="24">
        <v>9</v>
      </c>
      <c r="HB109" s="24">
        <v>1</v>
      </c>
      <c r="HC109" s="24">
        <v>1</v>
      </c>
      <c r="HD109" s="24">
        <v>1</v>
      </c>
      <c r="HE109" s="24">
        <v>1</v>
      </c>
      <c r="HF109" s="24">
        <v>1</v>
      </c>
      <c r="HG109" s="24">
        <v>6</v>
      </c>
      <c r="HH109" s="24">
        <v>6</v>
      </c>
      <c r="HI109" s="25" t="s">
        <v>3684</v>
      </c>
      <c r="HJ109" s="25" t="s">
        <v>3685</v>
      </c>
      <c r="HK109" s="8"/>
      <c r="HL109" s="25" t="s">
        <v>4773</v>
      </c>
      <c r="HM109" s="23">
        <v>44287.483611111114</v>
      </c>
      <c r="HN109" s="23">
        <v>44287.623726851853</v>
      </c>
      <c r="HO109" s="24">
        <v>100</v>
      </c>
      <c r="HP109" s="24">
        <v>12105</v>
      </c>
      <c r="HQ109" s="24">
        <v>1</v>
      </c>
      <c r="HR109" s="23">
        <v>44287.62375446759</v>
      </c>
      <c r="HS109" s="25" t="s">
        <v>314</v>
      </c>
      <c r="HT109" s="25" t="s">
        <v>1496</v>
      </c>
      <c r="HU109" s="25" t="s">
        <v>1531</v>
      </c>
      <c r="HV109" s="25" t="s">
        <v>317</v>
      </c>
      <c r="HW109" s="24">
        <v>1</v>
      </c>
      <c r="HX109" s="24">
        <v>1</v>
      </c>
      <c r="HY109" s="24">
        <v>2</v>
      </c>
      <c r="HZ109" s="24">
        <v>1</v>
      </c>
      <c r="IA109" s="24">
        <v>1</v>
      </c>
      <c r="IB109" s="24">
        <v>2</v>
      </c>
      <c r="IC109" s="24">
        <v>3</v>
      </c>
      <c r="ID109" s="24">
        <v>2</v>
      </c>
      <c r="IE109" s="25" t="s">
        <v>4789</v>
      </c>
      <c r="IF109" s="24">
        <v>4</v>
      </c>
      <c r="IG109" s="24">
        <v>1</v>
      </c>
      <c r="IH109" s="25" t="s">
        <v>1377</v>
      </c>
      <c r="II109" s="25" t="s">
        <v>391</v>
      </c>
      <c r="IJ109" s="25"/>
      <c r="IK109" s="74">
        <v>1</v>
      </c>
      <c r="IL109" s="25" t="s">
        <v>4790</v>
      </c>
      <c r="IM109" s="74">
        <v>33</v>
      </c>
      <c r="IN109" s="25"/>
      <c r="IO109" s="74">
        <v>1</v>
      </c>
      <c r="IP109" s="25" t="s">
        <v>4791</v>
      </c>
      <c r="IQ109" s="25" t="s">
        <v>4792</v>
      </c>
      <c r="IR109" s="74">
        <v>22</v>
      </c>
      <c r="IS109" s="25"/>
      <c r="IT109" s="74">
        <v>1</v>
      </c>
      <c r="IU109" s="25" t="s">
        <v>4793</v>
      </c>
      <c r="IV109" s="74">
        <v>18</v>
      </c>
      <c r="IW109" s="74">
        <v>0.5</v>
      </c>
      <c r="IX109" s="74">
        <v>0</v>
      </c>
      <c r="IY109" s="25" t="s">
        <v>4794</v>
      </c>
      <c r="IZ109" s="25" t="s">
        <v>1314</v>
      </c>
      <c r="JA109" s="74">
        <v>40</v>
      </c>
      <c r="JB109" s="25"/>
      <c r="JC109" s="74">
        <v>1</v>
      </c>
      <c r="JD109" s="25" t="s">
        <v>4795</v>
      </c>
      <c r="JE109" s="74">
        <v>48</v>
      </c>
      <c r="JF109" s="74">
        <v>0.5</v>
      </c>
      <c r="JG109" s="74">
        <v>0</v>
      </c>
      <c r="JH109" s="25" t="s">
        <v>4796</v>
      </c>
      <c r="JI109" s="24">
        <v>4</v>
      </c>
      <c r="JJ109" s="24">
        <v>1</v>
      </c>
      <c r="JK109" s="24">
        <v>2</v>
      </c>
      <c r="JL109" s="24">
        <v>1</v>
      </c>
      <c r="JM109" s="25" t="s">
        <v>4797</v>
      </c>
      <c r="JN109" s="24">
        <v>1</v>
      </c>
      <c r="JO109" s="24">
        <v>2</v>
      </c>
      <c r="JP109" s="24">
        <v>2</v>
      </c>
      <c r="JQ109" s="24">
        <v>2</v>
      </c>
      <c r="JR109" s="24">
        <v>1</v>
      </c>
      <c r="JS109" s="25" t="s">
        <v>4798</v>
      </c>
      <c r="JT109" s="24">
        <v>3</v>
      </c>
      <c r="JU109" s="24">
        <v>1</v>
      </c>
      <c r="JV109" s="25" t="s">
        <v>4799</v>
      </c>
      <c r="JW109" s="24">
        <v>2</v>
      </c>
      <c r="JX109" s="24">
        <v>4</v>
      </c>
      <c r="JY109" s="24">
        <v>1</v>
      </c>
      <c r="JZ109" s="24">
        <v>3</v>
      </c>
      <c r="KA109" s="24">
        <v>0</v>
      </c>
      <c r="KB109" s="25" t="s">
        <v>313</v>
      </c>
      <c r="KC109" s="25" t="s">
        <v>313</v>
      </c>
      <c r="KD109" s="24">
        <v>1</v>
      </c>
      <c r="KE109" s="24">
        <v>48.107999999999997</v>
      </c>
      <c r="KF109" s="24">
        <v>99.278000000000006</v>
      </c>
      <c r="KG109" s="24">
        <v>101.989</v>
      </c>
      <c r="KH109" s="24">
        <v>7</v>
      </c>
      <c r="KI109" s="24">
        <v>1</v>
      </c>
      <c r="KJ109" s="24">
        <v>1</v>
      </c>
      <c r="KK109" s="24">
        <v>1</v>
      </c>
      <c r="KL109" s="24">
        <v>1</v>
      </c>
      <c r="KM109" s="24">
        <v>1</v>
      </c>
      <c r="KN109" s="24">
        <v>11</v>
      </c>
      <c r="KO109" s="24">
        <v>2</v>
      </c>
      <c r="KP109" s="25" t="s">
        <v>312</v>
      </c>
      <c r="KQ109" s="25" t="s">
        <v>313</v>
      </c>
      <c r="KR109" s="24">
        <v>1</v>
      </c>
      <c r="KS109" s="25" t="s">
        <v>633</v>
      </c>
      <c r="KT109" s="25" t="s">
        <v>313</v>
      </c>
      <c r="KU109" s="24">
        <v>4</v>
      </c>
      <c r="KV109" s="24">
        <v>3</v>
      </c>
      <c r="KW109" s="24">
        <v>4</v>
      </c>
      <c r="KX109" s="24">
        <v>5</v>
      </c>
      <c r="KY109" s="24">
        <v>4</v>
      </c>
      <c r="KZ109" s="24">
        <v>3</v>
      </c>
      <c r="LA109" s="24">
        <v>4</v>
      </c>
      <c r="LB109" s="24">
        <v>3</v>
      </c>
      <c r="LC109" s="24">
        <v>4</v>
      </c>
      <c r="LD109" s="24">
        <v>4</v>
      </c>
      <c r="LE109" s="24">
        <v>5</v>
      </c>
      <c r="LF109" s="24">
        <v>4</v>
      </c>
      <c r="LG109" s="24">
        <v>3</v>
      </c>
      <c r="LH109" s="24">
        <v>4</v>
      </c>
      <c r="LI109" s="24">
        <v>4</v>
      </c>
      <c r="LJ109" s="24">
        <v>3</v>
      </c>
      <c r="LK109" s="24">
        <v>4</v>
      </c>
      <c r="LL109" s="24">
        <v>2</v>
      </c>
      <c r="LM109" s="24">
        <v>4</v>
      </c>
      <c r="LN109" s="24">
        <v>5</v>
      </c>
      <c r="LO109" s="24">
        <v>5</v>
      </c>
      <c r="LP109" s="24">
        <v>4</v>
      </c>
      <c r="LQ109" s="24">
        <v>3</v>
      </c>
      <c r="LR109" s="24">
        <v>5</v>
      </c>
      <c r="LS109" s="24">
        <v>4</v>
      </c>
      <c r="LT109" s="24">
        <v>4</v>
      </c>
      <c r="LU109" s="24">
        <v>4</v>
      </c>
      <c r="LV109" s="25" t="s">
        <v>4800</v>
      </c>
      <c r="LW109" s="25" t="s">
        <v>4801</v>
      </c>
      <c r="LX109" s="25" t="s">
        <v>4802</v>
      </c>
      <c r="LY109" s="25" t="s">
        <v>4803</v>
      </c>
      <c r="LZ109" s="24">
        <v>54</v>
      </c>
      <c r="MA109">
        <f t="shared" si="59"/>
        <v>11</v>
      </c>
      <c r="MB109">
        <f t="shared" si="60"/>
        <v>11</v>
      </c>
      <c r="MC109">
        <f t="shared" si="61"/>
        <v>5</v>
      </c>
      <c r="MD109">
        <f t="shared" si="62"/>
        <v>5</v>
      </c>
      <c r="ME109">
        <f t="shared" si="92"/>
        <v>47</v>
      </c>
      <c r="MF109">
        <f t="shared" si="93"/>
        <v>1.8333333333333333</v>
      </c>
      <c r="MG109">
        <f t="shared" si="94"/>
        <v>1.8333333333333333</v>
      </c>
      <c r="MH109">
        <f t="shared" si="95"/>
        <v>1</v>
      </c>
      <c r="MI109">
        <f t="shared" si="96"/>
        <v>1</v>
      </c>
      <c r="MJ109">
        <f t="shared" si="97"/>
        <v>3.9166666666666665</v>
      </c>
      <c r="MK109">
        <f t="shared" si="98"/>
        <v>1.4</v>
      </c>
      <c r="ML109">
        <f t="shared" si="99"/>
        <v>3.4</v>
      </c>
      <c r="MM109">
        <f t="shared" si="100"/>
        <v>1</v>
      </c>
      <c r="MN109">
        <f t="shared" si="101"/>
        <v>3</v>
      </c>
      <c r="MO109">
        <f t="shared" si="102"/>
        <v>1.3333333333333333</v>
      </c>
      <c r="MP109">
        <f t="shared" si="103"/>
        <v>3.3333333333333335</v>
      </c>
      <c r="MQ109">
        <f t="shared" si="104"/>
        <v>1</v>
      </c>
      <c r="MR109">
        <f t="shared" si="105"/>
        <v>4</v>
      </c>
      <c r="MS109">
        <f t="shared" si="106"/>
        <v>100</v>
      </c>
      <c r="MT109">
        <f t="shared" si="107"/>
        <v>92.285714285714292</v>
      </c>
      <c r="MU109" s="77">
        <f t="shared" si="63"/>
        <v>1</v>
      </c>
      <c r="MV109">
        <f t="shared" si="64"/>
        <v>1</v>
      </c>
      <c r="MW109">
        <v>1</v>
      </c>
      <c r="MX109">
        <v>1</v>
      </c>
      <c r="MY109">
        <f t="shared" si="65"/>
        <v>1</v>
      </c>
      <c r="MZ109">
        <v>1</v>
      </c>
      <c r="NA109">
        <v>0</v>
      </c>
      <c r="NB109">
        <f t="shared" si="66"/>
        <v>1</v>
      </c>
      <c r="NC109">
        <f t="shared" si="67"/>
        <v>1</v>
      </c>
      <c r="ND109">
        <f t="shared" si="68"/>
        <v>1</v>
      </c>
      <c r="NE109">
        <f t="shared" si="69"/>
        <v>0.5</v>
      </c>
      <c r="NF109">
        <f t="shared" si="70"/>
        <v>1</v>
      </c>
      <c r="NG109">
        <f t="shared" si="71"/>
        <v>1</v>
      </c>
      <c r="NH109">
        <f t="shared" si="72"/>
        <v>1</v>
      </c>
      <c r="NI109">
        <f t="shared" si="73"/>
        <v>1</v>
      </c>
      <c r="NJ109">
        <f t="shared" si="74"/>
        <v>1</v>
      </c>
      <c r="NK109">
        <f t="shared" si="75"/>
        <v>0</v>
      </c>
      <c r="NL109">
        <f t="shared" si="76"/>
        <v>1</v>
      </c>
      <c r="NM109">
        <f t="shared" si="77"/>
        <v>0</v>
      </c>
      <c r="NN109" s="77">
        <f t="shared" si="78"/>
        <v>1</v>
      </c>
      <c r="NO109" s="77">
        <f t="shared" si="79"/>
        <v>0</v>
      </c>
      <c r="NP109" s="77">
        <f t="shared" si="80"/>
        <v>1</v>
      </c>
      <c r="NQ109" s="77">
        <f t="shared" si="81"/>
        <v>1</v>
      </c>
      <c r="NR109" s="77">
        <f t="shared" si="82"/>
        <v>1</v>
      </c>
      <c r="NS109" s="77">
        <f t="shared" si="83"/>
        <v>0</v>
      </c>
      <c r="NT109" s="77">
        <f t="shared" si="84"/>
        <v>1</v>
      </c>
      <c r="NU109" s="77">
        <f t="shared" si="85"/>
        <v>0</v>
      </c>
      <c r="NV109" s="77">
        <f t="shared" si="86"/>
        <v>1</v>
      </c>
      <c r="NW109" s="77" t="e">
        <f>IF(LEN(VLOOKUP(I:I,#REF!, 2, 0))=0, "", VLOOKUP(I:I,#REF!, 2, 0))</f>
        <v>#REF!</v>
      </c>
      <c r="NX109" s="77" t="e">
        <f>IF(LEN(VLOOKUP(I:I,#REF!, 3, 0))=0, "", VLOOKUP(I:I,#REF!, 3, 0))</f>
        <v>#REF!</v>
      </c>
      <c r="NY109" s="77">
        <f t="shared" si="108"/>
        <v>0.83333333333333337</v>
      </c>
      <c r="NZ109" s="77">
        <f t="shared" si="109"/>
        <v>0.75</v>
      </c>
      <c r="OA109" s="77">
        <f t="shared" si="110"/>
        <v>1</v>
      </c>
      <c r="OB109" s="77">
        <f t="shared" si="87"/>
        <v>0.91666666666666663</v>
      </c>
      <c r="OC109">
        <f t="shared" si="88"/>
        <v>1</v>
      </c>
      <c r="OD109" s="77">
        <f t="shared" si="111"/>
        <v>0.875</v>
      </c>
      <c r="OE109">
        <f t="shared" si="89"/>
        <v>0.66666666666666663</v>
      </c>
      <c r="OF109">
        <f t="shared" si="90"/>
        <v>0.81818181818181823</v>
      </c>
      <c r="OG109" t="e">
        <f t="shared" si="112"/>
        <v>#REF!</v>
      </c>
      <c r="OH109">
        <f t="shared" si="91"/>
        <v>0.875</v>
      </c>
      <c r="OI109">
        <f t="shared" si="113"/>
        <v>1</v>
      </c>
      <c r="OJ109" s="77">
        <f t="shared" si="114"/>
        <v>0.8125</v>
      </c>
      <c r="OK109" t="e">
        <f>IF(LEN(VLOOKUP(I:I,#REF!, 2, 0))=0, "", VLOOKUP(I:I,#REF!, 2, 0))</f>
        <v>#REF!</v>
      </c>
      <c r="OL109" t="e">
        <f>IF(LEN(VLOOKUP(I:I,#REF!, 3, 0))=0, "", VLOOKUP(I:I,#REF!, 3, 0))</f>
        <v>#REF!</v>
      </c>
      <c r="OM109">
        <v>1</v>
      </c>
      <c r="ON109">
        <v>0</v>
      </c>
      <c r="OO109" s="1">
        <v>1</v>
      </c>
      <c r="OP109">
        <f t="shared" si="115"/>
        <v>9</v>
      </c>
      <c r="OQ109">
        <v>0</v>
      </c>
      <c r="OR109">
        <v>4</v>
      </c>
      <c r="OS109">
        <f t="shared" si="116"/>
        <v>8</v>
      </c>
    </row>
    <row r="110" spans="1:409" ht="18" customHeight="1">
      <c r="F110" t="s">
        <v>353</v>
      </c>
      <c r="G110" t="s">
        <v>353</v>
      </c>
      <c r="H110" s="112" t="s">
        <v>4804</v>
      </c>
      <c r="I110" s="112" t="s">
        <v>4804</v>
      </c>
      <c r="J110" s="22"/>
      <c r="K110" s="23">
        <v>44284.629537037035</v>
      </c>
      <c r="L110" s="23">
        <v>44284.676192129627</v>
      </c>
      <c r="M110" s="24">
        <v>100</v>
      </c>
      <c r="N110" s="24">
        <v>1</v>
      </c>
      <c r="O110" s="74">
        <v>1</v>
      </c>
      <c r="P110" s="25" t="s">
        <v>313</v>
      </c>
      <c r="Q110" s="24">
        <v>4031</v>
      </c>
      <c r="R110" s="24">
        <v>1</v>
      </c>
      <c r="S110" s="23">
        <v>44284.676215694446</v>
      </c>
      <c r="T110" s="25" t="s">
        <v>314</v>
      </c>
      <c r="U110" s="25" t="s">
        <v>1496</v>
      </c>
      <c r="V110" s="25" t="s">
        <v>1531</v>
      </c>
      <c r="W110" s="25" t="s">
        <v>317</v>
      </c>
      <c r="X110" s="24">
        <v>56.774999999999999</v>
      </c>
      <c r="Y110" s="24">
        <v>76.712000000000003</v>
      </c>
      <c r="Z110" s="24">
        <v>79.42</v>
      </c>
      <c r="AA110" s="24">
        <v>3</v>
      </c>
      <c r="AB110" s="24">
        <v>3</v>
      </c>
      <c r="AC110" s="24">
        <v>1</v>
      </c>
      <c r="AD110" s="24">
        <v>0</v>
      </c>
      <c r="AE110" s="24">
        <v>2</v>
      </c>
      <c r="AF110" s="24">
        <v>3</v>
      </c>
      <c r="AG110" s="24">
        <v>2</v>
      </c>
      <c r="AH110" s="24">
        <v>0</v>
      </c>
      <c r="AI110" s="24">
        <v>2</v>
      </c>
      <c r="AJ110" s="25" t="s">
        <v>4805</v>
      </c>
      <c r="AK110" s="24">
        <v>2.2130000000000001</v>
      </c>
      <c r="AL110" s="24">
        <v>6.7210000000000001</v>
      </c>
      <c r="AM110" s="24">
        <v>7.3630000000000004</v>
      </c>
      <c r="AN110" s="24">
        <v>5</v>
      </c>
      <c r="AO110" s="24">
        <v>3</v>
      </c>
      <c r="AP110" s="24">
        <v>1</v>
      </c>
      <c r="AQ110" s="24">
        <v>12.026999999999999</v>
      </c>
      <c r="AR110" s="24">
        <v>32.082000000000001</v>
      </c>
      <c r="AS110" s="24">
        <v>196</v>
      </c>
      <c r="AT110" s="24">
        <v>4</v>
      </c>
      <c r="AU110" s="24">
        <v>3.8149999999999999</v>
      </c>
      <c r="AV110" s="24">
        <v>186.34700000000001</v>
      </c>
      <c r="AW110" s="24">
        <v>186.80199999999999</v>
      </c>
      <c r="AX110" s="24">
        <v>23</v>
      </c>
      <c r="AY110" s="25" t="s">
        <v>356</v>
      </c>
      <c r="AZ110" s="25" t="s">
        <v>320</v>
      </c>
      <c r="BA110" s="25"/>
      <c r="BB110" s="74">
        <v>-888</v>
      </c>
      <c r="BC110" s="25" t="s">
        <v>356</v>
      </c>
      <c r="BD110" s="24">
        <v>9.3040000000000003</v>
      </c>
      <c r="BE110" s="24">
        <v>286.13400000000001</v>
      </c>
      <c r="BF110" s="24">
        <v>286.55900000000003</v>
      </c>
      <c r="BG110" s="24">
        <v>5</v>
      </c>
      <c r="BH110" s="24">
        <v>2.4489999999999998</v>
      </c>
      <c r="BI110" s="24">
        <v>2.4489999999999998</v>
      </c>
      <c r="BJ110" s="24">
        <v>17.661000000000001</v>
      </c>
      <c r="BK110" s="24">
        <v>1</v>
      </c>
      <c r="BL110" s="25" t="s">
        <v>4806</v>
      </c>
      <c r="BM110" s="24">
        <v>0</v>
      </c>
      <c r="BN110" s="24">
        <v>0</v>
      </c>
      <c r="BO110" s="24">
        <v>31.768000000000001</v>
      </c>
      <c r="BP110" s="24">
        <v>0</v>
      </c>
      <c r="BQ110" s="24">
        <v>50</v>
      </c>
      <c r="BR110" s="24">
        <v>100</v>
      </c>
      <c r="BS110" s="24">
        <v>131.19300000000001</v>
      </c>
      <c r="BT110" s="24">
        <v>187.59899999999999</v>
      </c>
      <c r="BU110" s="24">
        <v>188.113</v>
      </c>
      <c r="BV110" s="24">
        <v>4</v>
      </c>
      <c r="BW110" s="25" t="s">
        <v>4807</v>
      </c>
      <c r="BX110" s="25" t="s">
        <v>424</v>
      </c>
      <c r="BY110" s="25"/>
      <c r="BZ110" s="74">
        <v>0</v>
      </c>
      <c r="CA110" s="25" t="s">
        <v>4808</v>
      </c>
      <c r="CB110" s="24">
        <v>27.564</v>
      </c>
      <c r="CC110" s="24">
        <v>27.564</v>
      </c>
      <c r="CD110" s="24">
        <v>30.869</v>
      </c>
      <c r="CE110" s="24">
        <v>1</v>
      </c>
      <c r="CF110" s="24">
        <v>92</v>
      </c>
      <c r="CG110" s="24">
        <v>100</v>
      </c>
      <c r="CH110" s="24">
        <v>12.397</v>
      </c>
      <c r="CI110" s="24">
        <v>26.347000000000001</v>
      </c>
      <c r="CJ110" s="24">
        <v>61.652999999999999</v>
      </c>
      <c r="CK110" s="24">
        <v>3</v>
      </c>
      <c r="CL110" s="99" t="s">
        <v>413</v>
      </c>
      <c r="CM110" s="96" t="s">
        <v>414</v>
      </c>
      <c r="CN110" s="24">
        <v>66.344999999999999</v>
      </c>
      <c r="CO110" s="24">
        <v>120.196</v>
      </c>
      <c r="CP110" s="24">
        <v>120.73699999999999</v>
      </c>
      <c r="CQ110" s="24">
        <v>10</v>
      </c>
      <c r="CR110" s="24">
        <v>94</v>
      </c>
      <c r="CS110" s="24">
        <v>100</v>
      </c>
      <c r="CT110" s="24">
        <v>4</v>
      </c>
      <c r="CU110" s="24">
        <v>0</v>
      </c>
      <c r="CV110" s="25" t="s">
        <v>4809</v>
      </c>
      <c r="CW110" s="24">
        <v>84.593000000000004</v>
      </c>
      <c r="CX110" s="24">
        <v>143.21299999999999</v>
      </c>
      <c r="CY110" s="24">
        <v>167.982</v>
      </c>
      <c r="CZ110" s="24">
        <v>4</v>
      </c>
      <c r="DA110" s="24">
        <v>4.8</v>
      </c>
      <c r="DB110" s="24">
        <v>5.6269999999999998</v>
      </c>
      <c r="DC110" s="24">
        <v>7.7110000000000003</v>
      </c>
      <c r="DD110" s="24">
        <v>2</v>
      </c>
      <c r="DE110" s="25" t="s">
        <v>377</v>
      </c>
      <c r="DF110" s="24">
        <v>0</v>
      </c>
      <c r="DG110" s="24">
        <v>0</v>
      </c>
      <c r="DH110" s="24">
        <v>31.34</v>
      </c>
      <c r="DI110" s="24">
        <v>0</v>
      </c>
      <c r="DJ110" s="24">
        <v>100</v>
      </c>
      <c r="DK110" s="24">
        <v>100</v>
      </c>
      <c r="DL110" s="24">
        <v>15.750999999999999</v>
      </c>
      <c r="DM110" s="24">
        <v>17.983000000000001</v>
      </c>
      <c r="DN110" s="24">
        <v>70.16</v>
      </c>
      <c r="DO110" s="24">
        <v>2</v>
      </c>
      <c r="DP110" s="25" t="s">
        <v>380</v>
      </c>
      <c r="DQ110" s="25" t="s">
        <v>380</v>
      </c>
      <c r="DR110" s="25"/>
      <c r="DS110" s="74">
        <v>0</v>
      </c>
      <c r="DT110" s="25" t="s">
        <v>356</v>
      </c>
      <c r="DU110" s="24">
        <v>0</v>
      </c>
      <c r="DV110" s="24">
        <v>0</v>
      </c>
      <c r="DW110" s="24">
        <v>48.401000000000003</v>
      </c>
      <c r="DX110" s="24">
        <v>0</v>
      </c>
      <c r="DY110" s="24">
        <v>100</v>
      </c>
      <c r="DZ110" s="24">
        <v>100</v>
      </c>
      <c r="EA110" s="24">
        <v>4.3710000000000004</v>
      </c>
      <c r="EB110" s="24">
        <v>13.558999999999999</v>
      </c>
      <c r="EC110" s="24">
        <v>25.559000000000001</v>
      </c>
      <c r="ED110" s="24">
        <v>3</v>
      </c>
      <c r="EE110" s="96" t="s">
        <v>417</v>
      </c>
      <c r="EF110" s="96" t="s">
        <v>364</v>
      </c>
      <c r="EG110" s="24">
        <v>109.527</v>
      </c>
      <c r="EH110" s="24">
        <v>109.527</v>
      </c>
      <c r="EI110" s="24">
        <v>128.56</v>
      </c>
      <c r="EJ110" s="24">
        <v>1</v>
      </c>
      <c r="EK110" s="24">
        <v>100</v>
      </c>
      <c r="EL110" s="24">
        <v>100</v>
      </c>
      <c r="EM110" s="24">
        <v>4</v>
      </c>
      <c r="EN110" s="24">
        <v>0</v>
      </c>
      <c r="EO110" s="25" t="s">
        <v>4810</v>
      </c>
      <c r="EP110" s="24">
        <v>28.222000000000001</v>
      </c>
      <c r="EQ110" s="24">
        <v>30.026</v>
      </c>
      <c r="ER110" s="24">
        <v>30.347999999999999</v>
      </c>
      <c r="ES110" s="24">
        <v>3</v>
      </c>
      <c r="ET110" s="25" t="s">
        <v>360</v>
      </c>
      <c r="EU110" s="24">
        <v>0</v>
      </c>
      <c r="EV110" s="24">
        <v>0</v>
      </c>
      <c r="EW110" s="24">
        <v>50.515000000000001</v>
      </c>
      <c r="EX110" s="24">
        <v>0</v>
      </c>
      <c r="EY110" s="24">
        <v>97</v>
      </c>
      <c r="EZ110" s="24">
        <v>98</v>
      </c>
      <c r="FA110" s="24">
        <v>6.859</v>
      </c>
      <c r="FB110" s="24">
        <v>59.262999999999998</v>
      </c>
      <c r="FC110" s="24">
        <v>60.167999999999999</v>
      </c>
      <c r="FD110" s="24">
        <v>13</v>
      </c>
      <c r="FE110" s="25" t="s">
        <v>4811</v>
      </c>
      <c r="FF110" s="24">
        <v>2</v>
      </c>
      <c r="FG110" s="24">
        <v>3</v>
      </c>
      <c r="FH110" s="24">
        <v>4</v>
      </c>
      <c r="FI110" s="24">
        <v>0</v>
      </c>
      <c r="FJ110" s="24">
        <v>2</v>
      </c>
      <c r="FK110" s="24">
        <v>0</v>
      </c>
      <c r="FL110" s="25" t="s">
        <v>313</v>
      </c>
      <c r="FM110" s="25" t="s">
        <v>313</v>
      </c>
      <c r="FN110" s="24">
        <v>1</v>
      </c>
      <c r="FO110" s="24">
        <v>22.181999999999999</v>
      </c>
      <c r="FP110" s="24">
        <v>104.43899999999999</v>
      </c>
      <c r="FQ110" s="24">
        <v>105.611</v>
      </c>
      <c r="FR110" s="24">
        <v>12</v>
      </c>
      <c r="FS110" s="25" t="s">
        <v>522</v>
      </c>
      <c r="FT110" s="25" t="s">
        <v>522</v>
      </c>
      <c r="FU110" s="25"/>
      <c r="FV110" s="74">
        <v>0</v>
      </c>
      <c r="FW110" s="25" t="s">
        <v>4812</v>
      </c>
      <c r="FX110" s="25" t="s">
        <v>456</v>
      </c>
      <c r="FY110" s="24">
        <v>44.707999999999998</v>
      </c>
      <c r="FZ110" s="24">
        <v>87.251000000000005</v>
      </c>
      <c r="GA110" s="24">
        <v>88.311000000000007</v>
      </c>
      <c r="GB110" s="24">
        <v>4</v>
      </c>
      <c r="GC110" s="25" t="s">
        <v>360</v>
      </c>
      <c r="GD110" s="25" t="s">
        <v>360</v>
      </c>
      <c r="GE110" s="25"/>
      <c r="GF110" s="74">
        <v>0</v>
      </c>
      <c r="GG110" s="25" t="s">
        <v>4813</v>
      </c>
      <c r="GH110" s="25" t="s">
        <v>456</v>
      </c>
      <c r="GI110" s="24">
        <v>39.664999999999999</v>
      </c>
      <c r="GJ110" s="24">
        <v>42.350999999999999</v>
      </c>
      <c r="GK110" s="24">
        <v>53.271000000000001</v>
      </c>
      <c r="GL110" s="24">
        <v>2</v>
      </c>
      <c r="GM110" s="24">
        <v>1</v>
      </c>
      <c r="GN110" s="25" t="s">
        <v>4814</v>
      </c>
      <c r="GO110" s="24">
        <v>5.74</v>
      </c>
      <c r="GP110" s="24">
        <v>5.74</v>
      </c>
      <c r="GQ110" s="24">
        <v>7.1059999999999999</v>
      </c>
      <c r="GR110" s="24">
        <v>1</v>
      </c>
      <c r="GS110" s="24">
        <v>2</v>
      </c>
      <c r="GT110" s="24">
        <v>4</v>
      </c>
      <c r="GU110" s="24">
        <v>0</v>
      </c>
      <c r="GV110" s="24">
        <v>1</v>
      </c>
      <c r="GW110" s="25" t="s">
        <v>345</v>
      </c>
      <c r="GX110" s="24">
        <v>10.023</v>
      </c>
      <c r="GY110" s="24">
        <v>57.738</v>
      </c>
      <c r="GZ110" s="24">
        <v>58.968000000000004</v>
      </c>
      <c r="HA110" s="24">
        <v>14</v>
      </c>
      <c r="HB110" s="24">
        <v>1</v>
      </c>
      <c r="HC110" s="24">
        <v>3</v>
      </c>
      <c r="HD110" s="24">
        <v>2</v>
      </c>
      <c r="HE110" s="24">
        <v>3</v>
      </c>
      <c r="HF110" s="24">
        <v>4</v>
      </c>
      <c r="HG110" s="24">
        <v>5</v>
      </c>
      <c r="HH110" s="24">
        <v>4</v>
      </c>
      <c r="HI110" s="25" t="s">
        <v>3684</v>
      </c>
      <c r="HJ110" s="25" t="s">
        <v>3685</v>
      </c>
      <c r="HK110" s="8"/>
      <c r="HL110" s="25" t="s">
        <v>4804</v>
      </c>
      <c r="HM110" s="23">
        <v>44287.611030092594</v>
      </c>
      <c r="HN110" s="23">
        <v>44287.659791666665</v>
      </c>
      <c r="HO110" s="24">
        <v>100</v>
      </c>
      <c r="HP110" s="24">
        <v>4213</v>
      </c>
      <c r="HQ110" s="24">
        <v>1</v>
      </c>
      <c r="HR110" s="23">
        <v>44287.659805752315</v>
      </c>
      <c r="HS110" s="25" t="s">
        <v>314</v>
      </c>
      <c r="HT110" s="25" t="s">
        <v>1496</v>
      </c>
      <c r="HU110" s="25" t="s">
        <v>1531</v>
      </c>
      <c r="HV110" s="25" t="s">
        <v>317</v>
      </c>
      <c r="HW110" s="24">
        <v>1</v>
      </c>
      <c r="HX110" s="24">
        <v>1</v>
      </c>
      <c r="HY110" s="24">
        <v>2</v>
      </c>
      <c r="HZ110" s="24">
        <v>1</v>
      </c>
      <c r="IA110" s="24">
        <v>3</v>
      </c>
      <c r="IB110" s="24">
        <v>2</v>
      </c>
      <c r="IC110" s="24">
        <v>4</v>
      </c>
      <c r="ID110" s="24">
        <v>4</v>
      </c>
      <c r="IE110" s="25" t="s">
        <v>4815</v>
      </c>
      <c r="IF110" s="24">
        <v>4</v>
      </c>
      <c r="IG110" s="24">
        <v>0</v>
      </c>
      <c r="IH110" s="25" t="s">
        <v>4816</v>
      </c>
      <c r="II110" s="25" t="s">
        <v>436</v>
      </c>
      <c r="IJ110" s="25"/>
      <c r="IK110" s="74">
        <v>0</v>
      </c>
      <c r="IL110" s="25" t="s">
        <v>4817</v>
      </c>
      <c r="IM110" s="74">
        <v>25</v>
      </c>
      <c r="IN110" s="25"/>
      <c r="IO110" s="74">
        <v>0</v>
      </c>
      <c r="IP110" s="25" t="s">
        <v>4818</v>
      </c>
      <c r="IQ110" s="25" t="s">
        <v>4819</v>
      </c>
      <c r="IR110" s="74">
        <v>22</v>
      </c>
      <c r="IS110" s="25"/>
      <c r="IT110" s="74">
        <v>1</v>
      </c>
      <c r="IU110" s="25" t="s">
        <v>4820</v>
      </c>
      <c r="IV110" s="74">
        <v>21</v>
      </c>
      <c r="IW110" s="25"/>
      <c r="IX110" s="74">
        <v>1</v>
      </c>
      <c r="IY110" s="25" t="s">
        <v>4821</v>
      </c>
      <c r="IZ110" s="25" t="s">
        <v>4822</v>
      </c>
      <c r="JA110" s="74">
        <v>1</v>
      </c>
      <c r="JB110" s="25"/>
      <c r="JC110" s="74">
        <v>0</v>
      </c>
      <c r="JD110" s="74">
        <v>30</v>
      </c>
      <c r="JE110" s="74">
        <v>30</v>
      </c>
      <c r="JF110" s="25"/>
      <c r="JG110" s="74">
        <v>0</v>
      </c>
      <c r="JH110" s="25" t="s">
        <v>4823</v>
      </c>
      <c r="JI110" s="24">
        <v>4</v>
      </c>
      <c r="JJ110" s="24">
        <v>0</v>
      </c>
      <c r="JK110" s="24">
        <v>2</v>
      </c>
      <c r="JL110" s="24">
        <v>3</v>
      </c>
      <c r="JM110" s="25" t="s">
        <v>4824</v>
      </c>
      <c r="JN110" s="24">
        <v>1</v>
      </c>
      <c r="JO110" s="24">
        <v>1</v>
      </c>
      <c r="JP110" s="24">
        <v>2</v>
      </c>
      <c r="JQ110" s="24">
        <v>1</v>
      </c>
      <c r="JR110" s="24">
        <v>2</v>
      </c>
      <c r="JS110" s="25" t="s">
        <v>4825</v>
      </c>
      <c r="JT110" s="24">
        <v>1</v>
      </c>
      <c r="JU110" s="24">
        <v>3</v>
      </c>
      <c r="JV110" s="25" t="s">
        <v>4826</v>
      </c>
      <c r="JW110" s="24">
        <v>4</v>
      </c>
      <c r="JX110" s="24">
        <v>4</v>
      </c>
      <c r="JY110" s="24">
        <v>0</v>
      </c>
      <c r="JZ110" s="24">
        <v>1</v>
      </c>
      <c r="KA110" s="24">
        <v>0</v>
      </c>
      <c r="KB110" s="25" t="s">
        <v>313</v>
      </c>
      <c r="KC110" s="25" t="s">
        <v>313</v>
      </c>
      <c r="KD110" s="24">
        <v>1</v>
      </c>
      <c r="KE110" s="24">
        <v>7.0529999999999999</v>
      </c>
      <c r="KF110" s="24">
        <v>32.368000000000002</v>
      </c>
      <c r="KG110" s="24">
        <v>33.697000000000003</v>
      </c>
      <c r="KH110" s="24">
        <v>13</v>
      </c>
      <c r="KI110" s="24">
        <v>1</v>
      </c>
      <c r="KJ110" s="24">
        <v>2</v>
      </c>
      <c r="KK110" s="24">
        <v>1</v>
      </c>
      <c r="KL110" s="24">
        <v>3</v>
      </c>
      <c r="KM110" s="24">
        <v>3</v>
      </c>
      <c r="KN110" s="24">
        <v>12</v>
      </c>
      <c r="KO110" s="24">
        <v>2</v>
      </c>
      <c r="KP110" s="25" t="s">
        <v>808</v>
      </c>
      <c r="KQ110" s="25" t="s">
        <v>4827</v>
      </c>
      <c r="KR110" s="24">
        <v>1</v>
      </c>
      <c r="KS110" s="25" t="s">
        <v>633</v>
      </c>
      <c r="KT110" s="25" t="s">
        <v>313</v>
      </c>
      <c r="KU110" s="24">
        <v>4</v>
      </c>
      <c r="KV110" s="24">
        <v>3</v>
      </c>
      <c r="KW110" s="24">
        <v>3</v>
      </c>
      <c r="KX110" s="24">
        <v>3</v>
      </c>
      <c r="KY110" s="24">
        <v>4</v>
      </c>
      <c r="KZ110" s="24">
        <v>4</v>
      </c>
      <c r="LA110" s="24">
        <v>5</v>
      </c>
      <c r="LB110" s="24">
        <v>4</v>
      </c>
      <c r="LC110" s="24">
        <v>4</v>
      </c>
      <c r="LD110" s="24">
        <v>3</v>
      </c>
      <c r="LE110" s="24">
        <v>4</v>
      </c>
      <c r="LF110" s="24">
        <v>4</v>
      </c>
      <c r="LG110" s="24">
        <v>2</v>
      </c>
      <c r="LH110" s="24">
        <v>2</v>
      </c>
      <c r="LI110" s="24">
        <v>3</v>
      </c>
      <c r="LJ110" s="24">
        <v>3</v>
      </c>
      <c r="LK110" s="24">
        <v>5</v>
      </c>
      <c r="LL110" s="24">
        <v>1</v>
      </c>
      <c r="LM110" s="24">
        <v>1</v>
      </c>
      <c r="LN110" s="24">
        <v>4</v>
      </c>
      <c r="LO110" s="24">
        <v>3</v>
      </c>
      <c r="LP110" s="24">
        <v>3</v>
      </c>
      <c r="LQ110" s="24">
        <v>4</v>
      </c>
      <c r="LR110" s="24">
        <v>5</v>
      </c>
      <c r="LS110" s="24">
        <v>3</v>
      </c>
      <c r="LT110" s="24">
        <v>3</v>
      </c>
      <c r="LU110" s="24">
        <v>4</v>
      </c>
      <c r="LV110" s="25" t="s">
        <v>4828</v>
      </c>
      <c r="LW110" s="25" t="s">
        <v>4829</v>
      </c>
      <c r="LX110" s="25" t="s">
        <v>4830</v>
      </c>
      <c r="LY110" s="25" t="s">
        <v>4831</v>
      </c>
      <c r="LZ110" s="24">
        <v>49</v>
      </c>
      <c r="MA110">
        <f t="shared" si="59"/>
        <v>9</v>
      </c>
      <c r="MB110">
        <f t="shared" si="60"/>
        <v>16</v>
      </c>
      <c r="MC110">
        <f t="shared" si="61"/>
        <v>13</v>
      </c>
      <c r="MD110">
        <f t="shared" si="62"/>
        <v>10</v>
      </c>
      <c r="ME110">
        <f t="shared" si="92"/>
        <v>45</v>
      </c>
      <c r="MF110">
        <f t="shared" si="93"/>
        <v>1.5</v>
      </c>
      <c r="MG110">
        <f t="shared" si="94"/>
        <v>2.6666666666666665</v>
      </c>
      <c r="MH110">
        <f t="shared" si="95"/>
        <v>2.6</v>
      </c>
      <c r="MI110">
        <f t="shared" si="96"/>
        <v>2</v>
      </c>
      <c r="MJ110">
        <f t="shared" si="97"/>
        <v>3.75</v>
      </c>
      <c r="MK110">
        <f t="shared" si="98"/>
        <v>0.4</v>
      </c>
      <c r="ML110">
        <f t="shared" si="99"/>
        <v>3.6</v>
      </c>
      <c r="MM110">
        <f t="shared" si="100"/>
        <v>0</v>
      </c>
      <c r="MN110">
        <f t="shared" si="101"/>
        <v>4</v>
      </c>
      <c r="MO110">
        <f t="shared" si="102"/>
        <v>0.33333333333333331</v>
      </c>
      <c r="MP110">
        <f t="shared" si="103"/>
        <v>3.6666666666666665</v>
      </c>
      <c r="MQ110">
        <f t="shared" si="104"/>
        <v>0</v>
      </c>
      <c r="MR110">
        <f t="shared" si="105"/>
        <v>4</v>
      </c>
      <c r="MS110">
        <f t="shared" si="106"/>
        <v>90.428571428571431</v>
      </c>
      <c r="MT110">
        <f t="shared" si="107"/>
        <v>99.714285714285708</v>
      </c>
      <c r="MU110" s="77">
        <f t="shared" si="63"/>
        <v>0</v>
      </c>
      <c r="MV110">
        <f t="shared" si="64"/>
        <v>0</v>
      </c>
      <c r="MW110">
        <v>1</v>
      </c>
      <c r="MX110">
        <v>1</v>
      </c>
      <c r="MY110">
        <f t="shared" si="65"/>
        <v>0</v>
      </c>
      <c r="MZ110">
        <v>1</v>
      </c>
      <c r="NA110">
        <v>1</v>
      </c>
      <c r="NB110">
        <f t="shared" si="66"/>
        <v>0</v>
      </c>
      <c r="NC110">
        <f t="shared" si="67"/>
        <v>0.5</v>
      </c>
      <c r="ND110">
        <f t="shared" si="68"/>
        <v>0</v>
      </c>
      <c r="NE110">
        <f t="shared" si="69"/>
        <v>0.5</v>
      </c>
      <c r="NF110">
        <f t="shared" si="70"/>
        <v>1</v>
      </c>
      <c r="NG110">
        <f t="shared" si="71"/>
        <v>0</v>
      </c>
      <c r="NH110">
        <f t="shared" si="72"/>
        <v>0</v>
      </c>
      <c r="NI110">
        <f t="shared" si="73"/>
        <v>0</v>
      </c>
      <c r="NJ110">
        <f t="shared" si="74"/>
        <v>1</v>
      </c>
      <c r="NK110">
        <f t="shared" si="75"/>
        <v>1</v>
      </c>
      <c r="NL110">
        <f t="shared" si="76"/>
        <v>0</v>
      </c>
      <c r="NM110">
        <f t="shared" si="77"/>
        <v>0</v>
      </c>
      <c r="NN110" s="77">
        <f t="shared" si="78"/>
        <v>1</v>
      </c>
      <c r="NO110" s="77">
        <f t="shared" si="79"/>
        <v>0</v>
      </c>
      <c r="NP110" s="77">
        <f t="shared" si="80"/>
        <v>1</v>
      </c>
      <c r="NQ110" s="77">
        <f t="shared" si="81"/>
        <v>0</v>
      </c>
      <c r="NR110" s="77">
        <f t="shared" si="82"/>
        <v>1</v>
      </c>
      <c r="NS110" s="77">
        <f t="shared" si="83"/>
        <v>0</v>
      </c>
      <c r="NT110" s="77">
        <f t="shared" si="84"/>
        <v>0</v>
      </c>
      <c r="NU110" s="77">
        <f t="shared" si="85"/>
        <v>0</v>
      </c>
      <c r="NV110" s="77">
        <f t="shared" si="86"/>
        <v>0</v>
      </c>
      <c r="NW110" s="77" t="e">
        <f>IF(LEN(VLOOKUP(I:I,#REF!, 2, 0))=0, "", VLOOKUP(I:I,#REF!, 2, 0))</f>
        <v>#REF!</v>
      </c>
      <c r="NX110" s="77" t="e">
        <f>IF(LEN(VLOOKUP(I:I,#REF!, 3, 0))=0, "", VLOOKUP(I:I,#REF!, 3, 0))</f>
        <v>#REF!</v>
      </c>
      <c r="NY110" s="77">
        <f t="shared" si="108"/>
        <v>0.66666666666666663</v>
      </c>
      <c r="NZ110" s="77">
        <f t="shared" si="109"/>
        <v>1</v>
      </c>
      <c r="OA110" s="77">
        <f t="shared" si="110"/>
        <v>0</v>
      </c>
      <c r="OB110" s="77">
        <f t="shared" si="87"/>
        <v>0.33333333333333331</v>
      </c>
      <c r="OC110">
        <f t="shared" si="88"/>
        <v>0</v>
      </c>
      <c r="OD110" s="77">
        <f t="shared" si="111"/>
        <v>0.5</v>
      </c>
      <c r="OE110">
        <f t="shared" si="89"/>
        <v>0.33333333333333331</v>
      </c>
      <c r="OF110">
        <f t="shared" si="90"/>
        <v>0.36363636363636365</v>
      </c>
      <c r="OG110" t="e">
        <f t="shared" si="112"/>
        <v>#REF!</v>
      </c>
      <c r="OH110">
        <f t="shared" si="91"/>
        <v>0.5</v>
      </c>
      <c r="OI110">
        <f t="shared" si="113"/>
        <v>0</v>
      </c>
      <c r="OJ110" s="77">
        <f t="shared" si="114"/>
        <v>0.75</v>
      </c>
      <c r="OK110" t="e">
        <f>IF(LEN(VLOOKUP(I:I,#REF!, 2, 0))=0, "", VLOOKUP(I:I,#REF!, 2, 0))</f>
        <v>#REF!</v>
      </c>
      <c r="OL110" t="e">
        <f>IF(LEN(VLOOKUP(I:I,#REF!, 3, 0))=0, "", VLOOKUP(I:I,#REF!, 3, 0))</f>
        <v>#REF!</v>
      </c>
      <c r="OM110">
        <v>5</v>
      </c>
      <c r="ON110">
        <v>1</v>
      </c>
      <c r="OO110" s="109">
        <v>0</v>
      </c>
      <c r="OP110">
        <f t="shared" si="115"/>
        <v>12</v>
      </c>
      <c r="OQ110">
        <v>0</v>
      </c>
      <c r="OR110">
        <v>4</v>
      </c>
      <c r="OS110">
        <f t="shared" si="116"/>
        <v>9</v>
      </c>
    </row>
    <row r="111" spans="1:409" ht="18" customHeight="1">
      <c r="E111">
        <v>1</v>
      </c>
      <c r="F111" t="s">
        <v>353</v>
      </c>
      <c r="G111" t="s">
        <v>353</v>
      </c>
      <c r="H111" s="112" t="s">
        <v>4832</v>
      </c>
      <c r="I111" s="112" t="s">
        <v>4832</v>
      </c>
      <c r="J111" s="22"/>
      <c r="K111" s="23">
        <v>44284.646168981482</v>
      </c>
      <c r="L111" s="23">
        <v>44286.901250000003</v>
      </c>
      <c r="M111" s="24">
        <v>100</v>
      </c>
      <c r="N111" s="24">
        <v>1</v>
      </c>
      <c r="O111" s="74">
        <v>1</v>
      </c>
      <c r="P111" s="25" t="s">
        <v>313</v>
      </c>
      <c r="Q111" s="24">
        <v>194838</v>
      </c>
      <c r="R111" s="24">
        <v>1</v>
      </c>
      <c r="S111" s="23">
        <v>44286.901279571757</v>
      </c>
      <c r="T111" s="25" t="s">
        <v>314</v>
      </c>
      <c r="U111" s="25" t="s">
        <v>1496</v>
      </c>
      <c r="V111" s="25" t="s">
        <v>1531</v>
      </c>
      <c r="W111" s="25" t="s">
        <v>2101</v>
      </c>
      <c r="X111" s="24">
        <v>59.807000000000002</v>
      </c>
      <c r="Y111" s="24">
        <v>66.581999999999994</v>
      </c>
      <c r="Z111" s="24">
        <v>70.873999999999995</v>
      </c>
      <c r="AA111" s="24">
        <v>2</v>
      </c>
      <c r="AB111" s="24">
        <v>4</v>
      </c>
      <c r="AC111" s="24">
        <v>0</v>
      </c>
      <c r="AD111" s="24">
        <v>1</v>
      </c>
      <c r="AE111" s="24">
        <v>0</v>
      </c>
      <c r="AF111" s="24">
        <v>0</v>
      </c>
      <c r="AG111" s="24">
        <v>0</v>
      </c>
      <c r="AH111" s="24">
        <v>1</v>
      </c>
      <c r="AI111" s="24">
        <v>0</v>
      </c>
      <c r="AJ111" s="25" t="s">
        <v>313</v>
      </c>
      <c r="AK111" s="24">
        <v>5.73</v>
      </c>
      <c r="AL111" s="24">
        <v>19.675999999999998</v>
      </c>
      <c r="AM111" s="24">
        <v>24.952000000000002</v>
      </c>
      <c r="AN111" s="24">
        <v>3</v>
      </c>
      <c r="AO111" s="24">
        <v>4</v>
      </c>
      <c r="AP111" s="24">
        <v>0</v>
      </c>
      <c r="AQ111" s="24">
        <v>0</v>
      </c>
      <c r="AR111" s="24">
        <v>0</v>
      </c>
      <c r="AS111" s="24">
        <v>155.30000000000001</v>
      </c>
      <c r="AT111" s="24">
        <v>0</v>
      </c>
      <c r="AU111" s="24">
        <v>201.78</v>
      </c>
      <c r="AV111" s="24">
        <v>436.47699999999998</v>
      </c>
      <c r="AW111" s="24">
        <v>659.70699999999999</v>
      </c>
      <c r="AX111" s="24">
        <v>8</v>
      </c>
      <c r="AY111" s="25" t="s">
        <v>4642</v>
      </c>
      <c r="AZ111" s="25" t="s">
        <v>377</v>
      </c>
      <c r="BA111" s="25"/>
      <c r="BB111" s="74">
        <v>1</v>
      </c>
      <c r="BC111" s="25" t="s">
        <v>4833</v>
      </c>
      <c r="BD111" s="24">
        <v>79.864000000000004</v>
      </c>
      <c r="BE111" s="24">
        <v>542.22799999999995</v>
      </c>
      <c r="BF111" s="24">
        <v>549.31600000000003</v>
      </c>
      <c r="BG111" s="24">
        <v>10</v>
      </c>
      <c r="BH111" s="24">
        <v>7.8029999999999999</v>
      </c>
      <c r="BI111" s="24">
        <v>28.766999999999999</v>
      </c>
      <c r="BJ111" s="24">
        <v>31.292999999999999</v>
      </c>
      <c r="BK111" s="24">
        <v>3</v>
      </c>
      <c r="BL111" s="25" t="s">
        <v>377</v>
      </c>
      <c r="BM111" s="24">
        <v>49.392000000000003</v>
      </c>
      <c r="BN111" s="24">
        <v>49.392000000000003</v>
      </c>
      <c r="BO111" s="24">
        <v>89.132999999999996</v>
      </c>
      <c r="BP111" s="24">
        <v>1</v>
      </c>
      <c r="BQ111" s="24">
        <v>100</v>
      </c>
      <c r="BR111" s="24">
        <v>100</v>
      </c>
      <c r="BS111" s="24">
        <v>6.1890000000000001</v>
      </c>
      <c r="BT111" s="24">
        <v>973.48199999999997</v>
      </c>
      <c r="BU111" s="24">
        <v>1170.1769999999999</v>
      </c>
      <c r="BV111" s="24">
        <v>14</v>
      </c>
      <c r="BW111" s="25" t="s">
        <v>4834</v>
      </c>
      <c r="BX111" s="25" t="s">
        <v>411</v>
      </c>
      <c r="BY111" s="25"/>
      <c r="BZ111" s="74">
        <v>0</v>
      </c>
      <c r="CA111" s="25" t="s">
        <v>4835</v>
      </c>
      <c r="CB111" s="24">
        <v>122.723</v>
      </c>
      <c r="CC111" s="24">
        <v>173.762</v>
      </c>
      <c r="CD111" s="24">
        <v>175.221</v>
      </c>
      <c r="CE111" s="24">
        <v>5</v>
      </c>
      <c r="CF111" s="24">
        <v>100</v>
      </c>
      <c r="CG111" s="24">
        <v>100</v>
      </c>
      <c r="CH111" s="24">
        <v>68.102000000000004</v>
      </c>
      <c r="CI111" s="24">
        <v>151.822</v>
      </c>
      <c r="CJ111" s="24">
        <v>174.57499999999999</v>
      </c>
      <c r="CK111" s="24">
        <v>7</v>
      </c>
      <c r="CL111" s="99" t="s">
        <v>413</v>
      </c>
      <c r="CM111" s="96" t="s">
        <v>414</v>
      </c>
      <c r="CN111" s="24">
        <v>143.29300000000001</v>
      </c>
      <c r="CO111" s="24">
        <v>145.41999999999999</v>
      </c>
      <c r="CP111" s="24">
        <v>163.59100000000001</v>
      </c>
      <c r="CQ111" s="24">
        <v>2</v>
      </c>
      <c r="CR111" s="24">
        <v>100</v>
      </c>
      <c r="CS111" s="24">
        <v>100</v>
      </c>
      <c r="CT111" s="24">
        <v>4</v>
      </c>
      <c r="CU111" s="24">
        <v>0</v>
      </c>
      <c r="CV111" s="25" t="s">
        <v>313</v>
      </c>
      <c r="CW111" s="24">
        <v>174.84399999999999</v>
      </c>
      <c r="CX111" s="24">
        <v>470.315</v>
      </c>
      <c r="CY111" s="24">
        <v>527.40300000000002</v>
      </c>
      <c r="CZ111" s="24">
        <v>16</v>
      </c>
      <c r="DA111" s="24">
        <v>1.1539999999999999</v>
      </c>
      <c r="DB111" s="24">
        <v>20.952999999999999</v>
      </c>
      <c r="DC111" s="24">
        <v>24.632999999999999</v>
      </c>
      <c r="DD111" s="24">
        <v>9</v>
      </c>
      <c r="DE111" s="25" t="s">
        <v>370</v>
      </c>
      <c r="DF111" s="24">
        <v>0</v>
      </c>
      <c r="DG111" s="24">
        <v>0</v>
      </c>
      <c r="DH111" s="24">
        <v>49.484000000000002</v>
      </c>
      <c r="DI111" s="24">
        <v>0</v>
      </c>
      <c r="DJ111" s="24">
        <v>100</v>
      </c>
      <c r="DK111" s="24">
        <v>100</v>
      </c>
      <c r="DL111" s="24">
        <v>12.795</v>
      </c>
      <c r="DM111" s="24">
        <v>354.90899999999999</v>
      </c>
      <c r="DN111" s="24">
        <v>358.75900000000001</v>
      </c>
      <c r="DO111" s="24">
        <v>17</v>
      </c>
      <c r="DP111" s="25" t="s">
        <v>411</v>
      </c>
      <c r="DQ111" s="25" t="s">
        <v>411</v>
      </c>
      <c r="DR111" s="25"/>
      <c r="DS111" s="74">
        <v>0</v>
      </c>
      <c r="DT111" s="25" t="s">
        <v>4836</v>
      </c>
      <c r="DU111" s="24">
        <v>0</v>
      </c>
      <c r="DV111" s="24">
        <v>0</v>
      </c>
      <c r="DW111" s="24">
        <v>132.505</v>
      </c>
      <c r="DX111" s="24">
        <v>0</v>
      </c>
      <c r="DY111" s="24">
        <v>100</v>
      </c>
      <c r="DZ111" s="24">
        <v>100</v>
      </c>
      <c r="EA111" s="24">
        <v>9.2910000000000004</v>
      </c>
      <c r="EB111" s="24">
        <v>75.739999999999995</v>
      </c>
      <c r="EC111" s="24">
        <v>94.400999999999996</v>
      </c>
      <c r="ED111" s="24">
        <v>4</v>
      </c>
      <c r="EE111" s="96" t="s">
        <v>4237</v>
      </c>
      <c r="EF111" s="96" t="s">
        <v>4837</v>
      </c>
      <c r="EG111" s="24">
        <v>0</v>
      </c>
      <c r="EH111" s="24">
        <v>0</v>
      </c>
      <c r="EI111" s="24">
        <v>212.25200000000001</v>
      </c>
      <c r="EJ111" s="24">
        <v>0</v>
      </c>
      <c r="EK111" s="24">
        <v>100</v>
      </c>
      <c r="EL111" s="24">
        <v>100</v>
      </c>
      <c r="EM111" s="24">
        <v>4</v>
      </c>
      <c r="EN111" s="24">
        <v>0</v>
      </c>
      <c r="EO111" s="25" t="s">
        <v>313</v>
      </c>
      <c r="EP111" s="24">
        <v>14.385999999999999</v>
      </c>
      <c r="EQ111" s="24">
        <v>149.41900000000001</v>
      </c>
      <c r="ER111" s="24">
        <v>153.57</v>
      </c>
      <c r="ES111" s="24">
        <v>13</v>
      </c>
      <c r="ET111" s="25" t="s">
        <v>448</v>
      </c>
      <c r="EU111" s="24">
        <v>14.586</v>
      </c>
      <c r="EV111" s="24">
        <v>18.486000000000001</v>
      </c>
      <c r="EW111" s="24">
        <v>416.90100000000001</v>
      </c>
      <c r="EX111" s="24">
        <v>3</v>
      </c>
      <c r="EY111" s="24">
        <v>100</v>
      </c>
      <c r="EZ111" s="24">
        <v>100</v>
      </c>
      <c r="FA111" s="24">
        <v>24.667999999999999</v>
      </c>
      <c r="FB111" s="24">
        <v>74.738</v>
      </c>
      <c r="FC111" s="24">
        <v>79.930000000000007</v>
      </c>
      <c r="FD111" s="24">
        <v>8</v>
      </c>
      <c r="FE111" s="25" t="s">
        <v>714</v>
      </c>
      <c r="FF111" s="24">
        <v>2</v>
      </c>
      <c r="FG111" s="24">
        <v>4</v>
      </c>
      <c r="FH111" s="24">
        <v>4</v>
      </c>
      <c r="FI111" s="24">
        <v>0</v>
      </c>
      <c r="FJ111" s="24">
        <v>1</v>
      </c>
      <c r="FK111" s="24">
        <v>0</v>
      </c>
      <c r="FL111" s="25" t="s">
        <v>313</v>
      </c>
      <c r="FM111" s="25" t="s">
        <v>313</v>
      </c>
      <c r="FN111" s="24">
        <v>1</v>
      </c>
      <c r="FO111" s="24">
        <v>2.1669999999999998</v>
      </c>
      <c r="FP111" s="24">
        <v>2515.59</v>
      </c>
      <c r="FQ111" s="24">
        <v>2594.3429999999998</v>
      </c>
      <c r="FR111" s="24">
        <v>43</v>
      </c>
      <c r="FS111" s="25" t="s">
        <v>323</v>
      </c>
      <c r="FT111" s="25" t="s">
        <v>323</v>
      </c>
      <c r="FU111" s="25"/>
      <c r="FV111" s="74">
        <v>1</v>
      </c>
      <c r="FW111" s="25" t="s">
        <v>4838</v>
      </c>
      <c r="FX111" s="25" t="s">
        <v>360</v>
      </c>
      <c r="FY111" s="24">
        <v>26.326000000000001</v>
      </c>
      <c r="FZ111" s="24">
        <v>963.49199999999996</v>
      </c>
      <c r="GA111" s="24">
        <v>967.279</v>
      </c>
      <c r="GB111" s="24">
        <v>26</v>
      </c>
      <c r="GC111" s="25" t="s">
        <v>368</v>
      </c>
      <c r="GD111" s="25" t="s">
        <v>368</v>
      </c>
      <c r="GE111" s="25"/>
      <c r="GF111" s="74">
        <v>1</v>
      </c>
      <c r="GG111" s="25" t="s">
        <v>4839</v>
      </c>
      <c r="GH111" s="25" t="s">
        <v>360</v>
      </c>
      <c r="GI111" s="24">
        <v>1.42</v>
      </c>
      <c r="GJ111" s="24">
        <v>614.10799999999995</v>
      </c>
      <c r="GK111" s="24">
        <v>642.11699999999996</v>
      </c>
      <c r="GL111" s="24">
        <v>47</v>
      </c>
      <c r="GM111" s="24">
        <v>1</v>
      </c>
      <c r="GN111" s="25" t="s">
        <v>4840</v>
      </c>
      <c r="GO111" s="24">
        <v>8.2089999999999996</v>
      </c>
      <c r="GP111" s="24">
        <v>263.959</v>
      </c>
      <c r="GQ111" s="24">
        <v>266.14400000000001</v>
      </c>
      <c r="GR111" s="24">
        <v>102</v>
      </c>
      <c r="GS111" s="24">
        <v>1</v>
      </c>
      <c r="GT111" s="24">
        <v>4</v>
      </c>
      <c r="GU111" s="24">
        <v>0</v>
      </c>
      <c r="GV111" s="24">
        <v>1</v>
      </c>
      <c r="GW111" s="25" t="s">
        <v>448</v>
      </c>
      <c r="GX111" s="24">
        <v>3.633</v>
      </c>
      <c r="GY111" s="24">
        <v>118.43899999999999</v>
      </c>
      <c r="GZ111" s="24">
        <v>119.93600000000001</v>
      </c>
      <c r="HA111" s="24">
        <v>14</v>
      </c>
      <c r="HB111" s="24">
        <v>2</v>
      </c>
      <c r="HC111" s="24">
        <v>1</v>
      </c>
      <c r="HD111" s="24">
        <v>1</v>
      </c>
      <c r="HE111" s="24">
        <v>1</v>
      </c>
      <c r="HF111" s="24">
        <v>1</v>
      </c>
      <c r="HG111" s="24">
        <v>6</v>
      </c>
      <c r="HH111" s="24">
        <v>6</v>
      </c>
      <c r="HI111" s="25" t="s">
        <v>3684</v>
      </c>
      <c r="HJ111" s="25" t="s">
        <v>3685</v>
      </c>
      <c r="HK111" s="8"/>
      <c r="HL111" s="25" t="s">
        <v>4832</v>
      </c>
      <c r="HM111" s="27"/>
      <c r="HN111" s="27"/>
      <c r="HO111" s="27"/>
      <c r="HP111" s="27"/>
      <c r="HQ111" s="27"/>
      <c r="HR111" s="27"/>
      <c r="HS111" s="27"/>
      <c r="HT111" s="27"/>
      <c r="HU111" s="27"/>
      <c r="HV111" s="27"/>
      <c r="HW111" s="27"/>
      <c r="HX111" s="27"/>
      <c r="HY111" s="27"/>
      <c r="HZ111" s="27"/>
      <c r="IA111" s="27"/>
      <c r="IB111" s="27"/>
      <c r="IC111" s="27"/>
      <c r="ID111" s="27"/>
      <c r="IE111" s="27"/>
      <c r="IF111" s="27"/>
      <c r="IG111" s="27"/>
      <c r="IH111" s="27"/>
      <c r="II111" s="27" t="s">
        <v>320</v>
      </c>
      <c r="IJ111" s="27"/>
      <c r="IK111" s="24">
        <v>-999</v>
      </c>
      <c r="IL111" s="27"/>
      <c r="IM111" s="27" t="s">
        <v>320</v>
      </c>
      <c r="IN111" s="27"/>
      <c r="IO111" s="74">
        <v>-999</v>
      </c>
      <c r="IP111" s="27"/>
      <c r="IQ111" s="27"/>
      <c r="IR111" s="27" t="s">
        <v>320</v>
      </c>
      <c r="IS111" s="27"/>
      <c r="IT111" s="24">
        <v>-999</v>
      </c>
      <c r="IU111" s="27"/>
      <c r="IV111" s="27" t="s">
        <v>320</v>
      </c>
      <c r="IW111" s="27"/>
      <c r="IX111" s="24">
        <v>-999</v>
      </c>
      <c r="IY111" s="27"/>
      <c r="IZ111" s="27"/>
      <c r="JA111" s="27" t="s">
        <v>320</v>
      </c>
      <c r="JB111" s="27"/>
      <c r="JC111" s="24">
        <v>-999</v>
      </c>
      <c r="JD111" s="27"/>
      <c r="JE111" s="27" t="s">
        <v>320</v>
      </c>
      <c r="JF111" s="27"/>
      <c r="JG111" s="24">
        <v>-999</v>
      </c>
      <c r="JH111" s="27"/>
      <c r="JI111" s="27"/>
      <c r="JJ111" s="27"/>
      <c r="JK111" s="27"/>
      <c r="JL111" s="27"/>
      <c r="JM111" s="27"/>
      <c r="JN111" s="27"/>
      <c r="JO111" s="27"/>
      <c r="JP111" s="27"/>
      <c r="JQ111" s="27"/>
      <c r="JR111" s="27"/>
      <c r="JS111" s="27"/>
      <c r="JT111" s="27"/>
      <c r="JU111" s="27"/>
      <c r="JV111" s="27"/>
      <c r="JW111" s="27"/>
      <c r="JX111" s="27"/>
      <c r="JY111" s="27"/>
      <c r="JZ111" s="27"/>
      <c r="KA111" s="27"/>
      <c r="KB111" s="27"/>
      <c r="KC111" s="27"/>
      <c r="KD111" s="27"/>
      <c r="KE111" s="27"/>
      <c r="KF111" s="27"/>
      <c r="KG111" s="27"/>
      <c r="KH111" s="27"/>
      <c r="KI111" s="27"/>
      <c r="KJ111" s="27"/>
      <c r="KK111" s="27"/>
      <c r="KL111" s="27"/>
      <c r="KM111" s="27"/>
      <c r="KN111" s="27"/>
      <c r="KO111" s="27"/>
      <c r="KP111" s="27"/>
      <c r="KQ111" s="27"/>
      <c r="KR111" s="27"/>
      <c r="KS111" s="27"/>
      <c r="KT111" s="27"/>
      <c r="KU111" s="27"/>
      <c r="KV111" s="27"/>
      <c r="KW111" s="27"/>
      <c r="KX111" s="27"/>
      <c r="KY111" s="27"/>
      <c r="KZ111" s="27"/>
      <c r="LA111" s="27"/>
      <c r="LB111" s="27"/>
      <c r="LC111" s="27"/>
      <c r="LD111" s="27"/>
      <c r="LE111" s="27"/>
      <c r="LF111" s="27"/>
      <c r="LG111" s="27"/>
      <c r="LH111" s="27"/>
      <c r="LI111" s="27"/>
      <c r="LJ111" s="27"/>
      <c r="LK111" s="27"/>
      <c r="LL111" s="27"/>
      <c r="LM111" s="27"/>
      <c r="LN111" s="27"/>
      <c r="LO111" s="27"/>
      <c r="LP111" s="27"/>
      <c r="LQ111" s="27"/>
      <c r="LR111" s="27"/>
      <c r="LS111" s="27"/>
      <c r="LT111" s="27"/>
      <c r="LU111" s="27"/>
      <c r="LV111" s="27"/>
      <c r="LW111" s="27"/>
      <c r="LX111" s="27"/>
      <c r="LY111" s="27"/>
      <c r="LZ111" s="27"/>
      <c r="MA111">
        <f t="shared" si="59"/>
        <v>2</v>
      </c>
      <c r="MB111" t="str">
        <f t="shared" si="60"/>
        <v/>
      </c>
      <c r="MC111">
        <f t="shared" si="61"/>
        <v>6</v>
      </c>
      <c r="MD111" t="str">
        <f t="shared" si="62"/>
        <v/>
      </c>
      <c r="ME111" t="str">
        <f t="shared" si="92"/>
        <v/>
      </c>
      <c r="MF111">
        <f t="shared" si="93"/>
        <v>0.33333333333333331</v>
      </c>
      <c r="MG111" t="str">
        <f t="shared" si="94"/>
        <v/>
      </c>
      <c r="MH111">
        <f t="shared" si="95"/>
        <v>1.2</v>
      </c>
      <c r="MI111" t="str">
        <f t="shared" si="96"/>
        <v/>
      </c>
      <c r="MJ111" t="str">
        <f t="shared" si="97"/>
        <v/>
      </c>
      <c r="MK111">
        <f t="shared" si="98"/>
        <v>0</v>
      </c>
      <c r="ML111">
        <f t="shared" si="99"/>
        <v>4</v>
      </c>
      <c r="MM111">
        <f t="shared" si="100"/>
        <v>0</v>
      </c>
      <c r="MN111">
        <f t="shared" si="101"/>
        <v>4</v>
      </c>
      <c r="MO111">
        <f t="shared" si="102"/>
        <v>0</v>
      </c>
      <c r="MP111">
        <f t="shared" si="103"/>
        <v>4</v>
      </c>
      <c r="MQ111" t="str">
        <f t="shared" si="104"/>
        <v/>
      </c>
      <c r="MR111" t="str">
        <f t="shared" si="105"/>
        <v/>
      </c>
      <c r="MS111">
        <f t="shared" si="106"/>
        <v>100</v>
      </c>
      <c r="MT111">
        <f t="shared" si="107"/>
        <v>100</v>
      </c>
      <c r="MU111" s="77">
        <f t="shared" si="63"/>
        <v>1</v>
      </c>
      <c r="MV111">
        <f t="shared" si="64"/>
        <v>0</v>
      </c>
      <c r="MW111">
        <v>1</v>
      </c>
      <c r="MX111">
        <v>1</v>
      </c>
      <c r="MY111">
        <f t="shared" si="65"/>
        <v>0</v>
      </c>
      <c r="MZ111">
        <v>0</v>
      </c>
      <c r="NA111">
        <v>0</v>
      </c>
      <c r="NB111">
        <f t="shared" si="66"/>
        <v>1</v>
      </c>
      <c r="NC111">
        <f t="shared" si="67"/>
        <v>0</v>
      </c>
      <c r="ND111">
        <f t="shared" si="68"/>
        <v>1</v>
      </c>
      <c r="NE111">
        <f t="shared" si="69"/>
        <v>0</v>
      </c>
      <c r="NF111">
        <f t="shared" si="70"/>
        <v>1</v>
      </c>
      <c r="NG111">
        <f t="shared" si="71"/>
        <v>1</v>
      </c>
      <c r="NH111" t="str">
        <f t="shared" si="72"/>
        <v/>
      </c>
      <c r="NI111" t="str">
        <f t="shared" si="73"/>
        <v/>
      </c>
      <c r="NJ111" t="str">
        <f t="shared" si="74"/>
        <v/>
      </c>
      <c r="NK111" t="str">
        <f t="shared" si="75"/>
        <v/>
      </c>
      <c r="NL111" t="str">
        <f t="shared" si="76"/>
        <v/>
      </c>
      <c r="NM111" t="str">
        <f t="shared" si="77"/>
        <v/>
      </c>
      <c r="NN111" s="77" t="str">
        <f t="shared" si="78"/>
        <v/>
      </c>
      <c r="NO111" s="77" t="str">
        <f t="shared" si="79"/>
        <v/>
      </c>
      <c r="NP111" s="77" t="str">
        <f t="shared" si="80"/>
        <v/>
      </c>
      <c r="NQ111" s="77" t="str">
        <f t="shared" si="81"/>
        <v/>
      </c>
      <c r="NR111" s="77" t="str">
        <f t="shared" si="82"/>
        <v/>
      </c>
      <c r="NS111" s="77" t="str">
        <f t="shared" si="83"/>
        <v/>
      </c>
      <c r="NT111" s="77" t="str">
        <f t="shared" si="84"/>
        <v/>
      </c>
      <c r="NU111" s="77" t="str">
        <f t="shared" si="85"/>
        <v/>
      </c>
      <c r="NV111" s="77" t="str">
        <f t="shared" si="86"/>
        <v/>
      </c>
      <c r="NW111" s="77" t="e">
        <f>IF(LEN(VLOOKUP(I:I,#REF!, 2, 0))=0, "", VLOOKUP(I:I,#REF!, 2, 0))</f>
        <v>#REF!</v>
      </c>
      <c r="NX111" s="77" t="e">
        <f>IF(LEN(VLOOKUP(I:I,#REF!, 3, 0))=0, "", VLOOKUP(I:I,#REF!, 3, 0))</f>
        <v>#REF!</v>
      </c>
      <c r="NY111" s="77">
        <f t="shared" si="108"/>
        <v>0.33333333333333331</v>
      </c>
      <c r="NZ111" s="77">
        <f t="shared" si="109"/>
        <v>0.5</v>
      </c>
      <c r="OA111" s="77">
        <f t="shared" si="110"/>
        <v>0</v>
      </c>
      <c r="OB111" s="77">
        <f t="shared" si="87"/>
        <v>0.66666666666666663</v>
      </c>
      <c r="OC111">
        <f t="shared" si="88"/>
        <v>1</v>
      </c>
      <c r="OD111" s="77">
        <f t="shared" si="111"/>
        <v>0.5</v>
      </c>
      <c r="OE111" t="str">
        <f t="shared" si="89"/>
        <v/>
      </c>
      <c r="OF111" t="str">
        <f t="shared" si="90"/>
        <v/>
      </c>
      <c r="OG111" t="str">
        <f t="shared" si="112"/>
        <v/>
      </c>
      <c r="OH111">
        <f t="shared" si="91"/>
        <v>0.5</v>
      </c>
      <c r="OI111">
        <f t="shared" si="113"/>
        <v>0.5</v>
      </c>
      <c r="OJ111" s="77">
        <f t="shared" si="114"/>
        <v>0.5</v>
      </c>
      <c r="OK111" t="e">
        <f>IF(LEN(VLOOKUP(I:I,#REF!, 2, 0))=0, "", VLOOKUP(I:I,#REF!, 2, 0))</f>
        <v>#REF!</v>
      </c>
      <c r="OL111" t="e">
        <f>IF(LEN(VLOOKUP(I:I,#REF!, 3, 0))=0, "", VLOOKUP(I:I,#REF!, 3, 0))</f>
        <v>#REF!</v>
      </c>
      <c r="OM111" t="s">
        <v>353</v>
      </c>
      <c r="ON111" t="s">
        <v>353</v>
      </c>
      <c r="OO111" s="161">
        <v>1</v>
      </c>
      <c r="OP111" t="str">
        <f t="shared" si="115"/>
        <v/>
      </c>
      <c r="OQ111">
        <v>0</v>
      </c>
      <c r="OR111">
        <v>4</v>
      </c>
      <c r="OS111">
        <f t="shared" si="116"/>
        <v>1</v>
      </c>
    </row>
    <row r="112" spans="1:409" ht="18" customHeight="1">
      <c r="F112" t="s">
        <v>353</v>
      </c>
      <c r="G112" t="s">
        <v>353</v>
      </c>
      <c r="H112" s="110" t="s">
        <v>1567</v>
      </c>
      <c r="I112" s="110" t="s">
        <v>1567</v>
      </c>
      <c r="J112" s="5"/>
      <c r="K112" s="6">
        <v>44284.484965277778</v>
      </c>
      <c r="L112" s="6">
        <v>44284.633958333332</v>
      </c>
      <c r="M112" s="7">
        <v>100</v>
      </c>
      <c r="N112" s="7">
        <v>2</v>
      </c>
      <c r="O112" s="73">
        <v>1</v>
      </c>
      <c r="P112" s="4" t="s">
        <v>313</v>
      </c>
      <c r="Q112" s="7">
        <v>12873</v>
      </c>
      <c r="R112" s="7">
        <v>1</v>
      </c>
      <c r="S112" s="6">
        <v>44284.633975532408</v>
      </c>
      <c r="T112" s="4" t="s">
        <v>314</v>
      </c>
      <c r="U112" s="4" t="s">
        <v>315</v>
      </c>
      <c r="V112" s="4" t="s">
        <v>316</v>
      </c>
      <c r="W112" s="4" t="s">
        <v>317</v>
      </c>
      <c r="X112" s="7">
        <v>46.546999999999997</v>
      </c>
      <c r="Y112" s="7">
        <v>67.067999999999998</v>
      </c>
      <c r="Z112" s="7">
        <v>71.561000000000007</v>
      </c>
      <c r="AA112" s="7">
        <v>2</v>
      </c>
      <c r="AB112" s="7">
        <v>4</v>
      </c>
      <c r="AC112" s="7">
        <v>0</v>
      </c>
      <c r="AD112" s="7">
        <v>2</v>
      </c>
      <c r="AE112" s="7">
        <v>1</v>
      </c>
      <c r="AF112" s="7">
        <v>1</v>
      </c>
      <c r="AG112" s="7">
        <v>2</v>
      </c>
      <c r="AH112" s="7">
        <v>3</v>
      </c>
      <c r="AI112" s="7">
        <v>2</v>
      </c>
      <c r="AJ112" s="4" t="s">
        <v>1568</v>
      </c>
      <c r="AK112" s="7">
        <v>2.6829999999999998</v>
      </c>
      <c r="AL112" s="7">
        <v>4.0979999999999999</v>
      </c>
      <c r="AM112" s="7">
        <v>6.1360000000000001</v>
      </c>
      <c r="AN112" s="7">
        <v>2</v>
      </c>
      <c r="AO112" s="7">
        <v>4</v>
      </c>
      <c r="AP112" s="7">
        <v>0</v>
      </c>
      <c r="AQ112" s="7">
        <v>0</v>
      </c>
      <c r="AR112" s="7">
        <v>0</v>
      </c>
      <c r="AS112" s="7">
        <v>162.78</v>
      </c>
      <c r="AT112" s="7">
        <v>0</v>
      </c>
      <c r="AU112" s="7">
        <v>276.10899999999998</v>
      </c>
      <c r="AV112" s="7">
        <v>693.66700000000003</v>
      </c>
      <c r="AW112" s="7">
        <v>695.49400000000003</v>
      </c>
      <c r="AX112" s="7">
        <v>9</v>
      </c>
      <c r="AY112" s="4" t="s">
        <v>1569</v>
      </c>
      <c r="AZ112" s="4" t="s">
        <v>320</v>
      </c>
      <c r="BA112" s="4"/>
      <c r="BB112" s="73">
        <v>-888</v>
      </c>
      <c r="BC112" s="4" t="s">
        <v>1570</v>
      </c>
      <c r="BD112" s="7">
        <v>0</v>
      </c>
      <c r="BE112" s="7">
        <v>0</v>
      </c>
      <c r="BF112" s="7">
        <v>285.2</v>
      </c>
      <c r="BG112" s="7">
        <v>0</v>
      </c>
      <c r="BH112" s="7">
        <v>7.2</v>
      </c>
      <c r="BI112" s="7">
        <v>39.259</v>
      </c>
      <c r="BJ112" s="7">
        <v>41.572000000000003</v>
      </c>
      <c r="BK112" s="7">
        <v>3</v>
      </c>
      <c r="BL112" s="4" t="s">
        <v>1571</v>
      </c>
      <c r="BM112" s="7">
        <v>0</v>
      </c>
      <c r="BN112" s="7">
        <v>0</v>
      </c>
      <c r="BO112" s="7">
        <v>99.254000000000005</v>
      </c>
      <c r="BP112" s="7">
        <v>0</v>
      </c>
      <c r="BQ112" s="7">
        <v>100</v>
      </c>
      <c r="BR112" s="7">
        <v>100</v>
      </c>
      <c r="BS112" s="7">
        <v>461.11799999999999</v>
      </c>
      <c r="BT112" s="7">
        <v>1584.9380000000001</v>
      </c>
      <c r="BU112" s="7">
        <v>2026.78</v>
      </c>
      <c r="BV112" s="7">
        <v>2</v>
      </c>
      <c r="BW112" s="4" t="s">
        <v>448</v>
      </c>
      <c r="BX112" s="4" t="s">
        <v>448</v>
      </c>
      <c r="BY112" s="4"/>
      <c r="BZ112" s="73">
        <v>0</v>
      </c>
      <c r="CA112" s="4" t="s">
        <v>1572</v>
      </c>
      <c r="CB112" s="7">
        <v>0</v>
      </c>
      <c r="CC112" s="7">
        <v>0</v>
      </c>
      <c r="CD112" s="7">
        <v>100.70399999999999</v>
      </c>
      <c r="CE112" s="7">
        <v>0</v>
      </c>
      <c r="CF112" s="7">
        <v>100</v>
      </c>
      <c r="CG112" s="7">
        <v>50</v>
      </c>
      <c r="CH112" s="7">
        <v>44.426000000000002</v>
      </c>
      <c r="CI112" s="7">
        <v>61.680999999999997</v>
      </c>
      <c r="CJ112" s="7">
        <v>68.257999999999996</v>
      </c>
      <c r="CK112" s="7">
        <v>2</v>
      </c>
      <c r="CL112" s="97" t="s">
        <v>413</v>
      </c>
      <c r="CM112" s="94" t="s">
        <v>414</v>
      </c>
      <c r="CN112" s="7">
        <v>115.20699999999999</v>
      </c>
      <c r="CO112" s="7">
        <v>115.98699999999999</v>
      </c>
      <c r="CP112" s="7">
        <v>123.17100000000001</v>
      </c>
      <c r="CQ112" s="7">
        <v>2</v>
      </c>
      <c r="CR112" s="7">
        <v>100</v>
      </c>
      <c r="CS112" s="7">
        <v>90</v>
      </c>
      <c r="CT112" s="7">
        <v>4</v>
      </c>
      <c r="CU112" s="7">
        <v>0</v>
      </c>
      <c r="CV112" s="4" t="s">
        <v>415</v>
      </c>
      <c r="CW112" s="7">
        <v>0</v>
      </c>
      <c r="CX112" s="7">
        <v>0</v>
      </c>
      <c r="CY112" s="7">
        <v>433.72500000000002</v>
      </c>
      <c r="CZ112" s="7">
        <v>0</v>
      </c>
      <c r="DA112" s="7">
        <v>0.95099999999999996</v>
      </c>
      <c r="DB112" s="7">
        <v>0.95099999999999996</v>
      </c>
      <c r="DC112" s="7">
        <v>11.164</v>
      </c>
      <c r="DD112" s="7">
        <v>1</v>
      </c>
      <c r="DE112" s="4" t="s">
        <v>377</v>
      </c>
      <c r="DF112" s="7">
        <v>0</v>
      </c>
      <c r="DG112" s="7">
        <v>0</v>
      </c>
      <c r="DH112" s="7">
        <v>25.4</v>
      </c>
      <c r="DI112" s="7">
        <v>0</v>
      </c>
      <c r="DJ112" s="7">
        <v>100</v>
      </c>
      <c r="DK112" s="7">
        <v>100</v>
      </c>
      <c r="DL112" s="7">
        <v>44.984999999999999</v>
      </c>
      <c r="DM112" s="7">
        <v>60.000999999999998</v>
      </c>
      <c r="DN112" s="7">
        <v>168.82900000000001</v>
      </c>
      <c r="DO112" s="7">
        <v>2</v>
      </c>
      <c r="DP112" s="4" t="s">
        <v>1116</v>
      </c>
      <c r="DQ112" s="4" t="s">
        <v>510</v>
      </c>
      <c r="DR112" s="4" t="s">
        <v>956</v>
      </c>
      <c r="DS112" s="73">
        <v>1</v>
      </c>
      <c r="DT112" s="4" t="s">
        <v>1573</v>
      </c>
      <c r="DU112" s="7">
        <v>0</v>
      </c>
      <c r="DV112" s="7">
        <v>0</v>
      </c>
      <c r="DW112" s="7">
        <v>75.644999999999996</v>
      </c>
      <c r="DX112" s="7">
        <v>0</v>
      </c>
      <c r="DY112" s="7">
        <v>100</v>
      </c>
      <c r="DZ112" s="7">
        <v>50</v>
      </c>
      <c r="EA112" s="7">
        <v>126.687</v>
      </c>
      <c r="EB112" s="7">
        <v>144.05500000000001</v>
      </c>
      <c r="EC112" s="7">
        <v>152.886</v>
      </c>
      <c r="ED112" s="7">
        <v>2</v>
      </c>
      <c r="EE112" s="94" t="s">
        <v>417</v>
      </c>
      <c r="EF112" s="94" t="s">
        <v>364</v>
      </c>
      <c r="EG112" s="7">
        <v>0</v>
      </c>
      <c r="EH112" s="7">
        <v>0</v>
      </c>
      <c r="EI112" s="7">
        <v>172.9</v>
      </c>
      <c r="EJ112" s="7">
        <v>0</v>
      </c>
      <c r="EK112" s="7">
        <v>100</v>
      </c>
      <c r="EL112" s="7">
        <v>99</v>
      </c>
      <c r="EM112" s="7">
        <v>4</v>
      </c>
      <c r="EN112" s="7">
        <v>0</v>
      </c>
      <c r="EO112" s="4" t="s">
        <v>1574</v>
      </c>
      <c r="EP112" s="7">
        <v>38.399000000000001</v>
      </c>
      <c r="EQ112" s="7">
        <v>42.106999999999999</v>
      </c>
      <c r="ER112" s="7">
        <v>44.457999999999998</v>
      </c>
      <c r="ES112" s="7">
        <v>2</v>
      </c>
      <c r="ET112" s="4" t="s">
        <v>419</v>
      </c>
      <c r="EU112" s="7">
        <v>0</v>
      </c>
      <c r="EV112" s="7">
        <v>0</v>
      </c>
      <c r="EW112" s="7">
        <v>298.83300000000003</v>
      </c>
      <c r="EX112" s="7">
        <v>0</v>
      </c>
      <c r="EY112" s="7">
        <v>100</v>
      </c>
      <c r="EZ112" s="7">
        <v>100</v>
      </c>
      <c r="FA112" s="7">
        <v>61.817999999999998</v>
      </c>
      <c r="FB112" s="7">
        <v>393.27300000000002</v>
      </c>
      <c r="FC112" s="7">
        <v>394.18599999999998</v>
      </c>
      <c r="FD112" s="7">
        <v>6</v>
      </c>
      <c r="FE112" s="4" t="s">
        <v>1575</v>
      </c>
      <c r="FF112" s="7">
        <v>1</v>
      </c>
      <c r="FG112" s="7">
        <v>4</v>
      </c>
      <c r="FH112" s="7">
        <v>4</v>
      </c>
      <c r="FI112" s="7">
        <v>0</v>
      </c>
      <c r="FJ112" s="7">
        <v>3</v>
      </c>
      <c r="FK112" s="7">
        <v>0</v>
      </c>
      <c r="FL112" s="4" t="s">
        <v>313</v>
      </c>
      <c r="FM112" s="4" t="s">
        <v>313</v>
      </c>
      <c r="FN112" s="7">
        <v>1</v>
      </c>
      <c r="FO112" s="7">
        <v>70.096000000000004</v>
      </c>
      <c r="FP112" s="7">
        <v>129.38300000000001</v>
      </c>
      <c r="FQ112" s="7">
        <v>463.20100000000002</v>
      </c>
      <c r="FR112" s="7">
        <v>7</v>
      </c>
      <c r="FS112" s="4" t="s">
        <v>420</v>
      </c>
      <c r="FT112" s="4" t="s">
        <v>323</v>
      </c>
      <c r="FU112" s="4"/>
      <c r="FV112" s="73">
        <v>1</v>
      </c>
      <c r="FW112" s="4" t="s">
        <v>1576</v>
      </c>
      <c r="FX112" s="4" t="s">
        <v>339</v>
      </c>
      <c r="FY112" s="7">
        <v>138.874</v>
      </c>
      <c r="FZ112" s="7">
        <v>168.167</v>
      </c>
      <c r="GA112" s="7">
        <v>480.92200000000003</v>
      </c>
      <c r="GB112" s="7">
        <v>6</v>
      </c>
      <c r="GC112" s="4" t="s">
        <v>1577</v>
      </c>
      <c r="GD112" s="4" t="s">
        <v>360</v>
      </c>
      <c r="GE112" s="4" t="s">
        <v>956</v>
      </c>
      <c r="GF112" s="73">
        <v>0</v>
      </c>
      <c r="GG112" s="4" t="s">
        <v>1578</v>
      </c>
      <c r="GH112" s="4" t="s">
        <v>339</v>
      </c>
      <c r="GI112" s="7">
        <v>22.928999999999998</v>
      </c>
      <c r="GJ112" s="7">
        <v>108.509</v>
      </c>
      <c r="GK112" s="7">
        <v>150.512</v>
      </c>
      <c r="GL112" s="7">
        <v>3</v>
      </c>
      <c r="GM112" s="7">
        <v>4</v>
      </c>
      <c r="GN112" s="4" t="s">
        <v>1579</v>
      </c>
      <c r="GO112" s="7">
        <v>40.558999999999997</v>
      </c>
      <c r="GP112" s="7">
        <v>40.558999999999997</v>
      </c>
      <c r="GQ112" s="7">
        <v>41.476999999999997</v>
      </c>
      <c r="GR112" s="7">
        <v>1</v>
      </c>
      <c r="GS112" s="7">
        <v>2</v>
      </c>
      <c r="GT112" s="7">
        <v>4</v>
      </c>
      <c r="GU112" s="7">
        <v>0</v>
      </c>
      <c r="GV112" s="7">
        <v>2</v>
      </c>
      <c r="GW112" s="4" t="s">
        <v>448</v>
      </c>
      <c r="GX112" s="7">
        <v>7.8230000000000004</v>
      </c>
      <c r="GY112" s="7">
        <v>28.488</v>
      </c>
      <c r="GZ112" s="7">
        <v>31.643000000000001</v>
      </c>
      <c r="HA112" s="7">
        <v>7</v>
      </c>
      <c r="HB112" s="7">
        <v>2</v>
      </c>
      <c r="HC112" s="7">
        <v>2</v>
      </c>
      <c r="HD112" s="7">
        <v>2</v>
      </c>
      <c r="HE112" s="7">
        <v>2</v>
      </c>
      <c r="HF112" s="7">
        <v>2</v>
      </c>
      <c r="HG112" s="7">
        <v>2</v>
      </c>
      <c r="HH112" s="7">
        <v>2</v>
      </c>
      <c r="HI112" s="4" t="s">
        <v>346</v>
      </c>
      <c r="HJ112" s="4" t="s">
        <v>347</v>
      </c>
      <c r="HK112" s="8"/>
      <c r="HL112" s="4" t="s">
        <v>1567</v>
      </c>
      <c r="HM112" s="6">
        <v>44287.483263888891</v>
      </c>
      <c r="HN112" s="6">
        <v>44287.512789351851</v>
      </c>
      <c r="HO112" s="7">
        <v>100</v>
      </c>
      <c r="HP112" s="7">
        <v>2551</v>
      </c>
      <c r="HQ112" s="7">
        <v>1</v>
      </c>
      <c r="HR112" s="6">
        <v>44287.512810578701</v>
      </c>
      <c r="HS112" s="4" t="s">
        <v>314</v>
      </c>
      <c r="HT112" s="4" t="s">
        <v>315</v>
      </c>
      <c r="HU112" s="4" t="s">
        <v>316</v>
      </c>
      <c r="HV112" s="4" t="s">
        <v>317</v>
      </c>
      <c r="HW112" s="7">
        <v>0</v>
      </c>
      <c r="HX112" s="7">
        <v>1</v>
      </c>
      <c r="HY112" s="7">
        <v>1</v>
      </c>
      <c r="HZ112" s="7">
        <v>1</v>
      </c>
      <c r="IA112" s="7">
        <v>1</v>
      </c>
      <c r="IB112" s="7">
        <v>1</v>
      </c>
      <c r="IC112" s="7">
        <v>1</v>
      </c>
      <c r="ID112" s="7">
        <v>2</v>
      </c>
      <c r="IE112" s="4" t="s">
        <v>1580</v>
      </c>
      <c r="IF112" s="7">
        <v>4</v>
      </c>
      <c r="IG112" s="7">
        <v>0</v>
      </c>
      <c r="IH112" s="4" t="s">
        <v>391</v>
      </c>
      <c r="II112" s="4" t="s">
        <v>391</v>
      </c>
      <c r="IJ112" s="4"/>
      <c r="IK112" s="73">
        <v>1</v>
      </c>
      <c r="IL112" s="4" t="s">
        <v>428</v>
      </c>
      <c r="IM112" s="73">
        <v>33</v>
      </c>
      <c r="IN112" s="4"/>
      <c r="IO112" s="73">
        <v>1</v>
      </c>
      <c r="IP112" s="4" t="s">
        <v>1581</v>
      </c>
      <c r="IQ112" s="4" t="s">
        <v>659</v>
      </c>
      <c r="IR112" s="73">
        <v>23</v>
      </c>
      <c r="IS112" s="4"/>
      <c r="IT112" s="73">
        <v>0</v>
      </c>
      <c r="IU112" s="4" t="s">
        <v>1582</v>
      </c>
      <c r="IV112" s="73">
        <v>19</v>
      </c>
      <c r="IW112" s="4"/>
      <c r="IX112" s="73">
        <v>0</v>
      </c>
      <c r="IY112" s="4" t="s">
        <v>1583</v>
      </c>
      <c r="IZ112" s="4" t="s">
        <v>435</v>
      </c>
      <c r="JA112" s="73">
        <v>40</v>
      </c>
      <c r="JB112" s="4"/>
      <c r="JC112" s="73">
        <v>1</v>
      </c>
      <c r="JD112" s="73">
        <v>50</v>
      </c>
      <c r="JE112" s="73">
        <v>50</v>
      </c>
      <c r="JF112" s="4"/>
      <c r="JG112" s="73">
        <v>0</v>
      </c>
      <c r="JH112" s="4" t="s">
        <v>1584</v>
      </c>
      <c r="JI112" s="7">
        <v>4</v>
      </c>
      <c r="JJ112" s="7">
        <v>0</v>
      </c>
      <c r="JK112" s="7">
        <v>3</v>
      </c>
      <c r="JL112" s="7">
        <v>1</v>
      </c>
      <c r="JM112" s="4" t="s">
        <v>1585</v>
      </c>
      <c r="JN112" s="7">
        <v>1</v>
      </c>
      <c r="JO112" s="7">
        <v>2</v>
      </c>
      <c r="JP112" s="7">
        <v>2</v>
      </c>
      <c r="JQ112" s="7">
        <v>2</v>
      </c>
      <c r="JR112" s="7">
        <v>1</v>
      </c>
      <c r="JS112" s="4" t="s">
        <v>1586</v>
      </c>
      <c r="JT112" s="7">
        <v>1</v>
      </c>
      <c r="JU112" s="7">
        <v>2</v>
      </c>
      <c r="JV112" s="4" t="s">
        <v>1587</v>
      </c>
      <c r="JW112" s="7">
        <v>2</v>
      </c>
      <c r="JX112" s="7">
        <v>4</v>
      </c>
      <c r="JY112" s="7">
        <v>0</v>
      </c>
      <c r="JZ112" s="7">
        <v>2</v>
      </c>
      <c r="KA112" s="7">
        <v>0</v>
      </c>
      <c r="KB112" s="4" t="s">
        <v>313</v>
      </c>
      <c r="KC112" s="4" t="s">
        <v>313</v>
      </c>
      <c r="KD112" s="7">
        <v>2</v>
      </c>
      <c r="KE112" s="7">
        <v>9.4659999999999993</v>
      </c>
      <c r="KF112" s="7">
        <v>21.666</v>
      </c>
      <c r="KG112" s="7">
        <v>22.53</v>
      </c>
      <c r="KH112" s="7">
        <v>6</v>
      </c>
      <c r="KI112" s="7">
        <v>1</v>
      </c>
      <c r="KJ112" s="7">
        <v>1</v>
      </c>
      <c r="KK112" s="7">
        <v>1</v>
      </c>
      <c r="KL112" s="7">
        <v>1</v>
      </c>
      <c r="KM112" s="7">
        <v>1</v>
      </c>
      <c r="KN112" s="7">
        <v>10</v>
      </c>
      <c r="KO112" s="7">
        <v>1</v>
      </c>
      <c r="KP112" s="4" t="s">
        <v>326</v>
      </c>
      <c r="KQ112" s="4" t="s">
        <v>313</v>
      </c>
      <c r="KR112" s="7">
        <v>0</v>
      </c>
      <c r="KS112" s="4" t="s">
        <v>312</v>
      </c>
      <c r="KT112" s="4" t="s">
        <v>313</v>
      </c>
      <c r="KU112" s="7">
        <v>5</v>
      </c>
      <c r="KV112" s="7">
        <v>5</v>
      </c>
      <c r="KW112" s="7">
        <v>5</v>
      </c>
      <c r="KX112" s="7">
        <v>5</v>
      </c>
      <c r="KY112" s="7">
        <v>5</v>
      </c>
      <c r="KZ112" s="7">
        <v>5</v>
      </c>
      <c r="LA112" s="7">
        <v>5</v>
      </c>
      <c r="LB112" s="7">
        <v>5</v>
      </c>
      <c r="LC112" s="7">
        <v>5</v>
      </c>
      <c r="LD112" s="7">
        <v>5</v>
      </c>
      <c r="LE112" s="7">
        <v>5</v>
      </c>
      <c r="LF112" s="7">
        <v>5</v>
      </c>
      <c r="LG112" s="7">
        <v>5</v>
      </c>
      <c r="LH112" s="7">
        <v>5</v>
      </c>
      <c r="LI112" s="7">
        <v>4</v>
      </c>
      <c r="LJ112" s="7">
        <v>5</v>
      </c>
      <c r="LK112" s="7">
        <v>5</v>
      </c>
      <c r="LL112" s="7">
        <v>5</v>
      </c>
      <c r="LM112" s="7">
        <v>5</v>
      </c>
      <c r="LN112" s="7">
        <v>5</v>
      </c>
      <c r="LO112" s="7">
        <v>5</v>
      </c>
      <c r="LP112" s="7">
        <v>5</v>
      </c>
      <c r="LQ112" s="7">
        <v>5</v>
      </c>
      <c r="LR112" s="7">
        <v>5</v>
      </c>
      <c r="LS112" s="7">
        <v>5</v>
      </c>
      <c r="LT112" s="7">
        <v>5</v>
      </c>
      <c r="LU112" s="7">
        <v>5</v>
      </c>
      <c r="LV112" s="4" t="s">
        <v>1588</v>
      </c>
      <c r="LW112" s="4" t="s">
        <v>1589</v>
      </c>
      <c r="LX112" s="4" t="s">
        <v>594</v>
      </c>
      <c r="LY112" s="4" t="s">
        <v>1590</v>
      </c>
      <c r="LZ112" s="7">
        <v>70</v>
      </c>
      <c r="MA112">
        <f t="shared" si="59"/>
        <v>11</v>
      </c>
      <c r="MB112">
        <f t="shared" si="60"/>
        <v>7</v>
      </c>
      <c r="MC112">
        <f t="shared" si="61"/>
        <v>10</v>
      </c>
      <c r="MD112">
        <f t="shared" si="62"/>
        <v>5</v>
      </c>
      <c r="ME112">
        <f t="shared" si="92"/>
        <v>60</v>
      </c>
      <c r="MF112">
        <f t="shared" si="93"/>
        <v>1.8333333333333333</v>
      </c>
      <c r="MG112">
        <f t="shared" si="94"/>
        <v>1.1666666666666667</v>
      </c>
      <c r="MH112">
        <f t="shared" si="95"/>
        <v>2</v>
      </c>
      <c r="MI112">
        <f t="shared" si="96"/>
        <v>1</v>
      </c>
      <c r="MJ112">
        <f t="shared" si="97"/>
        <v>5</v>
      </c>
      <c r="MK112">
        <f t="shared" si="98"/>
        <v>0</v>
      </c>
      <c r="ML112">
        <f t="shared" si="99"/>
        <v>4</v>
      </c>
      <c r="MM112">
        <f t="shared" si="100"/>
        <v>0</v>
      </c>
      <c r="MN112">
        <f t="shared" si="101"/>
        <v>4</v>
      </c>
      <c r="MO112">
        <f t="shared" si="102"/>
        <v>0</v>
      </c>
      <c r="MP112">
        <f t="shared" si="103"/>
        <v>4</v>
      </c>
      <c r="MQ112">
        <f t="shared" si="104"/>
        <v>0</v>
      </c>
      <c r="MR112">
        <f t="shared" si="105"/>
        <v>4</v>
      </c>
      <c r="MS112">
        <f t="shared" si="106"/>
        <v>100</v>
      </c>
      <c r="MT112">
        <f t="shared" si="107"/>
        <v>84.142857142857139</v>
      </c>
      <c r="MU112" s="77">
        <f t="shared" si="63"/>
        <v>0</v>
      </c>
      <c r="MV112">
        <f t="shared" si="64"/>
        <v>0</v>
      </c>
      <c r="MW112">
        <v>1</v>
      </c>
      <c r="MX112">
        <v>1</v>
      </c>
      <c r="MY112">
        <f t="shared" si="65"/>
        <v>1</v>
      </c>
      <c r="MZ112">
        <v>1</v>
      </c>
      <c r="NA112">
        <v>1</v>
      </c>
      <c r="NB112">
        <f t="shared" si="66"/>
        <v>1</v>
      </c>
      <c r="NC112">
        <f t="shared" si="67"/>
        <v>1</v>
      </c>
      <c r="ND112">
        <f t="shared" si="68"/>
        <v>0</v>
      </c>
      <c r="NE112">
        <f t="shared" si="69"/>
        <v>1</v>
      </c>
      <c r="NF112">
        <f t="shared" si="70"/>
        <v>0</v>
      </c>
      <c r="NG112">
        <f t="shared" si="71"/>
        <v>0</v>
      </c>
      <c r="NH112">
        <f t="shared" si="72"/>
        <v>1</v>
      </c>
      <c r="NI112">
        <f t="shared" si="73"/>
        <v>1</v>
      </c>
      <c r="NJ112">
        <f t="shared" si="74"/>
        <v>0</v>
      </c>
      <c r="NK112">
        <f t="shared" si="75"/>
        <v>0</v>
      </c>
      <c r="NL112">
        <f t="shared" si="76"/>
        <v>1</v>
      </c>
      <c r="NM112">
        <f t="shared" si="77"/>
        <v>0</v>
      </c>
      <c r="NN112" s="77">
        <f t="shared" si="78"/>
        <v>0.5</v>
      </c>
      <c r="NO112" s="77">
        <f t="shared" si="79"/>
        <v>0</v>
      </c>
      <c r="NP112" s="77">
        <f t="shared" si="80"/>
        <v>1</v>
      </c>
      <c r="NQ112" s="77">
        <f t="shared" si="81"/>
        <v>1</v>
      </c>
      <c r="NR112" s="77">
        <f t="shared" si="82"/>
        <v>1</v>
      </c>
      <c r="NS112" s="77">
        <f t="shared" si="83"/>
        <v>0</v>
      </c>
      <c r="NT112" s="77">
        <f t="shared" si="84"/>
        <v>1</v>
      </c>
      <c r="NU112" s="77">
        <f t="shared" si="85"/>
        <v>0</v>
      </c>
      <c r="NV112" s="77">
        <f t="shared" si="86"/>
        <v>0</v>
      </c>
      <c r="NW112" s="77" t="e">
        <f>IF(LEN(VLOOKUP(I:I,#REF!, 2, 0))=0, "", VLOOKUP(I:I,#REF!, 2, 0))</f>
        <v>#REF!</v>
      </c>
      <c r="NX112" s="77" t="e">
        <f>IF(LEN(VLOOKUP(I:I,#REF!, 3, 0))=0, "", VLOOKUP(I:I,#REF!, 3, 0))</f>
        <v>#REF!</v>
      </c>
      <c r="NY112" s="77">
        <f t="shared" si="108"/>
        <v>0.83333333333333337</v>
      </c>
      <c r="NZ112" s="77">
        <f t="shared" si="109"/>
        <v>1</v>
      </c>
      <c r="OA112" s="77">
        <f t="shared" si="110"/>
        <v>0.5</v>
      </c>
      <c r="OB112" s="77">
        <f t="shared" si="87"/>
        <v>0.5</v>
      </c>
      <c r="OC112">
        <f t="shared" si="88"/>
        <v>0.5</v>
      </c>
      <c r="OD112" s="77">
        <f t="shared" si="111"/>
        <v>0.5</v>
      </c>
      <c r="OE112">
        <f t="shared" si="89"/>
        <v>0.5</v>
      </c>
      <c r="OF112">
        <f t="shared" si="90"/>
        <v>0.63636363636363635</v>
      </c>
      <c r="OG112" t="e">
        <f t="shared" si="112"/>
        <v>#REF!</v>
      </c>
      <c r="OH112">
        <f t="shared" si="91"/>
        <v>0.66666666666666663</v>
      </c>
      <c r="OI112">
        <f t="shared" si="113"/>
        <v>0.5</v>
      </c>
      <c r="OJ112" s="77">
        <f t="shared" si="114"/>
        <v>0.75</v>
      </c>
      <c r="OK112" t="e">
        <f>IF(LEN(VLOOKUP(I:I,#REF!, 2, 0))=0, "", VLOOKUP(I:I,#REF!, 2, 0))</f>
        <v>#REF!</v>
      </c>
      <c r="OL112" t="e">
        <f>IF(LEN(VLOOKUP(I:I,#REF!, 3, 0))=0, "", VLOOKUP(I:I,#REF!, 3, 0))</f>
        <v>#REF!</v>
      </c>
      <c r="OM112">
        <v>4</v>
      </c>
      <c r="ON112">
        <v>1</v>
      </c>
      <c r="OO112" s="1">
        <v>0</v>
      </c>
      <c r="OP112">
        <f t="shared" si="115"/>
        <v>5</v>
      </c>
      <c r="OQ112">
        <v>0</v>
      </c>
      <c r="OR112">
        <v>4</v>
      </c>
      <c r="OS112">
        <f t="shared" si="116"/>
        <v>8</v>
      </c>
    </row>
    <row r="113" spans="3:409" ht="18" customHeight="1">
      <c r="F113" t="s">
        <v>353</v>
      </c>
      <c r="G113" t="s">
        <v>353</v>
      </c>
      <c r="H113" s="112" t="s">
        <v>4841</v>
      </c>
      <c r="I113" s="112" t="s">
        <v>4841</v>
      </c>
      <c r="J113" s="22"/>
      <c r="K113" s="23">
        <v>44284.644988425927</v>
      </c>
      <c r="L113" s="23">
        <v>44284.718217592592</v>
      </c>
      <c r="M113" s="24">
        <v>100</v>
      </c>
      <c r="N113" s="24">
        <v>1</v>
      </c>
      <c r="O113" s="74">
        <v>1</v>
      </c>
      <c r="P113" s="25" t="s">
        <v>313</v>
      </c>
      <c r="Q113" s="24">
        <v>6326</v>
      </c>
      <c r="R113" s="24">
        <v>1</v>
      </c>
      <c r="S113" s="23">
        <v>44284.718233726853</v>
      </c>
      <c r="T113" s="25" t="s">
        <v>314</v>
      </c>
      <c r="U113" s="25" t="s">
        <v>826</v>
      </c>
      <c r="V113" s="25" t="s">
        <v>811</v>
      </c>
      <c r="W113" s="25" t="s">
        <v>598</v>
      </c>
      <c r="X113" s="24">
        <v>54.228000000000002</v>
      </c>
      <c r="Y113" s="24">
        <v>77.674000000000007</v>
      </c>
      <c r="Z113" s="24">
        <v>83.86</v>
      </c>
      <c r="AA113" s="24">
        <v>4</v>
      </c>
      <c r="AB113" s="24">
        <v>2</v>
      </c>
      <c r="AC113" s="24">
        <v>3</v>
      </c>
      <c r="AD113" s="24">
        <v>2</v>
      </c>
      <c r="AE113" s="24">
        <v>3</v>
      </c>
      <c r="AF113" s="24">
        <v>3</v>
      </c>
      <c r="AG113" s="24">
        <v>2</v>
      </c>
      <c r="AH113" s="24">
        <v>2</v>
      </c>
      <c r="AI113" s="24">
        <v>3</v>
      </c>
      <c r="AJ113" s="25" t="s">
        <v>4842</v>
      </c>
      <c r="AK113" s="24">
        <v>5.907</v>
      </c>
      <c r="AL113" s="24">
        <v>11.753</v>
      </c>
      <c r="AM113" s="24">
        <v>13.279</v>
      </c>
      <c r="AN113" s="24">
        <v>2</v>
      </c>
      <c r="AO113" s="24">
        <v>2</v>
      </c>
      <c r="AP113" s="24">
        <v>2</v>
      </c>
      <c r="AQ113" s="24">
        <v>0</v>
      </c>
      <c r="AR113" s="24">
        <v>0</v>
      </c>
      <c r="AS113" s="24">
        <v>180.46700000000001</v>
      </c>
      <c r="AT113" s="24">
        <v>0</v>
      </c>
      <c r="AU113" s="24">
        <v>309.15699999999998</v>
      </c>
      <c r="AV113" s="24">
        <v>459.20299999999997</v>
      </c>
      <c r="AW113" s="24">
        <v>493.43599999999998</v>
      </c>
      <c r="AX113" s="24">
        <v>28</v>
      </c>
      <c r="AY113" s="25" t="s">
        <v>4444</v>
      </c>
      <c r="AZ113" s="25" t="s">
        <v>377</v>
      </c>
      <c r="BA113" s="25"/>
      <c r="BB113" s="74">
        <v>1</v>
      </c>
      <c r="BC113" s="25" t="s">
        <v>4843</v>
      </c>
      <c r="BD113" s="24">
        <v>0</v>
      </c>
      <c r="BE113" s="24">
        <v>0</v>
      </c>
      <c r="BF113" s="24">
        <v>284.161</v>
      </c>
      <c r="BG113" s="24">
        <v>0</v>
      </c>
      <c r="BH113" s="24">
        <v>5.3460000000000001</v>
      </c>
      <c r="BI113" s="24">
        <v>5.3460000000000001</v>
      </c>
      <c r="BJ113" s="24">
        <v>61.177</v>
      </c>
      <c r="BK113" s="24">
        <v>1</v>
      </c>
      <c r="BL113" s="25" t="s">
        <v>4844</v>
      </c>
      <c r="BM113" s="24">
        <v>0</v>
      </c>
      <c r="BN113" s="24">
        <v>0</v>
      </c>
      <c r="BO113" s="24">
        <v>50.77</v>
      </c>
      <c r="BP113" s="24">
        <v>0</v>
      </c>
      <c r="BQ113" s="24">
        <v>85</v>
      </c>
      <c r="BR113" s="24">
        <v>90</v>
      </c>
      <c r="BS113" s="24">
        <v>239.667</v>
      </c>
      <c r="BT113" s="24">
        <v>376.15300000000002</v>
      </c>
      <c r="BU113" s="24">
        <v>377.28899999999999</v>
      </c>
      <c r="BV113" s="24">
        <v>14</v>
      </c>
      <c r="BW113" s="25" t="s">
        <v>4845</v>
      </c>
      <c r="BX113" s="25" t="s">
        <v>411</v>
      </c>
      <c r="BY113" s="25"/>
      <c r="BZ113" s="74">
        <v>0</v>
      </c>
      <c r="CA113" s="25" t="s">
        <v>4846</v>
      </c>
      <c r="CB113" s="24">
        <v>0</v>
      </c>
      <c r="CC113" s="24">
        <v>0</v>
      </c>
      <c r="CD113" s="24">
        <v>47.593000000000004</v>
      </c>
      <c r="CE113" s="24">
        <v>0</v>
      </c>
      <c r="CF113" s="24">
        <v>99</v>
      </c>
      <c r="CG113" s="24">
        <v>80</v>
      </c>
      <c r="CH113" s="24">
        <v>73.441000000000003</v>
      </c>
      <c r="CI113" s="24">
        <v>82.801000000000002</v>
      </c>
      <c r="CJ113" s="24">
        <v>92.417000000000002</v>
      </c>
      <c r="CK113" s="24">
        <v>2</v>
      </c>
      <c r="CL113" s="99" t="s">
        <v>413</v>
      </c>
      <c r="CM113" s="96" t="s">
        <v>414</v>
      </c>
      <c r="CN113" s="24">
        <v>0</v>
      </c>
      <c r="CO113" s="24">
        <v>0</v>
      </c>
      <c r="CP113" s="24">
        <v>201.28299999999999</v>
      </c>
      <c r="CQ113" s="24">
        <v>0</v>
      </c>
      <c r="CR113" s="24">
        <v>100</v>
      </c>
      <c r="CS113" s="24">
        <v>99</v>
      </c>
      <c r="CT113" s="24">
        <v>3</v>
      </c>
      <c r="CU113" s="24">
        <v>2</v>
      </c>
      <c r="CV113" s="25" t="s">
        <v>4847</v>
      </c>
      <c r="CW113" s="24">
        <v>235.65299999999999</v>
      </c>
      <c r="CX113" s="24">
        <v>331.57299999999998</v>
      </c>
      <c r="CY113" s="24">
        <v>427.04599999999999</v>
      </c>
      <c r="CZ113" s="24">
        <v>4</v>
      </c>
      <c r="DA113" s="24">
        <v>3.07</v>
      </c>
      <c r="DB113" s="24">
        <v>4.4880000000000004</v>
      </c>
      <c r="DC113" s="24">
        <v>55.277000000000001</v>
      </c>
      <c r="DD113" s="24">
        <v>2</v>
      </c>
      <c r="DE113" s="25" t="s">
        <v>4848</v>
      </c>
      <c r="DF113" s="24">
        <v>9.0009999999999994</v>
      </c>
      <c r="DG113" s="24">
        <v>36.56</v>
      </c>
      <c r="DH113" s="24">
        <v>38.555999999999997</v>
      </c>
      <c r="DI113" s="24">
        <v>3</v>
      </c>
      <c r="DJ113" s="24">
        <v>100</v>
      </c>
      <c r="DK113" s="24">
        <v>100</v>
      </c>
      <c r="DL113" s="24">
        <v>18.747</v>
      </c>
      <c r="DM113" s="24">
        <v>453.70499999999998</v>
      </c>
      <c r="DN113" s="24">
        <v>459.904</v>
      </c>
      <c r="DO113" s="24">
        <v>22</v>
      </c>
      <c r="DP113" s="25" t="s">
        <v>356</v>
      </c>
      <c r="DQ113" s="25" t="s">
        <v>320</v>
      </c>
      <c r="DR113" s="25" t="s">
        <v>320</v>
      </c>
      <c r="DS113" s="74">
        <v>-888</v>
      </c>
      <c r="DT113" s="25" t="s">
        <v>4849</v>
      </c>
      <c r="DU113" s="24">
        <v>78.304000000000002</v>
      </c>
      <c r="DV113" s="24">
        <v>78.304000000000002</v>
      </c>
      <c r="DW113" s="24">
        <v>78.78</v>
      </c>
      <c r="DX113" s="24">
        <v>1</v>
      </c>
      <c r="DY113" s="24">
        <v>99</v>
      </c>
      <c r="DZ113" s="24">
        <v>50</v>
      </c>
      <c r="EA113" s="24">
        <v>7.0259999999999998</v>
      </c>
      <c r="EB113" s="24">
        <v>50.462000000000003</v>
      </c>
      <c r="EC113" s="24">
        <v>53.287999999999997</v>
      </c>
      <c r="ED113" s="24">
        <v>13</v>
      </c>
      <c r="EE113" s="96" t="s">
        <v>417</v>
      </c>
      <c r="EF113" s="96" t="s">
        <v>364</v>
      </c>
      <c r="EG113" s="24">
        <v>0</v>
      </c>
      <c r="EH113" s="24">
        <v>0</v>
      </c>
      <c r="EI113" s="24">
        <v>177.95599999999999</v>
      </c>
      <c r="EJ113" s="24">
        <v>0</v>
      </c>
      <c r="EK113" s="24">
        <v>100</v>
      </c>
      <c r="EL113" s="24">
        <v>93</v>
      </c>
      <c r="EM113" s="24">
        <v>2</v>
      </c>
      <c r="EN113" s="24">
        <v>2</v>
      </c>
      <c r="EO113" s="25" t="s">
        <v>4850</v>
      </c>
      <c r="EP113" s="24">
        <v>29.236999999999998</v>
      </c>
      <c r="EQ113" s="24">
        <v>100.125</v>
      </c>
      <c r="ER113" s="24">
        <v>101.366</v>
      </c>
      <c r="ES113" s="24">
        <v>5</v>
      </c>
      <c r="ET113" s="25" t="s">
        <v>606</v>
      </c>
      <c r="EU113" s="24">
        <v>0</v>
      </c>
      <c r="EV113" s="24">
        <v>0</v>
      </c>
      <c r="EW113" s="24">
        <v>296.75</v>
      </c>
      <c r="EX113" s="24">
        <v>0</v>
      </c>
      <c r="EY113" s="24">
        <v>97</v>
      </c>
      <c r="EZ113" s="24">
        <v>80</v>
      </c>
      <c r="FA113" s="24">
        <v>9.4169999999999998</v>
      </c>
      <c r="FB113" s="24">
        <v>189.221</v>
      </c>
      <c r="FC113" s="24">
        <v>191.822</v>
      </c>
      <c r="FD113" s="24">
        <v>10</v>
      </c>
      <c r="FE113" s="25" t="s">
        <v>4851</v>
      </c>
      <c r="FF113" s="24">
        <v>3</v>
      </c>
      <c r="FG113" s="24">
        <v>2</v>
      </c>
      <c r="FH113" s="24">
        <v>1</v>
      </c>
      <c r="FI113" s="24">
        <v>4</v>
      </c>
      <c r="FJ113" s="24">
        <v>1</v>
      </c>
      <c r="FK113" s="24">
        <v>0</v>
      </c>
      <c r="FL113" s="25" t="s">
        <v>313</v>
      </c>
      <c r="FM113" s="25" t="s">
        <v>313</v>
      </c>
      <c r="FN113" s="24">
        <v>1</v>
      </c>
      <c r="FO113" s="24">
        <v>53.96</v>
      </c>
      <c r="FP113" s="24">
        <v>292.72199999999998</v>
      </c>
      <c r="FQ113" s="24">
        <v>298.25599999999997</v>
      </c>
      <c r="FR113" s="24">
        <v>7</v>
      </c>
      <c r="FS113" s="25" t="s">
        <v>4852</v>
      </c>
      <c r="FT113" s="25" t="s">
        <v>323</v>
      </c>
      <c r="FU113" s="25"/>
      <c r="FV113" s="74">
        <v>1</v>
      </c>
      <c r="FW113" s="25" t="s">
        <v>4853</v>
      </c>
      <c r="FX113" s="25" t="s">
        <v>336</v>
      </c>
      <c r="FY113" s="24">
        <v>14.635999999999999</v>
      </c>
      <c r="FZ113" s="24">
        <v>816.61099999999999</v>
      </c>
      <c r="GA113" s="24">
        <v>818.09699999999998</v>
      </c>
      <c r="GB113" s="24">
        <v>25</v>
      </c>
      <c r="GC113" s="25" t="s">
        <v>356</v>
      </c>
      <c r="GD113" s="25" t="s">
        <v>320</v>
      </c>
      <c r="GE113" s="25"/>
      <c r="GF113" s="74">
        <v>-888</v>
      </c>
      <c r="GG113" s="25" t="s">
        <v>4854</v>
      </c>
      <c r="GH113" s="25" t="s">
        <v>456</v>
      </c>
      <c r="GI113" s="24">
        <v>34.093000000000004</v>
      </c>
      <c r="GJ113" s="24">
        <v>339.298</v>
      </c>
      <c r="GK113" s="24">
        <v>340.779</v>
      </c>
      <c r="GL113" s="24">
        <v>14</v>
      </c>
      <c r="GM113" s="24">
        <v>2</v>
      </c>
      <c r="GN113" s="25" t="s">
        <v>4855</v>
      </c>
      <c r="GO113" s="24">
        <v>61.475000000000001</v>
      </c>
      <c r="GP113" s="24">
        <v>145.66999999999999</v>
      </c>
      <c r="GQ113" s="24">
        <v>146.89699999999999</v>
      </c>
      <c r="GR113" s="24">
        <v>3</v>
      </c>
      <c r="GS113" s="24">
        <v>1</v>
      </c>
      <c r="GT113" s="24">
        <v>2</v>
      </c>
      <c r="GU113" s="24">
        <v>2</v>
      </c>
      <c r="GV113" s="24">
        <v>3</v>
      </c>
      <c r="GW113" s="25" t="s">
        <v>448</v>
      </c>
      <c r="GX113" s="24">
        <v>8.9749999999999996</v>
      </c>
      <c r="GY113" s="24">
        <v>86.045000000000002</v>
      </c>
      <c r="GZ113" s="24">
        <v>86.875</v>
      </c>
      <c r="HA113" s="24">
        <v>20</v>
      </c>
      <c r="HB113" s="24">
        <v>3</v>
      </c>
      <c r="HC113" s="24">
        <v>2</v>
      </c>
      <c r="HD113" s="24">
        <v>1</v>
      </c>
      <c r="HE113" s="24">
        <v>1</v>
      </c>
      <c r="HF113" s="24">
        <v>2</v>
      </c>
      <c r="HG113" s="24">
        <v>5</v>
      </c>
      <c r="HH113" s="24">
        <v>6</v>
      </c>
      <c r="HI113" s="25" t="s">
        <v>3684</v>
      </c>
      <c r="HJ113" s="25" t="s">
        <v>3685</v>
      </c>
      <c r="HK113" s="8"/>
      <c r="HL113" s="25" t="s">
        <v>4841</v>
      </c>
      <c r="HM113" s="23">
        <v>44287.644328703704</v>
      </c>
      <c r="HN113" s="23">
        <v>44287.872175925928</v>
      </c>
      <c r="HO113" s="24">
        <v>100</v>
      </c>
      <c r="HP113" s="24">
        <v>19685</v>
      </c>
      <c r="HQ113" s="24">
        <v>1</v>
      </c>
      <c r="HR113" s="23">
        <v>44287.872198229168</v>
      </c>
      <c r="HS113" s="25" t="s">
        <v>314</v>
      </c>
      <c r="HT113" s="25" t="s">
        <v>826</v>
      </c>
      <c r="HU113" s="25" t="s">
        <v>811</v>
      </c>
      <c r="HV113" s="25" t="s">
        <v>598</v>
      </c>
      <c r="HW113" s="24">
        <v>1</v>
      </c>
      <c r="HX113" s="24">
        <v>2</v>
      </c>
      <c r="HY113" s="24">
        <v>2</v>
      </c>
      <c r="HZ113" s="24">
        <v>1</v>
      </c>
      <c r="IA113" s="24">
        <v>2</v>
      </c>
      <c r="IB113" s="24">
        <v>1</v>
      </c>
      <c r="IC113" s="24">
        <v>2</v>
      </c>
      <c r="ID113" s="24">
        <v>3</v>
      </c>
      <c r="IE113" s="25" t="s">
        <v>4856</v>
      </c>
      <c r="IF113" s="24">
        <v>2</v>
      </c>
      <c r="IG113" s="24">
        <v>2</v>
      </c>
      <c r="IH113" s="25" t="s">
        <v>4857</v>
      </c>
      <c r="II113" s="25" t="s">
        <v>391</v>
      </c>
      <c r="IJ113" s="25"/>
      <c r="IK113" s="74">
        <v>1</v>
      </c>
      <c r="IL113" s="25" t="s">
        <v>2151</v>
      </c>
      <c r="IM113" s="74">
        <v>33</v>
      </c>
      <c r="IN113" s="25"/>
      <c r="IO113" s="74">
        <v>1</v>
      </c>
      <c r="IP113" s="25" t="s">
        <v>4858</v>
      </c>
      <c r="IQ113" s="25" t="s">
        <v>4859</v>
      </c>
      <c r="IR113" s="74">
        <v>10</v>
      </c>
      <c r="IS113" s="25"/>
      <c r="IT113" s="74">
        <v>0</v>
      </c>
      <c r="IU113" s="25" t="s">
        <v>4860</v>
      </c>
      <c r="IV113" s="74">
        <v>27</v>
      </c>
      <c r="IW113" s="25"/>
      <c r="IX113" s="74">
        <v>0</v>
      </c>
      <c r="IY113" s="25" t="s">
        <v>4861</v>
      </c>
      <c r="IZ113" s="25" t="s">
        <v>4862</v>
      </c>
      <c r="JA113" s="74">
        <v>40</v>
      </c>
      <c r="JB113" s="25"/>
      <c r="JC113" s="74">
        <v>1</v>
      </c>
      <c r="JD113" s="25" t="s">
        <v>4863</v>
      </c>
      <c r="JE113" s="74">
        <v>50</v>
      </c>
      <c r="JF113" s="25"/>
      <c r="JG113" s="74">
        <v>0</v>
      </c>
      <c r="JH113" s="25" t="s">
        <v>4864</v>
      </c>
      <c r="JI113" s="24">
        <v>3</v>
      </c>
      <c r="JJ113" s="24">
        <v>1</v>
      </c>
      <c r="JK113" s="24">
        <v>3</v>
      </c>
      <c r="JL113" s="24">
        <v>2</v>
      </c>
      <c r="JM113" s="25" t="s">
        <v>4865</v>
      </c>
      <c r="JN113" s="24">
        <v>1</v>
      </c>
      <c r="JO113" s="24">
        <v>2</v>
      </c>
      <c r="JP113" s="24">
        <v>2</v>
      </c>
      <c r="JQ113" s="24">
        <v>3</v>
      </c>
      <c r="JR113" s="24">
        <v>2</v>
      </c>
      <c r="JS113" s="25" t="s">
        <v>4866</v>
      </c>
      <c r="JT113" s="24">
        <v>3</v>
      </c>
      <c r="JU113" s="24">
        <v>2</v>
      </c>
      <c r="JV113" s="25" t="s">
        <v>4867</v>
      </c>
      <c r="JW113" s="24">
        <v>1</v>
      </c>
      <c r="JX113" s="24">
        <v>3</v>
      </c>
      <c r="JY113" s="24">
        <v>0</v>
      </c>
      <c r="JZ113" s="24">
        <v>1</v>
      </c>
      <c r="KA113" s="24">
        <v>0</v>
      </c>
      <c r="KB113" s="25" t="s">
        <v>313</v>
      </c>
      <c r="KC113" s="25" t="s">
        <v>313</v>
      </c>
      <c r="KD113" s="24">
        <v>2</v>
      </c>
      <c r="KE113" s="24">
        <v>10.486000000000001</v>
      </c>
      <c r="KF113" s="24">
        <v>54.917000000000002</v>
      </c>
      <c r="KG113" s="24">
        <v>55.95</v>
      </c>
      <c r="KH113" s="24">
        <v>5</v>
      </c>
      <c r="KI113" s="24">
        <v>1</v>
      </c>
      <c r="KJ113" s="24">
        <v>1</v>
      </c>
      <c r="KK113" s="24">
        <v>1</v>
      </c>
      <c r="KL113" s="24">
        <v>1</v>
      </c>
      <c r="KM113" s="24">
        <v>1</v>
      </c>
      <c r="KN113" s="24">
        <v>11</v>
      </c>
      <c r="KO113" s="24">
        <v>2</v>
      </c>
      <c r="KP113" s="25" t="s">
        <v>360</v>
      </c>
      <c r="KQ113" s="25" t="s">
        <v>313</v>
      </c>
      <c r="KR113" s="24">
        <v>1</v>
      </c>
      <c r="KS113" s="25" t="s">
        <v>331</v>
      </c>
      <c r="KT113" s="25" t="s">
        <v>313</v>
      </c>
      <c r="KU113" s="24">
        <v>4</v>
      </c>
      <c r="KV113" s="24">
        <v>4</v>
      </c>
      <c r="KW113" s="24">
        <v>3</v>
      </c>
      <c r="KX113" s="24">
        <v>4</v>
      </c>
      <c r="KY113" s="24">
        <v>3</v>
      </c>
      <c r="KZ113" s="24">
        <v>4</v>
      </c>
      <c r="LA113" s="24">
        <v>3</v>
      </c>
      <c r="LB113" s="24">
        <v>3</v>
      </c>
      <c r="LC113" s="24">
        <v>3</v>
      </c>
      <c r="LD113" s="24">
        <v>4</v>
      </c>
      <c r="LE113" s="24">
        <v>4</v>
      </c>
      <c r="LF113" s="24">
        <v>4</v>
      </c>
      <c r="LG113" s="24">
        <v>4</v>
      </c>
      <c r="LH113" s="24">
        <v>4</v>
      </c>
      <c r="LI113" s="24">
        <v>5</v>
      </c>
      <c r="LJ113" s="24">
        <v>3</v>
      </c>
      <c r="LK113" s="24">
        <v>3</v>
      </c>
      <c r="LL113" s="24">
        <v>1</v>
      </c>
      <c r="LM113" s="24">
        <v>2</v>
      </c>
      <c r="LN113" s="24">
        <v>4</v>
      </c>
      <c r="LO113" s="24">
        <v>4</v>
      </c>
      <c r="LP113" s="24">
        <v>5</v>
      </c>
      <c r="LQ113" s="24">
        <v>5</v>
      </c>
      <c r="LR113" s="24">
        <v>3</v>
      </c>
      <c r="LS113" s="24">
        <v>3</v>
      </c>
      <c r="LT113" s="24">
        <v>4</v>
      </c>
      <c r="LU113" s="24">
        <v>4</v>
      </c>
      <c r="LV113" s="25" t="s">
        <v>4868</v>
      </c>
      <c r="LW113" s="25" t="s">
        <v>4869</v>
      </c>
      <c r="LX113" s="25" t="s">
        <v>4870</v>
      </c>
      <c r="LY113" s="25" t="s">
        <v>4871</v>
      </c>
      <c r="LZ113" s="24">
        <v>51</v>
      </c>
      <c r="MA113">
        <f t="shared" si="59"/>
        <v>15</v>
      </c>
      <c r="MB113">
        <f t="shared" si="60"/>
        <v>11</v>
      </c>
      <c r="MC113">
        <f t="shared" si="61"/>
        <v>9</v>
      </c>
      <c r="MD113">
        <f t="shared" si="62"/>
        <v>5</v>
      </c>
      <c r="ME113">
        <f t="shared" si="92"/>
        <v>43</v>
      </c>
      <c r="MF113">
        <f t="shared" si="93"/>
        <v>2.5</v>
      </c>
      <c r="MG113">
        <f t="shared" si="94"/>
        <v>1.8333333333333333</v>
      </c>
      <c r="MH113">
        <f t="shared" si="95"/>
        <v>1.8</v>
      </c>
      <c r="MI113">
        <f t="shared" si="96"/>
        <v>1</v>
      </c>
      <c r="MJ113">
        <f t="shared" si="97"/>
        <v>3.5833333333333335</v>
      </c>
      <c r="MK113">
        <f t="shared" si="98"/>
        <v>2.6</v>
      </c>
      <c r="ML113">
        <f t="shared" si="99"/>
        <v>2</v>
      </c>
      <c r="MM113">
        <f t="shared" si="100"/>
        <v>2</v>
      </c>
      <c r="MN113">
        <f t="shared" si="101"/>
        <v>2</v>
      </c>
      <c r="MO113">
        <f t="shared" si="102"/>
        <v>2.5</v>
      </c>
      <c r="MP113">
        <f t="shared" si="103"/>
        <v>2</v>
      </c>
      <c r="MQ113">
        <f t="shared" si="104"/>
        <v>1</v>
      </c>
      <c r="MR113">
        <f t="shared" si="105"/>
        <v>2.6666666666666665</v>
      </c>
      <c r="MS113">
        <f t="shared" si="106"/>
        <v>97.142857142857139</v>
      </c>
      <c r="MT113">
        <f t="shared" si="107"/>
        <v>84.571428571428569</v>
      </c>
      <c r="MU113" s="77">
        <f t="shared" si="63"/>
        <v>1</v>
      </c>
      <c r="MV113">
        <f t="shared" si="64"/>
        <v>0</v>
      </c>
      <c r="MW113">
        <v>1</v>
      </c>
      <c r="MX113">
        <v>1</v>
      </c>
      <c r="MY113">
        <f t="shared" si="65"/>
        <v>0</v>
      </c>
      <c r="MZ113">
        <v>1</v>
      </c>
      <c r="NA113">
        <v>1</v>
      </c>
      <c r="NB113">
        <f t="shared" si="66"/>
        <v>1</v>
      </c>
      <c r="NC113">
        <f t="shared" si="67"/>
        <v>0</v>
      </c>
      <c r="ND113">
        <f t="shared" si="68"/>
        <v>0</v>
      </c>
      <c r="NE113">
        <f t="shared" si="69"/>
        <v>0.5</v>
      </c>
      <c r="NF113">
        <f t="shared" si="70"/>
        <v>0</v>
      </c>
      <c r="NG113">
        <f t="shared" si="71"/>
        <v>1</v>
      </c>
      <c r="NH113">
        <f t="shared" si="72"/>
        <v>1</v>
      </c>
      <c r="NI113">
        <f t="shared" si="73"/>
        <v>1</v>
      </c>
      <c r="NJ113">
        <f t="shared" si="74"/>
        <v>0</v>
      </c>
      <c r="NK113">
        <f t="shared" si="75"/>
        <v>0</v>
      </c>
      <c r="NL113">
        <f t="shared" si="76"/>
        <v>1</v>
      </c>
      <c r="NM113">
        <f t="shared" si="77"/>
        <v>0</v>
      </c>
      <c r="NN113" s="77">
        <f t="shared" si="78"/>
        <v>0.5</v>
      </c>
      <c r="NO113" s="77">
        <f t="shared" si="79"/>
        <v>1</v>
      </c>
      <c r="NP113" s="77">
        <f t="shared" si="80"/>
        <v>1</v>
      </c>
      <c r="NQ113" s="77">
        <f t="shared" si="81"/>
        <v>1</v>
      </c>
      <c r="NR113" s="77">
        <f t="shared" si="82"/>
        <v>1</v>
      </c>
      <c r="NS113" s="77">
        <f t="shared" si="83"/>
        <v>1</v>
      </c>
      <c r="NT113" s="77">
        <f t="shared" si="84"/>
        <v>0</v>
      </c>
      <c r="NU113" s="77">
        <f t="shared" si="85"/>
        <v>0</v>
      </c>
      <c r="NV113" s="77">
        <f t="shared" si="86"/>
        <v>0</v>
      </c>
      <c r="NW113" s="77" t="e">
        <f>IF(LEN(VLOOKUP(I:I,#REF!, 2, 0))=0, "", VLOOKUP(I:I,#REF!, 2, 0))</f>
        <v>#REF!</v>
      </c>
      <c r="NX113" s="77" t="e">
        <f>IF(LEN(VLOOKUP(I:I,#REF!, 3, 0))=0, "", VLOOKUP(I:I,#REF!, 3, 0))</f>
        <v>#REF!</v>
      </c>
      <c r="NY113" s="77">
        <f t="shared" si="108"/>
        <v>0.66666666666666663</v>
      </c>
      <c r="NZ113" s="77">
        <f t="shared" si="109"/>
        <v>1</v>
      </c>
      <c r="OA113" s="77">
        <f t="shared" si="110"/>
        <v>0</v>
      </c>
      <c r="OB113" s="77">
        <f t="shared" si="87"/>
        <v>0.41666666666666669</v>
      </c>
      <c r="OC113">
        <f t="shared" si="88"/>
        <v>0.5</v>
      </c>
      <c r="OD113" s="77">
        <f t="shared" si="111"/>
        <v>0.375</v>
      </c>
      <c r="OE113">
        <f t="shared" si="89"/>
        <v>0.56666666666666665</v>
      </c>
      <c r="OF113">
        <f t="shared" si="90"/>
        <v>0.54545454545454541</v>
      </c>
      <c r="OG113" t="e">
        <f t="shared" si="112"/>
        <v>#REF!</v>
      </c>
      <c r="OH113">
        <f t="shared" si="91"/>
        <v>0.54166666666666663</v>
      </c>
      <c r="OI113">
        <f t="shared" si="113"/>
        <v>0.25</v>
      </c>
      <c r="OJ113" s="77">
        <f t="shared" si="114"/>
        <v>0.6875</v>
      </c>
      <c r="OK113" t="e">
        <f>IF(LEN(VLOOKUP(I:I,#REF!, 2, 0))=0, "", VLOOKUP(I:I,#REF!, 2, 0))</f>
        <v>#REF!</v>
      </c>
      <c r="OL113" t="e">
        <f>IF(LEN(VLOOKUP(I:I,#REF!, 3, 0))=0, "", VLOOKUP(I:I,#REF!, 3, 0))</f>
        <v>#REF!</v>
      </c>
      <c r="OM113">
        <v>2</v>
      </c>
      <c r="ON113">
        <v>1</v>
      </c>
      <c r="OO113" s="1">
        <v>1</v>
      </c>
      <c r="OP113">
        <f t="shared" si="115"/>
        <v>8</v>
      </c>
      <c r="OQ113">
        <v>0</v>
      </c>
      <c r="OR113">
        <v>4</v>
      </c>
      <c r="OS113">
        <f t="shared" si="116"/>
        <v>13</v>
      </c>
    </row>
    <row r="114" spans="3:409" ht="18" customHeight="1">
      <c r="F114" t="s">
        <v>353</v>
      </c>
      <c r="G114">
        <v>1</v>
      </c>
      <c r="H114" s="110" t="s">
        <v>1591</v>
      </c>
      <c r="I114" s="110" t="s">
        <v>1591</v>
      </c>
      <c r="J114" s="5"/>
      <c r="K114" s="6">
        <v>44284.482303240744</v>
      </c>
      <c r="L114" s="6">
        <v>44287.370312500003</v>
      </c>
      <c r="M114" s="7">
        <v>100</v>
      </c>
      <c r="N114" s="7">
        <v>2</v>
      </c>
      <c r="O114" s="73">
        <v>1</v>
      </c>
      <c r="P114" s="4" t="s">
        <v>313</v>
      </c>
      <c r="Q114" s="7">
        <v>249524</v>
      </c>
      <c r="R114" s="7">
        <v>1</v>
      </c>
      <c r="S114" s="6">
        <v>44287.370331215279</v>
      </c>
      <c r="T114" s="4" t="s">
        <v>314</v>
      </c>
      <c r="U114" s="4" t="s">
        <v>1496</v>
      </c>
      <c r="V114" s="4" t="s">
        <v>1531</v>
      </c>
      <c r="W114" s="4" t="s">
        <v>317</v>
      </c>
      <c r="X114" s="7">
        <v>22.091000000000001</v>
      </c>
      <c r="Y114" s="7">
        <v>33.558</v>
      </c>
      <c r="Z114" s="7">
        <v>44.475999999999999</v>
      </c>
      <c r="AA114" s="7">
        <v>2</v>
      </c>
      <c r="AB114" s="7">
        <v>2</v>
      </c>
      <c r="AC114" s="7">
        <v>1</v>
      </c>
      <c r="AD114" s="7">
        <v>2</v>
      </c>
      <c r="AE114" s="7">
        <v>1</v>
      </c>
      <c r="AF114" s="7">
        <v>2</v>
      </c>
      <c r="AG114" s="7">
        <v>3</v>
      </c>
      <c r="AH114" s="7">
        <v>3</v>
      </c>
      <c r="AI114" s="7">
        <v>2</v>
      </c>
      <c r="AJ114" s="4" t="s">
        <v>1592</v>
      </c>
      <c r="AK114" s="7">
        <v>3.1640000000000001</v>
      </c>
      <c r="AL114" s="7">
        <v>6.968</v>
      </c>
      <c r="AM114" s="7">
        <v>9.0500000000000007</v>
      </c>
      <c r="AN114" s="7">
        <v>2</v>
      </c>
      <c r="AO114" s="7">
        <v>0</v>
      </c>
      <c r="AP114" s="7">
        <v>1</v>
      </c>
      <c r="AQ114" s="7">
        <v>0</v>
      </c>
      <c r="AR114" s="7">
        <v>0</v>
      </c>
      <c r="AS114" s="7">
        <v>158.614</v>
      </c>
      <c r="AT114" s="7">
        <v>0</v>
      </c>
      <c r="AU114" s="7">
        <v>91.004999999999995</v>
      </c>
      <c r="AV114" s="7">
        <v>105.33</v>
      </c>
      <c r="AW114" s="7">
        <v>124.68600000000001</v>
      </c>
      <c r="AX114" s="7">
        <v>4</v>
      </c>
      <c r="AY114" s="4" t="s">
        <v>1593</v>
      </c>
      <c r="AZ114" s="4" t="s">
        <v>331</v>
      </c>
      <c r="BA114" s="4"/>
      <c r="BB114" s="73">
        <v>0</v>
      </c>
      <c r="BC114" s="4" t="s">
        <v>1594</v>
      </c>
      <c r="BD114" s="7">
        <v>62.290999999999997</v>
      </c>
      <c r="BE114" s="7">
        <v>85.715000000000003</v>
      </c>
      <c r="BF114" s="7">
        <v>279.36</v>
      </c>
      <c r="BG114" s="7">
        <v>11</v>
      </c>
      <c r="BH114" s="7">
        <v>4.266</v>
      </c>
      <c r="BI114" s="7">
        <v>4.266</v>
      </c>
      <c r="BJ114" s="7">
        <v>16.222999999999999</v>
      </c>
      <c r="BK114" s="7">
        <v>1</v>
      </c>
      <c r="BL114" s="4" t="s">
        <v>1571</v>
      </c>
      <c r="BM114" s="7">
        <v>15.725</v>
      </c>
      <c r="BN114" s="7">
        <v>15.871</v>
      </c>
      <c r="BO114" s="7">
        <v>38.091999999999999</v>
      </c>
      <c r="BP114" s="7">
        <v>2</v>
      </c>
      <c r="BQ114" s="7">
        <v>99</v>
      </c>
      <c r="BR114" s="7">
        <v>50</v>
      </c>
      <c r="BS114" s="7">
        <v>97.688999999999993</v>
      </c>
      <c r="BT114" s="7">
        <v>731.63800000000003</v>
      </c>
      <c r="BU114" s="7">
        <v>734.06899999999996</v>
      </c>
      <c r="BV114" s="7">
        <v>17</v>
      </c>
      <c r="BW114" s="4" t="s">
        <v>1595</v>
      </c>
      <c r="BX114" s="4" t="s">
        <v>510</v>
      </c>
      <c r="BY114" s="14" t="s">
        <v>1596</v>
      </c>
      <c r="BZ114" s="73">
        <v>1</v>
      </c>
      <c r="CA114" s="4" t="s">
        <v>1597</v>
      </c>
      <c r="CB114" s="7">
        <v>0</v>
      </c>
      <c r="CC114" s="7">
        <v>0</v>
      </c>
      <c r="CD114" s="7">
        <v>46.402000000000001</v>
      </c>
      <c r="CE114" s="7">
        <v>0</v>
      </c>
      <c r="CF114" s="7">
        <v>100</v>
      </c>
      <c r="CG114" s="7">
        <v>50</v>
      </c>
      <c r="CH114" s="7">
        <v>27</v>
      </c>
      <c r="CI114" s="7">
        <v>40.997999999999998</v>
      </c>
      <c r="CJ114" s="7">
        <v>48.401000000000003</v>
      </c>
      <c r="CK114" s="7">
        <v>2</v>
      </c>
      <c r="CL114" s="97" t="s">
        <v>413</v>
      </c>
      <c r="CM114" s="94" t="s">
        <v>414</v>
      </c>
      <c r="CN114" s="7">
        <v>0</v>
      </c>
      <c r="CO114" s="7">
        <v>0</v>
      </c>
      <c r="CP114" s="7">
        <v>164.98500000000001</v>
      </c>
      <c r="CQ114" s="7">
        <v>0</v>
      </c>
      <c r="CR114" s="7">
        <v>100</v>
      </c>
      <c r="CS114" s="7">
        <v>90</v>
      </c>
      <c r="CT114" s="7">
        <v>0</v>
      </c>
      <c r="CU114" s="7">
        <v>1</v>
      </c>
      <c r="CV114" s="4" t="s">
        <v>1598</v>
      </c>
      <c r="CW114" s="7">
        <v>0</v>
      </c>
      <c r="CX114" s="7">
        <v>0</v>
      </c>
      <c r="CY114" s="7">
        <v>1098.674</v>
      </c>
      <c r="CZ114" s="7">
        <v>0</v>
      </c>
      <c r="DA114" s="7">
        <v>3.7269999999999999</v>
      </c>
      <c r="DB114" s="7">
        <v>14.124000000000001</v>
      </c>
      <c r="DC114" s="7">
        <v>36.835000000000001</v>
      </c>
      <c r="DD114" s="7">
        <v>4</v>
      </c>
      <c r="DE114" s="4" t="s">
        <v>1599</v>
      </c>
      <c r="DF114" s="7">
        <v>99.343000000000004</v>
      </c>
      <c r="DG114" s="7">
        <v>99.343000000000004</v>
      </c>
      <c r="DH114" s="7">
        <v>122.79600000000001</v>
      </c>
      <c r="DI114" s="7">
        <v>1</v>
      </c>
      <c r="DJ114" s="7">
        <v>100</v>
      </c>
      <c r="DK114" s="7">
        <v>100</v>
      </c>
      <c r="DL114" s="7">
        <v>43.463999999999999</v>
      </c>
      <c r="DM114" s="7">
        <v>5707.7439999999997</v>
      </c>
      <c r="DN114" s="7">
        <v>5730.1589999999997</v>
      </c>
      <c r="DO114" s="7">
        <v>10</v>
      </c>
      <c r="DP114" s="4" t="s">
        <v>1600</v>
      </c>
      <c r="DQ114" s="4" t="s">
        <v>508</v>
      </c>
      <c r="DR114" s="4"/>
      <c r="DS114" s="73">
        <v>0</v>
      </c>
      <c r="DT114" s="4" t="s">
        <v>1601</v>
      </c>
      <c r="DU114" s="7">
        <v>0</v>
      </c>
      <c r="DV114" s="7">
        <v>0</v>
      </c>
      <c r="DW114" s="7">
        <v>74.114999999999995</v>
      </c>
      <c r="DX114" s="7">
        <v>0</v>
      </c>
      <c r="DY114" s="7">
        <v>100</v>
      </c>
      <c r="DZ114" s="7">
        <v>30</v>
      </c>
      <c r="EA114" s="7">
        <v>23.254999999999999</v>
      </c>
      <c r="EB114" s="7">
        <v>36.472999999999999</v>
      </c>
      <c r="EC114" s="7">
        <v>59.652999999999999</v>
      </c>
      <c r="ED114" s="7">
        <v>3</v>
      </c>
      <c r="EE114" s="94" t="s">
        <v>417</v>
      </c>
      <c r="EF114" s="94" t="s">
        <v>364</v>
      </c>
      <c r="EG114" s="7">
        <v>0</v>
      </c>
      <c r="EH114" s="7">
        <v>0</v>
      </c>
      <c r="EI114" s="7">
        <v>126.282</v>
      </c>
      <c r="EJ114" s="7">
        <v>0</v>
      </c>
      <c r="EK114" s="7">
        <v>100</v>
      </c>
      <c r="EL114" s="7">
        <v>100</v>
      </c>
      <c r="EM114" s="7">
        <v>0</v>
      </c>
      <c r="EN114" s="7">
        <v>0</v>
      </c>
      <c r="EO114" s="4" t="s">
        <v>1602</v>
      </c>
      <c r="EP114" s="7">
        <v>18.388000000000002</v>
      </c>
      <c r="EQ114" s="7">
        <v>18.388000000000002</v>
      </c>
      <c r="ER114" s="7">
        <v>22.111999999999998</v>
      </c>
      <c r="ES114" s="7">
        <v>1</v>
      </c>
      <c r="ET114" s="4" t="s">
        <v>326</v>
      </c>
      <c r="EU114" s="7">
        <v>47.853000000000002</v>
      </c>
      <c r="EV114" s="7">
        <v>238.941</v>
      </c>
      <c r="EW114" s="7">
        <v>242.21</v>
      </c>
      <c r="EX114" s="7">
        <v>19</v>
      </c>
      <c r="EY114" s="7">
        <v>100</v>
      </c>
      <c r="EZ114" s="7">
        <v>50</v>
      </c>
      <c r="FA114" s="7">
        <v>0.68700000000000006</v>
      </c>
      <c r="FB114" s="7">
        <v>140.66900000000001</v>
      </c>
      <c r="FC114" s="7">
        <v>142.29300000000001</v>
      </c>
      <c r="FD114" s="7">
        <v>7</v>
      </c>
      <c r="FE114" s="4" t="s">
        <v>1603</v>
      </c>
      <c r="FF114" s="7">
        <v>1</v>
      </c>
      <c r="FG114" s="7">
        <v>2</v>
      </c>
      <c r="FH114" s="7">
        <v>0</v>
      </c>
      <c r="FI114" s="7">
        <v>0</v>
      </c>
      <c r="FJ114" s="7">
        <v>3</v>
      </c>
      <c r="FK114" s="7">
        <v>0</v>
      </c>
      <c r="FL114" s="4" t="s">
        <v>313</v>
      </c>
      <c r="FM114" s="4" t="s">
        <v>313</v>
      </c>
      <c r="FN114" s="7">
        <v>1</v>
      </c>
      <c r="FO114" s="7">
        <v>8.2940000000000005</v>
      </c>
      <c r="FP114" s="7">
        <v>167.01</v>
      </c>
      <c r="FQ114" s="7">
        <v>173.274</v>
      </c>
      <c r="FR114" s="7">
        <v>20</v>
      </c>
      <c r="FS114" s="4" t="s">
        <v>1604</v>
      </c>
      <c r="FT114" s="4" t="s">
        <v>323</v>
      </c>
      <c r="FU114" s="4"/>
      <c r="FV114" s="73">
        <v>1</v>
      </c>
      <c r="FW114" s="4" t="s">
        <v>1605</v>
      </c>
      <c r="FX114" s="4" t="s">
        <v>339</v>
      </c>
      <c r="FY114" s="7">
        <v>15.999000000000001</v>
      </c>
      <c r="FZ114" s="7">
        <v>124.16500000000001</v>
      </c>
      <c r="GA114" s="7">
        <v>125.886</v>
      </c>
      <c r="GB114" s="7">
        <v>9</v>
      </c>
      <c r="GC114" s="4" t="s">
        <v>1606</v>
      </c>
      <c r="GD114" s="4" t="s">
        <v>584</v>
      </c>
      <c r="GE114" s="4"/>
      <c r="GF114" s="73">
        <v>0</v>
      </c>
      <c r="GG114" s="4" t="s">
        <v>1607</v>
      </c>
      <c r="GH114" s="4" t="s">
        <v>339</v>
      </c>
      <c r="GI114" s="7">
        <v>28.922999999999998</v>
      </c>
      <c r="GJ114" s="7">
        <v>33.86</v>
      </c>
      <c r="GK114" s="7">
        <v>61.735999999999997</v>
      </c>
      <c r="GL114" s="7">
        <v>3</v>
      </c>
      <c r="GM114" s="7">
        <v>2</v>
      </c>
      <c r="GN114" s="4" t="s">
        <v>1608</v>
      </c>
      <c r="GO114" s="7">
        <v>23.266999999999999</v>
      </c>
      <c r="GP114" s="7">
        <v>23.266999999999999</v>
      </c>
      <c r="GQ114" s="7">
        <v>31.786000000000001</v>
      </c>
      <c r="GR114" s="7">
        <v>1</v>
      </c>
      <c r="GS114" s="7">
        <v>1</v>
      </c>
      <c r="GT114" s="7">
        <v>0</v>
      </c>
      <c r="GU114" s="7">
        <v>0</v>
      </c>
      <c r="GV114" s="7">
        <v>2</v>
      </c>
      <c r="GW114" s="4" t="s">
        <v>336</v>
      </c>
      <c r="GX114" s="7">
        <v>13.461</v>
      </c>
      <c r="GY114" s="7">
        <v>63.841000000000001</v>
      </c>
      <c r="GZ114" s="7">
        <v>69.021000000000001</v>
      </c>
      <c r="HA114" s="7">
        <v>8</v>
      </c>
      <c r="HB114" s="7">
        <v>2</v>
      </c>
      <c r="HC114" s="7">
        <v>3</v>
      </c>
      <c r="HD114" s="7">
        <v>1</v>
      </c>
      <c r="HE114" s="7">
        <v>2</v>
      </c>
      <c r="HF114" s="7">
        <v>3</v>
      </c>
      <c r="HG114" s="7">
        <v>5</v>
      </c>
      <c r="HH114" s="7">
        <v>6</v>
      </c>
      <c r="HI114" s="4" t="s">
        <v>346</v>
      </c>
      <c r="HJ114" s="4" t="s">
        <v>347</v>
      </c>
      <c r="HK114" s="8"/>
      <c r="HL114" s="4" t="s">
        <v>1591</v>
      </c>
      <c r="HM114" s="6">
        <v>44287.377974537034</v>
      </c>
      <c r="HN114" s="6">
        <v>44287.497291666667</v>
      </c>
      <c r="HO114" s="7">
        <v>100</v>
      </c>
      <c r="HP114" s="7">
        <v>10309</v>
      </c>
      <c r="HQ114" s="7">
        <v>1</v>
      </c>
      <c r="HR114" s="6">
        <v>44287.497319212962</v>
      </c>
      <c r="HS114" s="4" t="s">
        <v>314</v>
      </c>
      <c r="HT114" s="4" t="s">
        <v>1496</v>
      </c>
      <c r="HU114" s="4" t="s">
        <v>1531</v>
      </c>
      <c r="HV114" s="4" t="s">
        <v>317</v>
      </c>
      <c r="HW114" s="7">
        <v>1</v>
      </c>
      <c r="HX114" s="7">
        <v>0</v>
      </c>
      <c r="HY114" s="7">
        <v>2</v>
      </c>
      <c r="HZ114" s="7">
        <v>1</v>
      </c>
      <c r="IA114" s="7">
        <v>5</v>
      </c>
      <c r="IB114" s="7">
        <v>1</v>
      </c>
      <c r="IC114" s="7">
        <v>3</v>
      </c>
      <c r="ID114" s="7">
        <v>5</v>
      </c>
      <c r="IE114" s="4" t="s">
        <v>1609</v>
      </c>
      <c r="IF114" s="7">
        <v>0</v>
      </c>
      <c r="IG114" s="7">
        <v>0</v>
      </c>
      <c r="IH114" s="4" t="s">
        <v>1610</v>
      </c>
      <c r="II114" s="4" t="s">
        <v>391</v>
      </c>
      <c r="IJ114" s="4"/>
      <c r="IK114" s="73">
        <v>1</v>
      </c>
      <c r="IL114" s="4" t="s">
        <v>1611</v>
      </c>
      <c r="IM114" s="73">
        <v>33</v>
      </c>
      <c r="IN114" s="4"/>
      <c r="IO114" s="73">
        <v>1</v>
      </c>
      <c r="IP114" s="4" t="s">
        <v>1612</v>
      </c>
      <c r="IQ114" s="4" t="s">
        <v>1613</v>
      </c>
      <c r="IR114" s="73">
        <v>22</v>
      </c>
      <c r="IS114" s="4"/>
      <c r="IT114" s="73">
        <v>1</v>
      </c>
      <c r="IU114" s="4" t="s">
        <v>1614</v>
      </c>
      <c r="IV114" s="73">
        <v>21</v>
      </c>
      <c r="IW114" s="4"/>
      <c r="IX114" s="73">
        <v>1</v>
      </c>
      <c r="IY114" s="4" t="s">
        <v>1615</v>
      </c>
      <c r="IZ114" s="4" t="s">
        <v>1314</v>
      </c>
      <c r="JA114" s="73">
        <v>40</v>
      </c>
      <c r="JB114" s="4"/>
      <c r="JC114" s="73">
        <v>1</v>
      </c>
      <c r="JD114" s="4" t="s">
        <v>1616</v>
      </c>
      <c r="JE114" s="73">
        <v>60</v>
      </c>
      <c r="JF114" s="4"/>
      <c r="JG114" s="73">
        <v>1</v>
      </c>
      <c r="JH114" s="4" t="s">
        <v>1617</v>
      </c>
      <c r="JI114" s="7">
        <v>0</v>
      </c>
      <c r="JJ114" s="7">
        <v>0</v>
      </c>
      <c r="JK114" s="7">
        <v>2</v>
      </c>
      <c r="JL114" s="7">
        <v>2</v>
      </c>
      <c r="JM114" s="4" t="s">
        <v>1618</v>
      </c>
      <c r="JN114" s="7">
        <v>1</v>
      </c>
      <c r="JO114" s="7">
        <v>2</v>
      </c>
      <c r="JP114" s="7">
        <v>2</v>
      </c>
      <c r="JQ114" s="7">
        <v>3</v>
      </c>
      <c r="JR114" s="7">
        <v>1</v>
      </c>
      <c r="JS114" s="4" t="s">
        <v>1619</v>
      </c>
      <c r="JT114" s="7">
        <v>2</v>
      </c>
      <c r="JU114" s="7">
        <v>1</v>
      </c>
      <c r="JV114" s="4" t="s">
        <v>1620</v>
      </c>
      <c r="JW114" s="7">
        <v>2</v>
      </c>
      <c r="JX114" s="7">
        <v>0</v>
      </c>
      <c r="JY114" s="7">
        <v>0</v>
      </c>
      <c r="JZ114" s="7">
        <v>3</v>
      </c>
      <c r="KA114" s="7">
        <v>0</v>
      </c>
      <c r="KB114" s="4" t="s">
        <v>313</v>
      </c>
      <c r="KC114" s="4" t="s">
        <v>313</v>
      </c>
      <c r="KD114" s="7">
        <v>1</v>
      </c>
      <c r="KE114" s="7">
        <v>7.6790000000000003</v>
      </c>
      <c r="KF114" s="7">
        <v>29.613</v>
      </c>
      <c r="KG114" s="7">
        <v>31.684999999999999</v>
      </c>
      <c r="KH114" s="7">
        <v>7</v>
      </c>
      <c r="KI114" s="7">
        <v>1</v>
      </c>
      <c r="KJ114" s="7">
        <v>1</v>
      </c>
      <c r="KK114" s="7">
        <v>2</v>
      </c>
      <c r="KL114" s="7">
        <v>2</v>
      </c>
      <c r="KM114" s="7">
        <v>2</v>
      </c>
      <c r="KN114" s="7">
        <v>10</v>
      </c>
      <c r="KO114" s="7">
        <v>2</v>
      </c>
      <c r="KP114" s="4" t="s">
        <v>1621</v>
      </c>
      <c r="KQ114" s="4" t="s">
        <v>313</v>
      </c>
      <c r="KR114" s="7">
        <v>0</v>
      </c>
      <c r="KS114" s="4" t="s">
        <v>1622</v>
      </c>
      <c r="KT114" s="4" t="s">
        <v>1623</v>
      </c>
      <c r="KU114" s="7">
        <v>4</v>
      </c>
      <c r="KV114" s="7">
        <v>5</v>
      </c>
      <c r="KW114" s="7">
        <v>3</v>
      </c>
      <c r="KX114" s="7">
        <v>2</v>
      </c>
      <c r="KY114" s="7">
        <v>5</v>
      </c>
      <c r="KZ114" s="7">
        <v>5</v>
      </c>
      <c r="LA114" s="7">
        <v>5</v>
      </c>
      <c r="LB114" s="7">
        <v>5</v>
      </c>
      <c r="LC114" s="7">
        <v>5</v>
      </c>
      <c r="LD114" s="7">
        <v>5</v>
      </c>
      <c r="LE114" s="7">
        <v>5</v>
      </c>
      <c r="LF114" s="7">
        <v>5</v>
      </c>
      <c r="LG114" s="7">
        <v>5</v>
      </c>
      <c r="LH114" s="7">
        <v>2</v>
      </c>
      <c r="LI114" s="7">
        <v>4</v>
      </c>
      <c r="LJ114" s="7">
        <v>3</v>
      </c>
      <c r="LK114" s="7">
        <v>2</v>
      </c>
      <c r="LL114" s="7">
        <v>1</v>
      </c>
      <c r="LM114" s="7">
        <v>1</v>
      </c>
      <c r="LN114" s="7">
        <v>4</v>
      </c>
      <c r="LO114" s="7">
        <v>5</v>
      </c>
      <c r="LP114" s="7">
        <v>5</v>
      </c>
      <c r="LQ114" s="7">
        <v>5</v>
      </c>
      <c r="LR114" s="7">
        <v>5</v>
      </c>
      <c r="LS114" s="7">
        <v>5</v>
      </c>
      <c r="LT114" s="7">
        <v>4</v>
      </c>
      <c r="LU114" s="7">
        <v>5</v>
      </c>
      <c r="LV114" s="4" t="s">
        <v>1624</v>
      </c>
      <c r="LW114" s="4" t="s">
        <v>1625</v>
      </c>
      <c r="LX114" s="4" t="s">
        <v>1626</v>
      </c>
      <c r="LY114" s="4" t="s">
        <v>1627</v>
      </c>
      <c r="LZ114" s="7">
        <v>61</v>
      </c>
      <c r="MA114">
        <f t="shared" si="59"/>
        <v>13</v>
      </c>
      <c r="MB114">
        <f t="shared" si="60"/>
        <v>17</v>
      </c>
      <c r="MC114">
        <f t="shared" si="61"/>
        <v>11</v>
      </c>
      <c r="MD114">
        <f t="shared" si="62"/>
        <v>8</v>
      </c>
      <c r="ME114">
        <f t="shared" si="92"/>
        <v>54</v>
      </c>
      <c r="MF114">
        <f t="shared" si="93"/>
        <v>2.1666666666666665</v>
      </c>
      <c r="MG114">
        <f t="shared" si="94"/>
        <v>2.8333333333333335</v>
      </c>
      <c r="MH114">
        <f t="shared" si="95"/>
        <v>2.2000000000000002</v>
      </c>
      <c r="MI114">
        <f t="shared" si="96"/>
        <v>1.6</v>
      </c>
      <c r="MJ114">
        <f t="shared" si="97"/>
        <v>4.5</v>
      </c>
      <c r="MK114">
        <f t="shared" si="98"/>
        <v>0.6</v>
      </c>
      <c r="ML114">
        <f t="shared" si="99"/>
        <v>0.4</v>
      </c>
      <c r="MM114">
        <f t="shared" si="100"/>
        <v>0</v>
      </c>
      <c r="MN114">
        <f t="shared" si="101"/>
        <v>0</v>
      </c>
      <c r="MO114">
        <f t="shared" si="102"/>
        <v>0.5</v>
      </c>
      <c r="MP114">
        <f t="shared" si="103"/>
        <v>0.33333333333333331</v>
      </c>
      <c r="MQ114">
        <f t="shared" si="104"/>
        <v>0</v>
      </c>
      <c r="MR114">
        <f t="shared" si="105"/>
        <v>0</v>
      </c>
      <c r="MS114">
        <f t="shared" si="106"/>
        <v>99.857142857142861</v>
      </c>
      <c r="MT114">
        <f t="shared" si="107"/>
        <v>67.142857142857139</v>
      </c>
      <c r="MU114" s="77">
        <f t="shared" si="63"/>
        <v>0</v>
      </c>
      <c r="MV114">
        <f t="shared" si="64"/>
        <v>1</v>
      </c>
      <c r="MW114">
        <v>1</v>
      </c>
      <c r="MX114">
        <v>1</v>
      </c>
      <c r="MY114">
        <f t="shared" si="65"/>
        <v>0</v>
      </c>
      <c r="MZ114">
        <v>1</v>
      </c>
      <c r="NA114">
        <v>1</v>
      </c>
      <c r="NB114">
        <f t="shared" si="66"/>
        <v>1</v>
      </c>
      <c r="NC114">
        <f t="shared" si="67"/>
        <v>1</v>
      </c>
      <c r="ND114">
        <f t="shared" si="68"/>
        <v>0</v>
      </c>
      <c r="NE114">
        <f t="shared" si="69"/>
        <v>1</v>
      </c>
      <c r="NF114">
        <f t="shared" si="70"/>
        <v>0</v>
      </c>
      <c r="NG114">
        <f t="shared" si="71"/>
        <v>1</v>
      </c>
      <c r="NH114">
        <f t="shared" si="72"/>
        <v>1</v>
      </c>
      <c r="NI114">
        <f t="shared" si="73"/>
        <v>1</v>
      </c>
      <c r="NJ114">
        <f t="shared" si="74"/>
        <v>1</v>
      </c>
      <c r="NK114">
        <f t="shared" si="75"/>
        <v>1</v>
      </c>
      <c r="NL114">
        <f t="shared" si="76"/>
        <v>1</v>
      </c>
      <c r="NM114">
        <f t="shared" si="77"/>
        <v>1</v>
      </c>
      <c r="NN114" s="77">
        <f t="shared" si="78"/>
        <v>1</v>
      </c>
      <c r="NO114" s="77">
        <f t="shared" si="79"/>
        <v>1</v>
      </c>
      <c r="NP114" s="77">
        <f t="shared" si="80"/>
        <v>1</v>
      </c>
      <c r="NQ114" s="77">
        <f t="shared" si="81"/>
        <v>1</v>
      </c>
      <c r="NR114" s="77">
        <f t="shared" si="82"/>
        <v>1</v>
      </c>
      <c r="NS114" s="77">
        <f t="shared" si="83"/>
        <v>1</v>
      </c>
      <c r="NT114" s="77">
        <f t="shared" si="84"/>
        <v>1</v>
      </c>
      <c r="NU114" s="77">
        <f t="shared" si="85"/>
        <v>1</v>
      </c>
      <c r="NV114" s="77">
        <f t="shared" si="86"/>
        <v>1</v>
      </c>
      <c r="NW114" s="77" t="e">
        <f>IF(LEN(VLOOKUP(I:I,#REF!, 2, 0))=0, "", VLOOKUP(I:I,#REF!, 2, 0))</f>
        <v>#REF!</v>
      </c>
      <c r="NX114" s="77" t="e">
        <f>IF(LEN(VLOOKUP(I:I,#REF!, 3, 0))=0, "", VLOOKUP(I:I,#REF!, 3, 0))</f>
        <v>#REF!</v>
      </c>
      <c r="NY114" s="77">
        <f t="shared" si="108"/>
        <v>0.83333333333333337</v>
      </c>
      <c r="NZ114" s="77">
        <f t="shared" si="109"/>
        <v>1</v>
      </c>
      <c r="OA114" s="77">
        <f t="shared" si="110"/>
        <v>0.5</v>
      </c>
      <c r="OB114" s="77">
        <f t="shared" si="87"/>
        <v>0.66666666666666663</v>
      </c>
      <c r="OC114">
        <f t="shared" si="88"/>
        <v>0.5</v>
      </c>
      <c r="OD114" s="77">
        <f t="shared" si="111"/>
        <v>0.75</v>
      </c>
      <c r="OE114">
        <f t="shared" si="89"/>
        <v>1</v>
      </c>
      <c r="OF114">
        <f t="shared" si="90"/>
        <v>1</v>
      </c>
      <c r="OG114" t="e">
        <f t="shared" si="112"/>
        <v>#REF!</v>
      </c>
      <c r="OH114">
        <f t="shared" si="91"/>
        <v>0.75</v>
      </c>
      <c r="OI114">
        <f t="shared" si="113"/>
        <v>0.5</v>
      </c>
      <c r="OJ114" s="77">
        <f t="shared" si="114"/>
        <v>0.875</v>
      </c>
      <c r="OK114" t="e">
        <f>IF(LEN(VLOOKUP(I:I,#REF!, 2, 0))=0, "", VLOOKUP(I:I,#REF!, 2, 0))</f>
        <v>#REF!</v>
      </c>
      <c r="OL114" t="e">
        <f>IF(LEN(VLOOKUP(I:I,#REF!, 3, 0))=0, "", VLOOKUP(I:I,#REF!, 3, 0))</f>
        <v>#REF!</v>
      </c>
      <c r="OM114">
        <v>5</v>
      </c>
      <c r="ON114">
        <v>1</v>
      </c>
      <c r="OO114" s="109">
        <v>0</v>
      </c>
      <c r="OP114">
        <f t="shared" si="115"/>
        <v>12</v>
      </c>
      <c r="OQ114">
        <v>0</v>
      </c>
      <c r="OR114">
        <v>4</v>
      </c>
      <c r="OS114">
        <f t="shared" si="116"/>
        <v>10</v>
      </c>
    </row>
    <row r="115" spans="3:409" ht="18" customHeight="1">
      <c r="C115">
        <v>1</v>
      </c>
      <c r="E115">
        <v>1</v>
      </c>
      <c r="F115" t="s">
        <v>353</v>
      </c>
      <c r="G115" t="s">
        <v>353</v>
      </c>
      <c r="H115" s="110" t="s">
        <v>1628</v>
      </c>
      <c r="I115" s="110" t="s">
        <v>1628</v>
      </c>
      <c r="J115" s="5"/>
      <c r="K115" s="6">
        <v>44284.64640046296</v>
      </c>
      <c r="L115" s="6">
        <v>44288.436365740738</v>
      </c>
      <c r="M115" s="7">
        <v>59</v>
      </c>
      <c r="N115" s="7">
        <v>2</v>
      </c>
      <c r="O115" s="73">
        <v>1</v>
      </c>
      <c r="P115" s="4" t="s">
        <v>313</v>
      </c>
      <c r="Q115" s="7">
        <v>327453</v>
      </c>
      <c r="R115" s="7">
        <v>0</v>
      </c>
      <c r="S115" s="6">
        <v>44293.502972511575</v>
      </c>
      <c r="T115" s="4" t="s">
        <v>314</v>
      </c>
      <c r="U115" s="4" t="s">
        <v>707</v>
      </c>
      <c r="V115" s="4" t="s">
        <v>1629</v>
      </c>
      <c r="W115" s="4" t="s">
        <v>979</v>
      </c>
      <c r="X115" s="7">
        <v>24.204000000000001</v>
      </c>
      <c r="Y115" s="7">
        <v>36.115000000000002</v>
      </c>
      <c r="Z115" s="7">
        <v>41.093000000000004</v>
      </c>
      <c r="AA115" s="7">
        <v>2</v>
      </c>
      <c r="AB115" s="7">
        <v>3</v>
      </c>
      <c r="AC115" s="7">
        <v>2</v>
      </c>
      <c r="AD115" s="7">
        <v>0</v>
      </c>
      <c r="AE115" s="7">
        <v>3</v>
      </c>
      <c r="AF115" s="7">
        <v>3</v>
      </c>
      <c r="AG115" s="7">
        <v>3</v>
      </c>
      <c r="AH115" s="7">
        <v>0</v>
      </c>
      <c r="AI115" s="7">
        <v>1</v>
      </c>
      <c r="AJ115" s="4" t="s">
        <v>1630</v>
      </c>
      <c r="AK115" s="7">
        <v>3.9169999999999998</v>
      </c>
      <c r="AL115" s="7">
        <v>11.821</v>
      </c>
      <c r="AM115" s="7">
        <v>13.346</v>
      </c>
      <c r="AN115" s="7">
        <v>4</v>
      </c>
      <c r="AO115" s="7">
        <v>3</v>
      </c>
      <c r="AP115" s="7">
        <v>1</v>
      </c>
      <c r="AQ115" s="7">
        <v>0</v>
      </c>
      <c r="AR115" s="7">
        <v>0</v>
      </c>
      <c r="AS115" s="7">
        <v>241.63</v>
      </c>
      <c r="AT115" s="7">
        <v>0</v>
      </c>
      <c r="AU115" s="7">
        <v>276.47899999999998</v>
      </c>
      <c r="AV115" s="7">
        <v>629.93200000000002</v>
      </c>
      <c r="AW115" s="7">
        <v>1111.6010000000001</v>
      </c>
      <c r="AX115" s="7">
        <v>6</v>
      </c>
      <c r="AY115" s="4" t="s">
        <v>376</v>
      </c>
      <c r="AZ115" s="4" t="s">
        <v>320</v>
      </c>
      <c r="BA115" s="4"/>
      <c r="BB115" s="73">
        <v>-888</v>
      </c>
      <c r="BC115" s="4" t="s">
        <v>1631</v>
      </c>
      <c r="BD115" s="7">
        <v>0</v>
      </c>
      <c r="BE115" s="7">
        <v>0</v>
      </c>
      <c r="BF115" s="7">
        <v>286.59899999999999</v>
      </c>
      <c r="BG115" s="7">
        <v>0</v>
      </c>
      <c r="BH115" s="7">
        <v>48.996000000000002</v>
      </c>
      <c r="BI115" s="7">
        <v>48.996000000000002</v>
      </c>
      <c r="BJ115" s="7">
        <v>53.872999999999998</v>
      </c>
      <c r="BK115" s="7">
        <v>1</v>
      </c>
      <c r="BL115" s="4" t="s">
        <v>377</v>
      </c>
      <c r="BM115" s="7">
        <v>0</v>
      </c>
      <c r="BN115" s="7">
        <v>0</v>
      </c>
      <c r="BO115" s="7">
        <v>322.435</v>
      </c>
      <c r="BP115" s="7">
        <v>0</v>
      </c>
      <c r="BQ115" s="7">
        <v>95</v>
      </c>
      <c r="BR115" s="7">
        <v>65</v>
      </c>
      <c r="BS115" s="4" t="s">
        <v>353</v>
      </c>
      <c r="BT115" s="4" t="s">
        <v>353</v>
      </c>
      <c r="BU115" s="4" t="s">
        <v>353</v>
      </c>
      <c r="BV115" s="4" t="s">
        <v>353</v>
      </c>
      <c r="BW115" s="4" t="s">
        <v>353</v>
      </c>
      <c r="BX115" s="4" t="s">
        <v>320</v>
      </c>
      <c r="BY115" s="4"/>
      <c r="BZ115" s="73">
        <v>-999</v>
      </c>
      <c r="CA115" s="4" t="s">
        <v>353</v>
      </c>
      <c r="CB115" s="13" t="s">
        <v>353</v>
      </c>
      <c r="CC115" s="13" t="s">
        <v>353</v>
      </c>
      <c r="CD115" s="13" t="s">
        <v>353</v>
      </c>
      <c r="CE115" s="13" t="s">
        <v>353</v>
      </c>
      <c r="CF115" s="13" t="s">
        <v>353</v>
      </c>
      <c r="CG115" s="13" t="s">
        <v>353</v>
      </c>
      <c r="CH115" s="13" t="s">
        <v>353</v>
      </c>
      <c r="CI115" s="13" t="s">
        <v>353</v>
      </c>
      <c r="CJ115" s="13" t="s">
        <v>353</v>
      </c>
      <c r="CK115" s="4" t="s">
        <v>353</v>
      </c>
      <c r="CL115" s="97" t="s">
        <v>353</v>
      </c>
      <c r="CM115" s="94" t="s">
        <v>353</v>
      </c>
      <c r="CN115" s="4" t="s">
        <v>353</v>
      </c>
      <c r="CO115" s="4" t="s">
        <v>353</v>
      </c>
      <c r="CP115" s="4" t="s">
        <v>353</v>
      </c>
      <c r="CQ115" s="4" t="s">
        <v>353</v>
      </c>
      <c r="CR115" s="4" t="s">
        <v>353</v>
      </c>
      <c r="CS115" s="4" t="s">
        <v>353</v>
      </c>
      <c r="CT115" s="4" t="s">
        <v>353</v>
      </c>
      <c r="CU115" s="4" t="s">
        <v>353</v>
      </c>
      <c r="CV115" s="4" t="s">
        <v>353</v>
      </c>
      <c r="CW115" s="4" t="s">
        <v>353</v>
      </c>
      <c r="CX115" s="4" t="s">
        <v>353</v>
      </c>
      <c r="CY115" s="4" t="s">
        <v>353</v>
      </c>
      <c r="CZ115" s="4" t="s">
        <v>353</v>
      </c>
      <c r="DA115" s="4" t="s">
        <v>353</v>
      </c>
      <c r="DB115" s="4" t="s">
        <v>353</v>
      </c>
      <c r="DC115" s="4" t="s">
        <v>353</v>
      </c>
      <c r="DD115" s="4" t="s">
        <v>353</v>
      </c>
      <c r="DE115" s="4" t="s">
        <v>353</v>
      </c>
      <c r="DF115" s="4" t="s">
        <v>353</v>
      </c>
      <c r="DG115" s="4" t="s">
        <v>353</v>
      </c>
      <c r="DH115" s="4" t="s">
        <v>353</v>
      </c>
      <c r="DI115" s="4" t="s">
        <v>353</v>
      </c>
      <c r="DJ115" s="4" t="s">
        <v>353</v>
      </c>
      <c r="DK115" s="4" t="s">
        <v>353</v>
      </c>
      <c r="DL115" s="4" t="s">
        <v>353</v>
      </c>
      <c r="DM115" s="4" t="s">
        <v>353</v>
      </c>
      <c r="DN115" s="4" t="s">
        <v>353</v>
      </c>
      <c r="DO115" s="4" t="s">
        <v>353</v>
      </c>
      <c r="DP115" s="4" t="s">
        <v>353</v>
      </c>
      <c r="DQ115" s="4" t="s">
        <v>320</v>
      </c>
      <c r="DR115" s="4"/>
      <c r="DS115" s="73">
        <v>-999</v>
      </c>
      <c r="DT115" s="4" t="s">
        <v>353</v>
      </c>
      <c r="DU115" s="4" t="s">
        <v>353</v>
      </c>
      <c r="DV115" s="4" t="s">
        <v>353</v>
      </c>
      <c r="DW115" s="4" t="s">
        <v>353</v>
      </c>
      <c r="DX115" s="4" t="s">
        <v>353</v>
      </c>
      <c r="DY115" s="4" t="s">
        <v>353</v>
      </c>
      <c r="DZ115" s="4" t="s">
        <v>353</v>
      </c>
      <c r="EA115" s="4" t="s">
        <v>353</v>
      </c>
      <c r="EB115" s="4" t="s">
        <v>353</v>
      </c>
      <c r="EC115" s="4" t="s">
        <v>353</v>
      </c>
      <c r="ED115" s="4" t="s">
        <v>353</v>
      </c>
      <c r="EE115" s="94" t="s">
        <v>353</v>
      </c>
      <c r="EF115" s="94" t="s">
        <v>353</v>
      </c>
      <c r="EG115" s="4" t="s">
        <v>353</v>
      </c>
      <c r="EH115" s="4" t="s">
        <v>353</v>
      </c>
      <c r="EI115" s="4" t="s">
        <v>353</v>
      </c>
      <c r="EJ115" s="4" t="s">
        <v>353</v>
      </c>
      <c r="EK115" s="4" t="s">
        <v>353</v>
      </c>
      <c r="EL115" s="4" t="s">
        <v>353</v>
      </c>
      <c r="EM115" s="4" t="s">
        <v>353</v>
      </c>
      <c r="EN115" s="4" t="s">
        <v>353</v>
      </c>
      <c r="EO115" s="4" t="s">
        <v>353</v>
      </c>
      <c r="EP115" s="4" t="s">
        <v>353</v>
      </c>
      <c r="EQ115" s="4" t="s">
        <v>353</v>
      </c>
      <c r="ER115" s="4" t="s">
        <v>353</v>
      </c>
      <c r="ES115" s="4" t="s">
        <v>353</v>
      </c>
      <c r="ET115" s="4" t="s">
        <v>353</v>
      </c>
      <c r="EU115" s="4" t="s">
        <v>353</v>
      </c>
      <c r="EV115" s="4" t="s">
        <v>353</v>
      </c>
      <c r="EW115" s="4" t="s">
        <v>353</v>
      </c>
      <c r="EX115" s="4" t="s">
        <v>353</v>
      </c>
      <c r="EY115" s="4" t="s">
        <v>353</v>
      </c>
      <c r="EZ115" s="4" t="s">
        <v>353</v>
      </c>
      <c r="FA115" s="4" t="s">
        <v>353</v>
      </c>
      <c r="FB115" s="4" t="s">
        <v>353</v>
      </c>
      <c r="FC115" s="4" t="s">
        <v>353</v>
      </c>
      <c r="FD115" s="4" t="s">
        <v>353</v>
      </c>
      <c r="FE115" s="4" t="s">
        <v>353</v>
      </c>
      <c r="FF115" s="4" t="s">
        <v>353</v>
      </c>
      <c r="FG115" s="4" t="s">
        <v>353</v>
      </c>
      <c r="FH115" s="4" t="s">
        <v>353</v>
      </c>
      <c r="FI115" s="4" t="s">
        <v>353</v>
      </c>
      <c r="FJ115" s="4" t="s">
        <v>353</v>
      </c>
      <c r="FK115" s="4" t="s">
        <v>353</v>
      </c>
      <c r="FL115" s="4" t="s">
        <v>353</v>
      </c>
      <c r="FM115" s="4" t="s">
        <v>353</v>
      </c>
      <c r="FN115" s="4" t="s">
        <v>353</v>
      </c>
      <c r="FO115" s="4" t="s">
        <v>353</v>
      </c>
      <c r="FP115" s="4" t="s">
        <v>353</v>
      </c>
      <c r="FQ115" s="4" t="s">
        <v>353</v>
      </c>
      <c r="FR115" s="4" t="s">
        <v>353</v>
      </c>
      <c r="FS115" s="4" t="s">
        <v>353</v>
      </c>
      <c r="FT115" s="4" t="s">
        <v>320</v>
      </c>
      <c r="FU115" s="4"/>
      <c r="FV115" s="73">
        <v>-999</v>
      </c>
      <c r="FW115" s="4" t="s">
        <v>353</v>
      </c>
      <c r="FX115" s="4" t="s">
        <v>353</v>
      </c>
      <c r="FY115" s="4" t="s">
        <v>353</v>
      </c>
      <c r="FZ115" s="4" t="s">
        <v>353</v>
      </c>
      <c r="GA115" s="4" t="s">
        <v>353</v>
      </c>
      <c r="GB115" s="4" t="s">
        <v>353</v>
      </c>
      <c r="GC115" s="4" t="s">
        <v>353</v>
      </c>
      <c r="GD115" s="4" t="s">
        <v>320</v>
      </c>
      <c r="GE115" s="4"/>
      <c r="GF115" s="73">
        <v>-999</v>
      </c>
      <c r="GG115" s="4" t="s">
        <v>353</v>
      </c>
      <c r="GH115" s="4" t="s">
        <v>353</v>
      </c>
      <c r="GI115" s="4" t="s">
        <v>353</v>
      </c>
      <c r="GJ115" s="4" t="s">
        <v>353</v>
      </c>
      <c r="GK115" s="4" t="s">
        <v>353</v>
      </c>
      <c r="GL115" s="4" t="s">
        <v>353</v>
      </c>
      <c r="GM115" s="4" t="s">
        <v>353</v>
      </c>
      <c r="GN115" s="4" t="s">
        <v>353</v>
      </c>
      <c r="GO115" s="4" t="s">
        <v>353</v>
      </c>
      <c r="GP115" s="4" t="s">
        <v>353</v>
      </c>
      <c r="GQ115" s="4" t="s">
        <v>353</v>
      </c>
      <c r="GR115" s="4" t="s">
        <v>353</v>
      </c>
      <c r="GS115" s="4" t="s">
        <v>353</v>
      </c>
      <c r="GT115" s="4" t="s">
        <v>353</v>
      </c>
      <c r="GU115" s="4" t="s">
        <v>353</v>
      </c>
      <c r="GV115" s="4" t="s">
        <v>353</v>
      </c>
      <c r="GW115" s="4" t="s">
        <v>353</v>
      </c>
      <c r="GX115" s="4" t="s">
        <v>353</v>
      </c>
      <c r="GY115" s="4" t="s">
        <v>353</v>
      </c>
      <c r="GZ115" s="4" t="s">
        <v>353</v>
      </c>
      <c r="HA115" s="4" t="s">
        <v>353</v>
      </c>
      <c r="HB115" s="4" t="s">
        <v>353</v>
      </c>
      <c r="HC115" s="4" t="s">
        <v>353</v>
      </c>
      <c r="HD115" s="4" t="s">
        <v>353</v>
      </c>
      <c r="HE115" s="4" t="s">
        <v>353</v>
      </c>
      <c r="HF115" s="4" t="s">
        <v>353</v>
      </c>
      <c r="HG115" s="4" t="s">
        <v>353</v>
      </c>
      <c r="HH115" s="4" t="s">
        <v>353</v>
      </c>
      <c r="HI115" s="4" t="s">
        <v>346</v>
      </c>
      <c r="HJ115" s="4" t="s">
        <v>347</v>
      </c>
      <c r="HK115" s="8"/>
      <c r="HL115" s="4" t="s">
        <v>1628</v>
      </c>
      <c r="HM115" s="9"/>
      <c r="HN115" s="9"/>
      <c r="HO115" s="9"/>
      <c r="HP115" s="9"/>
      <c r="HQ115" s="9"/>
      <c r="HR115" s="9"/>
      <c r="HS115" s="9"/>
      <c r="HT115" s="9"/>
      <c r="HU115" s="9"/>
      <c r="HV115" s="9"/>
      <c r="HW115" s="9"/>
      <c r="HX115" s="9"/>
      <c r="HY115" s="9"/>
      <c r="HZ115" s="9"/>
      <c r="IA115" s="9"/>
      <c r="IB115" s="9"/>
      <c r="IC115" s="9"/>
      <c r="ID115" s="9"/>
      <c r="IE115" s="9"/>
      <c r="IF115" s="9"/>
      <c r="IG115" s="9"/>
      <c r="IH115" s="9"/>
      <c r="II115" s="9" t="s">
        <v>320</v>
      </c>
      <c r="IJ115" s="9"/>
      <c r="IK115" s="7">
        <v>-999</v>
      </c>
      <c r="IL115" s="9"/>
      <c r="IM115" s="9" t="s">
        <v>320</v>
      </c>
      <c r="IN115" s="9"/>
      <c r="IO115" s="73">
        <v>-999</v>
      </c>
      <c r="IP115" s="9"/>
      <c r="IQ115" s="9"/>
      <c r="IR115" s="9" t="s">
        <v>320</v>
      </c>
      <c r="IS115" s="9"/>
      <c r="IT115" s="7">
        <v>-999</v>
      </c>
      <c r="IU115" s="9"/>
      <c r="IV115" s="9" t="s">
        <v>320</v>
      </c>
      <c r="IW115" s="9"/>
      <c r="IX115" s="7">
        <v>-999</v>
      </c>
      <c r="IY115" s="9"/>
      <c r="IZ115" s="9"/>
      <c r="JA115" s="9" t="s">
        <v>320</v>
      </c>
      <c r="JB115" s="9"/>
      <c r="JC115" s="7">
        <v>-999</v>
      </c>
      <c r="JD115" s="9"/>
      <c r="JE115" s="9" t="s">
        <v>320</v>
      </c>
      <c r="JF115" s="9"/>
      <c r="JG115" s="7">
        <v>-999</v>
      </c>
      <c r="JH115" s="9"/>
      <c r="JI115" s="9"/>
      <c r="JJ115" s="9"/>
      <c r="JK115" s="9"/>
      <c r="JL115" s="9"/>
      <c r="JM115" s="9"/>
      <c r="JN115" s="9"/>
      <c r="JO115" s="9"/>
      <c r="JP115" s="9"/>
      <c r="JQ115" s="9"/>
      <c r="JR115" s="9"/>
      <c r="JS115" s="9"/>
      <c r="JT115" s="9"/>
      <c r="JU115" s="9"/>
      <c r="JV115" s="9"/>
      <c r="JW115" s="9"/>
      <c r="JX115" s="9"/>
      <c r="JY115" s="9"/>
      <c r="JZ115" s="9"/>
      <c r="KA115" s="9"/>
      <c r="KB115" s="9"/>
      <c r="KC115" s="9"/>
      <c r="KD115" s="9"/>
      <c r="KE115" s="9"/>
      <c r="KF115" s="9"/>
      <c r="KG115" s="9"/>
      <c r="KH115" s="9"/>
      <c r="KI115" s="9"/>
      <c r="KJ115" s="9"/>
      <c r="KK115" s="9"/>
      <c r="KL115" s="9"/>
      <c r="KM115" s="9"/>
      <c r="KN115" s="9"/>
      <c r="KO115" s="9"/>
      <c r="KP115" s="9"/>
      <c r="KQ115" s="9"/>
      <c r="KR115" s="9"/>
      <c r="KS115" s="9"/>
      <c r="KT115" s="9"/>
      <c r="KU115" s="9"/>
      <c r="KV115" s="9"/>
      <c r="KW115" s="9"/>
      <c r="KX115" s="9"/>
      <c r="KY115" s="9"/>
      <c r="KZ115" s="9"/>
      <c r="LA115" s="9"/>
      <c r="LB115" s="9"/>
      <c r="LC115" s="9"/>
      <c r="LD115" s="9"/>
      <c r="LE115" s="9"/>
      <c r="LF115" s="9"/>
      <c r="LG115" s="9"/>
      <c r="LH115" s="9"/>
      <c r="LI115" s="9"/>
      <c r="LJ115" s="9"/>
      <c r="LK115" s="9"/>
      <c r="LL115" s="9"/>
      <c r="LM115" s="9"/>
      <c r="LN115" s="9"/>
      <c r="LO115" s="9"/>
      <c r="LP115" s="9"/>
      <c r="LQ115" s="9"/>
      <c r="LR115" s="9"/>
      <c r="LS115" s="9"/>
      <c r="LT115" s="9"/>
      <c r="LU115" s="9"/>
      <c r="LV115" s="9"/>
      <c r="LW115" s="9"/>
      <c r="LX115" s="9"/>
      <c r="LY115" s="9"/>
      <c r="LZ115" s="9"/>
      <c r="MA115">
        <f t="shared" si="59"/>
        <v>10</v>
      </c>
      <c r="MB115" t="str">
        <f t="shared" si="60"/>
        <v/>
      </c>
      <c r="MC115" t="str">
        <f t="shared" si="61"/>
        <v/>
      </c>
      <c r="MD115" t="str">
        <f t="shared" si="62"/>
        <v/>
      </c>
      <c r="ME115" t="str">
        <f t="shared" si="92"/>
        <v/>
      </c>
      <c r="MF115">
        <f t="shared" si="93"/>
        <v>1.6666666666666667</v>
      </c>
      <c r="MG115" t="str">
        <f t="shared" si="94"/>
        <v/>
      </c>
      <c r="MH115" t="str">
        <f t="shared" si="95"/>
        <v/>
      </c>
      <c r="MI115" t="str">
        <f t="shared" si="96"/>
        <v/>
      </c>
      <c r="MJ115" t="str">
        <f t="shared" si="97"/>
        <v/>
      </c>
      <c r="MK115">
        <f t="shared" si="98"/>
        <v>1.5</v>
      </c>
      <c r="ML115">
        <f t="shared" si="99"/>
        <v>3</v>
      </c>
      <c r="MM115" t="str">
        <f t="shared" si="100"/>
        <v/>
      </c>
      <c r="MN115" t="str">
        <f t="shared" si="101"/>
        <v/>
      </c>
      <c r="MO115">
        <f t="shared" si="102"/>
        <v>1.5</v>
      </c>
      <c r="MP115">
        <f t="shared" si="103"/>
        <v>3</v>
      </c>
      <c r="MQ115" t="str">
        <f t="shared" si="104"/>
        <v/>
      </c>
      <c r="MR115" t="str">
        <f t="shared" si="105"/>
        <v/>
      </c>
      <c r="MS115">
        <f t="shared" si="106"/>
        <v>95</v>
      </c>
      <c r="MT115">
        <f t="shared" si="107"/>
        <v>65</v>
      </c>
      <c r="MU115" s="77">
        <f t="shared" si="63"/>
        <v>0</v>
      </c>
      <c r="MV115" t="str">
        <f t="shared" si="64"/>
        <v/>
      </c>
      <c r="MY115" t="str">
        <f t="shared" si="65"/>
        <v/>
      </c>
      <c r="NB115" t="str">
        <f t="shared" si="66"/>
        <v/>
      </c>
      <c r="NC115" t="str">
        <f t="shared" si="67"/>
        <v/>
      </c>
      <c r="ND115" t="str">
        <f t="shared" si="68"/>
        <v/>
      </c>
      <c r="NE115" t="str">
        <f t="shared" si="69"/>
        <v/>
      </c>
      <c r="NF115" t="str">
        <f t="shared" si="70"/>
        <v/>
      </c>
      <c r="NG115" t="str">
        <f t="shared" si="71"/>
        <v/>
      </c>
      <c r="NH115" t="str">
        <f t="shared" si="72"/>
        <v/>
      </c>
      <c r="NI115" t="str">
        <f t="shared" si="73"/>
        <v/>
      </c>
      <c r="NJ115" t="str">
        <f t="shared" si="74"/>
        <v/>
      </c>
      <c r="NK115" t="str">
        <f t="shared" si="75"/>
        <v/>
      </c>
      <c r="NL115" t="str">
        <f t="shared" si="76"/>
        <v/>
      </c>
      <c r="NM115" t="str">
        <f t="shared" si="77"/>
        <v/>
      </c>
      <c r="NN115" s="77" t="str">
        <f t="shared" si="78"/>
        <v/>
      </c>
      <c r="NO115" s="77" t="str">
        <f t="shared" si="79"/>
        <v/>
      </c>
      <c r="NP115" s="77" t="str">
        <f t="shared" si="80"/>
        <v/>
      </c>
      <c r="NQ115" s="77" t="str">
        <f t="shared" si="81"/>
        <v/>
      </c>
      <c r="NR115" s="77" t="str">
        <f t="shared" si="82"/>
        <v/>
      </c>
      <c r="NS115" s="77" t="str">
        <f t="shared" si="83"/>
        <v/>
      </c>
      <c r="NT115" s="77" t="str">
        <f t="shared" si="84"/>
        <v/>
      </c>
      <c r="NU115" s="77" t="str">
        <f t="shared" si="85"/>
        <v/>
      </c>
      <c r="NV115" s="77" t="str">
        <f t="shared" si="86"/>
        <v/>
      </c>
      <c r="NW115" s="77" t="e">
        <f>IF(LEN(VLOOKUP(I:I,#REF!, 2, 0))=0, "", VLOOKUP(I:I,#REF!, 2, 0))</f>
        <v>#REF!</v>
      </c>
      <c r="NX115" s="77" t="e">
        <f>IF(LEN(VLOOKUP(I:I,#REF!, 3, 0))=0, "", VLOOKUP(I:I,#REF!, 3, 0))</f>
        <v>#REF!</v>
      </c>
      <c r="NY115" s="77" t="str">
        <f t="shared" si="108"/>
        <v/>
      </c>
      <c r="NZ115" s="77" t="str">
        <f t="shared" si="109"/>
        <v/>
      </c>
      <c r="OA115" s="77" t="str">
        <f t="shared" si="110"/>
        <v/>
      </c>
      <c r="OB115" s="77" t="str">
        <f t="shared" si="87"/>
        <v/>
      </c>
      <c r="OC115" t="str">
        <f t="shared" si="88"/>
        <v/>
      </c>
      <c r="OD115" s="77" t="str">
        <f t="shared" si="111"/>
        <v/>
      </c>
      <c r="OE115" t="str">
        <f t="shared" si="89"/>
        <v/>
      </c>
      <c r="OF115" t="str">
        <f t="shared" si="90"/>
        <v/>
      </c>
      <c r="OG115" t="str">
        <f t="shared" si="112"/>
        <v/>
      </c>
      <c r="OH115" t="str">
        <f t="shared" si="91"/>
        <v/>
      </c>
      <c r="OI115" t="str">
        <f t="shared" si="113"/>
        <v/>
      </c>
      <c r="OJ115" s="77" t="str">
        <f t="shared" si="114"/>
        <v/>
      </c>
      <c r="OK115" t="e">
        <f>IF(LEN(VLOOKUP(I:I,#REF!, 2, 0))=0, "", VLOOKUP(I:I,#REF!, 2, 0))</f>
        <v>#REF!</v>
      </c>
      <c r="OL115" t="e">
        <f>IF(LEN(VLOOKUP(I:I,#REF!, 3, 0))=0, "", VLOOKUP(I:I,#REF!, 3, 0))</f>
        <v>#REF!</v>
      </c>
      <c r="OM115" t="s">
        <v>353</v>
      </c>
      <c r="ON115" t="s">
        <v>353</v>
      </c>
      <c r="OO115" s="161">
        <v>0</v>
      </c>
      <c r="OP115" t="str">
        <f t="shared" si="115"/>
        <v/>
      </c>
      <c r="OQ115">
        <v>0</v>
      </c>
      <c r="OR115">
        <v>4</v>
      </c>
      <c r="OS115">
        <f t="shared" si="116"/>
        <v>10</v>
      </c>
    </row>
    <row r="116" spans="3:409" ht="18" customHeight="1">
      <c r="F116">
        <v>1</v>
      </c>
      <c r="G116">
        <v>1</v>
      </c>
      <c r="H116" s="110" t="s">
        <v>1632</v>
      </c>
      <c r="I116" s="110" t="s">
        <v>1632</v>
      </c>
      <c r="J116" s="5"/>
      <c r="K116" s="6">
        <v>44284.644201388888</v>
      </c>
      <c r="L116" s="6">
        <v>44284.979953703703</v>
      </c>
      <c r="M116" s="7">
        <v>100</v>
      </c>
      <c r="N116" s="7">
        <v>2</v>
      </c>
      <c r="O116" s="73">
        <v>1</v>
      </c>
      <c r="P116" s="4" t="s">
        <v>313</v>
      </c>
      <c r="Q116" s="7">
        <v>29008</v>
      </c>
      <c r="R116" s="7">
        <v>1</v>
      </c>
      <c r="S116" s="6">
        <v>44284.979968101848</v>
      </c>
      <c r="T116" s="4" t="s">
        <v>1394</v>
      </c>
      <c r="U116" s="4" t="s">
        <v>1633</v>
      </c>
      <c r="V116" s="4" t="s">
        <v>811</v>
      </c>
      <c r="W116" s="4" t="s">
        <v>812</v>
      </c>
      <c r="X116" s="7">
        <v>18.198</v>
      </c>
      <c r="Y116" s="7">
        <v>54.893000000000001</v>
      </c>
      <c r="Z116" s="7">
        <v>57.363999999999997</v>
      </c>
      <c r="AA116" s="7">
        <v>7</v>
      </c>
      <c r="AB116" s="7">
        <v>4</v>
      </c>
      <c r="AC116" s="7">
        <v>1</v>
      </c>
      <c r="AD116" s="7">
        <v>0</v>
      </c>
      <c r="AE116" s="7">
        <v>0</v>
      </c>
      <c r="AF116" s="7">
        <v>0</v>
      </c>
      <c r="AG116" s="7">
        <v>2</v>
      </c>
      <c r="AH116" s="7">
        <v>3</v>
      </c>
      <c r="AI116" s="7">
        <v>1</v>
      </c>
      <c r="AJ116" s="4" t="s">
        <v>795</v>
      </c>
      <c r="AK116" s="7">
        <v>2.802</v>
      </c>
      <c r="AL116" s="7">
        <v>5.5069999999999997</v>
      </c>
      <c r="AM116" s="7">
        <v>9.0169999999999995</v>
      </c>
      <c r="AN116" s="7">
        <v>2</v>
      </c>
      <c r="AO116" s="7">
        <v>4</v>
      </c>
      <c r="AP116" s="7">
        <v>1</v>
      </c>
      <c r="AQ116" s="7">
        <v>0</v>
      </c>
      <c r="AR116" s="7">
        <v>0</v>
      </c>
      <c r="AS116" s="7">
        <v>153.98599999999999</v>
      </c>
      <c r="AT116" s="7">
        <v>0</v>
      </c>
      <c r="AU116" s="7">
        <v>144.46899999999999</v>
      </c>
      <c r="AV116" s="7">
        <v>718.10599999999999</v>
      </c>
      <c r="AW116" s="7">
        <v>721.83199999999999</v>
      </c>
      <c r="AX116" s="7">
        <v>15</v>
      </c>
      <c r="AY116" s="4" t="s">
        <v>356</v>
      </c>
      <c r="AZ116" s="4" t="s">
        <v>320</v>
      </c>
      <c r="BA116" s="4"/>
      <c r="BB116" s="73">
        <v>-888</v>
      </c>
      <c r="BC116" s="4" t="s">
        <v>356</v>
      </c>
      <c r="BD116" s="7">
        <v>0</v>
      </c>
      <c r="BE116" s="7">
        <v>0</v>
      </c>
      <c r="BF116" s="7">
        <v>3385.674</v>
      </c>
      <c r="BG116" s="7">
        <v>0</v>
      </c>
      <c r="BH116" s="7">
        <v>5.2969999999999997</v>
      </c>
      <c r="BI116" s="7">
        <v>5.2969999999999997</v>
      </c>
      <c r="BJ116" s="7">
        <v>9.1910000000000007</v>
      </c>
      <c r="BK116" s="7">
        <v>1</v>
      </c>
      <c r="BL116" s="4" t="s">
        <v>377</v>
      </c>
      <c r="BM116" s="7">
        <v>115.15900000000001</v>
      </c>
      <c r="BN116" s="7">
        <v>115.15900000000001</v>
      </c>
      <c r="BO116" s="7">
        <v>115.56699999999999</v>
      </c>
      <c r="BP116" s="7">
        <v>1</v>
      </c>
      <c r="BQ116" s="7">
        <v>91</v>
      </c>
      <c r="BR116" s="7">
        <v>100</v>
      </c>
      <c r="BS116" s="7">
        <v>201.977</v>
      </c>
      <c r="BT116" s="7">
        <v>345.322</v>
      </c>
      <c r="BU116" s="7">
        <v>354.43299999999999</v>
      </c>
      <c r="BV116" s="7">
        <v>14</v>
      </c>
      <c r="BW116" s="4" t="s">
        <v>1634</v>
      </c>
      <c r="BX116" s="4" t="s">
        <v>510</v>
      </c>
      <c r="BY116" s="4" t="s">
        <v>1635</v>
      </c>
      <c r="BZ116" s="73">
        <v>2</v>
      </c>
      <c r="CA116" s="4" t="s">
        <v>1636</v>
      </c>
      <c r="CB116" s="7">
        <v>104.006</v>
      </c>
      <c r="CC116" s="7">
        <v>105.89</v>
      </c>
      <c r="CD116" s="7">
        <v>111.229</v>
      </c>
      <c r="CE116" s="7">
        <v>10</v>
      </c>
      <c r="CF116" s="7">
        <v>100</v>
      </c>
      <c r="CG116" s="7">
        <v>100</v>
      </c>
      <c r="CH116" s="7">
        <v>28.369</v>
      </c>
      <c r="CI116" s="7">
        <v>182.08600000000001</v>
      </c>
      <c r="CJ116" s="7">
        <v>183.702</v>
      </c>
      <c r="CK116" s="7">
        <v>7</v>
      </c>
      <c r="CL116" s="97" t="s">
        <v>413</v>
      </c>
      <c r="CM116" s="94" t="s">
        <v>414</v>
      </c>
      <c r="CN116" s="7">
        <v>4.8390000000000004</v>
      </c>
      <c r="CO116" s="7">
        <v>161.71899999999999</v>
      </c>
      <c r="CP116" s="7">
        <v>180.42</v>
      </c>
      <c r="CQ116" s="7">
        <v>2</v>
      </c>
      <c r="CR116" s="7">
        <v>80</v>
      </c>
      <c r="CS116" s="7">
        <v>80</v>
      </c>
      <c r="CT116" s="7">
        <v>4</v>
      </c>
      <c r="CU116" s="7">
        <v>1</v>
      </c>
      <c r="CV116" s="4" t="s">
        <v>1637</v>
      </c>
      <c r="CW116" s="7">
        <v>230.34</v>
      </c>
      <c r="CX116" s="7">
        <v>230.34</v>
      </c>
      <c r="CY116" s="7">
        <v>281.10500000000002</v>
      </c>
      <c r="CZ116" s="7">
        <v>1</v>
      </c>
      <c r="DA116" s="7">
        <v>0.79900000000000004</v>
      </c>
      <c r="DB116" s="7">
        <v>12.464</v>
      </c>
      <c r="DC116" s="7">
        <v>13.231</v>
      </c>
      <c r="DD116" s="7">
        <v>3</v>
      </c>
      <c r="DE116" s="4" t="s">
        <v>377</v>
      </c>
      <c r="DF116" s="7">
        <v>71.683000000000007</v>
      </c>
      <c r="DG116" s="7">
        <v>72.894999999999996</v>
      </c>
      <c r="DH116" s="7">
        <v>94.756</v>
      </c>
      <c r="DI116" s="7">
        <v>2</v>
      </c>
      <c r="DJ116" s="7">
        <v>100</v>
      </c>
      <c r="DK116" s="7">
        <v>100</v>
      </c>
      <c r="DL116" s="7">
        <v>105.38800000000001</v>
      </c>
      <c r="DM116" s="7">
        <v>598.15899999999999</v>
      </c>
      <c r="DN116" s="7">
        <v>599.55799999999999</v>
      </c>
      <c r="DO116" s="7">
        <v>24</v>
      </c>
      <c r="DP116" s="4" t="s">
        <v>1638</v>
      </c>
      <c r="DQ116" s="4" t="s">
        <v>510</v>
      </c>
      <c r="DR116" s="4" t="s">
        <v>956</v>
      </c>
      <c r="DS116" s="73">
        <v>1</v>
      </c>
      <c r="DT116" s="4" t="s">
        <v>1639</v>
      </c>
      <c r="DU116" s="7">
        <v>0.56000000000000005</v>
      </c>
      <c r="DV116" s="7">
        <v>64.984999999999999</v>
      </c>
      <c r="DW116" s="7">
        <v>137.15299999999999</v>
      </c>
      <c r="DX116" s="7">
        <v>3</v>
      </c>
      <c r="DY116" s="7">
        <v>90</v>
      </c>
      <c r="DZ116" s="7">
        <v>90</v>
      </c>
      <c r="EA116" s="7">
        <v>28.143999999999998</v>
      </c>
      <c r="EB116" s="7">
        <v>43.975999999999999</v>
      </c>
      <c r="EC116" s="7">
        <v>45.118000000000002</v>
      </c>
      <c r="ED116" s="7">
        <v>3</v>
      </c>
      <c r="EE116" s="94" t="s">
        <v>363</v>
      </c>
      <c r="EF116" s="94" t="s">
        <v>364</v>
      </c>
      <c r="EG116" s="7">
        <v>0</v>
      </c>
      <c r="EH116" s="7">
        <v>0</v>
      </c>
      <c r="EI116" s="7">
        <v>173.41399999999999</v>
      </c>
      <c r="EJ116" s="7">
        <v>0</v>
      </c>
      <c r="EK116" s="7">
        <v>80</v>
      </c>
      <c r="EL116" s="7">
        <v>80</v>
      </c>
      <c r="EM116" s="7">
        <v>1</v>
      </c>
      <c r="EN116" s="7">
        <v>2</v>
      </c>
      <c r="EO116" s="4" t="s">
        <v>333</v>
      </c>
      <c r="EP116" s="7">
        <v>12.378</v>
      </c>
      <c r="EQ116" s="7">
        <v>23.048999999999999</v>
      </c>
      <c r="ER116" s="7">
        <v>30.001000000000001</v>
      </c>
      <c r="ES116" s="7">
        <v>6</v>
      </c>
      <c r="ET116" s="4" t="s">
        <v>1246</v>
      </c>
      <c r="EU116" s="7">
        <v>0</v>
      </c>
      <c r="EV116" s="7">
        <v>0</v>
      </c>
      <c r="EW116" s="7">
        <v>289.35399999999998</v>
      </c>
      <c r="EX116" s="7">
        <v>0</v>
      </c>
      <c r="EY116" s="7">
        <v>80</v>
      </c>
      <c r="EZ116" s="7">
        <v>100</v>
      </c>
      <c r="FA116" s="7">
        <v>16.190999999999999</v>
      </c>
      <c r="FB116" s="7">
        <v>135.45500000000001</v>
      </c>
      <c r="FC116" s="7">
        <v>138.78399999999999</v>
      </c>
      <c r="FD116" s="7">
        <v>18</v>
      </c>
      <c r="FE116" s="4" t="s">
        <v>1640</v>
      </c>
      <c r="FF116" s="7">
        <v>1</v>
      </c>
      <c r="FG116" s="7">
        <v>2</v>
      </c>
      <c r="FH116" s="7">
        <v>2</v>
      </c>
      <c r="FI116" s="7">
        <v>2</v>
      </c>
      <c r="FJ116" s="7">
        <v>1</v>
      </c>
      <c r="FK116" s="7">
        <v>1</v>
      </c>
      <c r="FL116" s="4" t="s">
        <v>370</v>
      </c>
      <c r="FM116" s="4" t="s">
        <v>313</v>
      </c>
      <c r="FN116" s="7">
        <v>1</v>
      </c>
      <c r="FO116" s="7">
        <v>4.8760000000000003</v>
      </c>
      <c r="FP116" s="7">
        <v>202.357</v>
      </c>
      <c r="FQ116" s="7">
        <v>211.34800000000001</v>
      </c>
      <c r="FR116" s="7">
        <v>19</v>
      </c>
      <c r="FS116" s="4" t="s">
        <v>1641</v>
      </c>
      <c r="FT116" s="4" t="s">
        <v>323</v>
      </c>
      <c r="FU116" s="4"/>
      <c r="FV116" s="73">
        <v>1</v>
      </c>
      <c r="FW116" s="4" t="s">
        <v>1642</v>
      </c>
      <c r="FX116" s="4" t="s">
        <v>456</v>
      </c>
      <c r="FY116" s="7">
        <v>104.29600000000001</v>
      </c>
      <c r="FZ116" s="7">
        <v>187.43199999999999</v>
      </c>
      <c r="GA116" s="7">
        <v>196.03800000000001</v>
      </c>
      <c r="GB116" s="7">
        <v>10</v>
      </c>
      <c r="GC116" s="4" t="s">
        <v>1511</v>
      </c>
      <c r="GD116" s="4" t="s">
        <v>368</v>
      </c>
      <c r="GE116" s="4"/>
      <c r="GF116" s="73">
        <v>1</v>
      </c>
      <c r="GG116" s="4" t="s">
        <v>1643</v>
      </c>
      <c r="GH116" s="4" t="s">
        <v>456</v>
      </c>
      <c r="GI116" s="7">
        <v>51.337000000000003</v>
      </c>
      <c r="GJ116" s="7">
        <v>57.545000000000002</v>
      </c>
      <c r="GK116" s="7">
        <v>154.96799999999999</v>
      </c>
      <c r="GL116" s="7">
        <v>2</v>
      </c>
      <c r="GM116" s="7">
        <v>2</v>
      </c>
      <c r="GN116" s="4" t="s">
        <v>1644</v>
      </c>
      <c r="GO116" s="7">
        <v>38.68</v>
      </c>
      <c r="GP116" s="7">
        <v>38.68</v>
      </c>
      <c r="GQ116" s="7">
        <v>43.869</v>
      </c>
      <c r="GR116" s="7">
        <v>1</v>
      </c>
      <c r="GS116" s="7">
        <v>1</v>
      </c>
      <c r="GT116" s="7">
        <v>2</v>
      </c>
      <c r="GU116" s="7">
        <v>0</v>
      </c>
      <c r="GV116" s="7">
        <v>3</v>
      </c>
      <c r="GW116" s="4" t="s">
        <v>1645</v>
      </c>
      <c r="GX116" s="7">
        <v>16.923999999999999</v>
      </c>
      <c r="GY116" s="7">
        <v>48.404000000000003</v>
      </c>
      <c r="GZ116" s="7">
        <v>56.738999999999997</v>
      </c>
      <c r="HA116" s="7">
        <v>9</v>
      </c>
      <c r="HB116" s="7">
        <v>2</v>
      </c>
      <c r="HC116" s="7">
        <v>3</v>
      </c>
      <c r="HD116" s="7">
        <v>3</v>
      </c>
      <c r="HE116" s="7">
        <v>1</v>
      </c>
      <c r="HF116" s="7">
        <v>2</v>
      </c>
      <c r="HG116" s="7">
        <v>4</v>
      </c>
      <c r="HH116" s="7">
        <v>4</v>
      </c>
      <c r="HI116" s="4" t="s">
        <v>346</v>
      </c>
      <c r="HJ116" s="4" t="s">
        <v>347</v>
      </c>
      <c r="HK116" s="8"/>
      <c r="HL116" s="4" t="s">
        <v>1632</v>
      </c>
      <c r="HM116" s="6">
        <v>44287.645937499998</v>
      </c>
      <c r="HN116" s="6">
        <v>44287.827303240738</v>
      </c>
      <c r="HO116" s="7">
        <v>100</v>
      </c>
      <c r="HP116" s="7">
        <v>15669</v>
      </c>
      <c r="HQ116" s="7">
        <v>1</v>
      </c>
      <c r="HR116" s="6">
        <v>44287.827318495372</v>
      </c>
      <c r="HS116" s="4" t="s">
        <v>1394</v>
      </c>
      <c r="HT116" s="4" t="s">
        <v>1633</v>
      </c>
      <c r="HU116" s="4" t="s">
        <v>811</v>
      </c>
      <c r="HV116" s="4" t="s">
        <v>812</v>
      </c>
      <c r="HW116" s="7">
        <v>1</v>
      </c>
      <c r="HX116" s="7">
        <v>0</v>
      </c>
      <c r="HY116" s="7">
        <v>2</v>
      </c>
      <c r="HZ116" s="7">
        <v>1</v>
      </c>
      <c r="IA116" s="7">
        <v>3</v>
      </c>
      <c r="IB116" s="7">
        <v>2</v>
      </c>
      <c r="IC116" s="7">
        <v>2</v>
      </c>
      <c r="ID116" s="7">
        <v>2</v>
      </c>
      <c r="IE116" s="4" t="s">
        <v>1110</v>
      </c>
      <c r="IF116" s="7">
        <v>4</v>
      </c>
      <c r="IG116" s="7">
        <v>1</v>
      </c>
      <c r="IH116" s="4" t="s">
        <v>1646</v>
      </c>
      <c r="II116" s="4" t="s">
        <v>391</v>
      </c>
      <c r="IJ116" s="4"/>
      <c r="IK116" s="73">
        <v>1</v>
      </c>
      <c r="IL116" s="4" t="s">
        <v>428</v>
      </c>
      <c r="IM116" s="73">
        <v>33</v>
      </c>
      <c r="IN116" s="4"/>
      <c r="IO116" s="73">
        <v>1</v>
      </c>
      <c r="IP116" s="4" t="s">
        <v>1647</v>
      </c>
      <c r="IQ116" s="4" t="s">
        <v>1648</v>
      </c>
      <c r="IR116" s="73">
        <v>22</v>
      </c>
      <c r="IS116" s="4"/>
      <c r="IT116" s="73">
        <v>1</v>
      </c>
      <c r="IU116" s="4" t="s">
        <v>1074</v>
      </c>
      <c r="IV116" s="73">
        <v>21</v>
      </c>
      <c r="IW116" s="4"/>
      <c r="IX116" s="73">
        <v>1</v>
      </c>
      <c r="IY116" s="4" t="s">
        <v>1649</v>
      </c>
      <c r="IZ116" s="4" t="s">
        <v>435</v>
      </c>
      <c r="JA116" s="73">
        <v>40</v>
      </c>
      <c r="JB116" s="4"/>
      <c r="JC116" s="73">
        <v>1</v>
      </c>
      <c r="JD116" s="4" t="s">
        <v>1650</v>
      </c>
      <c r="JE116" s="73">
        <v>144</v>
      </c>
      <c r="JF116" s="4"/>
      <c r="JG116" s="73">
        <v>0</v>
      </c>
      <c r="JH116" s="4" t="s">
        <v>1651</v>
      </c>
      <c r="JI116" s="7">
        <v>4</v>
      </c>
      <c r="JJ116" s="7">
        <v>1</v>
      </c>
      <c r="JK116" s="7">
        <v>2</v>
      </c>
      <c r="JL116" s="7">
        <v>1</v>
      </c>
      <c r="JM116" s="4" t="s">
        <v>1652</v>
      </c>
      <c r="JN116" s="7">
        <v>1</v>
      </c>
      <c r="JO116" s="7">
        <v>2</v>
      </c>
      <c r="JP116" s="7">
        <v>2</v>
      </c>
      <c r="JQ116" s="7">
        <v>3</v>
      </c>
      <c r="JR116" s="7">
        <v>1</v>
      </c>
      <c r="JS116" s="4" t="s">
        <v>1653</v>
      </c>
      <c r="JT116" s="7">
        <v>2</v>
      </c>
      <c r="JU116" s="7">
        <v>1</v>
      </c>
      <c r="JV116" s="4" t="s">
        <v>1654</v>
      </c>
      <c r="JW116" s="7">
        <v>1</v>
      </c>
      <c r="JX116" s="7">
        <v>3</v>
      </c>
      <c r="JY116" s="7">
        <v>1</v>
      </c>
      <c r="JZ116" s="7">
        <v>1</v>
      </c>
      <c r="KA116" s="7">
        <v>1</v>
      </c>
      <c r="KB116" s="4" t="s">
        <v>370</v>
      </c>
      <c r="KC116" s="4" t="s">
        <v>313</v>
      </c>
      <c r="KD116" s="7">
        <v>2</v>
      </c>
      <c r="KE116" s="7">
        <v>4.2649999999999997</v>
      </c>
      <c r="KF116" s="7">
        <v>28.657</v>
      </c>
      <c r="KG116" s="7">
        <v>29.128</v>
      </c>
      <c r="KH116" s="7">
        <v>10</v>
      </c>
      <c r="KI116" s="7">
        <v>2</v>
      </c>
      <c r="KJ116" s="7">
        <v>3</v>
      </c>
      <c r="KK116" s="7">
        <v>2</v>
      </c>
      <c r="KL116" s="7">
        <v>2</v>
      </c>
      <c r="KM116" s="7">
        <v>3</v>
      </c>
      <c r="KN116" s="7">
        <v>10</v>
      </c>
      <c r="KO116" s="7">
        <v>2</v>
      </c>
      <c r="KP116" s="4" t="s">
        <v>448</v>
      </c>
      <c r="KQ116" s="4" t="s">
        <v>313</v>
      </c>
      <c r="KR116" s="7">
        <v>1</v>
      </c>
      <c r="KS116" s="4" t="s">
        <v>633</v>
      </c>
      <c r="KT116" s="4" t="s">
        <v>313</v>
      </c>
      <c r="KU116" s="7">
        <v>4</v>
      </c>
      <c r="KV116" s="7">
        <v>3</v>
      </c>
      <c r="KW116" s="7">
        <v>4</v>
      </c>
      <c r="KX116" s="7">
        <v>3</v>
      </c>
      <c r="KY116" s="7">
        <v>5</v>
      </c>
      <c r="KZ116" s="7">
        <v>4</v>
      </c>
      <c r="LA116" s="7">
        <v>4</v>
      </c>
      <c r="LB116" s="7">
        <v>4</v>
      </c>
      <c r="LC116" s="7">
        <v>3</v>
      </c>
      <c r="LD116" s="7">
        <v>5</v>
      </c>
      <c r="LE116" s="7">
        <v>5</v>
      </c>
      <c r="LF116" s="7">
        <v>3</v>
      </c>
      <c r="LG116" s="7">
        <v>3</v>
      </c>
      <c r="LH116" s="7">
        <v>4</v>
      </c>
      <c r="LI116" s="7">
        <v>3</v>
      </c>
      <c r="LJ116" s="7">
        <v>3</v>
      </c>
      <c r="LK116" s="7">
        <v>3</v>
      </c>
      <c r="LL116" s="7">
        <v>5</v>
      </c>
      <c r="LM116" s="7">
        <v>3</v>
      </c>
      <c r="LN116" s="7">
        <v>5</v>
      </c>
      <c r="LO116" s="7">
        <v>4</v>
      </c>
      <c r="LP116" s="7">
        <v>5</v>
      </c>
      <c r="LQ116" s="7">
        <v>5</v>
      </c>
      <c r="LR116" s="7">
        <v>3</v>
      </c>
      <c r="LS116" s="7">
        <v>4</v>
      </c>
      <c r="LT116" s="7">
        <v>4</v>
      </c>
      <c r="LU116" s="7">
        <v>5</v>
      </c>
      <c r="LV116" s="4" t="s">
        <v>1655</v>
      </c>
      <c r="LW116" s="4" t="s">
        <v>1656</v>
      </c>
      <c r="LX116" s="4" t="s">
        <v>1657</v>
      </c>
      <c r="LY116" s="4" t="s">
        <v>1658</v>
      </c>
      <c r="LZ116" s="7">
        <v>54</v>
      </c>
      <c r="MA116">
        <f t="shared" si="59"/>
        <v>6</v>
      </c>
      <c r="MB116">
        <f t="shared" si="60"/>
        <v>12</v>
      </c>
      <c r="MC116">
        <f t="shared" si="61"/>
        <v>11</v>
      </c>
      <c r="MD116">
        <f t="shared" si="62"/>
        <v>12</v>
      </c>
      <c r="ME116">
        <f t="shared" si="92"/>
        <v>47</v>
      </c>
      <c r="MF116">
        <f t="shared" si="93"/>
        <v>1</v>
      </c>
      <c r="MG116">
        <f t="shared" si="94"/>
        <v>2</v>
      </c>
      <c r="MH116">
        <f t="shared" si="95"/>
        <v>2.2000000000000002</v>
      </c>
      <c r="MI116">
        <f t="shared" si="96"/>
        <v>2.4</v>
      </c>
      <c r="MJ116">
        <f t="shared" si="97"/>
        <v>3.9166666666666665</v>
      </c>
      <c r="MK116">
        <f t="shared" si="98"/>
        <v>1.4</v>
      </c>
      <c r="ML116">
        <f t="shared" si="99"/>
        <v>3</v>
      </c>
      <c r="MM116">
        <f t="shared" si="100"/>
        <v>0</v>
      </c>
      <c r="MN116">
        <f t="shared" si="101"/>
        <v>2</v>
      </c>
      <c r="MO116">
        <f t="shared" si="102"/>
        <v>1.1666666666666667</v>
      </c>
      <c r="MP116">
        <f t="shared" si="103"/>
        <v>2.8333333333333335</v>
      </c>
      <c r="MQ116">
        <f t="shared" si="104"/>
        <v>1</v>
      </c>
      <c r="MR116">
        <f t="shared" si="105"/>
        <v>3.6666666666666665</v>
      </c>
      <c r="MS116">
        <f t="shared" si="106"/>
        <v>88.714285714285708</v>
      </c>
      <c r="MT116">
        <f t="shared" si="107"/>
        <v>92.857142857142861</v>
      </c>
      <c r="MU116" s="77">
        <f t="shared" si="63"/>
        <v>0</v>
      </c>
      <c r="MV116">
        <f t="shared" si="64"/>
        <v>1</v>
      </c>
      <c r="MW116">
        <v>1</v>
      </c>
      <c r="MX116">
        <v>1</v>
      </c>
      <c r="MY116">
        <f t="shared" si="65"/>
        <v>1</v>
      </c>
      <c r="MZ116">
        <v>1</v>
      </c>
      <c r="NA116">
        <v>1</v>
      </c>
      <c r="NB116">
        <f t="shared" si="66"/>
        <v>1</v>
      </c>
      <c r="NC116">
        <f t="shared" si="67"/>
        <v>0.5</v>
      </c>
      <c r="ND116">
        <f t="shared" si="68"/>
        <v>1</v>
      </c>
      <c r="NE116">
        <f t="shared" si="69"/>
        <v>0.5</v>
      </c>
      <c r="NF116">
        <f t="shared" si="70"/>
        <v>0</v>
      </c>
      <c r="NG116">
        <f t="shared" si="71"/>
        <v>1</v>
      </c>
      <c r="NH116">
        <f t="shared" si="72"/>
        <v>1</v>
      </c>
      <c r="NI116">
        <f t="shared" si="73"/>
        <v>1</v>
      </c>
      <c r="NJ116">
        <f t="shared" si="74"/>
        <v>1</v>
      </c>
      <c r="NK116">
        <f t="shared" si="75"/>
        <v>1</v>
      </c>
      <c r="NL116">
        <f t="shared" si="76"/>
        <v>1</v>
      </c>
      <c r="NM116">
        <f t="shared" si="77"/>
        <v>0</v>
      </c>
      <c r="NN116" s="77">
        <f t="shared" si="78"/>
        <v>1</v>
      </c>
      <c r="NO116" s="77">
        <f t="shared" si="79"/>
        <v>0</v>
      </c>
      <c r="NP116" s="77">
        <f t="shared" si="80"/>
        <v>1</v>
      </c>
      <c r="NQ116" s="77">
        <f t="shared" si="81"/>
        <v>1</v>
      </c>
      <c r="NR116" s="77">
        <f t="shared" si="82"/>
        <v>1</v>
      </c>
      <c r="NS116" s="77">
        <f t="shared" si="83"/>
        <v>1</v>
      </c>
      <c r="NT116" s="77">
        <f t="shared" si="84"/>
        <v>1</v>
      </c>
      <c r="NU116" s="77">
        <f t="shared" si="85"/>
        <v>1</v>
      </c>
      <c r="NV116" s="77">
        <f t="shared" si="86"/>
        <v>1</v>
      </c>
      <c r="NW116" s="77" t="e">
        <f>IF(LEN(VLOOKUP(I:I,#REF!, 2, 0))=0, "", VLOOKUP(I:I,#REF!, 2, 0))</f>
        <v>#REF!</v>
      </c>
      <c r="NX116" s="77" t="e">
        <f>IF(LEN(VLOOKUP(I:I,#REF!, 3, 0))=0, "", VLOOKUP(I:I,#REF!, 3, 0))</f>
        <v>#REF!</v>
      </c>
      <c r="NY116" s="77">
        <f t="shared" si="108"/>
        <v>1</v>
      </c>
      <c r="NZ116" s="77">
        <f t="shared" si="109"/>
        <v>1</v>
      </c>
      <c r="OA116" s="77">
        <f t="shared" si="110"/>
        <v>1</v>
      </c>
      <c r="OB116" s="77">
        <f t="shared" si="87"/>
        <v>0.66666666666666663</v>
      </c>
      <c r="OC116">
        <f t="shared" si="88"/>
        <v>1</v>
      </c>
      <c r="OD116" s="77">
        <f t="shared" si="111"/>
        <v>0.5</v>
      </c>
      <c r="OE116">
        <f t="shared" si="89"/>
        <v>0.8666666666666667</v>
      </c>
      <c r="OF116">
        <f t="shared" si="90"/>
        <v>0.90909090909090906</v>
      </c>
      <c r="OG116" t="e">
        <f t="shared" si="112"/>
        <v>#REF!</v>
      </c>
      <c r="OH116">
        <f t="shared" si="91"/>
        <v>0.83333333333333337</v>
      </c>
      <c r="OI116">
        <f t="shared" si="113"/>
        <v>1</v>
      </c>
      <c r="OJ116" s="77">
        <f t="shared" si="114"/>
        <v>0.75</v>
      </c>
      <c r="OK116" t="e">
        <f>IF(LEN(VLOOKUP(I:I,#REF!, 2, 0))=0, "", VLOOKUP(I:I,#REF!, 2, 0))</f>
        <v>#REF!</v>
      </c>
      <c r="OL116" t="e">
        <f>IF(LEN(VLOOKUP(I:I,#REF!, 3, 0))=0, "", VLOOKUP(I:I,#REF!, 3, 0))</f>
        <v>#REF!</v>
      </c>
      <c r="OM116">
        <v>3</v>
      </c>
      <c r="ON116">
        <v>1</v>
      </c>
      <c r="OO116" s="1">
        <v>0</v>
      </c>
      <c r="OP116">
        <f t="shared" si="115"/>
        <v>10</v>
      </c>
      <c r="OQ116">
        <v>0</v>
      </c>
      <c r="OR116">
        <v>4</v>
      </c>
      <c r="OS116">
        <f t="shared" si="116"/>
        <v>3</v>
      </c>
    </row>
    <row r="117" spans="3:409" ht="18" customHeight="1">
      <c r="F117">
        <v>1</v>
      </c>
      <c r="G117">
        <v>1</v>
      </c>
      <c r="H117" s="112" t="s">
        <v>4872</v>
      </c>
      <c r="I117" s="112" t="s">
        <v>4872</v>
      </c>
      <c r="J117" s="22"/>
      <c r="K117" s="23">
        <v>44284.648842592593</v>
      </c>
      <c r="L117" s="23">
        <v>44285.59302083333</v>
      </c>
      <c r="M117" s="24">
        <v>100</v>
      </c>
      <c r="N117" s="24">
        <v>1</v>
      </c>
      <c r="O117" s="74">
        <v>1</v>
      </c>
      <c r="P117" s="25" t="s">
        <v>313</v>
      </c>
      <c r="Q117" s="24">
        <v>81577</v>
      </c>
      <c r="R117" s="24">
        <v>1</v>
      </c>
      <c r="S117" s="23">
        <v>44285.593045752314</v>
      </c>
      <c r="T117" s="25" t="s">
        <v>314</v>
      </c>
      <c r="U117" s="25" t="s">
        <v>1496</v>
      </c>
      <c r="V117" s="25" t="s">
        <v>1531</v>
      </c>
      <c r="W117" s="25" t="s">
        <v>4873</v>
      </c>
      <c r="X117" s="24">
        <v>41.42</v>
      </c>
      <c r="Y117" s="24">
        <v>56.252000000000002</v>
      </c>
      <c r="Z117" s="24">
        <v>60.165999999999997</v>
      </c>
      <c r="AA117" s="24">
        <v>2</v>
      </c>
      <c r="AB117" s="24">
        <v>3</v>
      </c>
      <c r="AC117" s="24">
        <v>1</v>
      </c>
      <c r="AD117" s="24">
        <v>0</v>
      </c>
      <c r="AE117" s="24">
        <v>1</v>
      </c>
      <c r="AF117" s="24">
        <v>3</v>
      </c>
      <c r="AG117" s="24">
        <v>3</v>
      </c>
      <c r="AH117" s="24">
        <v>0</v>
      </c>
      <c r="AI117" s="24">
        <v>0</v>
      </c>
      <c r="AJ117" s="25" t="s">
        <v>4874</v>
      </c>
      <c r="AK117" s="24">
        <v>2.8250000000000002</v>
      </c>
      <c r="AL117" s="24">
        <v>4.8179999999999996</v>
      </c>
      <c r="AM117" s="24">
        <v>7.9290000000000003</v>
      </c>
      <c r="AN117" s="24">
        <v>2</v>
      </c>
      <c r="AO117" s="24">
        <v>3</v>
      </c>
      <c r="AP117" s="24">
        <v>0</v>
      </c>
      <c r="AQ117" s="24">
        <v>71.287000000000006</v>
      </c>
      <c r="AR117" s="24">
        <v>179.66200000000001</v>
      </c>
      <c r="AS117" s="24">
        <v>180.292</v>
      </c>
      <c r="AT117" s="24">
        <v>3</v>
      </c>
      <c r="AU117" s="24">
        <v>198.255</v>
      </c>
      <c r="AV117" s="24">
        <v>468.43</v>
      </c>
      <c r="AW117" s="24">
        <v>472.18700000000001</v>
      </c>
      <c r="AX117" s="24">
        <v>8</v>
      </c>
      <c r="AY117" s="25" t="s">
        <v>391</v>
      </c>
      <c r="AZ117" s="25" t="s">
        <v>391</v>
      </c>
      <c r="BA117" s="25"/>
      <c r="BB117" s="74">
        <v>0</v>
      </c>
      <c r="BC117" s="25" t="s">
        <v>4875</v>
      </c>
      <c r="BD117" s="24">
        <v>0</v>
      </c>
      <c r="BE117" s="24">
        <v>0</v>
      </c>
      <c r="BF117" s="24">
        <v>285.41000000000003</v>
      </c>
      <c r="BG117" s="24">
        <v>0</v>
      </c>
      <c r="BH117" s="24">
        <v>5.157</v>
      </c>
      <c r="BI117" s="24">
        <v>5.157</v>
      </c>
      <c r="BJ117" s="24">
        <v>11.476000000000001</v>
      </c>
      <c r="BK117" s="24">
        <v>1</v>
      </c>
      <c r="BL117" s="25" t="s">
        <v>377</v>
      </c>
      <c r="BM117" s="24">
        <v>0</v>
      </c>
      <c r="BN117" s="24">
        <v>0</v>
      </c>
      <c r="BO117" s="24">
        <v>198.09200000000001</v>
      </c>
      <c r="BP117" s="24">
        <v>0</v>
      </c>
      <c r="BQ117" s="24">
        <v>99</v>
      </c>
      <c r="BR117" s="24">
        <v>100</v>
      </c>
      <c r="BS117" s="24">
        <v>570.39200000000005</v>
      </c>
      <c r="BT117" s="24">
        <v>708.70100000000002</v>
      </c>
      <c r="BU117" s="24">
        <v>804.87300000000005</v>
      </c>
      <c r="BV117" s="24">
        <v>4</v>
      </c>
      <c r="BW117" s="25" t="s">
        <v>572</v>
      </c>
      <c r="BX117" s="25" t="s">
        <v>572</v>
      </c>
      <c r="BY117" s="25"/>
      <c r="BZ117" s="74">
        <v>0</v>
      </c>
      <c r="CA117" s="25" t="s">
        <v>4876</v>
      </c>
      <c r="CB117" s="24">
        <v>34.593000000000004</v>
      </c>
      <c r="CC117" s="24">
        <v>63.719000000000001</v>
      </c>
      <c r="CD117" s="24">
        <v>75.887</v>
      </c>
      <c r="CE117" s="24">
        <v>2</v>
      </c>
      <c r="CF117" s="24">
        <v>100</v>
      </c>
      <c r="CG117" s="24">
        <v>100</v>
      </c>
      <c r="CH117" s="24">
        <v>725.74900000000002</v>
      </c>
      <c r="CI117" s="24">
        <v>806.69</v>
      </c>
      <c r="CJ117" s="24">
        <v>831.21799999999996</v>
      </c>
      <c r="CK117" s="24">
        <v>3</v>
      </c>
      <c r="CL117" s="99" t="s">
        <v>4877</v>
      </c>
      <c r="CM117" s="96" t="s">
        <v>414</v>
      </c>
      <c r="CN117" s="24">
        <v>20.614999999999998</v>
      </c>
      <c r="CO117" s="24">
        <v>20.614999999999998</v>
      </c>
      <c r="CP117" s="24">
        <v>134.101</v>
      </c>
      <c r="CQ117" s="24">
        <v>1</v>
      </c>
      <c r="CR117" s="24">
        <v>69</v>
      </c>
      <c r="CS117" s="24">
        <v>84</v>
      </c>
      <c r="CT117" s="24">
        <v>2</v>
      </c>
      <c r="CU117" s="24">
        <v>0</v>
      </c>
      <c r="CV117" s="25" t="s">
        <v>4878</v>
      </c>
      <c r="CW117" s="24">
        <v>553.26199999999994</v>
      </c>
      <c r="CX117" s="24">
        <v>3389.08</v>
      </c>
      <c r="CY117" s="24">
        <v>3519.87</v>
      </c>
      <c r="CZ117" s="24">
        <v>5</v>
      </c>
      <c r="DA117" s="24">
        <v>4.984</v>
      </c>
      <c r="DB117" s="24">
        <v>7.024</v>
      </c>
      <c r="DC117" s="24">
        <v>14.827</v>
      </c>
      <c r="DD117" s="24">
        <v>2</v>
      </c>
      <c r="DE117" s="25" t="s">
        <v>377</v>
      </c>
      <c r="DF117" s="24">
        <v>0</v>
      </c>
      <c r="DG117" s="24">
        <v>0</v>
      </c>
      <c r="DH117" s="24">
        <v>25.875</v>
      </c>
      <c r="DI117" s="24">
        <v>0</v>
      </c>
      <c r="DJ117" s="24">
        <v>68</v>
      </c>
      <c r="DK117" s="24">
        <v>65</v>
      </c>
      <c r="DL117" s="24">
        <v>188.66900000000001</v>
      </c>
      <c r="DM117" s="24">
        <v>323.90199999999999</v>
      </c>
      <c r="DN117" s="24">
        <v>412.13499999999999</v>
      </c>
      <c r="DO117" s="24">
        <v>3</v>
      </c>
      <c r="DP117" s="25" t="s">
        <v>329</v>
      </c>
      <c r="DQ117" s="25" t="s">
        <v>329</v>
      </c>
      <c r="DR117" s="25"/>
      <c r="DS117" s="74">
        <v>0</v>
      </c>
      <c r="DT117" s="25" t="s">
        <v>4879</v>
      </c>
      <c r="DU117" s="24">
        <v>222.518</v>
      </c>
      <c r="DV117" s="24">
        <v>222.518</v>
      </c>
      <c r="DW117" s="24">
        <v>241.2</v>
      </c>
      <c r="DX117" s="24">
        <v>1</v>
      </c>
      <c r="DY117" s="24">
        <v>77</v>
      </c>
      <c r="DZ117" s="24">
        <v>58</v>
      </c>
      <c r="EA117" s="24">
        <v>41.034999999999997</v>
      </c>
      <c r="EB117" s="24">
        <v>68.659000000000006</v>
      </c>
      <c r="EC117" s="24">
        <v>79.558999999999997</v>
      </c>
      <c r="ED117" s="24">
        <v>3</v>
      </c>
      <c r="EE117" s="96" t="s">
        <v>363</v>
      </c>
      <c r="EF117" s="96" t="s">
        <v>364</v>
      </c>
      <c r="EG117" s="24">
        <v>0</v>
      </c>
      <c r="EH117" s="24">
        <v>0</v>
      </c>
      <c r="EI117" s="24">
        <v>165.30099999999999</v>
      </c>
      <c r="EJ117" s="24">
        <v>0</v>
      </c>
      <c r="EK117" s="24">
        <v>70</v>
      </c>
      <c r="EL117" s="24">
        <v>58</v>
      </c>
      <c r="EM117" s="24">
        <v>1</v>
      </c>
      <c r="EN117" s="24">
        <v>0</v>
      </c>
      <c r="EO117" s="25" t="s">
        <v>418</v>
      </c>
      <c r="EP117" s="24">
        <v>26.388000000000002</v>
      </c>
      <c r="EQ117" s="24">
        <v>26.388000000000002</v>
      </c>
      <c r="ER117" s="24">
        <v>27.774999999999999</v>
      </c>
      <c r="ES117" s="24">
        <v>1</v>
      </c>
      <c r="ET117" s="25" t="s">
        <v>448</v>
      </c>
      <c r="EU117" s="24">
        <v>0</v>
      </c>
      <c r="EV117" s="24">
        <v>0</v>
      </c>
      <c r="EW117" s="24">
        <v>248.23599999999999</v>
      </c>
      <c r="EX117" s="24">
        <v>0</v>
      </c>
      <c r="EY117" s="24">
        <v>52</v>
      </c>
      <c r="EZ117" s="24">
        <v>32</v>
      </c>
      <c r="FA117" s="24">
        <v>6.5730000000000004</v>
      </c>
      <c r="FB117" s="24">
        <v>44.14</v>
      </c>
      <c r="FC117" s="24">
        <v>46.268000000000001</v>
      </c>
      <c r="FD117" s="24">
        <v>6</v>
      </c>
      <c r="FE117" s="25" t="s">
        <v>4880</v>
      </c>
      <c r="FF117" s="24">
        <v>1</v>
      </c>
      <c r="FG117" s="24">
        <v>2</v>
      </c>
      <c r="FH117" s="24">
        <v>2</v>
      </c>
      <c r="FI117" s="24">
        <v>0</v>
      </c>
      <c r="FJ117" s="24">
        <v>1</v>
      </c>
      <c r="FK117" s="24">
        <v>0</v>
      </c>
      <c r="FL117" s="25" t="s">
        <v>313</v>
      </c>
      <c r="FM117" s="25" t="s">
        <v>313</v>
      </c>
      <c r="FN117" s="24">
        <v>1</v>
      </c>
      <c r="FO117" s="24">
        <v>71.194999999999993</v>
      </c>
      <c r="FP117" s="24">
        <v>213.333</v>
      </c>
      <c r="FQ117" s="24">
        <v>215.33</v>
      </c>
      <c r="FR117" s="24">
        <v>7</v>
      </c>
      <c r="FS117" s="25" t="s">
        <v>323</v>
      </c>
      <c r="FT117" s="25" t="s">
        <v>323</v>
      </c>
      <c r="FU117" s="25"/>
      <c r="FV117" s="74">
        <v>1</v>
      </c>
      <c r="FW117" s="25" t="s">
        <v>4881</v>
      </c>
      <c r="FX117" s="25" t="s">
        <v>339</v>
      </c>
      <c r="FY117" s="24">
        <v>20.728999999999999</v>
      </c>
      <c r="FZ117" s="24">
        <v>163.93700000000001</v>
      </c>
      <c r="GA117" s="24">
        <v>219.65100000000001</v>
      </c>
      <c r="GB117" s="24">
        <v>6</v>
      </c>
      <c r="GC117" s="25" t="s">
        <v>909</v>
      </c>
      <c r="GD117" s="25" t="s">
        <v>909</v>
      </c>
      <c r="GE117" s="25"/>
      <c r="GF117" s="74">
        <v>0</v>
      </c>
      <c r="GG117" s="25" t="s">
        <v>4882</v>
      </c>
      <c r="GH117" s="25" t="s">
        <v>339</v>
      </c>
      <c r="GI117" s="24">
        <v>8.4260000000000002</v>
      </c>
      <c r="GJ117" s="24">
        <v>13.3</v>
      </c>
      <c r="GK117" s="24">
        <v>44.784999999999997</v>
      </c>
      <c r="GL117" s="24">
        <v>2</v>
      </c>
      <c r="GM117" s="24">
        <v>1</v>
      </c>
      <c r="GN117" s="25" t="s">
        <v>4883</v>
      </c>
      <c r="GO117" s="24">
        <v>4.8259999999999996</v>
      </c>
      <c r="GP117" s="24">
        <v>11.497999999999999</v>
      </c>
      <c r="GQ117" s="24">
        <v>11.804</v>
      </c>
      <c r="GR117" s="24">
        <v>4</v>
      </c>
      <c r="GS117" s="24">
        <v>2</v>
      </c>
      <c r="GT117" s="24">
        <v>3</v>
      </c>
      <c r="GU117" s="24">
        <v>1</v>
      </c>
      <c r="GV117" s="24">
        <v>4</v>
      </c>
      <c r="GW117" s="25" t="s">
        <v>808</v>
      </c>
      <c r="GX117" s="24">
        <v>6.3490000000000002</v>
      </c>
      <c r="GY117" s="24">
        <v>79.716999999999999</v>
      </c>
      <c r="GZ117" s="24">
        <v>81.150000000000006</v>
      </c>
      <c r="HA117" s="24">
        <v>18</v>
      </c>
      <c r="HB117" s="24">
        <v>5</v>
      </c>
      <c r="HC117" s="24">
        <v>3</v>
      </c>
      <c r="HD117" s="24">
        <v>4</v>
      </c>
      <c r="HE117" s="24">
        <v>3</v>
      </c>
      <c r="HF117" s="24">
        <v>3</v>
      </c>
      <c r="HG117" s="24">
        <v>3</v>
      </c>
      <c r="HH117" s="24">
        <v>4</v>
      </c>
      <c r="HI117" s="25" t="s">
        <v>3684</v>
      </c>
      <c r="HJ117" s="25" t="s">
        <v>3685</v>
      </c>
      <c r="HK117" s="8"/>
      <c r="HL117" s="25" t="s">
        <v>4872</v>
      </c>
      <c r="HM117" s="23">
        <v>44287.407986111109</v>
      </c>
      <c r="HN117" s="23">
        <v>44287.576689814814</v>
      </c>
      <c r="HO117" s="24">
        <v>100</v>
      </c>
      <c r="HP117" s="24">
        <v>14575</v>
      </c>
      <c r="HQ117" s="24">
        <v>1</v>
      </c>
      <c r="HR117" s="23">
        <v>44287.576708842593</v>
      </c>
      <c r="HS117" s="25" t="s">
        <v>314</v>
      </c>
      <c r="HT117" s="25" t="s">
        <v>1496</v>
      </c>
      <c r="HU117" s="25" t="s">
        <v>1531</v>
      </c>
      <c r="HV117" s="25" t="s">
        <v>4873</v>
      </c>
      <c r="HW117" s="24">
        <v>1</v>
      </c>
      <c r="HX117" s="24">
        <v>0</v>
      </c>
      <c r="HY117" s="24">
        <v>2</v>
      </c>
      <c r="HZ117" s="24">
        <v>1</v>
      </c>
      <c r="IA117" s="24">
        <v>3</v>
      </c>
      <c r="IB117" s="24">
        <v>1</v>
      </c>
      <c r="IC117" s="24">
        <v>1</v>
      </c>
      <c r="ID117" s="24">
        <v>2</v>
      </c>
      <c r="IE117" s="25" t="s">
        <v>333</v>
      </c>
      <c r="IF117" s="24">
        <v>3</v>
      </c>
      <c r="IG117" s="24">
        <v>0</v>
      </c>
      <c r="IH117" s="25" t="s">
        <v>391</v>
      </c>
      <c r="II117" s="25" t="s">
        <v>391</v>
      </c>
      <c r="IJ117" s="25"/>
      <c r="IK117" s="74">
        <v>1</v>
      </c>
      <c r="IL117" s="74">
        <v>33</v>
      </c>
      <c r="IM117" s="74">
        <v>33</v>
      </c>
      <c r="IN117" s="25"/>
      <c r="IO117" s="74">
        <v>1</v>
      </c>
      <c r="IP117" s="25" t="s">
        <v>4884</v>
      </c>
      <c r="IQ117" s="74">
        <v>23</v>
      </c>
      <c r="IR117" s="74">
        <v>23</v>
      </c>
      <c r="IS117" s="25"/>
      <c r="IT117" s="74">
        <v>0</v>
      </c>
      <c r="IU117" s="74">
        <v>19</v>
      </c>
      <c r="IV117" s="74">
        <v>19</v>
      </c>
      <c r="IW117" s="25"/>
      <c r="IX117" s="74">
        <v>0</v>
      </c>
      <c r="IY117" s="25" t="s">
        <v>4885</v>
      </c>
      <c r="IZ117" s="74">
        <v>40</v>
      </c>
      <c r="JA117" s="74">
        <v>40</v>
      </c>
      <c r="JB117" s="25"/>
      <c r="JC117" s="74">
        <v>1</v>
      </c>
      <c r="JD117" s="74">
        <v>72</v>
      </c>
      <c r="JE117" s="74">
        <v>72</v>
      </c>
      <c r="JF117" s="25"/>
      <c r="JG117" s="74">
        <v>0</v>
      </c>
      <c r="JH117" s="25" t="s">
        <v>4886</v>
      </c>
      <c r="JI117" s="24">
        <v>0</v>
      </c>
      <c r="JJ117" s="24">
        <v>0</v>
      </c>
      <c r="JK117" s="24">
        <v>2</v>
      </c>
      <c r="JL117" s="24">
        <v>1</v>
      </c>
      <c r="JM117" s="25" t="s">
        <v>4887</v>
      </c>
      <c r="JN117" s="24">
        <v>1</v>
      </c>
      <c r="JO117" s="24">
        <v>2</v>
      </c>
      <c r="JP117" s="24">
        <v>2</v>
      </c>
      <c r="JQ117" s="24">
        <v>2</v>
      </c>
      <c r="JR117" s="24">
        <v>3</v>
      </c>
      <c r="JS117" s="25" t="s">
        <v>4888</v>
      </c>
      <c r="JT117" s="24">
        <v>1</v>
      </c>
      <c r="JU117" s="24">
        <v>1</v>
      </c>
      <c r="JV117" s="25" t="s">
        <v>4889</v>
      </c>
      <c r="JW117" s="24">
        <v>1</v>
      </c>
      <c r="JX117" s="24">
        <v>0</v>
      </c>
      <c r="JY117" s="24">
        <v>1</v>
      </c>
      <c r="JZ117" s="24">
        <v>1</v>
      </c>
      <c r="KA117" s="24">
        <v>0</v>
      </c>
      <c r="KB117" s="25" t="s">
        <v>313</v>
      </c>
      <c r="KC117" s="25" t="s">
        <v>313</v>
      </c>
      <c r="KD117" s="24">
        <v>2</v>
      </c>
      <c r="KE117" s="24">
        <v>5.4980000000000002</v>
      </c>
      <c r="KF117" s="24">
        <v>20.010000000000002</v>
      </c>
      <c r="KG117" s="24">
        <v>22.260999999999999</v>
      </c>
      <c r="KH117" s="24">
        <v>6</v>
      </c>
      <c r="KI117" s="24">
        <v>2</v>
      </c>
      <c r="KJ117" s="24">
        <v>2</v>
      </c>
      <c r="KK117" s="24">
        <v>1</v>
      </c>
      <c r="KL117" s="24">
        <v>2</v>
      </c>
      <c r="KM117" s="24">
        <v>1</v>
      </c>
      <c r="KN117" s="24">
        <v>11</v>
      </c>
      <c r="KO117" s="24">
        <v>1</v>
      </c>
      <c r="KP117" s="25" t="s">
        <v>640</v>
      </c>
      <c r="KQ117" s="25" t="s">
        <v>313</v>
      </c>
      <c r="KR117" s="24">
        <v>1</v>
      </c>
      <c r="KS117" s="25" t="s">
        <v>633</v>
      </c>
      <c r="KT117" s="25" t="s">
        <v>313</v>
      </c>
      <c r="KU117" s="24">
        <v>3</v>
      </c>
      <c r="KV117" s="24">
        <v>3</v>
      </c>
      <c r="KW117" s="24">
        <v>3</v>
      </c>
      <c r="KX117" s="24">
        <v>3</v>
      </c>
      <c r="KY117" s="24">
        <v>2</v>
      </c>
      <c r="KZ117" s="24">
        <v>3</v>
      </c>
      <c r="LA117" s="24">
        <v>3</v>
      </c>
      <c r="LB117" s="24">
        <v>3</v>
      </c>
      <c r="LC117" s="24">
        <v>3</v>
      </c>
      <c r="LD117" s="24">
        <v>4</v>
      </c>
      <c r="LE117" s="24">
        <v>3</v>
      </c>
      <c r="LF117" s="24">
        <v>3</v>
      </c>
      <c r="LG117" s="24">
        <v>3</v>
      </c>
      <c r="LH117" s="24">
        <v>3</v>
      </c>
      <c r="LI117" s="24">
        <v>4</v>
      </c>
      <c r="LJ117" s="24">
        <v>4</v>
      </c>
      <c r="LK117" s="24">
        <v>3</v>
      </c>
      <c r="LL117" s="24">
        <v>4</v>
      </c>
      <c r="LM117" s="24">
        <v>4</v>
      </c>
      <c r="LN117" s="24">
        <v>5</v>
      </c>
      <c r="LO117" s="24">
        <v>5</v>
      </c>
      <c r="LP117" s="24">
        <v>5</v>
      </c>
      <c r="LQ117" s="24">
        <v>4</v>
      </c>
      <c r="LR117" s="24">
        <v>3</v>
      </c>
      <c r="LS117" s="24">
        <v>5</v>
      </c>
      <c r="LT117" s="24">
        <v>3</v>
      </c>
      <c r="LU117" s="24">
        <v>5</v>
      </c>
      <c r="LV117" s="25" t="s">
        <v>4890</v>
      </c>
      <c r="LW117" s="25" t="s">
        <v>4891</v>
      </c>
      <c r="LX117" s="25" t="s">
        <v>4892</v>
      </c>
      <c r="LY117" s="25" t="s">
        <v>313</v>
      </c>
      <c r="LZ117" s="24">
        <v>42</v>
      </c>
      <c r="MA117">
        <f t="shared" si="59"/>
        <v>7</v>
      </c>
      <c r="MB117">
        <f t="shared" si="60"/>
        <v>10</v>
      </c>
      <c r="MC117">
        <f t="shared" si="61"/>
        <v>18</v>
      </c>
      <c r="MD117">
        <f t="shared" si="62"/>
        <v>8</v>
      </c>
      <c r="ME117">
        <f t="shared" si="92"/>
        <v>36</v>
      </c>
      <c r="MF117">
        <f t="shared" si="93"/>
        <v>1.1666666666666667</v>
      </c>
      <c r="MG117">
        <f t="shared" si="94"/>
        <v>1.6666666666666667</v>
      </c>
      <c r="MH117">
        <f t="shared" si="95"/>
        <v>3.6</v>
      </c>
      <c r="MI117">
        <f t="shared" si="96"/>
        <v>1.6</v>
      </c>
      <c r="MJ117">
        <f t="shared" si="97"/>
        <v>3</v>
      </c>
      <c r="MK117">
        <f t="shared" si="98"/>
        <v>0.2</v>
      </c>
      <c r="ML117">
        <f t="shared" si="99"/>
        <v>2.2000000000000002</v>
      </c>
      <c r="MM117">
        <f t="shared" si="100"/>
        <v>1</v>
      </c>
      <c r="MN117">
        <f t="shared" si="101"/>
        <v>3</v>
      </c>
      <c r="MO117">
        <f t="shared" si="102"/>
        <v>0.33333333333333331</v>
      </c>
      <c r="MP117">
        <f t="shared" si="103"/>
        <v>2.3333333333333335</v>
      </c>
      <c r="MQ117">
        <f t="shared" si="104"/>
        <v>0.33333333333333331</v>
      </c>
      <c r="MR117">
        <f t="shared" si="105"/>
        <v>1</v>
      </c>
      <c r="MS117">
        <f t="shared" si="106"/>
        <v>76.428571428571431</v>
      </c>
      <c r="MT117">
        <f t="shared" si="107"/>
        <v>71</v>
      </c>
      <c r="MU117" s="77">
        <f t="shared" si="63"/>
        <v>0</v>
      </c>
      <c r="MV117">
        <f t="shared" si="64"/>
        <v>0</v>
      </c>
      <c r="MW117">
        <v>1</v>
      </c>
      <c r="MX117">
        <v>1</v>
      </c>
      <c r="MY117">
        <f t="shared" si="65"/>
        <v>0</v>
      </c>
      <c r="MZ117">
        <v>1</v>
      </c>
      <c r="NA117">
        <v>1</v>
      </c>
      <c r="NB117">
        <f t="shared" si="66"/>
        <v>1</v>
      </c>
      <c r="NC117">
        <f t="shared" si="67"/>
        <v>1</v>
      </c>
      <c r="ND117">
        <f t="shared" si="68"/>
        <v>0</v>
      </c>
      <c r="NE117">
        <f t="shared" si="69"/>
        <v>1</v>
      </c>
      <c r="NF117">
        <f t="shared" si="70"/>
        <v>1</v>
      </c>
      <c r="NG117">
        <f t="shared" si="71"/>
        <v>0</v>
      </c>
      <c r="NH117">
        <f t="shared" si="72"/>
        <v>1</v>
      </c>
      <c r="NI117">
        <f t="shared" si="73"/>
        <v>1</v>
      </c>
      <c r="NJ117">
        <f t="shared" si="74"/>
        <v>0</v>
      </c>
      <c r="NK117">
        <f t="shared" si="75"/>
        <v>0</v>
      </c>
      <c r="NL117">
        <f t="shared" si="76"/>
        <v>1</v>
      </c>
      <c r="NM117">
        <f t="shared" si="77"/>
        <v>0</v>
      </c>
      <c r="NN117" s="77">
        <f t="shared" si="78"/>
        <v>1</v>
      </c>
      <c r="NO117" s="77">
        <f t="shared" si="79"/>
        <v>0</v>
      </c>
      <c r="NP117" s="77">
        <f t="shared" si="80"/>
        <v>1</v>
      </c>
      <c r="NQ117" s="77">
        <f t="shared" si="81"/>
        <v>1</v>
      </c>
      <c r="NR117" s="77">
        <f t="shared" si="82"/>
        <v>1</v>
      </c>
      <c r="NS117" s="77">
        <f t="shared" si="83"/>
        <v>0</v>
      </c>
      <c r="NT117" s="77">
        <f t="shared" si="84"/>
        <v>0</v>
      </c>
      <c r="NU117" s="77">
        <f t="shared" si="85"/>
        <v>0</v>
      </c>
      <c r="NV117" s="77">
        <f t="shared" si="86"/>
        <v>1</v>
      </c>
      <c r="NW117" s="77" t="e">
        <f>IF(LEN(VLOOKUP(I:I,#REF!, 2, 0))=0, "", VLOOKUP(I:I,#REF!, 2, 0))</f>
        <v>#REF!</v>
      </c>
      <c r="NX117" s="77" t="e">
        <f>IF(LEN(VLOOKUP(I:I,#REF!, 3, 0))=0, "", VLOOKUP(I:I,#REF!, 3, 0))</f>
        <v>#REF!</v>
      </c>
      <c r="NY117" s="77">
        <f t="shared" si="108"/>
        <v>0.66666666666666663</v>
      </c>
      <c r="NZ117" s="77">
        <f t="shared" si="109"/>
        <v>1</v>
      </c>
      <c r="OA117" s="77">
        <f t="shared" si="110"/>
        <v>0</v>
      </c>
      <c r="OB117" s="77">
        <f t="shared" si="87"/>
        <v>0.66666666666666663</v>
      </c>
      <c r="OC117">
        <f t="shared" si="88"/>
        <v>0.5</v>
      </c>
      <c r="OD117" s="77">
        <f t="shared" si="111"/>
        <v>0.75</v>
      </c>
      <c r="OE117">
        <f t="shared" si="89"/>
        <v>0.53333333333333333</v>
      </c>
      <c r="OF117">
        <f t="shared" si="90"/>
        <v>0.63636363636363635</v>
      </c>
      <c r="OG117" t="e">
        <f t="shared" si="112"/>
        <v>#REF!</v>
      </c>
      <c r="OH117">
        <f t="shared" si="91"/>
        <v>0.66666666666666663</v>
      </c>
      <c r="OI117">
        <f t="shared" si="113"/>
        <v>0.25</v>
      </c>
      <c r="OJ117" s="77">
        <f t="shared" si="114"/>
        <v>0.875</v>
      </c>
      <c r="OK117" t="e">
        <f>IF(LEN(VLOOKUP(I:I,#REF!, 2, 0))=0, "", VLOOKUP(I:I,#REF!, 2, 0))</f>
        <v>#REF!</v>
      </c>
      <c r="OL117" t="e">
        <f>IF(LEN(VLOOKUP(I:I,#REF!, 3, 0))=0, "", VLOOKUP(I:I,#REF!, 3, 0))</f>
        <v>#REF!</v>
      </c>
      <c r="OM117">
        <v>5</v>
      </c>
      <c r="ON117">
        <v>1</v>
      </c>
      <c r="OO117" s="1">
        <v>0</v>
      </c>
      <c r="OP117">
        <f t="shared" si="115"/>
        <v>8</v>
      </c>
      <c r="OQ117">
        <v>0</v>
      </c>
      <c r="OR117">
        <v>4</v>
      </c>
      <c r="OS117">
        <f t="shared" si="116"/>
        <v>7</v>
      </c>
    </row>
    <row r="118" spans="3:409" ht="18" customHeight="1">
      <c r="F118" t="s">
        <v>353</v>
      </c>
      <c r="G118" t="s">
        <v>353</v>
      </c>
      <c r="H118" s="112" t="s">
        <v>4893</v>
      </c>
      <c r="I118" s="112" t="s">
        <v>4893</v>
      </c>
      <c r="J118" s="22"/>
      <c r="K118" s="23">
        <v>44284.498530092591</v>
      </c>
      <c r="L118" s="23">
        <v>44285.580601851849</v>
      </c>
      <c r="M118" s="24">
        <v>100</v>
      </c>
      <c r="N118" s="24">
        <v>1</v>
      </c>
      <c r="O118" s="74">
        <v>1</v>
      </c>
      <c r="P118" s="25" t="s">
        <v>313</v>
      </c>
      <c r="Q118" s="24">
        <v>93491</v>
      </c>
      <c r="R118" s="24">
        <v>1</v>
      </c>
      <c r="S118" s="23">
        <v>44285.580636423612</v>
      </c>
      <c r="T118" s="25" t="s">
        <v>314</v>
      </c>
      <c r="U118" s="25" t="s">
        <v>407</v>
      </c>
      <c r="V118" s="25" t="s">
        <v>444</v>
      </c>
      <c r="W118" s="25" t="s">
        <v>598</v>
      </c>
      <c r="X118" s="24">
        <v>14.938000000000001</v>
      </c>
      <c r="Y118" s="24">
        <v>24.286999999999999</v>
      </c>
      <c r="Z118" s="24">
        <v>25.591999999999999</v>
      </c>
      <c r="AA118" s="24">
        <v>2</v>
      </c>
      <c r="AB118" s="24">
        <v>4</v>
      </c>
      <c r="AC118" s="24">
        <v>1</v>
      </c>
      <c r="AD118" s="24">
        <v>3</v>
      </c>
      <c r="AE118" s="24">
        <v>3</v>
      </c>
      <c r="AF118" s="24">
        <v>2</v>
      </c>
      <c r="AG118" s="24">
        <v>3</v>
      </c>
      <c r="AH118" s="24">
        <v>0</v>
      </c>
      <c r="AI118" s="24">
        <v>2</v>
      </c>
      <c r="AJ118" s="25" t="s">
        <v>4894</v>
      </c>
      <c r="AK118" s="24">
        <v>4.633</v>
      </c>
      <c r="AL118" s="24">
        <v>6.149</v>
      </c>
      <c r="AM118" s="24">
        <v>7.4269999999999996</v>
      </c>
      <c r="AN118" s="24">
        <v>2</v>
      </c>
      <c r="AO118" s="24">
        <v>4</v>
      </c>
      <c r="AP118" s="24">
        <v>1</v>
      </c>
      <c r="AQ118" s="24">
        <v>173.173</v>
      </c>
      <c r="AR118" s="24">
        <v>173.173</v>
      </c>
      <c r="AS118" s="24">
        <v>173.72</v>
      </c>
      <c r="AT118" s="24">
        <v>1</v>
      </c>
      <c r="AU118" s="24">
        <v>228.49600000000001</v>
      </c>
      <c r="AV118" s="24">
        <v>511.62900000000002</v>
      </c>
      <c r="AW118" s="24">
        <v>522.81200000000001</v>
      </c>
      <c r="AX118" s="24">
        <v>11</v>
      </c>
      <c r="AY118" s="25" t="s">
        <v>4895</v>
      </c>
      <c r="AZ118" s="25" t="s">
        <v>377</v>
      </c>
      <c r="BA118" s="25"/>
      <c r="BB118" s="74">
        <v>1</v>
      </c>
      <c r="BC118" s="25" t="s">
        <v>4896</v>
      </c>
      <c r="BD118" s="24">
        <v>153.42500000000001</v>
      </c>
      <c r="BE118" s="24">
        <v>153.42500000000001</v>
      </c>
      <c r="BF118" s="24">
        <v>582.53300000000002</v>
      </c>
      <c r="BG118" s="24">
        <v>1</v>
      </c>
      <c r="BH118" s="24">
        <v>4.66</v>
      </c>
      <c r="BI118" s="24">
        <v>15.558999999999999</v>
      </c>
      <c r="BJ118" s="24">
        <v>49.439</v>
      </c>
      <c r="BK118" s="24">
        <v>3</v>
      </c>
      <c r="BL118" s="25" t="s">
        <v>1877</v>
      </c>
      <c r="BM118" s="24">
        <v>0</v>
      </c>
      <c r="BN118" s="24">
        <v>0</v>
      </c>
      <c r="BO118" s="24">
        <v>71.891999999999996</v>
      </c>
      <c r="BP118" s="24">
        <v>0</v>
      </c>
      <c r="BQ118" s="24">
        <v>100</v>
      </c>
      <c r="BR118" s="24">
        <v>100</v>
      </c>
      <c r="BS118" s="24">
        <v>1003.091</v>
      </c>
      <c r="BT118" s="24">
        <v>1167.8389999999999</v>
      </c>
      <c r="BU118" s="24">
        <v>1171.441</v>
      </c>
      <c r="BV118" s="24">
        <v>9</v>
      </c>
      <c r="BW118" s="25" t="s">
        <v>356</v>
      </c>
      <c r="BX118" s="25" t="s">
        <v>320</v>
      </c>
      <c r="BY118" s="25"/>
      <c r="BZ118" s="74">
        <v>-888</v>
      </c>
      <c r="CA118" s="25" t="s">
        <v>356</v>
      </c>
      <c r="CB118" s="24">
        <v>91.777000000000001</v>
      </c>
      <c r="CC118" s="24">
        <v>125.319</v>
      </c>
      <c r="CD118" s="24">
        <v>176.68899999999999</v>
      </c>
      <c r="CE118" s="24">
        <v>3</v>
      </c>
      <c r="CF118" s="24">
        <v>100</v>
      </c>
      <c r="CG118" s="24">
        <v>80</v>
      </c>
      <c r="CH118" s="24">
        <v>29.189</v>
      </c>
      <c r="CI118" s="24">
        <v>48.2</v>
      </c>
      <c r="CJ118" s="24">
        <v>52.887</v>
      </c>
      <c r="CK118" s="24">
        <v>4</v>
      </c>
      <c r="CL118" s="99" t="s">
        <v>413</v>
      </c>
      <c r="CM118" s="96" t="s">
        <v>414</v>
      </c>
      <c r="CN118" s="24">
        <v>25.068999999999999</v>
      </c>
      <c r="CO118" s="24">
        <v>111.15</v>
      </c>
      <c r="CP118" s="24">
        <v>197.447</v>
      </c>
      <c r="CQ118" s="24">
        <v>2</v>
      </c>
      <c r="CR118" s="24">
        <v>70</v>
      </c>
      <c r="CS118" s="24">
        <v>70</v>
      </c>
      <c r="CT118" s="24">
        <v>2</v>
      </c>
      <c r="CU118" s="24">
        <v>0</v>
      </c>
      <c r="CV118" s="25" t="s">
        <v>4897</v>
      </c>
      <c r="CW118" s="24">
        <v>241.09399999999999</v>
      </c>
      <c r="CX118" s="24">
        <v>241.09399999999999</v>
      </c>
      <c r="CY118" s="24">
        <v>466.505</v>
      </c>
      <c r="CZ118" s="24">
        <v>1</v>
      </c>
      <c r="DA118" s="24">
        <v>6.391</v>
      </c>
      <c r="DB118" s="24">
        <v>34.81</v>
      </c>
      <c r="DC118" s="24">
        <v>35.276000000000003</v>
      </c>
      <c r="DD118" s="24">
        <v>3</v>
      </c>
      <c r="DE118" s="25" t="s">
        <v>4898</v>
      </c>
      <c r="DF118" s="24">
        <v>371.20600000000002</v>
      </c>
      <c r="DG118" s="24">
        <v>2443.7890000000002</v>
      </c>
      <c r="DH118" s="24">
        <v>2475.9859999999999</v>
      </c>
      <c r="DI118" s="24">
        <v>2</v>
      </c>
      <c r="DJ118" s="24">
        <v>95</v>
      </c>
      <c r="DK118" s="24">
        <v>95</v>
      </c>
      <c r="DL118" s="24">
        <v>60.348999999999997</v>
      </c>
      <c r="DM118" s="24">
        <v>337.44900000000001</v>
      </c>
      <c r="DN118" s="24">
        <v>343.98399999999998</v>
      </c>
      <c r="DO118" s="24">
        <v>17</v>
      </c>
      <c r="DP118" s="25" t="s">
        <v>4899</v>
      </c>
      <c r="DQ118" s="25" t="s">
        <v>510</v>
      </c>
      <c r="DR118" s="25" t="s">
        <v>956</v>
      </c>
      <c r="DS118" s="74">
        <v>1</v>
      </c>
      <c r="DT118" s="25" t="s">
        <v>4900</v>
      </c>
      <c r="DU118" s="24">
        <v>42.494</v>
      </c>
      <c r="DV118" s="24">
        <v>42.494</v>
      </c>
      <c r="DW118" s="24">
        <v>121.693</v>
      </c>
      <c r="DX118" s="24">
        <v>1</v>
      </c>
      <c r="DY118" s="24">
        <v>100</v>
      </c>
      <c r="DZ118" s="24">
        <v>60</v>
      </c>
      <c r="EA118" s="24">
        <v>8.6489999999999991</v>
      </c>
      <c r="EB118" s="24">
        <v>85.54</v>
      </c>
      <c r="EC118" s="24">
        <v>92.948999999999998</v>
      </c>
      <c r="ED118" s="24">
        <v>4</v>
      </c>
      <c r="EE118" s="96" t="s">
        <v>417</v>
      </c>
      <c r="EF118" s="96" t="s">
        <v>364</v>
      </c>
      <c r="EG118" s="24">
        <v>0</v>
      </c>
      <c r="EH118" s="24">
        <v>0</v>
      </c>
      <c r="EI118" s="24">
        <v>120.69799999999999</v>
      </c>
      <c r="EJ118" s="24">
        <v>0</v>
      </c>
      <c r="EK118" s="24">
        <v>100</v>
      </c>
      <c r="EL118" s="24">
        <v>0</v>
      </c>
      <c r="EM118" s="24">
        <v>0</v>
      </c>
      <c r="EN118" s="24">
        <v>2</v>
      </c>
      <c r="EO118" s="25" t="s">
        <v>4901</v>
      </c>
      <c r="EP118" s="24">
        <v>9.6829999999999998</v>
      </c>
      <c r="EQ118" s="24">
        <v>15.531000000000001</v>
      </c>
      <c r="ER118" s="24">
        <v>18.2</v>
      </c>
      <c r="ES118" s="24">
        <v>2</v>
      </c>
      <c r="ET118" s="25" t="s">
        <v>2245</v>
      </c>
      <c r="EU118" s="24">
        <v>4.1449999999999996</v>
      </c>
      <c r="EV118" s="24">
        <v>4.1449999999999996</v>
      </c>
      <c r="EW118" s="24">
        <v>256.59500000000003</v>
      </c>
      <c r="EX118" s="24">
        <v>1</v>
      </c>
      <c r="EY118" s="24">
        <v>100</v>
      </c>
      <c r="EZ118" s="24">
        <v>20</v>
      </c>
      <c r="FA118" s="24">
        <v>5.0999999999999996</v>
      </c>
      <c r="FB118" s="24">
        <v>103.285</v>
      </c>
      <c r="FC118" s="24">
        <v>104.226</v>
      </c>
      <c r="FD118" s="24">
        <v>14</v>
      </c>
      <c r="FE118" s="25" t="s">
        <v>4902</v>
      </c>
      <c r="FF118" s="24">
        <v>1</v>
      </c>
      <c r="FG118" s="24">
        <v>4</v>
      </c>
      <c r="FH118" s="24">
        <v>1</v>
      </c>
      <c r="FI118" s="24">
        <v>3</v>
      </c>
      <c r="FJ118" s="24">
        <v>1</v>
      </c>
      <c r="FK118" s="24">
        <v>0</v>
      </c>
      <c r="FL118" s="25" t="s">
        <v>313</v>
      </c>
      <c r="FM118" s="25" t="s">
        <v>313</v>
      </c>
      <c r="FN118" s="24">
        <v>1</v>
      </c>
      <c r="FO118" s="24">
        <v>28.959</v>
      </c>
      <c r="FP118" s="24">
        <v>246.256</v>
      </c>
      <c r="FQ118" s="24">
        <v>277.04000000000002</v>
      </c>
      <c r="FR118" s="24">
        <v>15</v>
      </c>
      <c r="FS118" s="25" t="s">
        <v>4903</v>
      </c>
      <c r="FT118" s="25" t="s">
        <v>323</v>
      </c>
      <c r="FU118" s="25"/>
      <c r="FV118" s="74">
        <v>1</v>
      </c>
      <c r="FW118" s="25" t="s">
        <v>4904</v>
      </c>
      <c r="FX118" s="25" t="s">
        <v>336</v>
      </c>
      <c r="FY118" s="24">
        <v>13.208</v>
      </c>
      <c r="FZ118" s="24">
        <v>17.869</v>
      </c>
      <c r="GA118" s="24">
        <v>53.042000000000002</v>
      </c>
      <c r="GB118" s="24">
        <v>3</v>
      </c>
      <c r="GC118" s="25" t="s">
        <v>356</v>
      </c>
      <c r="GD118" s="25" t="s">
        <v>320</v>
      </c>
      <c r="GE118" s="25"/>
      <c r="GF118" s="74">
        <v>-888</v>
      </c>
      <c r="GG118" s="25" t="s">
        <v>356</v>
      </c>
      <c r="GH118" s="25" t="s">
        <v>336</v>
      </c>
      <c r="GI118" s="24">
        <v>33.878</v>
      </c>
      <c r="GJ118" s="24">
        <v>92.798000000000002</v>
      </c>
      <c r="GK118" s="24">
        <v>94.17</v>
      </c>
      <c r="GL118" s="24">
        <v>8</v>
      </c>
      <c r="GM118" s="24">
        <v>1</v>
      </c>
      <c r="GN118" s="25" t="s">
        <v>4905</v>
      </c>
      <c r="GO118" s="24">
        <v>15.02</v>
      </c>
      <c r="GP118" s="24">
        <v>15.02</v>
      </c>
      <c r="GQ118" s="24">
        <v>17.254999999999999</v>
      </c>
      <c r="GR118" s="24">
        <v>1</v>
      </c>
      <c r="GS118" s="24">
        <v>1</v>
      </c>
      <c r="GT118" s="24">
        <v>1</v>
      </c>
      <c r="GU118" s="24">
        <v>2</v>
      </c>
      <c r="GV118" s="24">
        <v>4</v>
      </c>
      <c r="GW118" s="25" t="s">
        <v>627</v>
      </c>
      <c r="GX118" s="24">
        <v>8.2970000000000006</v>
      </c>
      <c r="GY118" s="24">
        <v>42.476999999999997</v>
      </c>
      <c r="GZ118" s="24">
        <v>43.624000000000002</v>
      </c>
      <c r="HA118" s="24">
        <v>9</v>
      </c>
      <c r="HB118" s="24">
        <v>3</v>
      </c>
      <c r="HC118" s="24">
        <v>5</v>
      </c>
      <c r="HD118" s="24">
        <v>4</v>
      </c>
      <c r="HE118" s="24">
        <v>5</v>
      </c>
      <c r="HF118" s="24">
        <v>6</v>
      </c>
      <c r="HG118" s="24">
        <v>5</v>
      </c>
      <c r="HH118" s="24">
        <v>3</v>
      </c>
      <c r="HI118" s="25" t="s">
        <v>3684</v>
      </c>
      <c r="HJ118" s="25" t="s">
        <v>3685</v>
      </c>
      <c r="HK118" s="8"/>
      <c r="HL118" s="25" t="s">
        <v>4893</v>
      </c>
      <c r="HM118" s="23">
        <v>44287.481944444444</v>
      </c>
      <c r="HN118" s="23">
        <v>44287.506562499999</v>
      </c>
      <c r="HO118" s="24">
        <v>100</v>
      </c>
      <c r="HP118" s="24">
        <v>2127</v>
      </c>
      <c r="HQ118" s="24">
        <v>1</v>
      </c>
      <c r="HR118" s="23">
        <v>44287.506593298611</v>
      </c>
      <c r="HS118" s="25" t="s">
        <v>314</v>
      </c>
      <c r="HT118" s="25" t="s">
        <v>407</v>
      </c>
      <c r="HU118" s="25" t="s">
        <v>444</v>
      </c>
      <c r="HV118" s="25" t="s">
        <v>598</v>
      </c>
      <c r="HW118" s="24">
        <v>1</v>
      </c>
      <c r="HX118" s="24">
        <v>1</v>
      </c>
      <c r="HY118" s="24">
        <v>1</v>
      </c>
      <c r="HZ118" s="24">
        <v>2</v>
      </c>
      <c r="IA118" s="24">
        <v>2</v>
      </c>
      <c r="IB118" s="24">
        <v>1</v>
      </c>
      <c r="IC118" s="24">
        <v>1</v>
      </c>
      <c r="ID118" s="24">
        <v>5</v>
      </c>
      <c r="IE118" s="25" t="s">
        <v>4906</v>
      </c>
      <c r="IF118" s="24">
        <v>2</v>
      </c>
      <c r="IG118" s="24">
        <v>0</v>
      </c>
      <c r="IH118" s="25" t="s">
        <v>1694</v>
      </c>
      <c r="II118" s="25" t="s">
        <v>391</v>
      </c>
      <c r="IJ118" s="25"/>
      <c r="IK118" s="74">
        <v>1</v>
      </c>
      <c r="IL118" s="25" t="s">
        <v>4907</v>
      </c>
      <c r="IM118" s="74">
        <v>33</v>
      </c>
      <c r="IN118" s="25"/>
      <c r="IO118" s="74">
        <v>1</v>
      </c>
      <c r="IP118" s="25" t="s">
        <v>4908</v>
      </c>
      <c r="IQ118" s="25" t="s">
        <v>356</v>
      </c>
      <c r="IR118" s="25" t="s">
        <v>320</v>
      </c>
      <c r="IS118" s="25"/>
      <c r="IT118" s="74">
        <v>-888</v>
      </c>
      <c r="IU118" s="25" t="s">
        <v>356</v>
      </c>
      <c r="IV118" s="25" t="s">
        <v>320</v>
      </c>
      <c r="IW118" s="25"/>
      <c r="IX118" s="24">
        <v>-888</v>
      </c>
      <c r="IY118" s="25" t="s">
        <v>356</v>
      </c>
      <c r="IZ118" s="25" t="s">
        <v>4909</v>
      </c>
      <c r="JA118" s="74">
        <v>40</v>
      </c>
      <c r="JB118" s="25"/>
      <c r="JC118" s="74">
        <v>1</v>
      </c>
      <c r="JD118" s="25" t="s">
        <v>356</v>
      </c>
      <c r="JE118" s="25" t="s">
        <v>320</v>
      </c>
      <c r="JF118" s="25"/>
      <c r="JG118" s="74">
        <v>-888</v>
      </c>
      <c r="JH118" s="25" t="s">
        <v>356</v>
      </c>
      <c r="JI118" s="24">
        <v>0</v>
      </c>
      <c r="JJ118" s="24">
        <v>4</v>
      </c>
      <c r="JK118" s="24">
        <v>3</v>
      </c>
      <c r="JL118" s="24">
        <v>4</v>
      </c>
      <c r="JM118" s="25" t="s">
        <v>313</v>
      </c>
      <c r="JN118" s="24">
        <v>1</v>
      </c>
      <c r="JO118" s="24">
        <v>2</v>
      </c>
      <c r="JP118" s="24">
        <v>2</v>
      </c>
      <c r="JQ118" s="24">
        <v>2</v>
      </c>
      <c r="JR118" s="24">
        <v>1</v>
      </c>
      <c r="JS118" s="25" t="s">
        <v>4910</v>
      </c>
      <c r="JT118" s="24">
        <v>2</v>
      </c>
      <c r="JU118" s="24">
        <v>1</v>
      </c>
      <c r="JV118" s="25" t="s">
        <v>4911</v>
      </c>
      <c r="JW118" s="24">
        <v>2</v>
      </c>
      <c r="JX118" s="24">
        <v>1</v>
      </c>
      <c r="JY118" s="24">
        <v>1</v>
      </c>
      <c r="JZ118" s="24">
        <v>3</v>
      </c>
      <c r="KA118" s="24">
        <v>0</v>
      </c>
      <c r="KB118" s="25" t="s">
        <v>313</v>
      </c>
      <c r="KC118" s="25" t="s">
        <v>313</v>
      </c>
      <c r="KD118" s="24">
        <v>2</v>
      </c>
      <c r="KE118" s="24">
        <v>8.0030000000000001</v>
      </c>
      <c r="KF118" s="24">
        <v>26.908999999999999</v>
      </c>
      <c r="KG118" s="24">
        <v>27.923999999999999</v>
      </c>
      <c r="KH118" s="24">
        <v>8</v>
      </c>
      <c r="KI118" s="24">
        <v>2</v>
      </c>
      <c r="KJ118" s="24">
        <v>1</v>
      </c>
      <c r="KK118" s="24">
        <v>1</v>
      </c>
      <c r="KL118" s="24">
        <v>1</v>
      </c>
      <c r="KM118" s="24">
        <v>3</v>
      </c>
      <c r="KN118" s="24">
        <v>10</v>
      </c>
      <c r="KO118" s="24">
        <v>2</v>
      </c>
      <c r="KP118" s="25" t="s">
        <v>326</v>
      </c>
      <c r="KQ118" s="25" t="s">
        <v>313</v>
      </c>
      <c r="KR118" s="24">
        <v>1</v>
      </c>
      <c r="KS118" s="25" t="s">
        <v>312</v>
      </c>
      <c r="KT118" s="25" t="s">
        <v>313</v>
      </c>
      <c r="KU118" s="24">
        <v>3</v>
      </c>
      <c r="KV118" s="24">
        <v>1</v>
      </c>
      <c r="KW118" s="24">
        <v>1</v>
      </c>
      <c r="KX118" s="24">
        <v>1</v>
      </c>
      <c r="KY118" s="24">
        <v>1</v>
      </c>
      <c r="KZ118" s="24">
        <v>1</v>
      </c>
      <c r="LA118" s="24">
        <v>1</v>
      </c>
      <c r="LB118" s="24">
        <v>1</v>
      </c>
      <c r="LC118" s="24">
        <v>1</v>
      </c>
      <c r="LD118" s="24">
        <v>1</v>
      </c>
      <c r="LE118" s="24">
        <v>4</v>
      </c>
      <c r="LF118" s="24">
        <v>2</v>
      </c>
      <c r="LG118" s="24">
        <v>1</v>
      </c>
      <c r="LH118" s="24">
        <v>5</v>
      </c>
      <c r="LI118" s="24">
        <v>5</v>
      </c>
      <c r="LJ118" s="24">
        <v>1</v>
      </c>
      <c r="LK118" s="24">
        <v>2</v>
      </c>
      <c r="LL118" s="24">
        <v>1</v>
      </c>
      <c r="LM118" s="24">
        <v>1</v>
      </c>
      <c r="LN118" s="24">
        <v>5</v>
      </c>
      <c r="LO118" s="24">
        <v>5</v>
      </c>
      <c r="LP118" s="24">
        <v>5</v>
      </c>
      <c r="LQ118" s="24">
        <v>5</v>
      </c>
      <c r="LR118" s="24">
        <v>5</v>
      </c>
      <c r="LS118" s="24">
        <v>3</v>
      </c>
      <c r="LT118" s="24">
        <v>4</v>
      </c>
      <c r="LU118" s="24">
        <v>5</v>
      </c>
      <c r="LV118" s="25" t="s">
        <v>4912</v>
      </c>
      <c r="LW118" s="25" t="s">
        <v>4913</v>
      </c>
      <c r="LX118" s="25" t="s">
        <v>4914</v>
      </c>
      <c r="LY118" s="25" t="s">
        <v>4915</v>
      </c>
      <c r="LZ118" s="24">
        <v>24</v>
      </c>
      <c r="MA118">
        <f t="shared" si="59"/>
        <v>13</v>
      </c>
      <c r="MB118">
        <f t="shared" si="60"/>
        <v>12</v>
      </c>
      <c r="MC118">
        <f t="shared" si="61"/>
        <v>23</v>
      </c>
      <c r="MD118">
        <f t="shared" si="62"/>
        <v>8</v>
      </c>
      <c r="ME118">
        <f t="shared" si="92"/>
        <v>18</v>
      </c>
      <c r="MF118">
        <f t="shared" si="93"/>
        <v>2.1666666666666665</v>
      </c>
      <c r="MG118">
        <f t="shared" si="94"/>
        <v>2</v>
      </c>
      <c r="MH118">
        <f t="shared" si="95"/>
        <v>4.5999999999999996</v>
      </c>
      <c r="MI118">
        <f t="shared" si="96"/>
        <v>1.6</v>
      </c>
      <c r="MJ118">
        <f t="shared" si="97"/>
        <v>1.5</v>
      </c>
      <c r="MK118">
        <f t="shared" si="98"/>
        <v>1.4</v>
      </c>
      <c r="ML118">
        <f t="shared" si="99"/>
        <v>2.2000000000000002</v>
      </c>
      <c r="MM118">
        <f t="shared" si="100"/>
        <v>2</v>
      </c>
      <c r="MN118">
        <f t="shared" si="101"/>
        <v>1</v>
      </c>
      <c r="MO118">
        <f t="shared" si="102"/>
        <v>1.5</v>
      </c>
      <c r="MP118">
        <f t="shared" si="103"/>
        <v>2</v>
      </c>
      <c r="MQ118">
        <f t="shared" si="104"/>
        <v>1.6666666666666667</v>
      </c>
      <c r="MR118">
        <f t="shared" si="105"/>
        <v>1</v>
      </c>
      <c r="MS118">
        <f t="shared" si="106"/>
        <v>95</v>
      </c>
      <c r="MT118">
        <f t="shared" si="107"/>
        <v>60.714285714285715</v>
      </c>
      <c r="MU118" s="77">
        <f t="shared" si="63"/>
        <v>1</v>
      </c>
      <c r="MV118">
        <f t="shared" si="64"/>
        <v>0</v>
      </c>
      <c r="MW118">
        <v>1</v>
      </c>
      <c r="MX118">
        <v>1</v>
      </c>
      <c r="MY118">
        <f t="shared" si="65"/>
        <v>1</v>
      </c>
      <c r="MZ118">
        <v>1</v>
      </c>
      <c r="NA118">
        <v>1</v>
      </c>
      <c r="NB118">
        <f t="shared" si="66"/>
        <v>1</v>
      </c>
      <c r="NC118">
        <f t="shared" si="67"/>
        <v>0</v>
      </c>
      <c r="ND118">
        <f t="shared" si="68"/>
        <v>0</v>
      </c>
      <c r="NE118">
        <f t="shared" si="69"/>
        <v>0</v>
      </c>
      <c r="NF118">
        <f t="shared" si="70"/>
        <v>1</v>
      </c>
      <c r="NG118">
        <f t="shared" si="71"/>
        <v>1</v>
      </c>
      <c r="NH118">
        <f t="shared" si="72"/>
        <v>1</v>
      </c>
      <c r="NI118">
        <f t="shared" si="73"/>
        <v>1</v>
      </c>
      <c r="NJ118">
        <f t="shared" si="74"/>
        <v>0</v>
      </c>
      <c r="NK118">
        <f t="shared" si="75"/>
        <v>0</v>
      </c>
      <c r="NL118">
        <f t="shared" si="76"/>
        <v>1</v>
      </c>
      <c r="NM118">
        <f t="shared" si="77"/>
        <v>0</v>
      </c>
      <c r="NN118" s="77">
        <f t="shared" si="78"/>
        <v>0.5</v>
      </c>
      <c r="NO118" s="77">
        <f t="shared" si="79"/>
        <v>0</v>
      </c>
      <c r="NP118" s="77">
        <f t="shared" si="80"/>
        <v>1</v>
      </c>
      <c r="NQ118" s="77">
        <f t="shared" si="81"/>
        <v>1</v>
      </c>
      <c r="NR118" s="77">
        <f t="shared" si="82"/>
        <v>1</v>
      </c>
      <c r="NS118" s="77">
        <f t="shared" si="83"/>
        <v>0</v>
      </c>
      <c r="NT118" s="77">
        <f t="shared" si="84"/>
        <v>1</v>
      </c>
      <c r="NU118" s="77">
        <f t="shared" si="85"/>
        <v>1</v>
      </c>
      <c r="NV118" s="77">
        <f t="shared" si="86"/>
        <v>1</v>
      </c>
      <c r="NW118" s="77" t="e">
        <f>IF(LEN(VLOOKUP(I:I,#REF!, 2, 0))=0, "", VLOOKUP(I:I,#REF!, 2, 0))</f>
        <v>#REF!</v>
      </c>
      <c r="NX118" s="77" t="e">
        <f>IF(LEN(VLOOKUP(I:I,#REF!, 3, 0))=0, "", VLOOKUP(I:I,#REF!, 3, 0))</f>
        <v>#REF!</v>
      </c>
      <c r="NY118" s="77">
        <f t="shared" si="108"/>
        <v>0.83333333333333337</v>
      </c>
      <c r="NZ118" s="77">
        <f t="shared" si="109"/>
        <v>1</v>
      </c>
      <c r="OA118" s="77">
        <f t="shared" si="110"/>
        <v>0.5</v>
      </c>
      <c r="OB118" s="77">
        <f t="shared" si="87"/>
        <v>0.5</v>
      </c>
      <c r="OC118">
        <f t="shared" si="88"/>
        <v>0.5</v>
      </c>
      <c r="OD118" s="77">
        <f t="shared" si="111"/>
        <v>0.5</v>
      </c>
      <c r="OE118">
        <f t="shared" si="89"/>
        <v>0.6333333333333333</v>
      </c>
      <c r="OF118">
        <f t="shared" si="90"/>
        <v>0.72727272727272729</v>
      </c>
      <c r="OG118" t="e">
        <f t="shared" si="112"/>
        <v>#REF!</v>
      </c>
      <c r="OH118">
        <f t="shared" si="91"/>
        <v>0.66666666666666663</v>
      </c>
      <c r="OI118">
        <f t="shared" si="113"/>
        <v>0.5</v>
      </c>
      <c r="OJ118" s="77">
        <f t="shared" si="114"/>
        <v>0.75</v>
      </c>
      <c r="OK118" t="e">
        <f>IF(LEN(VLOOKUP(I:I,#REF!, 2, 0))=0, "", VLOOKUP(I:I,#REF!, 2, 0))</f>
        <v>#REF!</v>
      </c>
      <c r="OL118" t="e">
        <f>IF(LEN(VLOOKUP(I:I,#REF!, 3, 0))=0, "", VLOOKUP(I:I,#REF!, 3, 0))</f>
        <v>#REF!</v>
      </c>
      <c r="OM118">
        <v>4</v>
      </c>
      <c r="ON118">
        <v>1</v>
      </c>
      <c r="OO118" s="1">
        <v>1</v>
      </c>
      <c r="OP118">
        <f t="shared" si="115"/>
        <v>7</v>
      </c>
      <c r="OQ118">
        <v>0</v>
      </c>
      <c r="OR118">
        <v>4</v>
      </c>
      <c r="OS118">
        <f t="shared" si="116"/>
        <v>13</v>
      </c>
    </row>
    <row r="119" spans="3:409" ht="18" customHeight="1">
      <c r="F119" t="s">
        <v>353</v>
      </c>
      <c r="G119" t="s">
        <v>353</v>
      </c>
      <c r="H119" s="112" t="s">
        <v>4916</v>
      </c>
      <c r="I119" s="112" t="s">
        <v>4916</v>
      </c>
      <c r="J119" s="22"/>
      <c r="K119" s="23">
        <v>44285.760439814818</v>
      </c>
      <c r="L119" s="23">
        <v>44286.021828703706</v>
      </c>
      <c r="M119" s="24">
        <v>100</v>
      </c>
      <c r="N119" s="24">
        <v>1</v>
      </c>
      <c r="O119" s="74">
        <v>1</v>
      </c>
      <c r="P119" s="25" t="s">
        <v>313</v>
      </c>
      <c r="Q119" s="24">
        <v>22583</v>
      </c>
      <c r="R119" s="24">
        <v>1</v>
      </c>
      <c r="S119" s="23">
        <v>44286.02184577546</v>
      </c>
      <c r="T119" s="25" t="s">
        <v>314</v>
      </c>
      <c r="U119" s="25" t="s">
        <v>826</v>
      </c>
      <c r="V119" s="25" t="s">
        <v>811</v>
      </c>
      <c r="W119" s="25" t="s">
        <v>598</v>
      </c>
      <c r="X119" s="24">
        <v>24.423999999999999</v>
      </c>
      <c r="Y119" s="24">
        <v>41.148000000000003</v>
      </c>
      <c r="Z119" s="24">
        <v>42.223999999999997</v>
      </c>
      <c r="AA119" s="24">
        <v>2</v>
      </c>
      <c r="AB119" s="24">
        <v>3</v>
      </c>
      <c r="AC119" s="24">
        <v>1</v>
      </c>
      <c r="AD119" s="24">
        <v>2</v>
      </c>
      <c r="AE119" s="24">
        <v>1</v>
      </c>
      <c r="AF119" s="24">
        <v>3</v>
      </c>
      <c r="AG119" s="24">
        <v>3</v>
      </c>
      <c r="AH119" s="24">
        <v>1</v>
      </c>
      <c r="AI119" s="24">
        <v>2</v>
      </c>
      <c r="AJ119" s="25" t="s">
        <v>4917</v>
      </c>
      <c r="AK119" s="24">
        <v>5.0229999999999997</v>
      </c>
      <c r="AL119" s="24">
        <v>11.653</v>
      </c>
      <c r="AM119" s="24">
        <v>12.742000000000001</v>
      </c>
      <c r="AN119" s="24">
        <v>3</v>
      </c>
      <c r="AO119" s="24">
        <v>3</v>
      </c>
      <c r="AP119" s="24">
        <v>0</v>
      </c>
      <c r="AQ119" s="24">
        <v>0</v>
      </c>
      <c r="AR119" s="24">
        <v>0</v>
      </c>
      <c r="AS119" s="24">
        <v>175.89099999999999</v>
      </c>
      <c r="AT119" s="24">
        <v>0</v>
      </c>
      <c r="AU119" s="24">
        <v>7.7809999999999997</v>
      </c>
      <c r="AV119" s="24">
        <v>687.34500000000003</v>
      </c>
      <c r="AW119" s="24">
        <v>741.36900000000003</v>
      </c>
      <c r="AX119" s="24">
        <v>39</v>
      </c>
      <c r="AY119" s="25" t="s">
        <v>4918</v>
      </c>
      <c r="AZ119" s="25" t="s">
        <v>320</v>
      </c>
      <c r="BA119" s="25"/>
      <c r="BB119" s="74">
        <v>-888</v>
      </c>
      <c r="BC119" s="25" t="s">
        <v>4919</v>
      </c>
      <c r="BD119" s="24">
        <v>0.56499999999999995</v>
      </c>
      <c r="BE119" s="24">
        <v>251.79</v>
      </c>
      <c r="BF119" s="24">
        <v>254.85599999999999</v>
      </c>
      <c r="BG119" s="24">
        <v>10</v>
      </c>
      <c r="BH119" s="24">
        <v>0.95099999999999996</v>
      </c>
      <c r="BI119" s="24">
        <v>3.2469999999999999</v>
      </c>
      <c r="BJ119" s="24">
        <v>29.488</v>
      </c>
      <c r="BK119" s="24">
        <v>3</v>
      </c>
      <c r="BL119" s="25" t="s">
        <v>1330</v>
      </c>
      <c r="BM119" s="24">
        <v>0</v>
      </c>
      <c r="BN119" s="24">
        <v>0</v>
      </c>
      <c r="BO119" s="24">
        <v>214.31899999999999</v>
      </c>
      <c r="BP119" s="24">
        <v>0</v>
      </c>
      <c r="BQ119" s="24">
        <v>100</v>
      </c>
      <c r="BR119" s="24">
        <v>100</v>
      </c>
      <c r="BS119" s="24">
        <v>0.97099999999999997</v>
      </c>
      <c r="BT119" s="24">
        <v>2376.3710000000001</v>
      </c>
      <c r="BU119" s="24">
        <v>2654.8960000000002</v>
      </c>
      <c r="BV119" s="24">
        <v>85</v>
      </c>
      <c r="BW119" s="25" t="s">
        <v>4920</v>
      </c>
      <c r="BX119" s="25" t="s">
        <v>510</v>
      </c>
      <c r="BY119" s="25" t="s">
        <v>1635</v>
      </c>
      <c r="BZ119" s="74">
        <v>2</v>
      </c>
      <c r="CA119" s="25" t="s">
        <v>4921</v>
      </c>
      <c r="CB119" s="24">
        <v>0</v>
      </c>
      <c r="CC119" s="24">
        <v>0</v>
      </c>
      <c r="CD119" s="24">
        <v>57.505000000000003</v>
      </c>
      <c r="CE119" s="24">
        <v>0</v>
      </c>
      <c r="CF119" s="24">
        <v>100</v>
      </c>
      <c r="CG119" s="24">
        <v>70</v>
      </c>
      <c r="CH119" s="24">
        <v>73.981999999999999</v>
      </c>
      <c r="CI119" s="24">
        <v>192.88</v>
      </c>
      <c r="CJ119" s="24">
        <v>194.49299999999999</v>
      </c>
      <c r="CK119" s="24">
        <v>32</v>
      </c>
      <c r="CL119" s="99" t="s">
        <v>1333</v>
      </c>
      <c r="CM119" s="96" t="s">
        <v>4922</v>
      </c>
      <c r="CN119" s="24">
        <v>15.846</v>
      </c>
      <c r="CO119" s="24">
        <v>150.04599999999999</v>
      </c>
      <c r="CP119" s="24">
        <v>163.459</v>
      </c>
      <c r="CQ119" s="24">
        <v>106</v>
      </c>
      <c r="CR119" s="24">
        <v>70</v>
      </c>
      <c r="CS119" s="24">
        <v>100</v>
      </c>
      <c r="CT119" s="24">
        <v>2</v>
      </c>
      <c r="CU119" s="24">
        <v>3</v>
      </c>
      <c r="CV119" s="25" t="s">
        <v>4923</v>
      </c>
      <c r="CW119" s="24">
        <v>0.64</v>
      </c>
      <c r="CX119" s="24">
        <v>332.56099999999998</v>
      </c>
      <c r="CY119" s="24">
        <v>443.00400000000002</v>
      </c>
      <c r="CZ119" s="24">
        <v>13</v>
      </c>
      <c r="DA119" s="24">
        <v>0.82499999999999996</v>
      </c>
      <c r="DB119" s="24">
        <v>40.957999999999998</v>
      </c>
      <c r="DC119" s="24">
        <v>43.073999999999998</v>
      </c>
      <c r="DD119" s="24">
        <v>8</v>
      </c>
      <c r="DE119" s="25" t="s">
        <v>4924</v>
      </c>
      <c r="DF119" s="24">
        <v>5.8449999999999998</v>
      </c>
      <c r="DG119" s="24">
        <v>6.5810000000000004</v>
      </c>
      <c r="DH119" s="24">
        <v>39.015000000000001</v>
      </c>
      <c r="DI119" s="24">
        <v>2</v>
      </c>
      <c r="DJ119" s="24">
        <v>100</v>
      </c>
      <c r="DK119" s="24">
        <v>75</v>
      </c>
      <c r="DL119" s="24">
        <v>0.77500000000000002</v>
      </c>
      <c r="DM119" s="24">
        <v>236.303</v>
      </c>
      <c r="DN119" s="24">
        <v>343.8</v>
      </c>
      <c r="DO119" s="24">
        <v>14</v>
      </c>
      <c r="DP119" s="25" t="s">
        <v>4925</v>
      </c>
      <c r="DQ119" s="25" t="s">
        <v>510</v>
      </c>
      <c r="DR119" s="25" t="s">
        <v>1635</v>
      </c>
      <c r="DS119" s="74">
        <v>2</v>
      </c>
      <c r="DT119" s="25" t="s">
        <v>4926</v>
      </c>
      <c r="DU119" s="24">
        <v>0.84599999999999997</v>
      </c>
      <c r="DV119" s="24">
        <v>68.093000000000004</v>
      </c>
      <c r="DW119" s="24">
        <v>68.561000000000007</v>
      </c>
      <c r="DX119" s="24">
        <v>67</v>
      </c>
      <c r="DY119" s="24">
        <v>100</v>
      </c>
      <c r="DZ119" s="24">
        <v>90</v>
      </c>
      <c r="EA119" s="24">
        <v>0.77100000000000002</v>
      </c>
      <c r="EB119" s="24">
        <v>34.034999999999997</v>
      </c>
      <c r="EC119" s="24">
        <v>47.579000000000001</v>
      </c>
      <c r="ED119" s="24">
        <v>6</v>
      </c>
      <c r="EE119" s="96" t="s">
        <v>4927</v>
      </c>
      <c r="EF119" s="96" t="s">
        <v>4928</v>
      </c>
      <c r="EG119" s="24">
        <v>0.83899999999999997</v>
      </c>
      <c r="EH119" s="24">
        <v>179.28700000000001</v>
      </c>
      <c r="EI119" s="24">
        <v>179.738</v>
      </c>
      <c r="EJ119" s="24">
        <v>17</v>
      </c>
      <c r="EK119" s="24">
        <v>90</v>
      </c>
      <c r="EL119" s="24">
        <v>99</v>
      </c>
      <c r="EM119" s="24">
        <v>2</v>
      </c>
      <c r="EN119" s="24">
        <v>1</v>
      </c>
      <c r="EO119" s="25" t="s">
        <v>4929</v>
      </c>
      <c r="EP119" s="24">
        <v>2.73</v>
      </c>
      <c r="EQ119" s="24">
        <v>79.501000000000005</v>
      </c>
      <c r="ER119" s="24">
        <v>81.084999999999994</v>
      </c>
      <c r="ES119" s="24">
        <v>6</v>
      </c>
      <c r="ET119" s="25" t="s">
        <v>336</v>
      </c>
      <c r="EU119" s="24">
        <v>0.40200000000000002</v>
      </c>
      <c r="EV119" s="24">
        <v>32.962000000000003</v>
      </c>
      <c r="EW119" s="24">
        <v>298.94099999999997</v>
      </c>
      <c r="EX119" s="24">
        <v>39</v>
      </c>
      <c r="EY119" s="24">
        <v>99</v>
      </c>
      <c r="EZ119" s="24">
        <v>100</v>
      </c>
      <c r="FA119" s="24">
        <v>24.850999999999999</v>
      </c>
      <c r="FB119" s="24">
        <v>120.61</v>
      </c>
      <c r="FC119" s="24">
        <v>122.539</v>
      </c>
      <c r="FD119" s="24">
        <v>15</v>
      </c>
      <c r="FE119" s="25" t="s">
        <v>4930</v>
      </c>
      <c r="FF119" s="24">
        <v>3</v>
      </c>
      <c r="FG119" s="24">
        <v>2</v>
      </c>
      <c r="FH119" s="24">
        <v>2</v>
      </c>
      <c r="FI119" s="24">
        <v>1</v>
      </c>
      <c r="FJ119" s="24">
        <v>1</v>
      </c>
      <c r="FK119" s="24">
        <v>1</v>
      </c>
      <c r="FL119" s="25" t="s">
        <v>312</v>
      </c>
      <c r="FM119" s="25" t="s">
        <v>313</v>
      </c>
      <c r="FN119" s="24">
        <v>1</v>
      </c>
      <c r="FO119" s="24">
        <v>5.7320000000000002</v>
      </c>
      <c r="FP119" s="24">
        <v>192.66399999999999</v>
      </c>
      <c r="FQ119" s="24">
        <v>197.09200000000001</v>
      </c>
      <c r="FR119" s="24">
        <v>17</v>
      </c>
      <c r="FS119" s="25" t="s">
        <v>4931</v>
      </c>
      <c r="FT119" s="25" t="s">
        <v>323</v>
      </c>
      <c r="FU119" s="25"/>
      <c r="FV119" s="74">
        <v>1</v>
      </c>
      <c r="FW119" s="25" t="s">
        <v>4932</v>
      </c>
      <c r="FX119" s="25" t="s">
        <v>339</v>
      </c>
      <c r="FY119" s="24">
        <v>26.523</v>
      </c>
      <c r="FZ119" s="24">
        <v>480.33499999999998</v>
      </c>
      <c r="GA119" s="24">
        <v>483.36200000000002</v>
      </c>
      <c r="GB119" s="24">
        <v>35</v>
      </c>
      <c r="GC119" s="25" t="s">
        <v>4933</v>
      </c>
      <c r="GD119" s="25" t="s">
        <v>368</v>
      </c>
      <c r="GE119" s="25"/>
      <c r="GF119" s="74">
        <v>1</v>
      </c>
      <c r="GG119" s="25" t="s">
        <v>4934</v>
      </c>
      <c r="GH119" s="25" t="s">
        <v>343</v>
      </c>
      <c r="GI119" s="24">
        <v>0.56499999999999995</v>
      </c>
      <c r="GJ119" s="24">
        <v>368.18200000000002</v>
      </c>
      <c r="GK119" s="24">
        <v>444.09800000000001</v>
      </c>
      <c r="GL119" s="24">
        <v>195</v>
      </c>
      <c r="GM119" s="24">
        <v>2</v>
      </c>
      <c r="GN119" s="25" t="s">
        <v>4935</v>
      </c>
      <c r="GO119" s="24">
        <v>0.85499999999999998</v>
      </c>
      <c r="GP119" s="24">
        <v>65.239999999999995</v>
      </c>
      <c r="GQ119" s="24">
        <v>66.120999999999995</v>
      </c>
      <c r="GR119" s="24">
        <v>77</v>
      </c>
      <c r="GS119" s="24">
        <v>2</v>
      </c>
      <c r="GT119" s="24">
        <v>2</v>
      </c>
      <c r="GU119" s="24">
        <v>0</v>
      </c>
      <c r="GV119" s="24">
        <v>2</v>
      </c>
      <c r="GW119" s="25" t="s">
        <v>627</v>
      </c>
      <c r="GX119" s="24">
        <v>0.46200000000000002</v>
      </c>
      <c r="GY119" s="24">
        <v>62.165999999999997</v>
      </c>
      <c r="GZ119" s="24">
        <v>63.857999999999997</v>
      </c>
      <c r="HA119" s="24">
        <v>28</v>
      </c>
      <c r="HB119" s="24">
        <v>2</v>
      </c>
      <c r="HC119" s="24">
        <v>5</v>
      </c>
      <c r="HD119" s="24">
        <v>3</v>
      </c>
      <c r="HE119" s="24">
        <v>3</v>
      </c>
      <c r="HF119" s="24">
        <v>3</v>
      </c>
      <c r="HG119" s="24">
        <v>5</v>
      </c>
      <c r="HH119" s="24">
        <v>5</v>
      </c>
      <c r="HI119" s="25" t="s">
        <v>3684</v>
      </c>
      <c r="HJ119" s="25" t="s">
        <v>3685</v>
      </c>
      <c r="HK119" s="8"/>
      <c r="HL119" s="25" t="s">
        <v>4916</v>
      </c>
      <c r="HM119" s="23">
        <v>44287.645891203705</v>
      </c>
      <c r="HN119" s="23">
        <v>44289.055219907408</v>
      </c>
      <c r="HO119" s="24">
        <v>100</v>
      </c>
      <c r="HP119" s="24">
        <v>121766</v>
      </c>
      <c r="HQ119" s="24">
        <v>1</v>
      </c>
      <c r="HR119" s="23">
        <v>44289.055240243055</v>
      </c>
      <c r="HS119" s="25" t="s">
        <v>314</v>
      </c>
      <c r="HT119" s="25" t="s">
        <v>826</v>
      </c>
      <c r="HU119" s="25" t="s">
        <v>811</v>
      </c>
      <c r="HV119" s="25" t="s">
        <v>598</v>
      </c>
      <c r="HW119" s="24">
        <v>1</v>
      </c>
      <c r="HX119" s="24">
        <v>1</v>
      </c>
      <c r="HY119" s="24">
        <v>3</v>
      </c>
      <c r="HZ119" s="24">
        <v>1</v>
      </c>
      <c r="IA119" s="24">
        <v>1</v>
      </c>
      <c r="IB119" s="24">
        <v>1</v>
      </c>
      <c r="IC119" s="24">
        <v>2</v>
      </c>
      <c r="ID119" s="24">
        <v>5</v>
      </c>
      <c r="IE119" s="25" t="s">
        <v>4936</v>
      </c>
      <c r="IF119" s="24">
        <v>3</v>
      </c>
      <c r="IG119" s="24">
        <v>0</v>
      </c>
      <c r="IH119" s="25" t="s">
        <v>4937</v>
      </c>
      <c r="II119" s="25" t="s">
        <v>391</v>
      </c>
      <c r="IJ119" s="25"/>
      <c r="IK119" s="74">
        <v>1</v>
      </c>
      <c r="IL119" s="25" t="s">
        <v>4938</v>
      </c>
      <c r="IM119" s="74">
        <v>33</v>
      </c>
      <c r="IN119" s="25"/>
      <c r="IO119" s="74">
        <v>1</v>
      </c>
      <c r="IP119" s="25" t="s">
        <v>4939</v>
      </c>
      <c r="IQ119" s="25" t="s">
        <v>4940</v>
      </c>
      <c r="IR119" s="74">
        <v>22</v>
      </c>
      <c r="IS119" s="25"/>
      <c r="IT119" s="74">
        <v>1</v>
      </c>
      <c r="IU119" s="25" t="s">
        <v>4941</v>
      </c>
      <c r="IV119" s="74">
        <v>20</v>
      </c>
      <c r="IW119" s="25"/>
      <c r="IX119" s="74">
        <v>0</v>
      </c>
      <c r="IY119" s="25" t="s">
        <v>4942</v>
      </c>
      <c r="IZ119" s="25" t="s">
        <v>4943</v>
      </c>
      <c r="JA119" s="74">
        <v>40</v>
      </c>
      <c r="JB119" s="25"/>
      <c r="JC119" s="74">
        <v>1</v>
      </c>
      <c r="JD119" s="25" t="s">
        <v>4944</v>
      </c>
      <c r="JE119" s="74">
        <v>50</v>
      </c>
      <c r="JF119" s="25"/>
      <c r="JG119" s="74">
        <v>0</v>
      </c>
      <c r="JH119" s="25" t="s">
        <v>4945</v>
      </c>
      <c r="JI119" s="24">
        <v>2</v>
      </c>
      <c r="JJ119" s="24">
        <v>2</v>
      </c>
      <c r="JK119" s="24">
        <v>3</v>
      </c>
      <c r="JL119" s="24">
        <v>1</v>
      </c>
      <c r="JM119" s="25" t="s">
        <v>4946</v>
      </c>
      <c r="JN119" s="24">
        <v>1</v>
      </c>
      <c r="JO119" s="24">
        <v>2</v>
      </c>
      <c r="JP119" s="24">
        <v>2</v>
      </c>
      <c r="JQ119" s="24">
        <v>2</v>
      </c>
      <c r="JR119" s="24">
        <v>1</v>
      </c>
      <c r="JS119" s="25" t="s">
        <v>4947</v>
      </c>
      <c r="JT119" s="24">
        <v>2</v>
      </c>
      <c r="JU119" s="24">
        <v>1</v>
      </c>
      <c r="JV119" s="25" t="s">
        <v>4948</v>
      </c>
      <c r="JW119" s="24">
        <v>1</v>
      </c>
      <c r="JX119" s="24">
        <v>3</v>
      </c>
      <c r="JY119" s="24">
        <v>0</v>
      </c>
      <c r="JZ119" s="24">
        <v>1</v>
      </c>
      <c r="KA119" s="24">
        <v>1</v>
      </c>
      <c r="KB119" s="25" t="s">
        <v>312</v>
      </c>
      <c r="KC119" s="25" t="s">
        <v>313</v>
      </c>
      <c r="KD119" s="24">
        <v>1</v>
      </c>
      <c r="KE119" s="24">
        <v>9.1340000000000003</v>
      </c>
      <c r="KF119" s="24">
        <v>33.982999999999997</v>
      </c>
      <c r="KG119" s="24">
        <v>35.159999999999997</v>
      </c>
      <c r="KH119" s="24">
        <v>17</v>
      </c>
      <c r="KI119" s="24">
        <v>5</v>
      </c>
      <c r="KJ119" s="24">
        <v>4</v>
      </c>
      <c r="KK119" s="24">
        <v>5</v>
      </c>
      <c r="KL119" s="24">
        <v>4</v>
      </c>
      <c r="KM119" s="24">
        <v>5</v>
      </c>
      <c r="KN119" s="24">
        <v>11</v>
      </c>
      <c r="KO119" s="24">
        <v>2</v>
      </c>
      <c r="KP119" s="25" t="s">
        <v>312</v>
      </c>
      <c r="KQ119" s="25" t="s">
        <v>313</v>
      </c>
      <c r="KR119" s="24">
        <v>1</v>
      </c>
      <c r="KS119" s="25" t="s">
        <v>4949</v>
      </c>
      <c r="KT119" s="25" t="s">
        <v>313</v>
      </c>
      <c r="KU119" s="24">
        <v>5</v>
      </c>
      <c r="KV119" s="24">
        <v>5</v>
      </c>
      <c r="KW119" s="24">
        <v>5</v>
      </c>
      <c r="KX119" s="24">
        <v>4</v>
      </c>
      <c r="KY119" s="24">
        <v>4</v>
      </c>
      <c r="KZ119" s="24">
        <v>4</v>
      </c>
      <c r="LA119" s="24">
        <v>4</v>
      </c>
      <c r="LB119" s="24">
        <v>4</v>
      </c>
      <c r="LC119" s="24">
        <v>5</v>
      </c>
      <c r="LD119" s="24">
        <v>5</v>
      </c>
      <c r="LE119" s="24">
        <v>5</v>
      </c>
      <c r="LF119" s="24">
        <v>5</v>
      </c>
      <c r="LG119" s="24">
        <v>5</v>
      </c>
      <c r="LH119" s="24">
        <v>3</v>
      </c>
      <c r="LI119" s="24">
        <v>5</v>
      </c>
      <c r="LJ119" s="24">
        <v>5</v>
      </c>
      <c r="LK119" s="24">
        <v>5</v>
      </c>
      <c r="LL119" s="24">
        <v>4</v>
      </c>
      <c r="LM119" s="24">
        <v>4</v>
      </c>
      <c r="LN119" s="24">
        <v>5</v>
      </c>
      <c r="LO119" s="24">
        <v>2</v>
      </c>
      <c r="LP119" s="24">
        <v>5</v>
      </c>
      <c r="LQ119" s="24">
        <v>5</v>
      </c>
      <c r="LR119" s="24">
        <v>5</v>
      </c>
      <c r="LS119" s="24">
        <v>4</v>
      </c>
      <c r="LT119" s="24">
        <v>5</v>
      </c>
      <c r="LU119" s="24">
        <v>5</v>
      </c>
      <c r="LV119" s="25" t="s">
        <v>4950</v>
      </c>
      <c r="LW119" s="25" t="s">
        <v>4951</v>
      </c>
      <c r="LX119" s="25" t="s">
        <v>4952</v>
      </c>
      <c r="LY119" s="25" t="s">
        <v>4953</v>
      </c>
      <c r="LZ119" s="24">
        <v>63</v>
      </c>
      <c r="MA119">
        <f t="shared" si="59"/>
        <v>12</v>
      </c>
      <c r="MB119">
        <f t="shared" si="60"/>
        <v>13</v>
      </c>
      <c r="MC119">
        <f t="shared" si="61"/>
        <v>16</v>
      </c>
      <c r="MD119">
        <f t="shared" si="62"/>
        <v>23</v>
      </c>
      <c r="ME119">
        <f t="shared" si="92"/>
        <v>55</v>
      </c>
      <c r="MF119">
        <f t="shared" si="93"/>
        <v>2</v>
      </c>
      <c r="MG119">
        <f t="shared" si="94"/>
        <v>2.1666666666666665</v>
      </c>
      <c r="MH119">
        <f t="shared" si="95"/>
        <v>3.2</v>
      </c>
      <c r="MI119">
        <f t="shared" si="96"/>
        <v>4.5999999999999996</v>
      </c>
      <c r="MJ119">
        <f t="shared" si="97"/>
        <v>4.583333333333333</v>
      </c>
      <c r="MK119">
        <f t="shared" si="98"/>
        <v>1.2</v>
      </c>
      <c r="ML119">
        <f t="shared" si="99"/>
        <v>2.4</v>
      </c>
      <c r="MM119">
        <f t="shared" si="100"/>
        <v>0</v>
      </c>
      <c r="MN119">
        <f t="shared" si="101"/>
        <v>2</v>
      </c>
      <c r="MO119">
        <f t="shared" si="102"/>
        <v>1</v>
      </c>
      <c r="MP119">
        <f t="shared" si="103"/>
        <v>2.3333333333333335</v>
      </c>
      <c r="MQ119">
        <f t="shared" si="104"/>
        <v>0.66666666666666663</v>
      </c>
      <c r="MR119">
        <f t="shared" si="105"/>
        <v>2.6666666666666665</v>
      </c>
      <c r="MS119">
        <f t="shared" si="106"/>
        <v>94.142857142857139</v>
      </c>
      <c r="MT119">
        <f t="shared" si="107"/>
        <v>90.571428571428569</v>
      </c>
      <c r="MU119" s="77">
        <f t="shared" si="63"/>
        <v>0</v>
      </c>
      <c r="MV119">
        <f t="shared" si="64"/>
        <v>1</v>
      </c>
      <c r="MW119">
        <v>1</v>
      </c>
      <c r="MX119">
        <v>1</v>
      </c>
      <c r="MY119">
        <f t="shared" si="65"/>
        <v>1</v>
      </c>
      <c r="MZ119">
        <v>1</v>
      </c>
      <c r="NA119">
        <v>1</v>
      </c>
      <c r="NB119">
        <f t="shared" si="66"/>
        <v>1</v>
      </c>
      <c r="NC119">
        <f t="shared" si="67"/>
        <v>1</v>
      </c>
      <c r="ND119">
        <f t="shared" si="68"/>
        <v>1</v>
      </c>
      <c r="NE119">
        <f t="shared" si="69"/>
        <v>0</v>
      </c>
      <c r="NF119">
        <f t="shared" si="70"/>
        <v>0</v>
      </c>
      <c r="NG119">
        <f t="shared" si="71"/>
        <v>0</v>
      </c>
      <c r="NH119">
        <f t="shared" si="72"/>
        <v>1</v>
      </c>
      <c r="NI119">
        <f t="shared" si="73"/>
        <v>1</v>
      </c>
      <c r="NJ119">
        <f t="shared" si="74"/>
        <v>1</v>
      </c>
      <c r="NK119">
        <f t="shared" si="75"/>
        <v>0</v>
      </c>
      <c r="NL119">
        <f t="shared" si="76"/>
        <v>1</v>
      </c>
      <c r="NM119">
        <f t="shared" si="77"/>
        <v>0</v>
      </c>
      <c r="NN119" s="77">
        <f t="shared" si="78"/>
        <v>0.5</v>
      </c>
      <c r="NO119" s="77">
        <f t="shared" si="79"/>
        <v>0</v>
      </c>
      <c r="NP119" s="77">
        <f t="shared" si="80"/>
        <v>1</v>
      </c>
      <c r="NQ119" s="77">
        <f t="shared" si="81"/>
        <v>1</v>
      </c>
      <c r="NR119" s="77">
        <f t="shared" si="82"/>
        <v>1</v>
      </c>
      <c r="NS119" s="77">
        <f t="shared" si="83"/>
        <v>0</v>
      </c>
      <c r="NT119" s="77">
        <f t="shared" si="84"/>
        <v>1</v>
      </c>
      <c r="NU119" s="77">
        <f t="shared" si="85"/>
        <v>1</v>
      </c>
      <c r="NV119" s="77">
        <f t="shared" si="86"/>
        <v>1</v>
      </c>
      <c r="NW119" s="77" t="e">
        <f>IF(LEN(VLOOKUP(I:I,#REF!, 2, 0))=0, "", VLOOKUP(I:I,#REF!, 2, 0))</f>
        <v>#REF!</v>
      </c>
      <c r="NX119" s="77" t="e">
        <f>IF(LEN(VLOOKUP(I:I,#REF!, 3, 0))=0, "", VLOOKUP(I:I,#REF!, 3, 0))</f>
        <v>#REF!</v>
      </c>
      <c r="NY119" s="77">
        <f t="shared" si="108"/>
        <v>1</v>
      </c>
      <c r="NZ119" s="77">
        <f t="shared" si="109"/>
        <v>1</v>
      </c>
      <c r="OA119" s="77">
        <f t="shared" si="110"/>
        <v>1</v>
      </c>
      <c r="OB119" s="77">
        <f t="shared" si="87"/>
        <v>0.5</v>
      </c>
      <c r="OC119">
        <f t="shared" si="88"/>
        <v>1</v>
      </c>
      <c r="OD119" s="77">
        <f t="shared" si="111"/>
        <v>0.25</v>
      </c>
      <c r="OE119">
        <f t="shared" si="89"/>
        <v>0.7</v>
      </c>
      <c r="OF119">
        <f t="shared" si="90"/>
        <v>0.81818181818181823</v>
      </c>
      <c r="OG119" t="e">
        <f t="shared" si="112"/>
        <v>#REF!</v>
      </c>
      <c r="OH119">
        <f t="shared" si="91"/>
        <v>0.75</v>
      </c>
      <c r="OI119">
        <f t="shared" si="113"/>
        <v>1</v>
      </c>
      <c r="OJ119" s="77">
        <f t="shared" si="114"/>
        <v>0.625</v>
      </c>
      <c r="OK119" t="e">
        <f>IF(LEN(VLOOKUP(I:I,#REF!, 2, 0))=0, "", VLOOKUP(I:I,#REF!, 2, 0))</f>
        <v>#REF!</v>
      </c>
      <c r="OL119" t="e">
        <f>IF(LEN(VLOOKUP(I:I,#REF!, 3, 0))=0, "", VLOOKUP(I:I,#REF!, 3, 0))</f>
        <v>#REF!</v>
      </c>
      <c r="OM119">
        <v>1</v>
      </c>
      <c r="ON119">
        <v>0</v>
      </c>
      <c r="OO119" s="1">
        <v>0</v>
      </c>
      <c r="OP119">
        <f t="shared" si="115"/>
        <v>8</v>
      </c>
      <c r="OQ119">
        <v>0</v>
      </c>
      <c r="OR119">
        <v>4</v>
      </c>
      <c r="OS119">
        <f t="shared" si="116"/>
        <v>11</v>
      </c>
    </row>
    <row r="120" spans="3:409" ht="18" customHeight="1">
      <c r="F120">
        <v>1</v>
      </c>
      <c r="G120">
        <v>1</v>
      </c>
      <c r="H120" s="112" t="s">
        <v>4954</v>
      </c>
      <c r="I120" s="112" t="s">
        <v>4954</v>
      </c>
      <c r="J120" s="22"/>
      <c r="K120" s="23">
        <v>44284.484606481485</v>
      </c>
      <c r="L120" s="23">
        <v>44285.690578703703</v>
      </c>
      <c r="M120" s="24">
        <v>100</v>
      </c>
      <c r="N120" s="24">
        <v>1</v>
      </c>
      <c r="O120" s="74">
        <v>1</v>
      </c>
      <c r="P120" s="25" t="s">
        <v>313</v>
      </c>
      <c r="Q120" s="24">
        <v>104196</v>
      </c>
      <c r="R120" s="24">
        <v>1</v>
      </c>
      <c r="S120" s="23">
        <v>44285.690607280092</v>
      </c>
      <c r="T120" s="25" t="s">
        <v>314</v>
      </c>
      <c r="U120" s="25" t="s">
        <v>1496</v>
      </c>
      <c r="V120" s="25" t="s">
        <v>1531</v>
      </c>
      <c r="W120" s="25" t="s">
        <v>675</v>
      </c>
      <c r="X120" s="24">
        <v>23.687999999999999</v>
      </c>
      <c r="Y120" s="24">
        <v>37.866999999999997</v>
      </c>
      <c r="Z120" s="24">
        <v>38.561</v>
      </c>
      <c r="AA120" s="24">
        <v>4</v>
      </c>
      <c r="AB120" s="24">
        <v>3</v>
      </c>
      <c r="AC120" s="24">
        <v>0</v>
      </c>
      <c r="AD120" s="24">
        <v>2</v>
      </c>
      <c r="AE120" s="24">
        <v>1</v>
      </c>
      <c r="AF120" s="24">
        <v>2</v>
      </c>
      <c r="AG120" s="24">
        <v>1</v>
      </c>
      <c r="AH120" s="24">
        <v>3</v>
      </c>
      <c r="AI120" s="24">
        <v>2</v>
      </c>
      <c r="AJ120" s="25" t="s">
        <v>4955</v>
      </c>
      <c r="AK120" s="24">
        <v>3.806</v>
      </c>
      <c r="AL120" s="24">
        <v>6.2510000000000003</v>
      </c>
      <c r="AM120" s="24">
        <v>7.6920000000000002</v>
      </c>
      <c r="AN120" s="24">
        <v>2</v>
      </c>
      <c r="AO120" s="24">
        <v>3</v>
      </c>
      <c r="AP120" s="24">
        <v>0</v>
      </c>
      <c r="AQ120" s="24">
        <v>18.196999999999999</v>
      </c>
      <c r="AR120" s="24">
        <v>18.196999999999999</v>
      </c>
      <c r="AS120" s="24">
        <v>155.59</v>
      </c>
      <c r="AT120" s="24">
        <v>1</v>
      </c>
      <c r="AU120" s="24">
        <v>97.91</v>
      </c>
      <c r="AV120" s="24">
        <v>111.822</v>
      </c>
      <c r="AW120" s="24">
        <v>176.97200000000001</v>
      </c>
      <c r="AX120" s="24">
        <v>3</v>
      </c>
      <c r="AY120" s="25" t="s">
        <v>479</v>
      </c>
      <c r="AZ120" s="25" t="s">
        <v>377</v>
      </c>
      <c r="BA120" s="25"/>
      <c r="BB120" s="74">
        <v>1</v>
      </c>
      <c r="BC120" s="25" t="s">
        <v>4956</v>
      </c>
      <c r="BD120" s="24">
        <v>34.841999999999999</v>
      </c>
      <c r="BE120" s="24">
        <v>88.527000000000001</v>
      </c>
      <c r="BF120" s="24">
        <v>328.471</v>
      </c>
      <c r="BG120" s="24">
        <v>3</v>
      </c>
      <c r="BH120" s="24">
        <v>4.6689999999999996</v>
      </c>
      <c r="BI120" s="24">
        <v>4.6689999999999996</v>
      </c>
      <c r="BJ120" s="24">
        <v>20.997</v>
      </c>
      <c r="BK120" s="24">
        <v>1</v>
      </c>
      <c r="BL120" s="25" t="s">
        <v>4957</v>
      </c>
      <c r="BM120" s="24">
        <v>0</v>
      </c>
      <c r="BN120" s="24">
        <v>0</v>
      </c>
      <c r="BO120" s="24">
        <v>52.338000000000001</v>
      </c>
      <c r="BP120" s="24">
        <v>0</v>
      </c>
      <c r="BQ120" s="24">
        <v>92</v>
      </c>
      <c r="BR120" s="24">
        <v>88</v>
      </c>
      <c r="BS120" s="24">
        <v>47.738999999999997</v>
      </c>
      <c r="BT120" s="24">
        <v>251.09399999999999</v>
      </c>
      <c r="BU120" s="24">
        <v>373.92099999999999</v>
      </c>
      <c r="BV120" s="24">
        <v>5</v>
      </c>
      <c r="BW120" s="25" t="s">
        <v>3132</v>
      </c>
      <c r="BX120" s="25" t="s">
        <v>508</v>
      </c>
      <c r="BY120" s="25"/>
      <c r="BZ120" s="74">
        <v>0</v>
      </c>
      <c r="CA120" s="25" t="s">
        <v>4958</v>
      </c>
      <c r="CB120" s="24">
        <v>10.695</v>
      </c>
      <c r="CC120" s="24">
        <v>44.518999999999998</v>
      </c>
      <c r="CD120" s="24">
        <v>61.822000000000003</v>
      </c>
      <c r="CE120" s="24">
        <v>2</v>
      </c>
      <c r="CF120" s="24">
        <v>99</v>
      </c>
      <c r="CG120" s="24">
        <v>60</v>
      </c>
      <c r="CH120" s="24">
        <v>65.534999999999997</v>
      </c>
      <c r="CI120" s="24">
        <v>85.337999999999994</v>
      </c>
      <c r="CJ120" s="24">
        <v>86.064999999999998</v>
      </c>
      <c r="CK120" s="24">
        <v>3</v>
      </c>
      <c r="CL120" s="99" t="s">
        <v>413</v>
      </c>
      <c r="CM120" s="96" t="s">
        <v>414</v>
      </c>
      <c r="CN120" s="24">
        <v>8.4250000000000007</v>
      </c>
      <c r="CO120" s="24">
        <v>120.27</v>
      </c>
      <c r="CP120" s="24">
        <v>164.26300000000001</v>
      </c>
      <c r="CQ120" s="24">
        <v>10</v>
      </c>
      <c r="CR120" s="24">
        <v>80</v>
      </c>
      <c r="CS120" s="24">
        <v>80</v>
      </c>
      <c r="CT120" s="24">
        <v>2</v>
      </c>
      <c r="CU120" s="24">
        <v>1</v>
      </c>
      <c r="CV120" s="25" t="s">
        <v>4959</v>
      </c>
      <c r="CW120" s="24">
        <v>5.2380000000000004</v>
      </c>
      <c r="CX120" s="24">
        <v>5.2380000000000004</v>
      </c>
      <c r="CY120" s="24">
        <v>238.708</v>
      </c>
      <c r="CZ120" s="24">
        <v>1</v>
      </c>
      <c r="DA120" s="24">
        <v>2.222</v>
      </c>
      <c r="DB120" s="24">
        <v>11.9</v>
      </c>
      <c r="DC120" s="24">
        <v>12.611000000000001</v>
      </c>
      <c r="DD120" s="24">
        <v>2</v>
      </c>
      <c r="DE120" s="25" t="s">
        <v>479</v>
      </c>
      <c r="DF120" s="24">
        <v>11.993</v>
      </c>
      <c r="DG120" s="24">
        <v>47.649000000000001</v>
      </c>
      <c r="DH120" s="24">
        <v>82.301000000000002</v>
      </c>
      <c r="DI120" s="24">
        <v>2</v>
      </c>
      <c r="DJ120" s="24">
        <v>79</v>
      </c>
      <c r="DK120" s="24">
        <v>74</v>
      </c>
      <c r="DL120" s="24">
        <v>780.86300000000006</v>
      </c>
      <c r="DM120" s="24">
        <v>925.44899999999996</v>
      </c>
      <c r="DN120" s="24">
        <v>928.68200000000002</v>
      </c>
      <c r="DO120" s="24">
        <v>3</v>
      </c>
      <c r="DP120" s="25" t="s">
        <v>356</v>
      </c>
      <c r="DQ120" s="25" t="s">
        <v>320</v>
      </c>
      <c r="DR120" s="25"/>
      <c r="DS120" s="74">
        <v>-888</v>
      </c>
      <c r="DT120" s="25" t="s">
        <v>925</v>
      </c>
      <c r="DU120" s="24">
        <v>0</v>
      </c>
      <c r="DV120" s="24">
        <v>0</v>
      </c>
      <c r="DW120" s="24">
        <v>1433.366</v>
      </c>
      <c r="DX120" s="24">
        <v>0</v>
      </c>
      <c r="DY120" s="24">
        <v>87</v>
      </c>
      <c r="DZ120" s="24">
        <v>54</v>
      </c>
      <c r="EA120" s="24">
        <v>36.195</v>
      </c>
      <c r="EB120" s="24">
        <v>112.846</v>
      </c>
      <c r="EC120" s="24">
        <v>113.616</v>
      </c>
      <c r="ED120" s="24">
        <v>6</v>
      </c>
      <c r="EE120" s="96" t="s">
        <v>4960</v>
      </c>
      <c r="EF120" s="96" t="s">
        <v>364</v>
      </c>
      <c r="EG120" s="24">
        <v>5.9180000000000001</v>
      </c>
      <c r="EH120" s="24">
        <v>2254.384</v>
      </c>
      <c r="EI120" s="24">
        <v>2514.0120000000002</v>
      </c>
      <c r="EJ120" s="24">
        <v>8</v>
      </c>
      <c r="EK120" s="24">
        <v>82</v>
      </c>
      <c r="EL120" s="24">
        <v>51</v>
      </c>
      <c r="EM120" s="24">
        <v>1</v>
      </c>
      <c r="EN120" s="24">
        <v>0</v>
      </c>
      <c r="EO120" s="25" t="s">
        <v>4961</v>
      </c>
      <c r="EP120" s="24">
        <v>17.596</v>
      </c>
      <c r="EQ120" s="24">
        <v>39.033000000000001</v>
      </c>
      <c r="ER120" s="24">
        <v>42.881</v>
      </c>
      <c r="ES120" s="24">
        <v>4</v>
      </c>
      <c r="ET120" s="25" t="s">
        <v>1092</v>
      </c>
      <c r="EU120" s="24">
        <v>1.127</v>
      </c>
      <c r="EV120" s="24">
        <v>1.127</v>
      </c>
      <c r="EW120" s="24">
        <v>516.11500000000001</v>
      </c>
      <c r="EX120" s="24">
        <v>1</v>
      </c>
      <c r="EY120" s="24">
        <v>85</v>
      </c>
      <c r="EZ120" s="24">
        <v>60</v>
      </c>
      <c r="FA120" s="24">
        <v>25.405999999999999</v>
      </c>
      <c r="FB120" s="24">
        <v>99.641000000000005</v>
      </c>
      <c r="FC120" s="24">
        <v>101.61499999999999</v>
      </c>
      <c r="FD120" s="24">
        <v>8</v>
      </c>
      <c r="FE120" s="25" t="s">
        <v>4962</v>
      </c>
      <c r="FF120" s="24">
        <v>2</v>
      </c>
      <c r="FG120" s="24">
        <v>1</v>
      </c>
      <c r="FH120" s="24">
        <v>1</v>
      </c>
      <c r="FI120" s="24">
        <v>0</v>
      </c>
      <c r="FJ120" s="24">
        <v>3</v>
      </c>
      <c r="FK120" s="24">
        <v>0</v>
      </c>
      <c r="FL120" s="25" t="s">
        <v>313</v>
      </c>
      <c r="FM120" s="25" t="s">
        <v>313</v>
      </c>
      <c r="FN120" s="24">
        <v>1</v>
      </c>
      <c r="FO120" s="24">
        <v>209.63900000000001</v>
      </c>
      <c r="FP120" s="24">
        <v>252.898</v>
      </c>
      <c r="FQ120" s="24">
        <v>254.82599999999999</v>
      </c>
      <c r="FR120" s="24">
        <v>6</v>
      </c>
      <c r="FS120" s="25" t="s">
        <v>1641</v>
      </c>
      <c r="FT120" s="25" t="s">
        <v>323</v>
      </c>
      <c r="FU120" s="25"/>
      <c r="FV120" s="74">
        <v>1</v>
      </c>
      <c r="FW120" s="25" t="s">
        <v>4963</v>
      </c>
      <c r="FX120" s="25" t="s">
        <v>360</v>
      </c>
      <c r="FY120" s="24">
        <v>31.832000000000001</v>
      </c>
      <c r="FZ120" s="24">
        <v>175.39400000000001</v>
      </c>
      <c r="GA120" s="24">
        <v>180.565</v>
      </c>
      <c r="GB120" s="24">
        <v>6</v>
      </c>
      <c r="GC120" s="25" t="s">
        <v>1511</v>
      </c>
      <c r="GD120" s="25" t="s">
        <v>368</v>
      </c>
      <c r="GE120" s="25"/>
      <c r="GF120" s="74">
        <v>1</v>
      </c>
      <c r="GG120" s="25" t="s">
        <v>4964</v>
      </c>
      <c r="GH120" s="25" t="s">
        <v>370</v>
      </c>
      <c r="GI120" s="24">
        <v>57.939</v>
      </c>
      <c r="GJ120" s="24">
        <v>461.31900000000002</v>
      </c>
      <c r="GK120" s="24">
        <v>586.59900000000005</v>
      </c>
      <c r="GL120" s="24">
        <v>10</v>
      </c>
      <c r="GM120" s="24">
        <v>1</v>
      </c>
      <c r="GN120" s="25" t="s">
        <v>4965</v>
      </c>
      <c r="GO120" s="24">
        <v>15.199</v>
      </c>
      <c r="GP120" s="24">
        <v>16.684000000000001</v>
      </c>
      <c r="GQ120" s="24">
        <v>21.356999999999999</v>
      </c>
      <c r="GR120" s="24">
        <v>2</v>
      </c>
      <c r="GS120" s="24">
        <v>2</v>
      </c>
      <c r="GT120" s="24">
        <v>2</v>
      </c>
      <c r="GU120" s="24">
        <v>0</v>
      </c>
      <c r="GV120" s="24">
        <v>2</v>
      </c>
      <c r="GW120" s="25" t="s">
        <v>460</v>
      </c>
      <c r="GX120" s="24">
        <v>7.3579999999999997</v>
      </c>
      <c r="GY120" s="24">
        <v>43.033999999999999</v>
      </c>
      <c r="GZ120" s="24">
        <v>44.357999999999997</v>
      </c>
      <c r="HA120" s="24">
        <v>10</v>
      </c>
      <c r="HB120" s="24">
        <v>2</v>
      </c>
      <c r="HC120" s="24">
        <v>2</v>
      </c>
      <c r="HD120" s="24">
        <v>2</v>
      </c>
      <c r="HE120" s="24">
        <v>2</v>
      </c>
      <c r="HF120" s="24">
        <v>2</v>
      </c>
      <c r="HG120" s="24">
        <v>5</v>
      </c>
      <c r="HH120" s="24">
        <v>5</v>
      </c>
      <c r="HI120" s="25" t="s">
        <v>3684</v>
      </c>
      <c r="HJ120" s="25" t="s">
        <v>3685</v>
      </c>
      <c r="HK120" s="8"/>
      <c r="HL120" s="25" t="s">
        <v>4954</v>
      </c>
      <c r="HM120" s="23">
        <v>44287.483611111114</v>
      </c>
      <c r="HN120" s="23">
        <v>44287.6249537037</v>
      </c>
      <c r="HO120" s="24">
        <v>100</v>
      </c>
      <c r="HP120" s="24">
        <v>12212</v>
      </c>
      <c r="HQ120" s="24">
        <v>1</v>
      </c>
      <c r="HR120" s="23">
        <v>44287.624961643516</v>
      </c>
      <c r="HS120" s="25" t="s">
        <v>314</v>
      </c>
      <c r="HT120" s="25" t="s">
        <v>1496</v>
      </c>
      <c r="HU120" s="25" t="s">
        <v>1531</v>
      </c>
      <c r="HV120" s="25" t="s">
        <v>675</v>
      </c>
      <c r="HW120" s="24">
        <v>0</v>
      </c>
      <c r="HX120" s="24">
        <v>2</v>
      </c>
      <c r="HY120" s="24">
        <v>2</v>
      </c>
      <c r="HZ120" s="24">
        <v>1</v>
      </c>
      <c r="IA120" s="24">
        <v>2</v>
      </c>
      <c r="IB120" s="24">
        <v>1</v>
      </c>
      <c r="IC120" s="24">
        <v>3</v>
      </c>
      <c r="ID120" s="24">
        <v>2</v>
      </c>
      <c r="IE120" s="25" t="s">
        <v>3354</v>
      </c>
      <c r="IF120" s="24">
        <v>2</v>
      </c>
      <c r="IG120" s="24">
        <v>0</v>
      </c>
      <c r="IH120" s="25" t="s">
        <v>427</v>
      </c>
      <c r="II120" s="25" t="s">
        <v>391</v>
      </c>
      <c r="IJ120" s="25"/>
      <c r="IK120" s="74">
        <v>1</v>
      </c>
      <c r="IL120" s="25" t="s">
        <v>428</v>
      </c>
      <c r="IM120" s="74">
        <v>33</v>
      </c>
      <c r="IN120" s="25"/>
      <c r="IO120" s="74">
        <v>1</v>
      </c>
      <c r="IP120" s="25" t="s">
        <v>4966</v>
      </c>
      <c r="IQ120" s="25" t="s">
        <v>1727</v>
      </c>
      <c r="IR120" s="74">
        <v>22</v>
      </c>
      <c r="IS120" s="25"/>
      <c r="IT120" s="74">
        <v>1</v>
      </c>
      <c r="IU120" s="25" t="s">
        <v>1467</v>
      </c>
      <c r="IV120" s="74">
        <v>21</v>
      </c>
      <c r="IW120" s="25"/>
      <c r="IX120" s="74">
        <v>1</v>
      </c>
      <c r="IY120" s="25" t="s">
        <v>4967</v>
      </c>
      <c r="IZ120" s="25" t="s">
        <v>435</v>
      </c>
      <c r="JA120" s="74">
        <v>40</v>
      </c>
      <c r="JB120" s="25"/>
      <c r="JC120" s="74">
        <v>1</v>
      </c>
      <c r="JD120" s="25" t="s">
        <v>356</v>
      </c>
      <c r="JE120" s="25" t="s">
        <v>320</v>
      </c>
      <c r="JF120" s="25"/>
      <c r="JG120" s="74">
        <v>-888</v>
      </c>
      <c r="JH120" s="25" t="s">
        <v>356</v>
      </c>
      <c r="JI120" s="24">
        <v>2</v>
      </c>
      <c r="JJ120" s="24">
        <v>0</v>
      </c>
      <c r="JK120" s="24">
        <v>3</v>
      </c>
      <c r="JL120" s="24">
        <v>4</v>
      </c>
      <c r="JM120" s="25" t="s">
        <v>3150</v>
      </c>
      <c r="JN120" s="24">
        <v>1</v>
      </c>
      <c r="JO120" s="24">
        <v>2</v>
      </c>
      <c r="JP120" s="24">
        <v>1</v>
      </c>
      <c r="JQ120" s="24">
        <v>2</v>
      </c>
      <c r="JR120" s="24">
        <v>1</v>
      </c>
      <c r="JS120" s="25" t="s">
        <v>4968</v>
      </c>
      <c r="JT120" s="24">
        <v>2</v>
      </c>
      <c r="JU120" s="24">
        <v>1</v>
      </c>
      <c r="JV120" s="25" t="s">
        <v>4969</v>
      </c>
      <c r="JW120" s="24">
        <v>2</v>
      </c>
      <c r="JX120" s="24">
        <v>1</v>
      </c>
      <c r="JY120" s="24">
        <v>0</v>
      </c>
      <c r="JZ120" s="24">
        <v>2</v>
      </c>
      <c r="KA120" s="24">
        <v>0</v>
      </c>
      <c r="KB120" s="25" t="s">
        <v>313</v>
      </c>
      <c r="KC120" s="25" t="s">
        <v>313</v>
      </c>
      <c r="KD120" s="24">
        <v>2</v>
      </c>
      <c r="KE120" s="24">
        <v>2.9620000000000002</v>
      </c>
      <c r="KF120" s="24">
        <v>135.76400000000001</v>
      </c>
      <c r="KG120" s="24">
        <v>136.982</v>
      </c>
      <c r="KH120" s="24">
        <v>5</v>
      </c>
      <c r="KI120" s="24">
        <v>2</v>
      </c>
      <c r="KJ120" s="24">
        <v>2</v>
      </c>
      <c r="KK120" s="24">
        <v>1</v>
      </c>
      <c r="KL120" s="24">
        <v>2</v>
      </c>
      <c r="KM120" s="24">
        <v>2</v>
      </c>
      <c r="KN120" s="24">
        <v>11</v>
      </c>
      <c r="KO120" s="24">
        <v>2</v>
      </c>
      <c r="KP120" s="25" t="s">
        <v>336</v>
      </c>
      <c r="KQ120" s="25" t="s">
        <v>313</v>
      </c>
      <c r="KR120" s="24">
        <v>1</v>
      </c>
      <c r="KS120" s="25" t="s">
        <v>331</v>
      </c>
      <c r="KT120" s="25" t="s">
        <v>4970</v>
      </c>
      <c r="KU120" s="24">
        <v>3</v>
      </c>
      <c r="KV120" s="24">
        <v>3</v>
      </c>
      <c r="KW120" s="24">
        <v>3</v>
      </c>
      <c r="KX120" s="24">
        <v>3</v>
      </c>
      <c r="KY120" s="24">
        <v>4</v>
      </c>
      <c r="KZ120" s="24">
        <v>3</v>
      </c>
      <c r="LA120" s="24">
        <v>4</v>
      </c>
      <c r="LB120" s="24">
        <v>4</v>
      </c>
      <c r="LC120" s="24">
        <v>4</v>
      </c>
      <c r="LD120" s="24">
        <v>3</v>
      </c>
      <c r="LE120" s="24">
        <v>5</v>
      </c>
      <c r="LF120" s="24">
        <v>4</v>
      </c>
      <c r="LG120" s="24">
        <v>4</v>
      </c>
      <c r="LH120" s="24">
        <v>4</v>
      </c>
      <c r="LI120" s="24">
        <v>4</v>
      </c>
      <c r="LJ120" s="24">
        <v>3</v>
      </c>
      <c r="LK120" s="24">
        <v>3</v>
      </c>
      <c r="LL120" s="24">
        <v>3</v>
      </c>
      <c r="LM120" s="24">
        <v>4</v>
      </c>
      <c r="LN120" s="24">
        <v>4</v>
      </c>
      <c r="LO120" s="24">
        <v>5</v>
      </c>
      <c r="LP120" s="24">
        <v>5</v>
      </c>
      <c r="LQ120" s="24">
        <v>5</v>
      </c>
      <c r="LR120" s="24">
        <v>4</v>
      </c>
      <c r="LS120" s="24">
        <v>4</v>
      </c>
      <c r="LT120" s="24">
        <v>4</v>
      </c>
      <c r="LU120" s="24">
        <v>4</v>
      </c>
      <c r="LV120" s="25" t="s">
        <v>4971</v>
      </c>
      <c r="LW120" s="25" t="s">
        <v>4972</v>
      </c>
      <c r="LX120" s="25" t="s">
        <v>4973</v>
      </c>
      <c r="LY120" s="25" t="s">
        <v>4974</v>
      </c>
      <c r="LZ120" s="24">
        <v>51</v>
      </c>
      <c r="MA120">
        <f t="shared" si="59"/>
        <v>11</v>
      </c>
      <c r="MB120">
        <f t="shared" si="60"/>
        <v>11</v>
      </c>
      <c r="MC120">
        <f t="shared" si="61"/>
        <v>10</v>
      </c>
      <c r="MD120">
        <f t="shared" si="62"/>
        <v>9</v>
      </c>
      <c r="ME120">
        <f t="shared" si="92"/>
        <v>43</v>
      </c>
      <c r="MF120">
        <f t="shared" si="93"/>
        <v>1.8333333333333333</v>
      </c>
      <c r="MG120">
        <f t="shared" si="94"/>
        <v>1.8333333333333333</v>
      </c>
      <c r="MH120">
        <f t="shared" si="95"/>
        <v>2</v>
      </c>
      <c r="MI120">
        <f t="shared" si="96"/>
        <v>1.8</v>
      </c>
      <c r="MJ120">
        <f t="shared" si="97"/>
        <v>3.5833333333333335</v>
      </c>
      <c r="MK120">
        <f t="shared" si="98"/>
        <v>0.2</v>
      </c>
      <c r="ML120">
        <f t="shared" si="99"/>
        <v>2</v>
      </c>
      <c r="MM120">
        <f t="shared" si="100"/>
        <v>0</v>
      </c>
      <c r="MN120">
        <f t="shared" si="101"/>
        <v>2</v>
      </c>
      <c r="MO120">
        <f t="shared" si="102"/>
        <v>0.16666666666666666</v>
      </c>
      <c r="MP120">
        <f t="shared" si="103"/>
        <v>2</v>
      </c>
      <c r="MQ120">
        <f t="shared" si="104"/>
        <v>0</v>
      </c>
      <c r="MR120">
        <f t="shared" si="105"/>
        <v>1.6666666666666667</v>
      </c>
      <c r="MS120">
        <f t="shared" si="106"/>
        <v>86.285714285714292</v>
      </c>
      <c r="MT120">
        <f t="shared" si="107"/>
        <v>66.714285714285708</v>
      </c>
      <c r="MU120" s="77">
        <f t="shared" si="63"/>
        <v>1</v>
      </c>
      <c r="MV120">
        <f t="shared" si="64"/>
        <v>0</v>
      </c>
      <c r="MW120">
        <v>1</v>
      </c>
      <c r="MX120">
        <v>1</v>
      </c>
      <c r="MY120">
        <f t="shared" si="65"/>
        <v>0</v>
      </c>
      <c r="MZ120">
        <v>1</v>
      </c>
      <c r="NA120">
        <v>1</v>
      </c>
      <c r="NB120">
        <f t="shared" si="66"/>
        <v>1</v>
      </c>
      <c r="NC120">
        <f t="shared" si="67"/>
        <v>0</v>
      </c>
      <c r="ND120">
        <f t="shared" si="68"/>
        <v>1</v>
      </c>
      <c r="NE120">
        <f t="shared" si="69"/>
        <v>0</v>
      </c>
      <c r="NF120">
        <f t="shared" si="70"/>
        <v>1</v>
      </c>
      <c r="NG120">
        <f t="shared" si="71"/>
        <v>0</v>
      </c>
      <c r="NH120">
        <f t="shared" si="72"/>
        <v>1</v>
      </c>
      <c r="NI120">
        <f t="shared" si="73"/>
        <v>1</v>
      </c>
      <c r="NJ120">
        <f t="shared" si="74"/>
        <v>1</v>
      </c>
      <c r="NK120">
        <f t="shared" si="75"/>
        <v>1</v>
      </c>
      <c r="NL120">
        <f t="shared" si="76"/>
        <v>1</v>
      </c>
      <c r="NM120">
        <f t="shared" si="77"/>
        <v>0</v>
      </c>
      <c r="NN120" s="77">
        <f t="shared" si="78"/>
        <v>0.5</v>
      </c>
      <c r="NO120" s="77">
        <f t="shared" si="79"/>
        <v>0</v>
      </c>
      <c r="NP120" s="77">
        <f t="shared" si="80"/>
        <v>1</v>
      </c>
      <c r="NQ120" s="77">
        <f t="shared" si="81"/>
        <v>1</v>
      </c>
      <c r="NR120" s="77">
        <f t="shared" si="82"/>
        <v>0</v>
      </c>
      <c r="NS120" s="77">
        <f t="shared" si="83"/>
        <v>0</v>
      </c>
      <c r="NT120" s="77">
        <f t="shared" si="84"/>
        <v>1</v>
      </c>
      <c r="NU120" s="77">
        <f t="shared" si="85"/>
        <v>1</v>
      </c>
      <c r="NV120" s="77">
        <f t="shared" si="86"/>
        <v>1</v>
      </c>
      <c r="NW120" s="77" t="e">
        <f>IF(LEN(VLOOKUP(I:I,#REF!, 2, 0))=0, "", VLOOKUP(I:I,#REF!, 2, 0))</f>
        <v>#REF!</v>
      </c>
      <c r="NX120" s="77" t="e">
        <f>IF(LEN(VLOOKUP(I:I,#REF!, 3, 0))=0, "", VLOOKUP(I:I,#REF!, 3, 0))</f>
        <v>#REF!</v>
      </c>
      <c r="NY120" s="77">
        <f t="shared" si="108"/>
        <v>0.66666666666666663</v>
      </c>
      <c r="NZ120" s="77">
        <f t="shared" si="109"/>
        <v>1</v>
      </c>
      <c r="OA120" s="77">
        <f t="shared" si="110"/>
        <v>0</v>
      </c>
      <c r="OB120" s="77">
        <f t="shared" si="87"/>
        <v>0.5</v>
      </c>
      <c r="OC120">
        <f t="shared" si="88"/>
        <v>1</v>
      </c>
      <c r="OD120" s="77">
        <f t="shared" si="111"/>
        <v>0.25</v>
      </c>
      <c r="OE120">
        <f t="shared" si="89"/>
        <v>0.7</v>
      </c>
      <c r="OF120">
        <f t="shared" si="90"/>
        <v>0.81818181818181823</v>
      </c>
      <c r="OG120" t="e">
        <f t="shared" si="112"/>
        <v>#REF!</v>
      </c>
      <c r="OH120">
        <f t="shared" si="91"/>
        <v>0.58333333333333337</v>
      </c>
      <c r="OI120">
        <f t="shared" si="113"/>
        <v>0.5</v>
      </c>
      <c r="OJ120" s="77">
        <f t="shared" si="114"/>
        <v>0.625</v>
      </c>
      <c r="OK120" t="e">
        <f>IF(LEN(VLOOKUP(I:I,#REF!, 2, 0))=0, "", VLOOKUP(I:I,#REF!, 2, 0))</f>
        <v>#REF!</v>
      </c>
      <c r="OL120" t="e">
        <f>IF(LEN(VLOOKUP(I:I,#REF!, 3, 0))=0, "", VLOOKUP(I:I,#REF!, 3, 0))</f>
        <v>#REF!</v>
      </c>
      <c r="OM120">
        <v>3</v>
      </c>
      <c r="ON120">
        <v>1</v>
      </c>
      <c r="OO120" s="1">
        <v>1</v>
      </c>
      <c r="OP120">
        <f t="shared" si="115"/>
        <v>9</v>
      </c>
      <c r="OQ120">
        <v>0</v>
      </c>
      <c r="OR120">
        <v>4</v>
      </c>
      <c r="OS120">
        <f t="shared" si="116"/>
        <v>8</v>
      </c>
    </row>
    <row r="121" spans="3:409" ht="18" customHeight="1">
      <c r="C121">
        <v>1</v>
      </c>
      <c r="F121" t="s">
        <v>353</v>
      </c>
      <c r="G121" t="s">
        <v>353</v>
      </c>
      <c r="H121" s="110" t="s">
        <v>1659</v>
      </c>
      <c r="I121" s="110" t="s">
        <v>1659</v>
      </c>
      <c r="J121" s="5"/>
      <c r="K121" s="6">
        <v>44284.645787037036</v>
      </c>
      <c r="L121" s="6">
        <v>44285.695486111108</v>
      </c>
      <c r="M121" s="7">
        <v>74</v>
      </c>
      <c r="N121" s="7">
        <v>2</v>
      </c>
      <c r="O121" s="73">
        <v>1</v>
      </c>
      <c r="P121" s="4" t="s">
        <v>313</v>
      </c>
      <c r="Q121" s="7">
        <v>90694</v>
      </c>
      <c r="R121" s="7">
        <v>0</v>
      </c>
      <c r="S121" s="6">
        <v>44292.695518599539</v>
      </c>
      <c r="T121" s="4" t="s">
        <v>314</v>
      </c>
      <c r="U121" s="4" t="s">
        <v>1496</v>
      </c>
      <c r="V121" s="4" t="s">
        <v>1531</v>
      </c>
      <c r="W121" s="4" t="s">
        <v>317</v>
      </c>
      <c r="X121" s="7">
        <v>17.850000000000001</v>
      </c>
      <c r="Y121" s="7">
        <v>29.137</v>
      </c>
      <c r="Z121" s="7">
        <v>31.623999999999999</v>
      </c>
      <c r="AA121" s="7">
        <v>2</v>
      </c>
      <c r="AB121" s="7">
        <v>3</v>
      </c>
      <c r="AC121" s="7">
        <v>2</v>
      </c>
      <c r="AD121" s="7">
        <v>2</v>
      </c>
      <c r="AE121" s="7">
        <v>2</v>
      </c>
      <c r="AF121" s="7">
        <v>2</v>
      </c>
      <c r="AG121" s="7">
        <v>3</v>
      </c>
      <c r="AH121" s="7">
        <v>2</v>
      </c>
      <c r="AI121" s="7">
        <v>2</v>
      </c>
      <c r="AJ121" s="4" t="s">
        <v>1660</v>
      </c>
      <c r="AK121" s="7">
        <v>8.31</v>
      </c>
      <c r="AL121" s="7">
        <v>12.481</v>
      </c>
      <c r="AM121" s="7">
        <v>14.757999999999999</v>
      </c>
      <c r="AN121" s="7">
        <v>2</v>
      </c>
      <c r="AO121" s="7">
        <v>3</v>
      </c>
      <c r="AP121" s="7">
        <v>2</v>
      </c>
      <c r="AQ121" s="7">
        <v>133.71299999999999</v>
      </c>
      <c r="AR121" s="7">
        <v>187.03100000000001</v>
      </c>
      <c r="AS121" s="7">
        <v>385.20800000000003</v>
      </c>
      <c r="AT121" s="7">
        <v>4</v>
      </c>
      <c r="AU121" s="7">
        <v>108.91500000000001</v>
      </c>
      <c r="AV121" s="7">
        <v>269.53699999999998</v>
      </c>
      <c r="AW121" s="7">
        <v>295.08999999999997</v>
      </c>
      <c r="AX121" s="7">
        <v>12</v>
      </c>
      <c r="AY121" s="4" t="s">
        <v>331</v>
      </c>
      <c r="AZ121" s="4" t="s">
        <v>331</v>
      </c>
      <c r="BA121" s="4"/>
      <c r="BB121" s="73">
        <v>0</v>
      </c>
      <c r="BC121" s="4" t="s">
        <v>1661</v>
      </c>
      <c r="BD121" s="7">
        <v>137.32300000000001</v>
      </c>
      <c r="BE121" s="7">
        <v>1144.0329999999999</v>
      </c>
      <c r="BF121" s="7">
        <v>1168.8430000000001</v>
      </c>
      <c r="BG121" s="7">
        <v>19</v>
      </c>
      <c r="BH121" s="7">
        <v>3.1379999999999999</v>
      </c>
      <c r="BI121" s="7">
        <v>91.415000000000006</v>
      </c>
      <c r="BJ121" s="7">
        <v>93.998000000000005</v>
      </c>
      <c r="BK121" s="7">
        <v>8</v>
      </c>
      <c r="BL121" s="4" t="s">
        <v>377</v>
      </c>
      <c r="BM121" s="7">
        <v>3.4409999999999998</v>
      </c>
      <c r="BN121" s="7">
        <v>96.378</v>
      </c>
      <c r="BO121" s="7">
        <v>140.905</v>
      </c>
      <c r="BP121" s="7">
        <v>25</v>
      </c>
      <c r="BQ121" s="7">
        <v>46</v>
      </c>
      <c r="BR121" s="7">
        <v>26</v>
      </c>
      <c r="BS121" s="7">
        <v>14.557</v>
      </c>
      <c r="BT121" s="7">
        <v>231.49100000000001</v>
      </c>
      <c r="BU121" s="7">
        <v>261.08699999999999</v>
      </c>
      <c r="BV121" s="7">
        <v>13</v>
      </c>
      <c r="BW121" s="4" t="s">
        <v>1662</v>
      </c>
      <c r="BX121" s="4" t="s">
        <v>324</v>
      </c>
      <c r="BY121" s="4" t="s">
        <v>1663</v>
      </c>
      <c r="BZ121" s="73">
        <v>0</v>
      </c>
      <c r="CA121" s="4" t="s">
        <v>1664</v>
      </c>
      <c r="CB121" s="7">
        <v>4.6580000000000004</v>
      </c>
      <c r="CC121" s="7">
        <v>71.58</v>
      </c>
      <c r="CD121" s="7">
        <v>107.922</v>
      </c>
      <c r="CE121" s="7">
        <v>4</v>
      </c>
      <c r="CF121" s="7">
        <v>35</v>
      </c>
      <c r="CG121" s="7">
        <v>25</v>
      </c>
      <c r="CH121" s="7">
        <v>34.868000000000002</v>
      </c>
      <c r="CI121" s="7">
        <v>144.56800000000001</v>
      </c>
      <c r="CJ121" s="7">
        <v>153.578</v>
      </c>
      <c r="CK121" s="7">
        <v>11</v>
      </c>
      <c r="CL121" s="97" t="s">
        <v>413</v>
      </c>
      <c r="CM121" s="94" t="s">
        <v>414</v>
      </c>
      <c r="CN121" s="7">
        <v>14.791</v>
      </c>
      <c r="CO121" s="7">
        <v>219.90299999999999</v>
      </c>
      <c r="CP121" s="7">
        <v>343.05500000000001</v>
      </c>
      <c r="CQ121" s="7">
        <v>7</v>
      </c>
      <c r="CR121" s="7">
        <v>44</v>
      </c>
      <c r="CS121" s="7">
        <v>25</v>
      </c>
      <c r="CT121" s="7">
        <v>2</v>
      </c>
      <c r="CU121" s="7">
        <v>3</v>
      </c>
      <c r="CV121" s="4" t="s">
        <v>1665</v>
      </c>
      <c r="CW121" s="7">
        <v>18.443000000000001</v>
      </c>
      <c r="CX121" s="7">
        <v>255.8</v>
      </c>
      <c r="CY121" s="7">
        <v>434.71600000000001</v>
      </c>
      <c r="CZ121" s="7">
        <v>20</v>
      </c>
      <c r="DA121" s="7">
        <v>2.528</v>
      </c>
      <c r="DB121" s="7">
        <v>11.32</v>
      </c>
      <c r="DC121" s="7">
        <v>16.204000000000001</v>
      </c>
      <c r="DD121" s="7">
        <v>3</v>
      </c>
      <c r="DE121" s="4" t="s">
        <v>800</v>
      </c>
      <c r="DF121" s="7">
        <v>22.521999999999998</v>
      </c>
      <c r="DG121" s="7">
        <v>67.653000000000006</v>
      </c>
      <c r="DH121" s="7">
        <v>121.82</v>
      </c>
      <c r="DI121" s="7">
        <v>3</v>
      </c>
      <c r="DJ121" s="7">
        <v>71</v>
      </c>
      <c r="DK121" s="7">
        <v>36</v>
      </c>
      <c r="DL121" s="7">
        <v>6.157</v>
      </c>
      <c r="DM121" s="7">
        <v>2468.2849999999999</v>
      </c>
      <c r="DN121" s="7">
        <v>2469.4409999999998</v>
      </c>
      <c r="DO121" s="7">
        <v>6</v>
      </c>
      <c r="DP121" s="4" t="s">
        <v>356</v>
      </c>
      <c r="DQ121" s="4" t="s">
        <v>320</v>
      </c>
      <c r="DR121" s="4"/>
      <c r="DS121" s="73">
        <v>-888</v>
      </c>
      <c r="DT121" s="4" t="s">
        <v>356</v>
      </c>
      <c r="DU121" s="4" t="s">
        <v>353</v>
      </c>
      <c r="DV121" s="4" t="s">
        <v>353</v>
      </c>
      <c r="DW121" s="4" t="s">
        <v>353</v>
      </c>
      <c r="DX121" s="4" t="s">
        <v>353</v>
      </c>
      <c r="DY121" s="4" t="s">
        <v>353</v>
      </c>
      <c r="DZ121" s="4" t="s">
        <v>353</v>
      </c>
      <c r="EA121" s="4" t="s">
        <v>353</v>
      </c>
      <c r="EB121" s="4" t="s">
        <v>353</v>
      </c>
      <c r="EC121" s="4" t="s">
        <v>353</v>
      </c>
      <c r="ED121" s="4" t="s">
        <v>353</v>
      </c>
      <c r="EE121" s="94" t="s">
        <v>353</v>
      </c>
      <c r="EF121" s="94" t="s">
        <v>353</v>
      </c>
      <c r="EG121" s="4" t="s">
        <v>353</v>
      </c>
      <c r="EH121" s="4" t="s">
        <v>353</v>
      </c>
      <c r="EI121" s="4" t="s">
        <v>353</v>
      </c>
      <c r="EJ121" s="4" t="s">
        <v>353</v>
      </c>
      <c r="EK121" s="4" t="s">
        <v>353</v>
      </c>
      <c r="EL121" s="4" t="s">
        <v>353</v>
      </c>
      <c r="EM121" s="4" t="s">
        <v>353</v>
      </c>
      <c r="EN121" s="4" t="s">
        <v>353</v>
      </c>
      <c r="EO121" s="4" t="s">
        <v>353</v>
      </c>
      <c r="EP121" s="4" t="s">
        <v>353</v>
      </c>
      <c r="EQ121" s="4" t="s">
        <v>353</v>
      </c>
      <c r="ER121" s="4" t="s">
        <v>353</v>
      </c>
      <c r="ES121" s="4" t="s">
        <v>353</v>
      </c>
      <c r="ET121" s="4" t="s">
        <v>353</v>
      </c>
      <c r="EU121" s="4" t="s">
        <v>353</v>
      </c>
      <c r="EV121" s="4" t="s">
        <v>353</v>
      </c>
      <c r="EW121" s="4" t="s">
        <v>353</v>
      </c>
      <c r="EX121" s="4" t="s">
        <v>353</v>
      </c>
      <c r="EY121" s="4" t="s">
        <v>353</v>
      </c>
      <c r="EZ121" s="4" t="s">
        <v>353</v>
      </c>
      <c r="FA121" s="4" t="s">
        <v>353</v>
      </c>
      <c r="FB121" s="4" t="s">
        <v>353</v>
      </c>
      <c r="FC121" s="4" t="s">
        <v>353</v>
      </c>
      <c r="FD121" s="4" t="s">
        <v>353</v>
      </c>
      <c r="FE121" s="4" t="s">
        <v>353</v>
      </c>
      <c r="FF121" s="4" t="s">
        <v>353</v>
      </c>
      <c r="FG121" s="4" t="s">
        <v>353</v>
      </c>
      <c r="FH121" s="4" t="s">
        <v>353</v>
      </c>
      <c r="FI121" s="4" t="s">
        <v>353</v>
      </c>
      <c r="FJ121" s="4" t="s">
        <v>353</v>
      </c>
      <c r="FK121" s="4" t="s">
        <v>353</v>
      </c>
      <c r="FL121" s="4" t="s">
        <v>353</v>
      </c>
      <c r="FM121" s="4" t="s">
        <v>353</v>
      </c>
      <c r="FN121" s="4" t="s">
        <v>353</v>
      </c>
      <c r="FO121" s="4" t="s">
        <v>353</v>
      </c>
      <c r="FP121" s="4" t="s">
        <v>353</v>
      </c>
      <c r="FQ121" s="4" t="s">
        <v>353</v>
      </c>
      <c r="FR121" s="4" t="s">
        <v>353</v>
      </c>
      <c r="FS121" s="4" t="s">
        <v>353</v>
      </c>
      <c r="FT121" s="4" t="s">
        <v>320</v>
      </c>
      <c r="FU121" s="4"/>
      <c r="FV121" s="73">
        <v>-999</v>
      </c>
      <c r="FW121" s="4" t="s">
        <v>353</v>
      </c>
      <c r="FX121" s="4" t="s">
        <v>353</v>
      </c>
      <c r="FY121" s="4" t="s">
        <v>353</v>
      </c>
      <c r="FZ121" s="4" t="s">
        <v>353</v>
      </c>
      <c r="GA121" s="4" t="s">
        <v>353</v>
      </c>
      <c r="GB121" s="4" t="s">
        <v>353</v>
      </c>
      <c r="GC121" s="4" t="s">
        <v>353</v>
      </c>
      <c r="GD121" s="4" t="s">
        <v>320</v>
      </c>
      <c r="GE121" s="4"/>
      <c r="GF121" s="73">
        <v>-999</v>
      </c>
      <c r="GG121" s="4" t="s">
        <v>353</v>
      </c>
      <c r="GH121" s="4" t="s">
        <v>353</v>
      </c>
      <c r="GI121" s="4" t="s">
        <v>353</v>
      </c>
      <c r="GJ121" s="4" t="s">
        <v>353</v>
      </c>
      <c r="GK121" s="4" t="s">
        <v>353</v>
      </c>
      <c r="GL121" s="4" t="s">
        <v>353</v>
      </c>
      <c r="GM121" s="4" t="s">
        <v>353</v>
      </c>
      <c r="GN121" s="4" t="s">
        <v>353</v>
      </c>
      <c r="GO121" s="4" t="s">
        <v>353</v>
      </c>
      <c r="GP121" s="4" t="s">
        <v>353</v>
      </c>
      <c r="GQ121" s="4" t="s">
        <v>353</v>
      </c>
      <c r="GR121" s="4" t="s">
        <v>353</v>
      </c>
      <c r="GS121" s="4" t="s">
        <v>353</v>
      </c>
      <c r="GT121" s="4" t="s">
        <v>353</v>
      </c>
      <c r="GU121" s="4" t="s">
        <v>353</v>
      </c>
      <c r="GV121" s="4" t="s">
        <v>353</v>
      </c>
      <c r="GW121" s="4" t="s">
        <v>353</v>
      </c>
      <c r="GX121" s="4" t="s">
        <v>353</v>
      </c>
      <c r="GY121" s="4" t="s">
        <v>353</v>
      </c>
      <c r="GZ121" s="4" t="s">
        <v>353</v>
      </c>
      <c r="HA121" s="4" t="s">
        <v>353</v>
      </c>
      <c r="HB121" s="4" t="s">
        <v>353</v>
      </c>
      <c r="HC121" s="4" t="s">
        <v>353</v>
      </c>
      <c r="HD121" s="4" t="s">
        <v>353</v>
      </c>
      <c r="HE121" s="4" t="s">
        <v>353</v>
      </c>
      <c r="HF121" s="4" t="s">
        <v>353</v>
      </c>
      <c r="HG121" s="4" t="s">
        <v>353</v>
      </c>
      <c r="HH121" s="4" t="s">
        <v>353</v>
      </c>
      <c r="HI121" s="4" t="s">
        <v>346</v>
      </c>
      <c r="HJ121" s="4" t="s">
        <v>347</v>
      </c>
      <c r="HK121" s="8"/>
      <c r="HL121" s="4" t="s">
        <v>1659</v>
      </c>
      <c r="HM121" s="6">
        <v>44287.558969907404</v>
      </c>
      <c r="HN121" s="6">
        <v>44287.703993055555</v>
      </c>
      <c r="HO121" s="7">
        <v>99</v>
      </c>
      <c r="HP121" s="7">
        <v>12529</v>
      </c>
      <c r="HQ121" s="7">
        <v>0</v>
      </c>
      <c r="HR121" s="6">
        <v>44293.503095601853</v>
      </c>
      <c r="HS121" s="4" t="s">
        <v>314</v>
      </c>
      <c r="HT121" s="4" t="s">
        <v>1496</v>
      </c>
      <c r="HU121" s="4" t="s">
        <v>1531</v>
      </c>
      <c r="HV121" s="4" t="s">
        <v>317</v>
      </c>
      <c r="HW121" s="7">
        <v>0</v>
      </c>
      <c r="HX121" s="7">
        <v>0</v>
      </c>
      <c r="HY121" s="7">
        <v>5</v>
      </c>
      <c r="HZ121" s="7">
        <v>5</v>
      </c>
      <c r="IA121" s="7">
        <v>5</v>
      </c>
      <c r="IB121" s="7">
        <v>1</v>
      </c>
      <c r="IC121" s="7">
        <v>5</v>
      </c>
      <c r="ID121" s="7">
        <v>5</v>
      </c>
      <c r="IE121" s="4" t="s">
        <v>1110</v>
      </c>
      <c r="IF121" s="7">
        <v>2</v>
      </c>
      <c r="IG121" s="7">
        <v>4</v>
      </c>
      <c r="IH121" s="4" t="s">
        <v>1666</v>
      </c>
      <c r="II121" s="4" t="s">
        <v>1041</v>
      </c>
      <c r="IJ121" s="4"/>
      <c r="IK121" s="73">
        <v>0</v>
      </c>
      <c r="IL121" s="4" t="s">
        <v>1667</v>
      </c>
      <c r="IM121" s="73">
        <v>75</v>
      </c>
      <c r="IN121" s="4"/>
      <c r="IO121" s="73">
        <v>0</v>
      </c>
      <c r="IP121" s="4" t="s">
        <v>1669</v>
      </c>
      <c r="IQ121" s="73">
        <v>2</v>
      </c>
      <c r="IR121" s="73">
        <v>2</v>
      </c>
      <c r="IS121" s="4"/>
      <c r="IT121" s="73">
        <v>0</v>
      </c>
      <c r="IU121" s="73">
        <v>18</v>
      </c>
      <c r="IV121" s="73">
        <v>18</v>
      </c>
      <c r="IW121" s="4"/>
      <c r="IX121" s="73">
        <v>0</v>
      </c>
      <c r="IY121" s="4" t="s">
        <v>1670</v>
      </c>
      <c r="IZ121" s="73">
        <v>40</v>
      </c>
      <c r="JA121" s="73">
        <v>40</v>
      </c>
      <c r="JB121" s="4"/>
      <c r="JC121" s="73">
        <v>1</v>
      </c>
      <c r="JD121" s="73">
        <v>20</v>
      </c>
      <c r="JE121" s="73">
        <v>20</v>
      </c>
      <c r="JF121" s="4"/>
      <c r="JG121" s="73">
        <v>0</v>
      </c>
      <c r="JH121" s="4" t="s">
        <v>508</v>
      </c>
      <c r="JI121" s="7">
        <v>1</v>
      </c>
      <c r="JJ121" s="7">
        <v>4</v>
      </c>
      <c r="JK121" s="7">
        <v>4</v>
      </c>
      <c r="JL121" s="7">
        <v>4</v>
      </c>
      <c r="JM121" s="4" t="s">
        <v>637</v>
      </c>
      <c r="JN121" s="7">
        <v>2</v>
      </c>
      <c r="JO121" s="7">
        <v>1</v>
      </c>
      <c r="JP121" s="7">
        <v>3</v>
      </c>
      <c r="JQ121" s="7">
        <v>2</v>
      </c>
      <c r="JR121" s="7">
        <v>1</v>
      </c>
      <c r="JS121" s="4" t="s">
        <v>1671</v>
      </c>
      <c r="JT121" s="7">
        <v>3</v>
      </c>
      <c r="JU121" s="7">
        <v>2</v>
      </c>
      <c r="JV121" s="4" t="s">
        <v>637</v>
      </c>
      <c r="JW121" s="7">
        <v>1</v>
      </c>
      <c r="JX121" s="7">
        <v>1</v>
      </c>
      <c r="JY121" s="7">
        <v>4</v>
      </c>
      <c r="JZ121" s="7">
        <v>3</v>
      </c>
      <c r="KA121" s="7">
        <v>0</v>
      </c>
      <c r="KB121" s="4" t="s">
        <v>313</v>
      </c>
      <c r="KC121" s="4" t="s">
        <v>313</v>
      </c>
      <c r="KD121" s="7">
        <v>1</v>
      </c>
      <c r="KE121" s="7">
        <v>4.4000000000000004</v>
      </c>
      <c r="KF121" s="7">
        <v>27.466000000000001</v>
      </c>
      <c r="KG121" s="7">
        <v>28.876999999999999</v>
      </c>
      <c r="KH121" s="7">
        <v>6</v>
      </c>
      <c r="KI121" s="7">
        <v>6</v>
      </c>
      <c r="KJ121" s="7">
        <v>6</v>
      </c>
      <c r="KK121" s="7">
        <v>6</v>
      </c>
      <c r="KL121" s="7">
        <v>6</v>
      </c>
      <c r="KM121" s="7">
        <v>6</v>
      </c>
      <c r="KN121" s="7">
        <v>10</v>
      </c>
      <c r="KO121" s="7">
        <v>1</v>
      </c>
      <c r="KP121" s="4" t="s">
        <v>345</v>
      </c>
      <c r="KQ121" s="4" t="s">
        <v>313</v>
      </c>
      <c r="KR121" s="7">
        <v>1</v>
      </c>
      <c r="KS121" s="4" t="s">
        <v>331</v>
      </c>
      <c r="KT121" s="4" t="s">
        <v>1672</v>
      </c>
      <c r="KU121" s="7">
        <v>5</v>
      </c>
      <c r="KV121" s="7">
        <v>1</v>
      </c>
      <c r="KW121" s="7">
        <v>1</v>
      </c>
      <c r="KX121" s="7">
        <v>1</v>
      </c>
      <c r="KY121" s="7">
        <v>1</v>
      </c>
      <c r="KZ121" s="7">
        <v>1</v>
      </c>
      <c r="LA121" s="7">
        <v>1</v>
      </c>
      <c r="LB121" s="7">
        <v>1</v>
      </c>
      <c r="LC121" s="7">
        <v>1</v>
      </c>
      <c r="LD121" s="7">
        <v>1</v>
      </c>
      <c r="LE121" s="7">
        <v>1</v>
      </c>
      <c r="LF121" s="7">
        <v>1</v>
      </c>
      <c r="LG121" s="7">
        <v>1</v>
      </c>
      <c r="LH121" s="7">
        <v>1</v>
      </c>
      <c r="LI121" s="7">
        <v>1</v>
      </c>
      <c r="LJ121" s="7">
        <v>1</v>
      </c>
      <c r="LK121" s="7">
        <v>1</v>
      </c>
      <c r="LL121" s="7">
        <v>1</v>
      </c>
      <c r="LM121" s="7">
        <v>1</v>
      </c>
      <c r="LN121" s="7">
        <v>1</v>
      </c>
      <c r="LO121" s="7">
        <v>1</v>
      </c>
      <c r="LP121" s="7">
        <v>1</v>
      </c>
      <c r="LQ121" s="7">
        <v>1</v>
      </c>
      <c r="LR121" s="7">
        <v>1</v>
      </c>
      <c r="LS121" s="7">
        <v>1</v>
      </c>
      <c r="LT121" s="7">
        <v>1</v>
      </c>
      <c r="LU121" s="7">
        <v>1</v>
      </c>
      <c r="LV121" s="4" t="s">
        <v>661</v>
      </c>
      <c r="LW121" s="4" t="s">
        <v>1673</v>
      </c>
      <c r="LX121" s="4" t="s">
        <v>753</v>
      </c>
      <c r="LY121" s="4" t="s">
        <v>313</v>
      </c>
      <c r="LZ121" s="7">
        <v>18</v>
      </c>
      <c r="MA121">
        <f t="shared" si="59"/>
        <v>13</v>
      </c>
      <c r="MB121">
        <f t="shared" si="60"/>
        <v>26</v>
      </c>
      <c r="MC121" t="str">
        <f t="shared" si="61"/>
        <v/>
      </c>
      <c r="MD121">
        <f t="shared" si="62"/>
        <v>30</v>
      </c>
      <c r="ME121">
        <f t="shared" si="92"/>
        <v>16</v>
      </c>
      <c r="MF121">
        <f t="shared" si="93"/>
        <v>2.1666666666666665</v>
      </c>
      <c r="MG121">
        <f t="shared" si="94"/>
        <v>4.333333333333333</v>
      </c>
      <c r="MH121" t="str">
        <f t="shared" si="95"/>
        <v/>
      </c>
      <c r="MI121">
        <f t="shared" si="96"/>
        <v>6</v>
      </c>
      <c r="MJ121">
        <f t="shared" si="97"/>
        <v>1.3333333333333333</v>
      </c>
      <c r="MK121">
        <f t="shared" si="98"/>
        <v>2.3333333333333335</v>
      </c>
      <c r="ML121">
        <f t="shared" si="99"/>
        <v>2.6666666666666665</v>
      </c>
      <c r="MM121" t="str">
        <f t="shared" si="100"/>
        <v/>
      </c>
      <c r="MN121" t="str">
        <f t="shared" si="101"/>
        <v/>
      </c>
      <c r="MO121">
        <f t="shared" si="102"/>
        <v>2.3333333333333335</v>
      </c>
      <c r="MP121">
        <f t="shared" si="103"/>
        <v>2.6666666666666665</v>
      </c>
      <c r="MQ121">
        <f t="shared" si="104"/>
        <v>4</v>
      </c>
      <c r="MR121">
        <f t="shared" si="105"/>
        <v>1.3333333333333333</v>
      </c>
      <c r="MS121">
        <f t="shared" si="106"/>
        <v>49</v>
      </c>
      <c r="MT121">
        <f t="shared" si="107"/>
        <v>28</v>
      </c>
      <c r="MU121" s="77">
        <f t="shared" si="63"/>
        <v>0</v>
      </c>
      <c r="MV121">
        <f t="shared" si="64"/>
        <v>0</v>
      </c>
      <c r="MW121">
        <v>1</v>
      </c>
      <c r="MX121">
        <v>1</v>
      </c>
      <c r="MY121">
        <f t="shared" si="65"/>
        <v>0</v>
      </c>
      <c r="NB121" t="str">
        <f t="shared" si="66"/>
        <v/>
      </c>
      <c r="NC121" t="str">
        <f t="shared" si="67"/>
        <v/>
      </c>
      <c r="ND121" t="str">
        <f t="shared" si="68"/>
        <v/>
      </c>
      <c r="NE121" t="str">
        <f t="shared" si="69"/>
        <v/>
      </c>
      <c r="NF121" t="str">
        <f t="shared" si="70"/>
        <v/>
      </c>
      <c r="NG121" t="str">
        <f t="shared" si="71"/>
        <v/>
      </c>
      <c r="NH121">
        <f t="shared" si="72"/>
        <v>0</v>
      </c>
      <c r="NI121">
        <f t="shared" si="73"/>
        <v>0</v>
      </c>
      <c r="NJ121">
        <f t="shared" si="74"/>
        <v>0</v>
      </c>
      <c r="NK121">
        <f t="shared" si="75"/>
        <v>0</v>
      </c>
      <c r="NL121">
        <f t="shared" si="76"/>
        <v>1</v>
      </c>
      <c r="NM121">
        <f t="shared" si="77"/>
        <v>0</v>
      </c>
      <c r="NN121" s="77">
        <f t="shared" si="78"/>
        <v>0</v>
      </c>
      <c r="NO121" s="77">
        <f t="shared" si="79"/>
        <v>0</v>
      </c>
      <c r="NP121" s="77">
        <f t="shared" si="80"/>
        <v>0</v>
      </c>
      <c r="NQ121" s="77">
        <f t="shared" si="81"/>
        <v>0</v>
      </c>
      <c r="NR121" s="77">
        <f t="shared" si="82"/>
        <v>0</v>
      </c>
      <c r="NS121" s="77">
        <f t="shared" si="83"/>
        <v>0</v>
      </c>
      <c r="NT121" s="77">
        <f t="shared" si="84"/>
        <v>1</v>
      </c>
      <c r="NU121" s="77">
        <f t="shared" si="85"/>
        <v>0</v>
      </c>
      <c r="NV121" s="77">
        <f t="shared" si="86"/>
        <v>0</v>
      </c>
      <c r="NW121" s="77" t="e">
        <f>IF(LEN(VLOOKUP(I:I,#REF!, 2, 0))=0, "", VLOOKUP(I:I,#REF!, 2, 0))</f>
        <v>#REF!</v>
      </c>
      <c r="NX121" s="77" t="e">
        <f>IF(LEN(VLOOKUP(I:I,#REF!, 3, 0))=0, "", VLOOKUP(I:I,#REF!, 3, 0))</f>
        <v>#REF!</v>
      </c>
      <c r="NY121" s="77">
        <f t="shared" si="108"/>
        <v>0.5</v>
      </c>
      <c r="NZ121" s="77">
        <f t="shared" si="109"/>
        <v>1</v>
      </c>
      <c r="OA121" s="77">
        <f t="shared" si="110"/>
        <v>0</v>
      </c>
      <c r="OB121" s="77" t="str">
        <f t="shared" si="87"/>
        <v/>
      </c>
      <c r="OC121" t="str">
        <f t="shared" si="88"/>
        <v/>
      </c>
      <c r="OD121" s="77" t="str">
        <f t="shared" si="111"/>
        <v/>
      </c>
      <c r="OE121">
        <f t="shared" si="89"/>
        <v>0.13333333333333333</v>
      </c>
      <c r="OF121">
        <f t="shared" si="90"/>
        <v>0.18181818181818182</v>
      </c>
      <c r="OG121" t="e">
        <f t="shared" si="112"/>
        <v>#REF!</v>
      </c>
      <c r="OH121">
        <f t="shared" si="91"/>
        <v>0.5</v>
      </c>
      <c r="OI121">
        <f t="shared" si="113"/>
        <v>0</v>
      </c>
      <c r="OJ121" s="77">
        <f t="shared" si="114"/>
        <v>1</v>
      </c>
      <c r="OK121" t="e">
        <f>IF(LEN(VLOOKUP(I:I,#REF!, 2, 0))=0, "", VLOOKUP(I:I,#REF!, 2, 0))</f>
        <v>#REF!</v>
      </c>
      <c r="OL121" t="e">
        <f>IF(LEN(VLOOKUP(I:I,#REF!, 3, 0))=0, "", VLOOKUP(I:I,#REF!, 3, 0))</f>
        <v>#REF!</v>
      </c>
      <c r="OM121">
        <v>5</v>
      </c>
      <c r="ON121">
        <v>1</v>
      </c>
      <c r="OO121" s="109">
        <v>0</v>
      </c>
      <c r="OP121">
        <f t="shared" si="115"/>
        <v>21</v>
      </c>
      <c r="OQ121">
        <v>0</v>
      </c>
      <c r="OR121">
        <v>4</v>
      </c>
      <c r="OS121">
        <f t="shared" si="116"/>
        <v>11</v>
      </c>
    </row>
    <row r="122" spans="3:409" ht="18" customHeight="1">
      <c r="F122" t="s">
        <v>353</v>
      </c>
      <c r="G122" t="s">
        <v>353</v>
      </c>
      <c r="H122" s="110" t="s">
        <v>1674</v>
      </c>
      <c r="I122" s="110" t="s">
        <v>1674</v>
      </c>
      <c r="J122" s="5"/>
      <c r="K122" s="6">
        <v>44284.487164351849</v>
      </c>
      <c r="L122" s="6">
        <v>44284.730798611112</v>
      </c>
      <c r="M122" s="7">
        <v>100</v>
      </c>
      <c r="N122" s="7">
        <v>2</v>
      </c>
      <c r="O122" s="73">
        <v>1</v>
      </c>
      <c r="P122" s="4" t="s">
        <v>313</v>
      </c>
      <c r="Q122" s="7">
        <v>21050</v>
      </c>
      <c r="R122" s="7">
        <v>1</v>
      </c>
      <c r="S122" s="6">
        <v>44284.730816342591</v>
      </c>
      <c r="T122" s="4" t="s">
        <v>314</v>
      </c>
      <c r="U122" s="4" t="s">
        <v>1496</v>
      </c>
      <c r="V122" s="4" t="s">
        <v>1531</v>
      </c>
      <c r="W122" s="4" t="s">
        <v>317</v>
      </c>
      <c r="X122" s="7">
        <v>38.411999999999999</v>
      </c>
      <c r="Y122" s="7">
        <v>72.225999999999999</v>
      </c>
      <c r="Z122" s="7">
        <v>74.462999999999994</v>
      </c>
      <c r="AA122" s="7">
        <v>3</v>
      </c>
      <c r="AB122" s="7">
        <v>4</v>
      </c>
      <c r="AC122" s="7">
        <v>0</v>
      </c>
      <c r="AD122" s="7">
        <v>1</v>
      </c>
      <c r="AE122" s="7">
        <v>0</v>
      </c>
      <c r="AF122" s="7">
        <v>0</v>
      </c>
      <c r="AG122" s="7">
        <v>0</v>
      </c>
      <c r="AH122" s="7">
        <v>0</v>
      </c>
      <c r="AI122" s="7">
        <v>0</v>
      </c>
      <c r="AJ122" s="4" t="s">
        <v>1675</v>
      </c>
      <c r="AK122" s="7">
        <v>5.8179999999999996</v>
      </c>
      <c r="AL122" s="7">
        <v>8.7850000000000001</v>
      </c>
      <c r="AM122" s="7">
        <v>10.224</v>
      </c>
      <c r="AN122" s="7">
        <v>2</v>
      </c>
      <c r="AO122" s="7">
        <v>4</v>
      </c>
      <c r="AP122" s="7">
        <v>0</v>
      </c>
      <c r="AQ122" s="7">
        <v>0</v>
      </c>
      <c r="AR122" s="7">
        <v>0</v>
      </c>
      <c r="AS122" s="7">
        <v>205.953</v>
      </c>
      <c r="AT122" s="7">
        <v>0</v>
      </c>
      <c r="AU122" s="7">
        <v>5.2270000000000003</v>
      </c>
      <c r="AV122" s="7">
        <v>285.16199999999998</v>
      </c>
      <c r="AW122" s="7">
        <v>342.02</v>
      </c>
      <c r="AX122" s="7">
        <v>5</v>
      </c>
      <c r="AY122" s="4" t="s">
        <v>1676</v>
      </c>
      <c r="AZ122" s="4" t="s">
        <v>331</v>
      </c>
      <c r="BA122" s="4"/>
      <c r="BB122" s="73">
        <v>0</v>
      </c>
      <c r="BC122" s="4" t="s">
        <v>1677</v>
      </c>
      <c r="BD122" s="7">
        <v>0</v>
      </c>
      <c r="BE122" s="7">
        <v>0</v>
      </c>
      <c r="BF122" s="7">
        <v>308.65899999999999</v>
      </c>
      <c r="BG122" s="7">
        <v>0</v>
      </c>
      <c r="BH122" s="7">
        <v>7.835</v>
      </c>
      <c r="BI122" s="7">
        <v>7.835</v>
      </c>
      <c r="BJ122" s="7">
        <v>32.064</v>
      </c>
      <c r="BK122" s="7">
        <v>1</v>
      </c>
      <c r="BL122" s="4" t="s">
        <v>1297</v>
      </c>
      <c r="BM122" s="7">
        <v>8.4</v>
      </c>
      <c r="BN122" s="7">
        <v>8.4</v>
      </c>
      <c r="BO122" s="7">
        <v>112.79</v>
      </c>
      <c r="BP122" s="7">
        <v>1</v>
      </c>
      <c r="BQ122" s="7">
        <v>100</v>
      </c>
      <c r="BR122" s="7">
        <v>100</v>
      </c>
      <c r="BS122" s="7">
        <v>147.93</v>
      </c>
      <c r="BT122" s="7">
        <v>175.38300000000001</v>
      </c>
      <c r="BU122" s="7">
        <v>260.90100000000001</v>
      </c>
      <c r="BV122" s="7">
        <v>2</v>
      </c>
      <c r="BW122" s="4" t="s">
        <v>1678</v>
      </c>
      <c r="BX122" s="4" t="s">
        <v>411</v>
      </c>
      <c r="BY122" s="4"/>
      <c r="BZ122" s="73">
        <v>0</v>
      </c>
      <c r="CA122" s="4" t="s">
        <v>1679</v>
      </c>
      <c r="CB122" s="7">
        <v>24.962</v>
      </c>
      <c r="CC122" s="7">
        <v>24.962</v>
      </c>
      <c r="CD122" s="7">
        <v>63.787999999999997</v>
      </c>
      <c r="CE122" s="7">
        <v>1</v>
      </c>
      <c r="CF122" s="7">
        <v>100</v>
      </c>
      <c r="CG122" s="7">
        <v>89</v>
      </c>
      <c r="CH122" s="7">
        <v>151.124</v>
      </c>
      <c r="CI122" s="7">
        <v>173.137</v>
      </c>
      <c r="CJ122" s="7">
        <v>191.297</v>
      </c>
      <c r="CK122" s="7">
        <v>2</v>
      </c>
      <c r="CL122" s="97" t="s">
        <v>1680</v>
      </c>
      <c r="CM122" s="94" t="s">
        <v>414</v>
      </c>
      <c r="CN122" s="7">
        <v>0</v>
      </c>
      <c r="CO122" s="7">
        <v>0</v>
      </c>
      <c r="CP122" s="7">
        <v>326.37400000000002</v>
      </c>
      <c r="CQ122" s="7">
        <v>0</v>
      </c>
      <c r="CR122" s="7">
        <v>100</v>
      </c>
      <c r="CS122" s="7">
        <v>100</v>
      </c>
      <c r="CT122" s="7">
        <v>4</v>
      </c>
      <c r="CU122" s="7">
        <v>0</v>
      </c>
      <c r="CV122" s="4" t="s">
        <v>1681</v>
      </c>
      <c r="CW122" s="7">
        <v>0</v>
      </c>
      <c r="CX122" s="7">
        <v>0</v>
      </c>
      <c r="CY122" s="7">
        <v>233.5</v>
      </c>
      <c r="CZ122" s="7">
        <v>0</v>
      </c>
      <c r="DA122" s="7">
        <v>4.0430000000000001</v>
      </c>
      <c r="DB122" s="7">
        <v>4.0430000000000001</v>
      </c>
      <c r="DC122" s="7">
        <v>29.527000000000001</v>
      </c>
      <c r="DD122" s="7">
        <v>1</v>
      </c>
      <c r="DE122" s="4" t="s">
        <v>1297</v>
      </c>
      <c r="DF122" s="7">
        <v>0</v>
      </c>
      <c r="DG122" s="7">
        <v>0</v>
      </c>
      <c r="DH122" s="7">
        <v>40.002000000000002</v>
      </c>
      <c r="DI122" s="7">
        <v>0</v>
      </c>
      <c r="DJ122" s="7">
        <v>100</v>
      </c>
      <c r="DK122" s="7">
        <v>100</v>
      </c>
      <c r="DL122" s="7">
        <v>13.496</v>
      </c>
      <c r="DM122" s="7">
        <v>189.142</v>
      </c>
      <c r="DN122" s="7">
        <v>226.589</v>
      </c>
      <c r="DO122" s="7">
        <v>3</v>
      </c>
      <c r="DP122" s="4" t="s">
        <v>1682</v>
      </c>
      <c r="DQ122" s="4"/>
      <c r="DR122" s="4"/>
      <c r="DS122" s="73">
        <v>0</v>
      </c>
      <c r="DT122" s="4" t="s">
        <v>1683</v>
      </c>
      <c r="DU122" s="7">
        <v>0</v>
      </c>
      <c r="DV122" s="7">
        <v>0</v>
      </c>
      <c r="DW122" s="7">
        <v>71.14</v>
      </c>
      <c r="DX122" s="7">
        <v>0</v>
      </c>
      <c r="DY122" s="7">
        <v>100</v>
      </c>
      <c r="DZ122" s="7">
        <v>88</v>
      </c>
      <c r="EA122" s="7">
        <v>42.637999999999998</v>
      </c>
      <c r="EB122" s="7">
        <v>69.5</v>
      </c>
      <c r="EC122" s="7">
        <v>80.588999999999999</v>
      </c>
      <c r="ED122" s="7">
        <v>2</v>
      </c>
      <c r="EE122" s="94" t="s">
        <v>1368</v>
      </c>
      <c r="EF122" s="94" t="s">
        <v>1684</v>
      </c>
      <c r="EG122" s="7">
        <v>0</v>
      </c>
      <c r="EH122" s="7">
        <v>0</v>
      </c>
      <c r="EI122" s="7">
        <v>209.5</v>
      </c>
      <c r="EJ122" s="7">
        <v>0</v>
      </c>
      <c r="EK122" s="7">
        <v>100</v>
      </c>
      <c r="EL122" s="7">
        <v>99</v>
      </c>
      <c r="EM122" s="7">
        <v>4</v>
      </c>
      <c r="EN122" s="7">
        <v>0</v>
      </c>
      <c r="EO122" s="4" t="s">
        <v>1685</v>
      </c>
      <c r="EP122" s="7">
        <v>25.318000000000001</v>
      </c>
      <c r="EQ122" s="7">
        <v>40.430999999999997</v>
      </c>
      <c r="ER122" s="7">
        <v>48.701000000000001</v>
      </c>
      <c r="ES122" s="7">
        <v>4</v>
      </c>
      <c r="ET122" s="4" t="s">
        <v>345</v>
      </c>
      <c r="EU122" s="7">
        <v>0</v>
      </c>
      <c r="EV122" s="7">
        <v>0</v>
      </c>
      <c r="EW122" s="7">
        <v>286.56200000000001</v>
      </c>
      <c r="EX122" s="7">
        <v>0</v>
      </c>
      <c r="EY122" s="7">
        <v>99</v>
      </c>
      <c r="EZ122" s="7">
        <v>97</v>
      </c>
      <c r="FA122" s="7">
        <v>12.567</v>
      </c>
      <c r="FB122" s="7">
        <v>100.10299999999999</v>
      </c>
      <c r="FC122" s="7">
        <v>102.227</v>
      </c>
      <c r="FD122" s="7">
        <v>5</v>
      </c>
      <c r="FE122" s="4" t="s">
        <v>1686</v>
      </c>
      <c r="FF122" s="7">
        <v>1</v>
      </c>
      <c r="FG122" s="7">
        <v>4</v>
      </c>
      <c r="FH122" s="7">
        <v>4</v>
      </c>
      <c r="FI122" s="7">
        <v>0</v>
      </c>
      <c r="FJ122" s="7">
        <v>3</v>
      </c>
      <c r="FK122" s="7">
        <v>0</v>
      </c>
      <c r="FL122" s="4" t="s">
        <v>336</v>
      </c>
      <c r="FM122" s="4" t="s">
        <v>1687</v>
      </c>
      <c r="FN122" s="7">
        <v>1</v>
      </c>
      <c r="FO122" s="7">
        <v>100.229</v>
      </c>
      <c r="FP122" s="7">
        <v>478.84399999999999</v>
      </c>
      <c r="FQ122" s="7">
        <v>480.87799999999999</v>
      </c>
      <c r="FR122" s="7">
        <v>4</v>
      </c>
      <c r="FS122" s="4" t="s">
        <v>1688</v>
      </c>
      <c r="FT122" s="4" t="s">
        <v>324</v>
      </c>
      <c r="FU122" s="4" t="s">
        <v>561</v>
      </c>
      <c r="FV122" s="73">
        <v>0</v>
      </c>
      <c r="FW122" s="4" t="s">
        <v>1689</v>
      </c>
      <c r="FX122" s="4" t="s">
        <v>360</v>
      </c>
      <c r="FY122" s="7">
        <v>146.929</v>
      </c>
      <c r="FZ122" s="7">
        <v>218.381</v>
      </c>
      <c r="GA122" s="7">
        <v>221.15700000000001</v>
      </c>
      <c r="GB122" s="7">
        <v>10</v>
      </c>
      <c r="GC122" s="4" t="s">
        <v>1690</v>
      </c>
      <c r="GD122" s="4" t="s">
        <v>424</v>
      </c>
      <c r="GE122" s="4"/>
      <c r="GF122" s="73">
        <v>0</v>
      </c>
      <c r="GG122" s="4" t="s">
        <v>1691</v>
      </c>
      <c r="GH122" s="4" t="s">
        <v>312</v>
      </c>
      <c r="GI122" s="7">
        <v>48.12</v>
      </c>
      <c r="GJ122" s="7">
        <v>115.15900000000001</v>
      </c>
      <c r="GK122" s="7">
        <v>149.43799999999999</v>
      </c>
      <c r="GL122" s="7">
        <v>5</v>
      </c>
      <c r="GM122" s="7">
        <v>2</v>
      </c>
      <c r="GN122" s="4" t="s">
        <v>1692</v>
      </c>
      <c r="GO122" s="7">
        <v>55.445999999999998</v>
      </c>
      <c r="GP122" s="7">
        <v>55.445999999999998</v>
      </c>
      <c r="GQ122" s="7">
        <v>99.02</v>
      </c>
      <c r="GR122" s="7">
        <v>1</v>
      </c>
      <c r="GS122" s="7">
        <v>1</v>
      </c>
      <c r="GT122" s="7">
        <v>4</v>
      </c>
      <c r="GU122" s="7">
        <v>0</v>
      </c>
      <c r="GV122" s="7">
        <v>1</v>
      </c>
      <c r="GW122" s="4" t="s">
        <v>627</v>
      </c>
      <c r="GX122" s="7">
        <v>14.28</v>
      </c>
      <c r="GY122" s="7">
        <v>80.552000000000007</v>
      </c>
      <c r="GZ122" s="7">
        <v>86.287999999999997</v>
      </c>
      <c r="HA122" s="7">
        <v>12</v>
      </c>
      <c r="HB122" s="7">
        <v>1</v>
      </c>
      <c r="HC122" s="7">
        <v>2</v>
      </c>
      <c r="HD122" s="7">
        <v>1</v>
      </c>
      <c r="HE122" s="7">
        <v>1</v>
      </c>
      <c r="HF122" s="7">
        <v>1</v>
      </c>
      <c r="HG122" s="7">
        <v>6</v>
      </c>
      <c r="HH122" s="7">
        <v>6</v>
      </c>
      <c r="HI122" s="4" t="s">
        <v>346</v>
      </c>
      <c r="HJ122" s="4" t="s">
        <v>347</v>
      </c>
      <c r="HK122" s="8"/>
      <c r="HL122" s="4" t="s">
        <v>1674</v>
      </c>
      <c r="HM122" s="6">
        <v>44287.483946759261</v>
      </c>
      <c r="HN122" s="6">
        <v>44287.609456018516</v>
      </c>
      <c r="HO122" s="7">
        <v>100</v>
      </c>
      <c r="HP122" s="7">
        <v>10843</v>
      </c>
      <c r="HQ122" s="7">
        <v>1</v>
      </c>
      <c r="HR122" s="6">
        <v>44287.609466458336</v>
      </c>
      <c r="HS122" s="4" t="s">
        <v>314</v>
      </c>
      <c r="HT122" s="4" t="s">
        <v>1496</v>
      </c>
      <c r="HU122" s="4" t="s">
        <v>1531</v>
      </c>
      <c r="HV122" s="4" t="s">
        <v>317</v>
      </c>
      <c r="HW122" s="7">
        <v>0</v>
      </c>
      <c r="HX122" s="7">
        <v>1</v>
      </c>
      <c r="HY122" s="7">
        <v>1</v>
      </c>
      <c r="HZ122" s="7">
        <v>2</v>
      </c>
      <c r="IA122" s="7">
        <v>2</v>
      </c>
      <c r="IB122" s="7">
        <v>1</v>
      </c>
      <c r="IC122" s="7">
        <v>1</v>
      </c>
      <c r="ID122" s="7">
        <v>1</v>
      </c>
      <c r="IE122" s="4" t="s">
        <v>1693</v>
      </c>
      <c r="IF122" s="7">
        <v>4</v>
      </c>
      <c r="IG122" s="7">
        <v>0</v>
      </c>
      <c r="IH122" s="4" t="s">
        <v>1694</v>
      </c>
      <c r="II122" s="4" t="s">
        <v>391</v>
      </c>
      <c r="IJ122" s="4"/>
      <c r="IK122" s="73">
        <v>1</v>
      </c>
      <c r="IL122" s="4" t="s">
        <v>1695</v>
      </c>
      <c r="IM122" s="73">
        <v>33</v>
      </c>
      <c r="IN122" s="4"/>
      <c r="IO122" s="73">
        <v>1</v>
      </c>
      <c r="IP122" s="4" t="s">
        <v>1696</v>
      </c>
      <c r="IQ122" s="4" t="s">
        <v>1697</v>
      </c>
      <c r="IR122" s="73">
        <v>10</v>
      </c>
      <c r="IS122" s="73">
        <v>0.5</v>
      </c>
      <c r="IT122" s="73">
        <v>0</v>
      </c>
      <c r="IU122" s="4" t="s">
        <v>1698</v>
      </c>
      <c r="IV122" s="73">
        <v>21</v>
      </c>
      <c r="IW122" s="4"/>
      <c r="IX122" s="73">
        <v>1</v>
      </c>
      <c r="IY122" s="4" t="s">
        <v>1699</v>
      </c>
      <c r="IZ122" s="4" t="s">
        <v>1314</v>
      </c>
      <c r="JA122" s="73">
        <v>40</v>
      </c>
      <c r="JB122" s="4"/>
      <c r="JC122" s="73">
        <v>1</v>
      </c>
      <c r="JD122" s="4" t="s">
        <v>1700</v>
      </c>
      <c r="JE122" s="73">
        <v>5</v>
      </c>
      <c r="JF122" s="4"/>
      <c r="JG122" s="73">
        <v>0</v>
      </c>
      <c r="JH122" s="4" t="s">
        <v>1701</v>
      </c>
      <c r="JI122" s="7">
        <v>4</v>
      </c>
      <c r="JJ122" s="7">
        <v>1</v>
      </c>
      <c r="JK122" s="7">
        <v>2</v>
      </c>
      <c r="JL122" s="7">
        <v>2</v>
      </c>
      <c r="JM122" s="4" t="s">
        <v>1702</v>
      </c>
      <c r="JN122" s="7">
        <v>1</v>
      </c>
      <c r="JO122" s="7">
        <v>3</v>
      </c>
      <c r="JP122" s="7">
        <v>2</v>
      </c>
      <c r="JQ122" s="7">
        <v>2</v>
      </c>
      <c r="JR122" s="7">
        <v>3</v>
      </c>
      <c r="JS122" s="4" t="s">
        <v>1703</v>
      </c>
      <c r="JT122" s="7">
        <v>2</v>
      </c>
      <c r="JU122" s="7">
        <v>1</v>
      </c>
      <c r="JV122" s="4" t="s">
        <v>1704</v>
      </c>
      <c r="JW122" s="7">
        <v>2</v>
      </c>
      <c r="JX122" s="7">
        <v>4</v>
      </c>
      <c r="JY122" s="7">
        <v>1</v>
      </c>
      <c r="JZ122" s="7">
        <v>3</v>
      </c>
      <c r="KA122" s="7">
        <v>0</v>
      </c>
      <c r="KB122" s="4" t="s">
        <v>336</v>
      </c>
      <c r="KC122" s="4" t="s">
        <v>1705</v>
      </c>
      <c r="KD122" s="7">
        <v>1</v>
      </c>
      <c r="KE122" s="7">
        <v>11.634</v>
      </c>
      <c r="KF122" s="7">
        <v>35.795000000000002</v>
      </c>
      <c r="KG122" s="7">
        <v>37.968000000000004</v>
      </c>
      <c r="KH122" s="7">
        <v>5</v>
      </c>
      <c r="KI122" s="7">
        <v>1</v>
      </c>
      <c r="KJ122" s="7">
        <v>1</v>
      </c>
      <c r="KK122" s="7">
        <v>1</v>
      </c>
      <c r="KL122" s="7">
        <v>1</v>
      </c>
      <c r="KM122" s="7">
        <v>2</v>
      </c>
      <c r="KN122" s="7">
        <v>10</v>
      </c>
      <c r="KO122" s="7">
        <v>2</v>
      </c>
      <c r="KP122" s="4" t="s">
        <v>326</v>
      </c>
      <c r="KQ122" s="4" t="s">
        <v>313</v>
      </c>
      <c r="KR122" s="7">
        <v>0</v>
      </c>
      <c r="KS122" s="4" t="s">
        <v>312</v>
      </c>
      <c r="KT122" s="4" t="s">
        <v>313</v>
      </c>
      <c r="KU122" s="7">
        <v>4</v>
      </c>
      <c r="KV122" s="7">
        <v>4</v>
      </c>
      <c r="KW122" s="7">
        <v>4</v>
      </c>
      <c r="KX122" s="7">
        <v>4</v>
      </c>
      <c r="KY122" s="7">
        <v>4</v>
      </c>
      <c r="KZ122" s="7">
        <v>5</v>
      </c>
      <c r="LA122" s="7">
        <v>5</v>
      </c>
      <c r="LB122" s="7">
        <v>4</v>
      </c>
      <c r="LC122" s="7">
        <v>5</v>
      </c>
      <c r="LD122" s="7">
        <v>4</v>
      </c>
      <c r="LE122" s="7">
        <v>5</v>
      </c>
      <c r="LF122" s="7">
        <v>4</v>
      </c>
      <c r="LG122" s="7">
        <v>5</v>
      </c>
      <c r="LH122" s="7">
        <v>2</v>
      </c>
      <c r="LI122" s="7">
        <v>5</v>
      </c>
      <c r="LJ122" s="7">
        <v>4</v>
      </c>
      <c r="LK122" s="7">
        <v>4</v>
      </c>
      <c r="LL122" s="7">
        <v>3</v>
      </c>
      <c r="LM122" s="7">
        <v>4</v>
      </c>
      <c r="LN122" s="7">
        <v>5</v>
      </c>
      <c r="LO122" s="7">
        <v>5</v>
      </c>
      <c r="LP122" s="7">
        <v>5</v>
      </c>
      <c r="LQ122" s="7">
        <v>5</v>
      </c>
      <c r="LR122" s="7">
        <v>4</v>
      </c>
      <c r="LS122" s="7">
        <v>4</v>
      </c>
      <c r="LT122" s="7">
        <v>4</v>
      </c>
      <c r="LU122" s="7">
        <v>5</v>
      </c>
      <c r="LV122" s="4" t="s">
        <v>1706</v>
      </c>
      <c r="LW122" s="4" t="s">
        <v>1707</v>
      </c>
      <c r="LX122" s="4" t="s">
        <v>1708</v>
      </c>
      <c r="LY122" s="4" t="s">
        <v>1709</v>
      </c>
      <c r="LZ122" s="7">
        <v>59</v>
      </c>
      <c r="MA122">
        <f t="shared" si="59"/>
        <v>1</v>
      </c>
      <c r="MB122">
        <f t="shared" si="60"/>
        <v>8</v>
      </c>
      <c r="MC122">
        <f t="shared" si="61"/>
        <v>6</v>
      </c>
      <c r="MD122">
        <f t="shared" si="62"/>
        <v>6</v>
      </c>
      <c r="ME122">
        <f t="shared" si="92"/>
        <v>52</v>
      </c>
      <c r="MF122">
        <f t="shared" si="93"/>
        <v>0.16666666666666666</v>
      </c>
      <c r="MG122">
        <f t="shared" si="94"/>
        <v>1.3333333333333333</v>
      </c>
      <c r="MH122">
        <f t="shared" si="95"/>
        <v>1.2</v>
      </c>
      <c r="MI122">
        <f t="shared" si="96"/>
        <v>1.2</v>
      </c>
      <c r="MJ122">
        <f t="shared" si="97"/>
        <v>4.333333333333333</v>
      </c>
      <c r="MK122">
        <f t="shared" si="98"/>
        <v>0</v>
      </c>
      <c r="ML122">
        <f t="shared" si="99"/>
        <v>4</v>
      </c>
      <c r="MM122">
        <f t="shared" si="100"/>
        <v>0</v>
      </c>
      <c r="MN122">
        <f t="shared" si="101"/>
        <v>4</v>
      </c>
      <c r="MO122">
        <f t="shared" si="102"/>
        <v>0</v>
      </c>
      <c r="MP122">
        <f t="shared" si="103"/>
        <v>4</v>
      </c>
      <c r="MQ122">
        <f t="shared" si="104"/>
        <v>0.66666666666666663</v>
      </c>
      <c r="MR122">
        <f t="shared" si="105"/>
        <v>4</v>
      </c>
      <c r="MS122">
        <f t="shared" si="106"/>
        <v>99.857142857142861</v>
      </c>
      <c r="MT122">
        <f t="shared" si="107"/>
        <v>96.142857142857139</v>
      </c>
      <c r="MU122" s="77">
        <f t="shared" si="63"/>
        <v>0</v>
      </c>
      <c r="MV122">
        <f t="shared" si="64"/>
        <v>0</v>
      </c>
      <c r="MW122">
        <v>1</v>
      </c>
      <c r="MX122">
        <v>1</v>
      </c>
      <c r="MY122">
        <f t="shared" si="65"/>
        <v>0</v>
      </c>
      <c r="MZ122">
        <v>1</v>
      </c>
      <c r="NA122">
        <v>1</v>
      </c>
      <c r="NB122">
        <f t="shared" si="66"/>
        <v>0</v>
      </c>
      <c r="NC122">
        <f t="shared" si="67"/>
        <v>0</v>
      </c>
      <c r="ND122">
        <f t="shared" si="68"/>
        <v>0</v>
      </c>
      <c r="NE122">
        <f t="shared" si="69"/>
        <v>0</v>
      </c>
      <c r="NF122">
        <f t="shared" si="70"/>
        <v>0</v>
      </c>
      <c r="NG122">
        <f t="shared" si="71"/>
        <v>1</v>
      </c>
      <c r="NH122">
        <f t="shared" si="72"/>
        <v>1</v>
      </c>
      <c r="NI122">
        <f t="shared" si="73"/>
        <v>1</v>
      </c>
      <c r="NJ122">
        <f t="shared" si="74"/>
        <v>0</v>
      </c>
      <c r="NK122">
        <f t="shared" si="75"/>
        <v>1</v>
      </c>
      <c r="NL122">
        <f t="shared" si="76"/>
        <v>1</v>
      </c>
      <c r="NM122">
        <f t="shared" si="77"/>
        <v>0</v>
      </c>
      <c r="NN122" s="77">
        <f t="shared" si="78"/>
        <v>1</v>
      </c>
      <c r="NO122" s="77">
        <f t="shared" si="79"/>
        <v>1</v>
      </c>
      <c r="NP122" s="77">
        <f t="shared" si="80"/>
        <v>1</v>
      </c>
      <c r="NQ122" s="77">
        <f t="shared" si="81"/>
        <v>0</v>
      </c>
      <c r="NR122" s="77">
        <f t="shared" si="82"/>
        <v>1</v>
      </c>
      <c r="NS122" s="77">
        <f t="shared" si="83"/>
        <v>0</v>
      </c>
      <c r="NT122" s="77">
        <f t="shared" si="84"/>
        <v>0</v>
      </c>
      <c r="NU122" s="77">
        <f t="shared" si="85"/>
        <v>1</v>
      </c>
      <c r="NV122" s="77">
        <f t="shared" si="86"/>
        <v>1</v>
      </c>
      <c r="NW122" s="77" t="e">
        <f>IF(LEN(VLOOKUP(I:I,#REF!, 2, 0))=0, "", VLOOKUP(I:I,#REF!, 2, 0))</f>
        <v>#REF!</v>
      </c>
      <c r="NX122" s="77" t="e">
        <f>IF(LEN(VLOOKUP(I:I,#REF!, 3, 0))=0, "", VLOOKUP(I:I,#REF!, 3, 0))</f>
        <v>#REF!</v>
      </c>
      <c r="NY122" s="77">
        <f t="shared" si="108"/>
        <v>0.66666666666666663</v>
      </c>
      <c r="NZ122" s="77">
        <f t="shared" si="109"/>
        <v>1</v>
      </c>
      <c r="OA122" s="77">
        <f t="shared" si="110"/>
        <v>0</v>
      </c>
      <c r="OB122" s="77">
        <f t="shared" si="87"/>
        <v>0.16666666666666666</v>
      </c>
      <c r="OC122">
        <f t="shared" si="88"/>
        <v>0</v>
      </c>
      <c r="OD122" s="77">
        <f t="shared" si="111"/>
        <v>0.25</v>
      </c>
      <c r="OE122">
        <f t="shared" si="89"/>
        <v>0.66666666666666663</v>
      </c>
      <c r="OF122">
        <f t="shared" si="90"/>
        <v>0.63636363636363635</v>
      </c>
      <c r="OG122" t="e">
        <f t="shared" si="112"/>
        <v>#REF!</v>
      </c>
      <c r="OH122">
        <f t="shared" si="91"/>
        <v>0.41666666666666669</v>
      </c>
      <c r="OI122">
        <f t="shared" si="113"/>
        <v>0</v>
      </c>
      <c r="OJ122" s="77">
        <f t="shared" si="114"/>
        <v>0.625</v>
      </c>
      <c r="OK122" t="e">
        <f>IF(LEN(VLOOKUP(I:I,#REF!, 2, 0))=0, "", VLOOKUP(I:I,#REF!, 2, 0))</f>
        <v>#REF!</v>
      </c>
      <c r="OL122" t="e">
        <f>IF(LEN(VLOOKUP(I:I,#REF!, 3, 0))=0, "", VLOOKUP(I:I,#REF!, 3, 0))</f>
        <v>#REF!</v>
      </c>
      <c r="OM122">
        <v>4</v>
      </c>
      <c r="ON122">
        <v>1</v>
      </c>
      <c r="OO122" s="1">
        <v>0</v>
      </c>
      <c r="OP122">
        <f t="shared" si="115"/>
        <v>7</v>
      </c>
      <c r="OQ122">
        <v>0</v>
      </c>
      <c r="OR122">
        <v>4</v>
      </c>
      <c r="OS122">
        <f t="shared" si="116"/>
        <v>1</v>
      </c>
    </row>
    <row r="123" spans="3:409" ht="18" customHeight="1">
      <c r="F123">
        <v>1</v>
      </c>
      <c r="G123">
        <v>1</v>
      </c>
      <c r="H123" s="110" t="s">
        <v>1710</v>
      </c>
      <c r="I123" s="110" t="s">
        <v>1710</v>
      </c>
      <c r="J123" s="5"/>
      <c r="K123" s="6">
        <v>44284.646898148145</v>
      </c>
      <c r="L123" s="6">
        <v>44284.744942129626</v>
      </c>
      <c r="M123" s="7">
        <v>100</v>
      </c>
      <c r="N123" s="7">
        <v>2</v>
      </c>
      <c r="O123" s="73">
        <v>1</v>
      </c>
      <c r="P123" s="4" t="s">
        <v>313</v>
      </c>
      <c r="Q123" s="7">
        <v>8470</v>
      </c>
      <c r="R123" s="7">
        <v>1</v>
      </c>
      <c r="S123" s="6">
        <v>44284.744958240743</v>
      </c>
      <c r="T123" s="4" t="s">
        <v>314</v>
      </c>
      <c r="U123" s="4" t="s">
        <v>826</v>
      </c>
      <c r="V123" s="4" t="s">
        <v>811</v>
      </c>
      <c r="W123" s="4" t="s">
        <v>1711</v>
      </c>
      <c r="X123" s="7">
        <v>20.300999999999998</v>
      </c>
      <c r="Y123" s="7">
        <v>48.831000000000003</v>
      </c>
      <c r="Z123" s="7">
        <v>50.28</v>
      </c>
      <c r="AA123" s="7">
        <v>2</v>
      </c>
      <c r="AB123" s="7">
        <v>4</v>
      </c>
      <c r="AC123" s="7">
        <v>0</v>
      </c>
      <c r="AD123" s="7">
        <v>0</v>
      </c>
      <c r="AE123" s="7">
        <v>0</v>
      </c>
      <c r="AF123" s="7">
        <v>0</v>
      </c>
      <c r="AG123" s="7">
        <v>0</v>
      </c>
      <c r="AH123" s="7">
        <v>0</v>
      </c>
      <c r="AI123" s="7">
        <v>0</v>
      </c>
      <c r="AJ123" s="4" t="s">
        <v>1712</v>
      </c>
      <c r="AK123" s="7">
        <v>5.23</v>
      </c>
      <c r="AL123" s="7">
        <v>6.8819999999999997</v>
      </c>
      <c r="AM123" s="7">
        <v>8.4930000000000003</v>
      </c>
      <c r="AN123" s="7">
        <v>2</v>
      </c>
      <c r="AO123" s="7">
        <v>4</v>
      </c>
      <c r="AP123" s="7">
        <v>0</v>
      </c>
      <c r="AQ123" s="7">
        <v>40.503999999999998</v>
      </c>
      <c r="AR123" s="7">
        <v>40.503999999999998</v>
      </c>
      <c r="AS123" s="7">
        <v>164.43700000000001</v>
      </c>
      <c r="AT123" s="7">
        <v>1</v>
      </c>
      <c r="AU123" s="7">
        <v>556.18799999999999</v>
      </c>
      <c r="AV123" s="7">
        <v>880.65099999999995</v>
      </c>
      <c r="AW123" s="7">
        <v>981.79100000000005</v>
      </c>
      <c r="AX123" s="7">
        <v>37</v>
      </c>
      <c r="AY123" s="4" t="s">
        <v>479</v>
      </c>
      <c r="AZ123" s="4" t="s">
        <v>377</v>
      </c>
      <c r="BA123" s="4"/>
      <c r="BB123" s="73">
        <v>1</v>
      </c>
      <c r="BC123" s="4" t="s">
        <v>1713</v>
      </c>
      <c r="BD123" s="7">
        <v>16.231999999999999</v>
      </c>
      <c r="BE123" s="7">
        <v>237.44800000000001</v>
      </c>
      <c r="BF123" s="7">
        <v>287.25</v>
      </c>
      <c r="BG123" s="7">
        <v>4</v>
      </c>
      <c r="BH123" s="7">
        <v>3.29</v>
      </c>
      <c r="BI123" s="7">
        <v>14.507</v>
      </c>
      <c r="BJ123" s="7">
        <v>17.847000000000001</v>
      </c>
      <c r="BK123" s="7">
        <v>2</v>
      </c>
      <c r="BL123" s="4" t="s">
        <v>1714</v>
      </c>
      <c r="BM123" s="7">
        <v>15.481</v>
      </c>
      <c r="BN123" s="7">
        <v>60.95</v>
      </c>
      <c r="BO123" s="7">
        <v>61.521000000000001</v>
      </c>
      <c r="BP123" s="7">
        <v>2</v>
      </c>
      <c r="BQ123" s="7">
        <v>100</v>
      </c>
      <c r="BR123" s="7">
        <v>100</v>
      </c>
      <c r="BS123" s="7">
        <v>322.678</v>
      </c>
      <c r="BT123" s="7">
        <v>1729.41</v>
      </c>
      <c r="BU123" s="7">
        <v>1737.452</v>
      </c>
      <c r="BV123" s="7">
        <v>21</v>
      </c>
      <c r="BW123" s="4" t="s">
        <v>1715</v>
      </c>
      <c r="BX123" s="4" t="s">
        <v>510</v>
      </c>
      <c r="BY123" s="4" t="s">
        <v>956</v>
      </c>
      <c r="BZ123" s="73">
        <v>1</v>
      </c>
      <c r="CA123" s="4" t="s">
        <v>1716</v>
      </c>
      <c r="CB123" s="7">
        <v>0</v>
      </c>
      <c r="CC123" s="7">
        <v>0</v>
      </c>
      <c r="CD123" s="7">
        <v>67.185000000000002</v>
      </c>
      <c r="CE123" s="7">
        <v>0</v>
      </c>
      <c r="CF123" s="7">
        <v>100</v>
      </c>
      <c r="CG123" s="7">
        <v>100</v>
      </c>
      <c r="CH123" s="7">
        <v>6.1</v>
      </c>
      <c r="CI123" s="7">
        <v>50.476999999999997</v>
      </c>
      <c r="CJ123" s="7">
        <v>64.247</v>
      </c>
      <c r="CK123" s="7">
        <v>3</v>
      </c>
      <c r="CL123" s="97" t="s">
        <v>413</v>
      </c>
      <c r="CM123" s="94" t="s">
        <v>414</v>
      </c>
      <c r="CN123" s="7">
        <v>0</v>
      </c>
      <c r="CO123" s="7">
        <v>0</v>
      </c>
      <c r="CP123" s="7">
        <v>165.09100000000001</v>
      </c>
      <c r="CQ123" s="7">
        <v>0</v>
      </c>
      <c r="CR123" s="7">
        <v>100</v>
      </c>
      <c r="CS123" s="7">
        <v>100</v>
      </c>
      <c r="CT123" s="7">
        <v>4</v>
      </c>
      <c r="CU123" s="7">
        <v>0</v>
      </c>
      <c r="CV123" s="4" t="s">
        <v>1717</v>
      </c>
      <c r="CW123" s="7">
        <v>281.88299999999998</v>
      </c>
      <c r="CX123" s="7">
        <v>283.57400000000001</v>
      </c>
      <c r="CY123" s="7">
        <v>525.79</v>
      </c>
      <c r="CZ123" s="7">
        <v>2</v>
      </c>
      <c r="DA123" s="7">
        <v>21.574000000000002</v>
      </c>
      <c r="DB123" s="7">
        <v>31.324999999999999</v>
      </c>
      <c r="DC123" s="7">
        <v>33.220999999999997</v>
      </c>
      <c r="DD123" s="7">
        <v>3</v>
      </c>
      <c r="DE123" s="4" t="s">
        <v>479</v>
      </c>
      <c r="DF123" s="7">
        <v>0</v>
      </c>
      <c r="DG123" s="7">
        <v>0</v>
      </c>
      <c r="DH123" s="7">
        <v>38.119</v>
      </c>
      <c r="DI123" s="7">
        <v>0</v>
      </c>
      <c r="DJ123" s="7">
        <v>100</v>
      </c>
      <c r="DK123" s="7">
        <v>100</v>
      </c>
      <c r="DL123" s="7">
        <v>1359.0239999999999</v>
      </c>
      <c r="DM123" s="7">
        <v>1592.6220000000001</v>
      </c>
      <c r="DN123" s="7">
        <v>1603.722</v>
      </c>
      <c r="DO123" s="7">
        <v>8</v>
      </c>
      <c r="DP123" s="4" t="s">
        <v>1116</v>
      </c>
      <c r="DQ123" s="4" t="s">
        <v>510</v>
      </c>
      <c r="DR123" s="4" t="s">
        <v>956</v>
      </c>
      <c r="DS123" s="73">
        <v>1</v>
      </c>
      <c r="DT123" s="4" t="s">
        <v>1718</v>
      </c>
      <c r="DU123" s="7">
        <v>28.396000000000001</v>
      </c>
      <c r="DV123" s="7">
        <v>78.831999999999994</v>
      </c>
      <c r="DW123" s="7">
        <v>149.387</v>
      </c>
      <c r="DX123" s="7">
        <v>2</v>
      </c>
      <c r="DY123" s="7">
        <v>100</v>
      </c>
      <c r="DZ123" s="7">
        <v>100</v>
      </c>
      <c r="EA123" s="7">
        <v>33.453000000000003</v>
      </c>
      <c r="EB123" s="7">
        <v>45.006999999999998</v>
      </c>
      <c r="EC123" s="7">
        <v>53.99</v>
      </c>
      <c r="ED123" s="7">
        <v>2</v>
      </c>
      <c r="EE123" s="94" t="s">
        <v>417</v>
      </c>
      <c r="EF123" s="94" t="s">
        <v>364</v>
      </c>
      <c r="EG123" s="7">
        <v>0</v>
      </c>
      <c r="EH123" s="7">
        <v>0</v>
      </c>
      <c r="EI123" s="7">
        <v>177.80799999999999</v>
      </c>
      <c r="EJ123" s="7">
        <v>0</v>
      </c>
      <c r="EK123" s="7">
        <v>100</v>
      </c>
      <c r="EL123" s="7">
        <v>100</v>
      </c>
      <c r="EM123" s="7">
        <v>4</v>
      </c>
      <c r="EN123" s="7">
        <v>0</v>
      </c>
      <c r="EO123" s="4" t="s">
        <v>1719</v>
      </c>
      <c r="EP123" s="7">
        <v>18.251999999999999</v>
      </c>
      <c r="EQ123" s="7">
        <v>28.097999999999999</v>
      </c>
      <c r="ER123" s="7">
        <v>30.329000000000001</v>
      </c>
      <c r="ES123" s="7">
        <v>8</v>
      </c>
      <c r="ET123" s="4" t="s">
        <v>825</v>
      </c>
      <c r="EU123" s="7">
        <v>19.036000000000001</v>
      </c>
      <c r="EV123" s="7">
        <v>19.036000000000001</v>
      </c>
      <c r="EW123" s="7">
        <v>301.62400000000002</v>
      </c>
      <c r="EX123" s="7">
        <v>1</v>
      </c>
      <c r="EY123" s="7">
        <v>100</v>
      </c>
      <c r="EZ123" s="7">
        <v>100</v>
      </c>
      <c r="FA123" s="7">
        <v>79.225999999999999</v>
      </c>
      <c r="FB123" s="7">
        <v>139.887</v>
      </c>
      <c r="FC123" s="7">
        <v>142.30000000000001</v>
      </c>
      <c r="FD123" s="7">
        <v>8</v>
      </c>
      <c r="FE123" s="4" t="s">
        <v>1720</v>
      </c>
      <c r="FF123" s="7">
        <v>3</v>
      </c>
      <c r="FG123" s="7">
        <v>4</v>
      </c>
      <c r="FH123" s="7">
        <v>4</v>
      </c>
      <c r="FI123" s="7">
        <v>0</v>
      </c>
      <c r="FJ123" s="7">
        <v>1</v>
      </c>
      <c r="FK123" s="7">
        <v>0</v>
      </c>
      <c r="FL123" s="4" t="s">
        <v>336</v>
      </c>
      <c r="FM123" s="4" t="s">
        <v>886</v>
      </c>
      <c r="FN123" s="7">
        <v>1</v>
      </c>
      <c r="FO123" s="7">
        <v>410.73899999999998</v>
      </c>
      <c r="FP123" s="7">
        <v>585.44600000000003</v>
      </c>
      <c r="FQ123" s="7">
        <v>587.40899999999999</v>
      </c>
      <c r="FR123" s="7">
        <v>7</v>
      </c>
      <c r="FS123" s="4" t="s">
        <v>420</v>
      </c>
      <c r="FT123" s="4" t="s">
        <v>323</v>
      </c>
      <c r="FU123" s="4"/>
      <c r="FV123" s="73">
        <v>1</v>
      </c>
      <c r="FW123" s="4" t="s">
        <v>1721</v>
      </c>
      <c r="FX123" s="4" t="s">
        <v>339</v>
      </c>
      <c r="FY123" s="7">
        <v>137.09</v>
      </c>
      <c r="FZ123" s="7">
        <v>253.078</v>
      </c>
      <c r="GA123" s="7">
        <v>254.126</v>
      </c>
      <c r="GB123" s="7">
        <v>9</v>
      </c>
      <c r="GC123" s="4" t="s">
        <v>1511</v>
      </c>
      <c r="GD123" s="4" t="s">
        <v>368</v>
      </c>
      <c r="GE123" s="4"/>
      <c r="GF123" s="73">
        <v>1</v>
      </c>
      <c r="GG123" s="4" t="s">
        <v>1722</v>
      </c>
      <c r="GH123" s="4" t="s">
        <v>339</v>
      </c>
      <c r="GI123" s="7">
        <v>53.921999999999997</v>
      </c>
      <c r="GJ123" s="7">
        <v>127.119</v>
      </c>
      <c r="GK123" s="7">
        <v>128.44800000000001</v>
      </c>
      <c r="GL123" s="7">
        <v>8</v>
      </c>
      <c r="GM123" s="7">
        <v>1</v>
      </c>
      <c r="GN123" s="4" t="s">
        <v>1723</v>
      </c>
      <c r="GO123" s="7">
        <v>40.399000000000001</v>
      </c>
      <c r="GP123" s="7">
        <v>40.399000000000001</v>
      </c>
      <c r="GQ123" s="7">
        <v>41.54</v>
      </c>
      <c r="GR123" s="7">
        <v>1</v>
      </c>
      <c r="GS123" s="7">
        <v>2</v>
      </c>
      <c r="GT123" s="7">
        <v>4</v>
      </c>
      <c r="GU123" s="7">
        <v>0</v>
      </c>
      <c r="GV123" s="7">
        <v>1</v>
      </c>
      <c r="GW123" s="4" t="s">
        <v>965</v>
      </c>
      <c r="GX123" s="7">
        <v>9.1539999999999999</v>
      </c>
      <c r="GY123" s="7">
        <v>37.137999999999998</v>
      </c>
      <c r="GZ123" s="7">
        <v>38.155000000000001</v>
      </c>
      <c r="HA123" s="7">
        <v>8</v>
      </c>
      <c r="HB123" s="7">
        <v>1</v>
      </c>
      <c r="HC123" s="7">
        <v>1</v>
      </c>
      <c r="HD123" s="7">
        <v>1</v>
      </c>
      <c r="HE123" s="7">
        <v>1</v>
      </c>
      <c r="HF123" s="7">
        <v>1</v>
      </c>
      <c r="HG123" s="7">
        <v>6</v>
      </c>
      <c r="HH123" s="7">
        <v>6</v>
      </c>
      <c r="HI123" s="4" t="s">
        <v>346</v>
      </c>
      <c r="HJ123" s="4" t="s">
        <v>347</v>
      </c>
      <c r="HK123" s="8"/>
      <c r="HL123" s="4" t="s">
        <v>1710</v>
      </c>
      <c r="HM123" s="6">
        <v>44287.484189814815</v>
      </c>
      <c r="HN123" s="6">
        <v>44287.515451388892</v>
      </c>
      <c r="HO123" s="7">
        <v>100</v>
      </c>
      <c r="HP123" s="7">
        <v>2700</v>
      </c>
      <c r="HQ123" s="7">
        <v>1</v>
      </c>
      <c r="HR123" s="6">
        <v>44287.515462280091</v>
      </c>
      <c r="HS123" s="4" t="s">
        <v>314</v>
      </c>
      <c r="HT123" s="4" t="s">
        <v>779</v>
      </c>
      <c r="HU123" s="4" t="s">
        <v>1158</v>
      </c>
      <c r="HV123" s="4" t="s">
        <v>1724</v>
      </c>
      <c r="HW123" s="7">
        <v>1</v>
      </c>
      <c r="HX123" s="7">
        <v>1</v>
      </c>
      <c r="HY123" s="7">
        <v>1</v>
      </c>
      <c r="HZ123" s="7">
        <v>1</v>
      </c>
      <c r="IA123" s="7">
        <v>1</v>
      </c>
      <c r="IB123" s="7">
        <v>1</v>
      </c>
      <c r="IC123" s="7">
        <v>1</v>
      </c>
      <c r="ID123" s="7">
        <v>1</v>
      </c>
      <c r="IE123" s="4" t="s">
        <v>1725</v>
      </c>
      <c r="IF123" s="7">
        <v>4</v>
      </c>
      <c r="IG123" s="7">
        <v>0</v>
      </c>
      <c r="IH123" s="4" t="s">
        <v>692</v>
      </c>
      <c r="II123" s="4" t="s">
        <v>391</v>
      </c>
      <c r="IJ123" s="4"/>
      <c r="IK123" s="73">
        <v>1</v>
      </c>
      <c r="IL123" s="4" t="s">
        <v>428</v>
      </c>
      <c r="IM123" s="73">
        <v>33</v>
      </c>
      <c r="IN123" s="4"/>
      <c r="IO123" s="73">
        <v>1</v>
      </c>
      <c r="IP123" s="4" t="s">
        <v>1726</v>
      </c>
      <c r="IQ123" s="4" t="s">
        <v>1727</v>
      </c>
      <c r="IR123" s="73">
        <v>22</v>
      </c>
      <c r="IS123" s="4"/>
      <c r="IT123" s="73">
        <v>1</v>
      </c>
      <c r="IU123" s="4" t="s">
        <v>1467</v>
      </c>
      <c r="IV123" s="73">
        <v>21</v>
      </c>
      <c r="IW123" s="4"/>
      <c r="IX123" s="73">
        <v>1</v>
      </c>
      <c r="IY123" s="4" t="s">
        <v>1728</v>
      </c>
      <c r="IZ123" s="4" t="s">
        <v>435</v>
      </c>
      <c r="JA123" s="73">
        <v>40</v>
      </c>
      <c r="JB123" s="4"/>
      <c r="JC123" s="73">
        <v>1</v>
      </c>
      <c r="JD123" s="4" t="s">
        <v>635</v>
      </c>
      <c r="JE123" s="73">
        <v>60</v>
      </c>
      <c r="JF123" s="4"/>
      <c r="JG123" s="73">
        <v>1</v>
      </c>
      <c r="JH123" s="4" t="s">
        <v>1729</v>
      </c>
      <c r="JI123" s="7">
        <v>4</v>
      </c>
      <c r="JJ123" s="7">
        <v>0</v>
      </c>
      <c r="JK123" s="7">
        <v>2</v>
      </c>
      <c r="JL123" s="7">
        <v>2</v>
      </c>
      <c r="JM123" s="4" t="s">
        <v>1730</v>
      </c>
      <c r="JN123" s="7">
        <v>1</v>
      </c>
      <c r="JO123" s="7">
        <v>2</v>
      </c>
      <c r="JP123" s="7">
        <v>2</v>
      </c>
      <c r="JQ123" s="7">
        <v>3</v>
      </c>
      <c r="JR123" s="7">
        <v>1</v>
      </c>
      <c r="JS123" s="4" t="s">
        <v>1731</v>
      </c>
      <c r="JT123" s="7">
        <v>2</v>
      </c>
      <c r="JU123" s="7">
        <v>1</v>
      </c>
      <c r="JV123" s="4" t="s">
        <v>1732</v>
      </c>
      <c r="JW123" s="7">
        <v>2</v>
      </c>
      <c r="JX123" s="7">
        <v>4</v>
      </c>
      <c r="JY123" s="7">
        <v>0</v>
      </c>
      <c r="JZ123" s="7">
        <v>2</v>
      </c>
      <c r="KA123" s="7">
        <v>0</v>
      </c>
      <c r="KB123" s="4" t="s">
        <v>313</v>
      </c>
      <c r="KC123" s="4" t="s">
        <v>313</v>
      </c>
      <c r="KD123" s="7">
        <v>1</v>
      </c>
      <c r="KE123" s="7">
        <v>2.3149999999999999</v>
      </c>
      <c r="KF123" s="7">
        <v>10.916</v>
      </c>
      <c r="KG123" s="7">
        <v>12.583</v>
      </c>
      <c r="KH123" s="7">
        <v>5</v>
      </c>
      <c r="KI123" s="7">
        <v>1</v>
      </c>
      <c r="KJ123" s="7">
        <v>1</v>
      </c>
      <c r="KK123" s="7">
        <v>1</v>
      </c>
      <c r="KL123" s="7">
        <v>1</v>
      </c>
      <c r="KM123" s="7">
        <v>1</v>
      </c>
      <c r="KN123" s="7">
        <v>10</v>
      </c>
      <c r="KO123" s="7">
        <v>1</v>
      </c>
      <c r="KP123" s="4" t="s">
        <v>424</v>
      </c>
      <c r="KQ123" s="4" t="s">
        <v>1733</v>
      </c>
      <c r="KR123" s="7">
        <v>0</v>
      </c>
      <c r="KS123" s="4" t="s">
        <v>360</v>
      </c>
      <c r="KT123" s="4" t="s">
        <v>313</v>
      </c>
      <c r="KU123" s="7">
        <v>5</v>
      </c>
      <c r="KV123" s="7">
        <v>5</v>
      </c>
      <c r="KW123" s="7">
        <v>5</v>
      </c>
      <c r="KX123" s="7">
        <v>5</v>
      </c>
      <c r="KY123" s="7">
        <v>5</v>
      </c>
      <c r="KZ123" s="7">
        <v>5</v>
      </c>
      <c r="LA123" s="7">
        <v>5</v>
      </c>
      <c r="LB123" s="7">
        <v>5</v>
      </c>
      <c r="LC123" s="7">
        <v>5</v>
      </c>
      <c r="LD123" s="7">
        <v>5</v>
      </c>
      <c r="LE123" s="7">
        <v>5</v>
      </c>
      <c r="LF123" s="7">
        <v>5</v>
      </c>
      <c r="LG123" s="7">
        <v>5</v>
      </c>
      <c r="LH123" s="7">
        <v>1</v>
      </c>
      <c r="LI123" s="7">
        <v>5</v>
      </c>
      <c r="LJ123" s="7">
        <v>1</v>
      </c>
      <c r="LK123" s="7">
        <v>1</v>
      </c>
      <c r="LL123" s="7">
        <v>1</v>
      </c>
      <c r="LM123" s="7">
        <v>5</v>
      </c>
      <c r="LN123" s="7">
        <v>5</v>
      </c>
      <c r="LO123" s="7">
        <v>5</v>
      </c>
      <c r="LP123" s="7">
        <v>5</v>
      </c>
      <c r="LQ123" s="7">
        <v>5</v>
      </c>
      <c r="LR123" s="7">
        <v>5</v>
      </c>
      <c r="LS123" s="7">
        <v>5</v>
      </c>
      <c r="LT123" s="7">
        <v>5</v>
      </c>
      <c r="LU123" s="7">
        <v>5</v>
      </c>
      <c r="LV123" s="4" t="s">
        <v>1734</v>
      </c>
      <c r="LW123" s="4" t="s">
        <v>1735</v>
      </c>
      <c r="LX123" s="4" t="s">
        <v>1736</v>
      </c>
      <c r="LY123" s="4" t="s">
        <v>1737</v>
      </c>
      <c r="LZ123" s="7">
        <v>66</v>
      </c>
      <c r="MA123">
        <f t="shared" si="59"/>
        <v>0</v>
      </c>
      <c r="MB123">
        <f t="shared" si="60"/>
        <v>6</v>
      </c>
      <c r="MC123">
        <f t="shared" si="61"/>
        <v>5</v>
      </c>
      <c r="MD123">
        <f t="shared" si="62"/>
        <v>5</v>
      </c>
      <c r="ME123">
        <f t="shared" si="92"/>
        <v>60</v>
      </c>
      <c r="MF123">
        <f t="shared" si="93"/>
        <v>0</v>
      </c>
      <c r="MG123">
        <f t="shared" si="94"/>
        <v>1</v>
      </c>
      <c r="MH123">
        <f t="shared" si="95"/>
        <v>1</v>
      </c>
      <c r="MI123">
        <f t="shared" si="96"/>
        <v>1</v>
      </c>
      <c r="MJ123">
        <f t="shared" si="97"/>
        <v>5</v>
      </c>
      <c r="MK123">
        <f t="shared" si="98"/>
        <v>0</v>
      </c>
      <c r="ML123">
        <f t="shared" si="99"/>
        <v>4</v>
      </c>
      <c r="MM123">
        <f t="shared" si="100"/>
        <v>0</v>
      </c>
      <c r="MN123">
        <f t="shared" si="101"/>
        <v>4</v>
      </c>
      <c r="MO123">
        <f t="shared" si="102"/>
        <v>0</v>
      </c>
      <c r="MP123">
        <f t="shared" si="103"/>
        <v>4</v>
      </c>
      <c r="MQ123">
        <f t="shared" si="104"/>
        <v>0</v>
      </c>
      <c r="MR123">
        <f t="shared" si="105"/>
        <v>4</v>
      </c>
      <c r="MS123">
        <f t="shared" si="106"/>
        <v>100</v>
      </c>
      <c r="MT123">
        <f t="shared" si="107"/>
        <v>100</v>
      </c>
      <c r="MU123" s="77">
        <f t="shared" si="63"/>
        <v>1</v>
      </c>
      <c r="MV123">
        <f t="shared" si="64"/>
        <v>1</v>
      </c>
      <c r="MW123">
        <v>1</v>
      </c>
      <c r="MX123">
        <v>1</v>
      </c>
      <c r="MY123">
        <f t="shared" si="65"/>
        <v>1</v>
      </c>
      <c r="MZ123">
        <v>1</v>
      </c>
      <c r="NA123">
        <v>1</v>
      </c>
      <c r="NB123">
        <f t="shared" si="66"/>
        <v>1</v>
      </c>
      <c r="NC123">
        <f t="shared" si="67"/>
        <v>1</v>
      </c>
      <c r="ND123">
        <f t="shared" si="68"/>
        <v>1</v>
      </c>
      <c r="NE123">
        <f t="shared" si="69"/>
        <v>1</v>
      </c>
      <c r="NF123">
        <f t="shared" si="70"/>
        <v>1</v>
      </c>
      <c r="NG123">
        <f t="shared" si="71"/>
        <v>0</v>
      </c>
      <c r="NH123">
        <f t="shared" si="72"/>
        <v>1</v>
      </c>
      <c r="NI123">
        <f t="shared" si="73"/>
        <v>1</v>
      </c>
      <c r="NJ123">
        <f t="shared" si="74"/>
        <v>1</v>
      </c>
      <c r="NK123">
        <f t="shared" si="75"/>
        <v>1</v>
      </c>
      <c r="NL123">
        <f t="shared" si="76"/>
        <v>1</v>
      </c>
      <c r="NM123">
        <f t="shared" si="77"/>
        <v>1</v>
      </c>
      <c r="NN123" s="77">
        <f t="shared" si="78"/>
        <v>1</v>
      </c>
      <c r="NO123" s="77">
        <f t="shared" si="79"/>
        <v>1</v>
      </c>
      <c r="NP123" s="77">
        <f t="shared" si="80"/>
        <v>1</v>
      </c>
      <c r="NQ123" s="77">
        <f t="shared" si="81"/>
        <v>1</v>
      </c>
      <c r="NR123" s="77">
        <f t="shared" si="82"/>
        <v>1</v>
      </c>
      <c r="NS123" s="77">
        <f t="shared" si="83"/>
        <v>1</v>
      </c>
      <c r="NT123" s="77">
        <f t="shared" si="84"/>
        <v>1</v>
      </c>
      <c r="NU123" s="77">
        <f t="shared" si="85"/>
        <v>1</v>
      </c>
      <c r="NV123" s="77">
        <f t="shared" si="86"/>
        <v>1</v>
      </c>
      <c r="NW123" s="77" t="e">
        <f>IF(LEN(VLOOKUP(I:I,#REF!, 2, 0))=0, "", VLOOKUP(I:I,#REF!, 2, 0))</f>
        <v>#REF!</v>
      </c>
      <c r="NX123" s="77" t="e">
        <f>IF(LEN(VLOOKUP(I:I,#REF!, 3, 0))=0, "", VLOOKUP(I:I,#REF!, 3, 0))</f>
        <v>#REF!</v>
      </c>
      <c r="NY123" s="77">
        <f t="shared" si="108"/>
        <v>1</v>
      </c>
      <c r="NZ123" s="77">
        <f t="shared" si="109"/>
        <v>1</v>
      </c>
      <c r="OA123" s="77">
        <f t="shared" si="110"/>
        <v>1</v>
      </c>
      <c r="OB123" s="77">
        <f t="shared" si="87"/>
        <v>0.83333333333333337</v>
      </c>
      <c r="OC123">
        <f t="shared" si="88"/>
        <v>1</v>
      </c>
      <c r="OD123" s="77">
        <f t="shared" si="111"/>
        <v>0.75</v>
      </c>
      <c r="OE123">
        <f t="shared" si="89"/>
        <v>1</v>
      </c>
      <c r="OF123">
        <f t="shared" si="90"/>
        <v>1</v>
      </c>
      <c r="OG123" t="e">
        <f t="shared" si="112"/>
        <v>#REF!</v>
      </c>
      <c r="OH123">
        <f t="shared" si="91"/>
        <v>0.91666666666666663</v>
      </c>
      <c r="OI123">
        <f t="shared" si="113"/>
        <v>1</v>
      </c>
      <c r="OJ123" s="77">
        <f t="shared" si="114"/>
        <v>0.875</v>
      </c>
      <c r="OK123" t="e">
        <f>IF(LEN(VLOOKUP(I:I,#REF!, 2, 0))=0, "", VLOOKUP(I:I,#REF!, 2, 0))</f>
        <v>#REF!</v>
      </c>
      <c r="OL123" t="e">
        <f>IF(LEN(VLOOKUP(I:I,#REF!, 3, 0))=0, "", VLOOKUP(I:I,#REF!, 3, 0))</f>
        <v>#REF!</v>
      </c>
      <c r="OM123">
        <v>5</v>
      </c>
      <c r="ON123">
        <v>1</v>
      </c>
      <c r="OO123" s="1">
        <v>1</v>
      </c>
      <c r="OP123">
        <f t="shared" si="115"/>
        <v>5</v>
      </c>
      <c r="OQ123">
        <v>0</v>
      </c>
      <c r="OR123">
        <v>4</v>
      </c>
      <c r="OS123">
        <f t="shared" si="116"/>
        <v>0</v>
      </c>
    </row>
    <row r="124" spans="3:409" ht="18" customHeight="1">
      <c r="F124" t="s">
        <v>353</v>
      </c>
      <c r="G124" t="s">
        <v>353</v>
      </c>
      <c r="H124" s="112" t="s">
        <v>4975</v>
      </c>
      <c r="I124" s="112" t="s">
        <v>4975</v>
      </c>
      <c r="J124" s="22"/>
      <c r="K124" s="23">
        <v>44284.650960648149</v>
      </c>
      <c r="L124" s="23">
        <v>44284.908391203702</v>
      </c>
      <c r="M124" s="24">
        <v>100</v>
      </c>
      <c r="N124" s="24">
        <v>1</v>
      </c>
      <c r="O124" s="74">
        <v>1</v>
      </c>
      <c r="P124" s="25" t="s">
        <v>313</v>
      </c>
      <c r="Q124" s="24">
        <v>22241</v>
      </c>
      <c r="R124" s="24">
        <v>1</v>
      </c>
      <c r="S124" s="23">
        <v>44284.908403981484</v>
      </c>
      <c r="T124" s="25" t="s">
        <v>314</v>
      </c>
      <c r="U124" s="25" t="s">
        <v>779</v>
      </c>
      <c r="V124" s="25" t="s">
        <v>1158</v>
      </c>
      <c r="W124" s="25" t="s">
        <v>4976</v>
      </c>
      <c r="X124" s="24">
        <v>20.834</v>
      </c>
      <c r="Y124" s="24">
        <v>48.473999999999997</v>
      </c>
      <c r="Z124" s="24">
        <v>55.7</v>
      </c>
      <c r="AA124" s="24">
        <v>3</v>
      </c>
      <c r="AB124" s="24">
        <v>3</v>
      </c>
      <c r="AC124" s="24">
        <v>1</v>
      </c>
      <c r="AD124" s="24">
        <v>2</v>
      </c>
      <c r="AE124" s="24">
        <v>2</v>
      </c>
      <c r="AF124" s="24">
        <v>3</v>
      </c>
      <c r="AG124" s="24">
        <v>2</v>
      </c>
      <c r="AH124" s="24">
        <v>0</v>
      </c>
      <c r="AI124" s="24">
        <v>2</v>
      </c>
      <c r="AJ124" s="25" t="s">
        <v>4977</v>
      </c>
      <c r="AK124" s="24">
        <v>3.0739999999999998</v>
      </c>
      <c r="AL124" s="24">
        <v>7.218</v>
      </c>
      <c r="AM124" s="24">
        <v>9.1419999999999995</v>
      </c>
      <c r="AN124" s="24">
        <v>2</v>
      </c>
      <c r="AO124" s="24">
        <v>3</v>
      </c>
      <c r="AP124" s="24">
        <v>1</v>
      </c>
      <c r="AQ124" s="24">
        <v>0</v>
      </c>
      <c r="AR124" s="24">
        <v>0</v>
      </c>
      <c r="AS124" s="24">
        <v>171.76499999999999</v>
      </c>
      <c r="AT124" s="24">
        <v>0</v>
      </c>
      <c r="AU124" s="24">
        <v>175.69499999999999</v>
      </c>
      <c r="AV124" s="24">
        <v>317.77699999999999</v>
      </c>
      <c r="AW124" s="24">
        <v>396.05700000000002</v>
      </c>
      <c r="AX124" s="24">
        <v>12</v>
      </c>
      <c r="AY124" s="25" t="s">
        <v>4978</v>
      </c>
      <c r="AZ124" s="25" t="s">
        <v>377</v>
      </c>
      <c r="BA124" s="25"/>
      <c r="BB124" s="74">
        <v>1</v>
      </c>
      <c r="BC124" s="25" t="s">
        <v>4979</v>
      </c>
      <c r="BD124" s="24">
        <v>0</v>
      </c>
      <c r="BE124" s="24">
        <v>0</v>
      </c>
      <c r="BF124" s="24">
        <v>288.66800000000001</v>
      </c>
      <c r="BG124" s="24">
        <v>0</v>
      </c>
      <c r="BH124" s="24">
        <v>3.976</v>
      </c>
      <c r="BI124" s="24">
        <v>3.976</v>
      </c>
      <c r="BJ124" s="24">
        <v>33.74</v>
      </c>
      <c r="BK124" s="24">
        <v>1</v>
      </c>
      <c r="BL124" s="25" t="s">
        <v>4980</v>
      </c>
      <c r="BM124" s="24">
        <v>0</v>
      </c>
      <c r="BN124" s="24">
        <v>0</v>
      </c>
      <c r="BO124" s="24">
        <v>57.112000000000002</v>
      </c>
      <c r="BP124" s="24">
        <v>0</v>
      </c>
      <c r="BQ124" s="24">
        <v>100</v>
      </c>
      <c r="BR124" s="24">
        <v>100</v>
      </c>
      <c r="BS124" s="24">
        <v>304.28899999999999</v>
      </c>
      <c r="BT124" s="24">
        <v>345.83</v>
      </c>
      <c r="BU124" s="24">
        <v>489.74400000000003</v>
      </c>
      <c r="BV124" s="24">
        <v>2</v>
      </c>
      <c r="BW124" s="25" t="s">
        <v>4981</v>
      </c>
      <c r="BX124" s="25" t="s">
        <v>411</v>
      </c>
      <c r="BY124" s="25"/>
      <c r="BZ124" s="74">
        <v>0</v>
      </c>
      <c r="CA124" s="25" t="s">
        <v>4982</v>
      </c>
      <c r="CB124" s="24">
        <v>13.577</v>
      </c>
      <c r="CC124" s="24">
        <v>14.321999999999999</v>
      </c>
      <c r="CD124" s="24">
        <v>59.220999999999997</v>
      </c>
      <c r="CE124" s="24">
        <v>2</v>
      </c>
      <c r="CF124" s="24">
        <v>100</v>
      </c>
      <c r="CG124" s="24">
        <v>86</v>
      </c>
      <c r="CH124" s="24">
        <v>198.71199999999999</v>
      </c>
      <c r="CI124" s="24">
        <v>210.86500000000001</v>
      </c>
      <c r="CJ124" s="24">
        <v>244.04900000000001</v>
      </c>
      <c r="CK124" s="24">
        <v>2</v>
      </c>
      <c r="CL124" s="99" t="s">
        <v>413</v>
      </c>
      <c r="CM124" s="96" t="s">
        <v>414</v>
      </c>
      <c r="CN124" s="24">
        <v>2.62</v>
      </c>
      <c r="CO124" s="24">
        <v>2.62</v>
      </c>
      <c r="CP124" s="24">
        <v>554.43899999999996</v>
      </c>
      <c r="CQ124" s="24">
        <v>1</v>
      </c>
      <c r="CR124" s="24">
        <v>98</v>
      </c>
      <c r="CS124" s="24">
        <v>99</v>
      </c>
      <c r="CT124" s="24">
        <v>3</v>
      </c>
      <c r="CU124" s="24">
        <v>1</v>
      </c>
      <c r="CV124" s="25" t="s">
        <v>4983</v>
      </c>
      <c r="CW124" s="24">
        <v>231.84899999999999</v>
      </c>
      <c r="CX124" s="24">
        <v>231.84899999999999</v>
      </c>
      <c r="CY124" s="24">
        <v>499.26100000000002</v>
      </c>
      <c r="CZ124" s="24">
        <v>1</v>
      </c>
      <c r="DA124" s="24">
        <v>1.5209999999999999</v>
      </c>
      <c r="DB124" s="24">
        <v>46.728000000000002</v>
      </c>
      <c r="DC124" s="24">
        <v>48.115000000000002</v>
      </c>
      <c r="DD124" s="24">
        <v>4</v>
      </c>
      <c r="DE124" s="25" t="s">
        <v>1297</v>
      </c>
      <c r="DF124" s="24">
        <v>39.741</v>
      </c>
      <c r="DG124" s="24">
        <v>79.451999999999998</v>
      </c>
      <c r="DH124" s="24">
        <v>118.41800000000001</v>
      </c>
      <c r="DI124" s="24">
        <v>2</v>
      </c>
      <c r="DJ124" s="24">
        <v>98</v>
      </c>
      <c r="DK124" s="24">
        <v>93</v>
      </c>
      <c r="DL124" s="24">
        <v>17.457999999999998</v>
      </c>
      <c r="DM124" s="24">
        <v>544.07899999999995</v>
      </c>
      <c r="DN124" s="24">
        <v>545.76300000000003</v>
      </c>
      <c r="DO124" s="24">
        <v>15</v>
      </c>
      <c r="DP124" s="25" t="s">
        <v>4984</v>
      </c>
      <c r="DQ124" s="25" t="s">
        <v>327</v>
      </c>
      <c r="DR124" s="25"/>
      <c r="DS124" s="74">
        <v>0</v>
      </c>
      <c r="DT124" s="25" t="s">
        <v>4985</v>
      </c>
      <c r="DU124" s="24">
        <v>0</v>
      </c>
      <c r="DV124" s="24">
        <v>0</v>
      </c>
      <c r="DW124" s="24">
        <v>84.841999999999999</v>
      </c>
      <c r="DX124" s="24">
        <v>0</v>
      </c>
      <c r="DY124" s="24">
        <v>100</v>
      </c>
      <c r="DZ124" s="24">
        <v>90</v>
      </c>
      <c r="EA124" s="24">
        <v>42.634</v>
      </c>
      <c r="EB124" s="24">
        <v>59.89</v>
      </c>
      <c r="EC124" s="24">
        <v>66.957999999999998</v>
      </c>
      <c r="ED124" s="24">
        <v>2</v>
      </c>
      <c r="EE124" s="96" t="s">
        <v>417</v>
      </c>
      <c r="EF124" s="96" t="s">
        <v>364</v>
      </c>
      <c r="EG124" s="24">
        <v>0</v>
      </c>
      <c r="EH124" s="24">
        <v>0</v>
      </c>
      <c r="EI124" s="24">
        <v>173.90899999999999</v>
      </c>
      <c r="EJ124" s="24">
        <v>0</v>
      </c>
      <c r="EK124" s="24">
        <v>97</v>
      </c>
      <c r="EL124" s="24">
        <v>84</v>
      </c>
      <c r="EM124" s="24">
        <v>2</v>
      </c>
      <c r="EN124" s="24">
        <v>2</v>
      </c>
      <c r="EO124" s="25" t="s">
        <v>3354</v>
      </c>
      <c r="EP124" s="24">
        <v>27.033000000000001</v>
      </c>
      <c r="EQ124" s="24">
        <v>41.518000000000001</v>
      </c>
      <c r="ER124" s="24">
        <v>42.755000000000003</v>
      </c>
      <c r="ES124" s="24">
        <v>14</v>
      </c>
      <c r="ET124" s="25" t="s">
        <v>456</v>
      </c>
      <c r="EU124" s="24">
        <v>0</v>
      </c>
      <c r="EV124" s="24">
        <v>0</v>
      </c>
      <c r="EW124" s="24">
        <v>287.66399999999999</v>
      </c>
      <c r="EX124" s="24">
        <v>0</v>
      </c>
      <c r="EY124" s="24">
        <v>99</v>
      </c>
      <c r="EZ124" s="24">
        <v>81</v>
      </c>
      <c r="FA124" s="24">
        <v>4.9139999999999997</v>
      </c>
      <c r="FB124" s="24">
        <v>85.41</v>
      </c>
      <c r="FC124" s="24">
        <v>86.566000000000003</v>
      </c>
      <c r="FD124" s="24">
        <v>11</v>
      </c>
      <c r="FE124" s="25" t="s">
        <v>4986</v>
      </c>
      <c r="FF124" s="24">
        <v>1</v>
      </c>
      <c r="FG124" s="24">
        <v>1</v>
      </c>
      <c r="FH124" s="24">
        <v>2</v>
      </c>
      <c r="FI124" s="24">
        <v>1</v>
      </c>
      <c r="FJ124" s="24">
        <v>1</v>
      </c>
      <c r="FK124" s="24">
        <v>0</v>
      </c>
      <c r="FL124" s="25" t="s">
        <v>313</v>
      </c>
      <c r="FM124" s="25" t="s">
        <v>313</v>
      </c>
      <c r="FN124" s="24">
        <v>1</v>
      </c>
      <c r="FO124" s="24">
        <v>159.97399999999999</v>
      </c>
      <c r="FP124" s="24">
        <v>367.63400000000001</v>
      </c>
      <c r="FQ124" s="24">
        <v>369.94099999999997</v>
      </c>
      <c r="FR124" s="24">
        <v>18</v>
      </c>
      <c r="FS124" s="25" t="s">
        <v>4987</v>
      </c>
      <c r="FT124" s="25" t="s">
        <v>323</v>
      </c>
      <c r="FU124" s="25"/>
      <c r="FV124" s="74">
        <v>1</v>
      </c>
      <c r="FW124" s="25" t="s">
        <v>4988</v>
      </c>
      <c r="FX124" s="25" t="s">
        <v>339</v>
      </c>
      <c r="FY124" s="24">
        <v>393.88799999999998</v>
      </c>
      <c r="FZ124" s="24">
        <v>505.839</v>
      </c>
      <c r="GA124" s="24">
        <v>506.62299999999999</v>
      </c>
      <c r="GB124" s="24">
        <v>11</v>
      </c>
      <c r="GC124" s="25" t="s">
        <v>4589</v>
      </c>
      <c r="GD124" s="25" t="s">
        <v>327</v>
      </c>
      <c r="GE124" s="25"/>
      <c r="GF124" s="74">
        <v>0</v>
      </c>
      <c r="GG124" s="25" t="s">
        <v>4989</v>
      </c>
      <c r="GH124" s="25" t="s">
        <v>343</v>
      </c>
      <c r="GI124" s="24">
        <v>33.738</v>
      </c>
      <c r="GJ124" s="24">
        <v>95.096000000000004</v>
      </c>
      <c r="GK124" s="24">
        <v>97.828999999999994</v>
      </c>
      <c r="GL124" s="24">
        <v>8</v>
      </c>
      <c r="GM124" s="24">
        <v>1</v>
      </c>
      <c r="GN124" s="25" t="s">
        <v>4990</v>
      </c>
      <c r="GO124" s="24">
        <v>47.274000000000001</v>
      </c>
      <c r="GP124" s="24">
        <v>47.274000000000001</v>
      </c>
      <c r="GQ124" s="24">
        <v>52.862000000000002</v>
      </c>
      <c r="GR124" s="24">
        <v>1</v>
      </c>
      <c r="GS124" s="24">
        <v>2</v>
      </c>
      <c r="GT124" s="24">
        <v>2</v>
      </c>
      <c r="GU124" s="24">
        <v>1</v>
      </c>
      <c r="GV124" s="24">
        <v>4</v>
      </c>
      <c r="GW124" s="25" t="s">
        <v>460</v>
      </c>
      <c r="GX124" s="24">
        <v>11.063000000000001</v>
      </c>
      <c r="GY124" s="24">
        <v>60.28</v>
      </c>
      <c r="GZ124" s="24">
        <v>61.725000000000001</v>
      </c>
      <c r="HA124" s="24">
        <v>12</v>
      </c>
      <c r="HB124" s="24">
        <v>2</v>
      </c>
      <c r="HC124" s="24">
        <v>1</v>
      </c>
      <c r="HD124" s="24">
        <v>2</v>
      </c>
      <c r="HE124" s="24">
        <v>2</v>
      </c>
      <c r="HF124" s="24">
        <v>1</v>
      </c>
      <c r="HG124" s="24">
        <v>6</v>
      </c>
      <c r="HH124" s="24">
        <v>6</v>
      </c>
      <c r="HI124" s="25" t="s">
        <v>3684</v>
      </c>
      <c r="HJ124" s="25" t="s">
        <v>3685</v>
      </c>
      <c r="HK124" s="8"/>
      <c r="HL124" s="25" t="s">
        <v>4975</v>
      </c>
      <c r="HM124" s="23">
        <v>44287.644270833334</v>
      </c>
      <c r="HN124" s="23">
        <v>44292.805671296293</v>
      </c>
      <c r="HO124" s="24">
        <v>100</v>
      </c>
      <c r="HP124" s="24">
        <v>445945</v>
      </c>
      <c r="HQ124" s="24">
        <v>1</v>
      </c>
      <c r="HR124" s="23">
        <v>44292.805687650463</v>
      </c>
      <c r="HS124" s="25" t="s">
        <v>314</v>
      </c>
      <c r="HT124" s="25" t="s">
        <v>779</v>
      </c>
      <c r="HU124" s="25" t="s">
        <v>1158</v>
      </c>
      <c r="HV124" s="25" t="s">
        <v>4976</v>
      </c>
      <c r="HW124" s="24">
        <v>1</v>
      </c>
      <c r="HX124" s="24">
        <v>0</v>
      </c>
      <c r="HY124" s="24">
        <v>2</v>
      </c>
      <c r="HZ124" s="24">
        <v>2</v>
      </c>
      <c r="IA124" s="24">
        <v>3</v>
      </c>
      <c r="IB124" s="24">
        <v>3</v>
      </c>
      <c r="IC124" s="24">
        <v>3</v>
      </c>
      <c r="ID124" s="24">
        <v>3</v>
      </c>
      <c r="IE124" s="25" t="s">
        <v>4991</v>
      </c>
      <c r="IF124" s="24">
        <v>3</v>
      </c>
      <c r="IG124" s="24">
        <v>0</v>
      </c>
      <c r="IH124" s="25" t="s">
        <v>4992</v>
      </c>
      <c r="II124" s="25" t="s">
        <v>391</v>
      </c>
      <c r="IJ124" s="25"/>
      <c r="IK124" s="74">
        <v>1</v>
      </c>
      <c r="IL124" s="25" t="s">
        <v>4993</v>
      </c>
      <c r="IM124" s="74">
        <v>33</v>
      </c>
      <c r="IN124" s="25"/>
      <c r="IO124" s="74">
        <v>1</v>
      </c>
      <c r="IP124" s="25" t="s">
        <v>4994</v>
      </c>
      <c r="IQ124" s="25" t="s">
        <v>4995</v>
      </c>
      <c r="IR124" s="74">
        <v>24</v>
      </c>
      <c r="IS124" s="25"/>
      <c r="IT124" s="74">
        <v>0</v>
      </c>
      <c r="IU124" s="25" t="s">
        <v>4996</v>
      </c>
      <c r="IV124" s="74">
        <v>13</v>
      </c>
      <c r="IW124" s="25"/>
      <c r="IX124" s="74">
        <v>0</v>
      </c>
      <c r="IY124" s="25" t="s">
        <v>4997</v>
      </c>
      <c r="IZ124" s="25" t="s">
        <v>4998</v>
      </c>
      <c r="JA124" s="74">
        <v>40</v>
      </c>
      <c r="JB124" s="25"/>
      <c r="JC124" s="74">
        <v>1</v>
      </c>
      <c r="JD124" s="25" t="s">
        <v>4999</v>
      </c>
      <c r="JE124" s="74">
        <v>30</v>
      </c>
      <c r="JF124" s="25"/>
      <c r="JG124" s="74">
        <v>0</v>
      </c>
      <c r="JH124" s="25" t="s">
        <v>5000</v>
      </c>
      <c r="JI124" s="24">
        <v>3</v>
      </c>
      <c r="JJ124" s="24">
        <v>0</v>
      </c>
      <c r="JK124" s="24">
        <v>2</v>
      </c>
      <c r="JL124" s="24">
        <v>2</v>
      </c>
      <c r="JM124" s="25" t="s">
        <v>5001</v>
      </c>
      <c r="JN124" s="24">
        <v>1</v>
      </c>
      <c r="JO124" s="24">
        <v>1</v>
      </c>
      <c r="JP124" s="24">
        <v>3</v>
      </c>
      <c r="JQ124" s="24">
        <v>2</v>
      </c>
      <c r="JR124" s="24">
        <v>1</v>
      </c>
      <c r="JS124" s="25" t="s">
        <v>5002</v>
      </c>
      <c r="JT124" s="24">
        <v>2</v>
      </c>
      <c r="JU124" s="24">
        <v>1</v>
      </c>
      <c r="JV124" s="25" t="s">
        <v>5003</v>
      </c>
      <c r="JW124" s="24">
        <v>2</v>
      </c>
      <c r="JX124" s="24">
        <v>3</v>
      </c>
      <c r="JY124" s="24">
        <v>0</v>
      </c>
      <c r="JZ124" s="24">
        <v>1</v>
      </c>
      <c r="KA124" s="24">
        <v>0</v>
      </c>
      <c r="KB124" s="25" t="s">
        <v>313</v>
      </c>
      <c r="KC124" s="25" t="s">
        <v>313</v>
      </c>
      <c r="KD124" s="24">
        <v>1</v>
      </c>
      <c r="KE124" s="24">
        <v>11.933999999999999</v>
      </c>
      <c r="KF124" s="24">
        <v>34.71</v>
      </c>
      <c r="KG124" s="24">
        <v>35.741999999999997</v>
      </c>
      <c r="KH124" s="24">
        <v>5</v>
      </c>
      <c r="KI124" s="24">
        <v>1</v>
      </c>
      <c r="KJ124" s="24">
        <v>1</v>
      </c>
      <c r="KK124" s="24">
        <v>2</v>
      </c>
      <c r="KL124" s="24">
        <v>1</v>
      </c>
      <c r="KM124" s="24">
        <v>1</v>
      </c>
      <c r="KN124" s="24">
        <v>10</v>
      </c>
      <c r="KO124" s="24">
        <v>2</v>
      </c>
      <c r="KP124" s="25" t="s">
        <v>312</v>
      </c>
      <c r="KQ124" s="25" t="s">
        <v>313</v>
      </c>
      <c r="KR124" s="24">
        <v>1</v>
      </c>
      <c r="KS124" s="25" t="s">
        <v>633</v>
      </c>
      <c r="KT124" s="25" t="s">
        <v>313</v>
      </c>
      <c r="KU124" s="24">
        <v>3</v>
      </c>
      <c r="KV124" s="24">
        <v>3</v>
      </c>
      <c r="KW124" s="24">
        <v>3</v>
      </c>
      <c r="KX124" s="24">
        <v>2</v>
      </c>
      <c r="KY124" s="24">
        <v>3</v>
      </c>
      <c r="KZ124" s="24">
        <v>3</v>
      </c>
      <c r="LA124" s="24">
        <v>3</v>
      </c>
      <c r="LB124" s="24">
        <v>4</v>
      </c>
      <c r="LC124" s="24">
        <v>3</v>
      </c>
      <c r="LD124" s="24">
        <v>2</v>
      </c>
      <c r="LE124" s="24">
        <v>4</v>
      </c>
      <c r="LF124" s="24">
        <v>3</v>
      </c>
      <c r="LG124" s="24">
        <v>3</v>
      </c>
      <c r="LH124" s="24">
        <v>3</v>
      </c>
      <c r="LI124" s="24">
        <v>4</v>
      </c>
      <c r="LJ124" s="24">
        <v>3</v>
      </c>
      <c r="LK124" s="24">
        <v>2</v>
      </c>
      <c r="LL124" s="24">
        <v>3</v>
      </c>
      <c r="LM124" s="24">
        <v>3</v>
      </c>
      <c r="LN124" s="24">
        <v>5</v>
      </c>
      <c r="LO124" s="24">
        <v>5</v>
      </c>
      <c r="LP124" s="24">
        <v>5</v>
      </c>
      <c r="LQ124" s="24">
        <v>4</v>
      </c>
      <c r="LR124" s="24">
        <v>4</v>
      </c>
      <c r="LS124" s="24">
        <v>3</v>
      </c>
      <c r="LT124" s="24">
        <v>3</v>
      </c>
      <c r="LU124" s="24">
        <v>4</v>
      </c>
      <c r="LV124" s="25" t="s">
        <v>5004</v>
      </c>
      <c r="LW124" s="25" t="s">
        <v>5005</v>
      </c>
      <c r="LX124" s="25" t="s">
        <v>5006</v>
      </c>
      <c r="LY124" s="25" t="s">
        <v>5007</v>
      </c>
      <c r="LZ124" s="24">
        <v>42</v>
      </c>
      <c r="MA124">
        <f t="shared" si="59"/>
        <v>11</v>
      </c>
      <c r="MB124">
        <f t="shared" si="60"/>
        <v>16</v>
      </c>
      <c r="MC124">
        <f t="shared" si="61"/>
        <v>8</v>
      </c>
      <c r="MD124">
        <f t="shared" si="62"/>
        <v>6</v>
      </c>
      <c r="ME124">
        <f t="shared" si="92"/>
        <v>36</v>
      </c>
      <c r="MF124">
        <f t="shared" si="93"/>
        <v>1.8333333333333333</v>
      </c>
      <c r="MG124">
        <f t="shared" si="94"/>
        <v>2.6666666666666665</v>
      </c>
      <c r="MH124">
        <f t="shared" si="95"/>
        <v>1.6</v>
      </c>
      <c r="MI124">
        <f t="shared" si="96"/>
        <v>1.2</v>
      </c>
      <c r="MJ124">
        <f t="shared" si="97"/>
        <v>3</v>
      </c>
      <c r="MK124">
        <f t="shared" si="98"/>
        <v>1.2</v>
      </c>
      <c r="ML124">
        <f t="shared" si="99"/>
        <v>2.6</v>
      </c>
      <c r="MM124">
        <f t="shared" si="100"/>
        <v>1</v>
      </c>
      <c r="MN124">
        <f t="shared" si="101"/>
        <v>2</v>
      </c>
      <c r="MO124">
        <f t="shared" si="102"/>
        <v>1.1666666666666667</v>
      </c>
      <c r="MP124">
        <f t="shared" si="103"/>
        <v>2.5</v>
      </c>
      <c r="MQ124">
        <f t="shared" si="104"/>
        <v>0</v>
      </c>
      <c r="MR124">
        <f t="shared" si="105"/>
        <v>3</v>
      </c>
      <c r="MS124">
        <f t="shared" si="106"/>
        <v>98.857142857142861</v>
      </c>
      <c r="MT124">
        <f t="shared" si="107"/>
        <v>90.428571428571431</v>
      </c>
      <c r="MU124" s="77">
        <f t="shared" si="63"/>
        <v>1</v>
      </c>
      <c r="MV124">
        <f t="shared" si="64"/>
        <v>0</v>
      </c>
      <c r="MW124">
        <v>1</v>
      </c>
      <c r="MX124">
        <v>1</v>
      </c>
      <c r="MY124">
        <f t="shared" si="65"/>
        <v>0</v>
      </c>
      <c r="MZ124">
        <v>1</v>
      </c>
      <c r="NA124">
        <v>1</v>
      </c>
      <c r="NB124">
        <f t="shared" si="66"/>
        <v>1</v>
      </c>
      <c r="NC124">
        <f t="shared" si="67"/>
        <v>1</v>
      </c>
      <c r="ND124">
        <f t="shared" si="68"/>
        <v>0</v>
      </c>
      <c r="NE124">
        <f t="shared" si="69"/>
        <v>0</v>
      </c>
      <c r="NF124">
        <f t="shared" si="70"/>
        <v>1</v>
      </c>
      <c r="NG124">
        <f t="shared" si="71"/>
        <v>0</v>
      </c>
      <c r="NH124">
        <f t="shared" si="72"/>
        <v>1</v>
      </c>
      <c r="NI124">
        <f t="shared" si="73"/>
        <v>1</v>
      </c>
      <c r="NJ124">
        <f t="shared" si="74"/>
        <v>0</v>
      </c>
      <c r="NK124">
        <f t="shared" si="75"/>
        <v>0</v>
      </c>
      <c r="NL124">
        <f t="shared" si="76"/>
        <v>1</v>
      </c>
      <c r="NM124">
        <f t="shared" si="77"/>
        <v>0</v>
      </c>
      <c r="NN124" s="77">
        <f t="shared" si="78"/>
        <v>1</v>
      </c>
      <c r="NO124" s="77">
        <f t="shared" si="79"/>
        <v>1</v>
      </c>
      <c r="NP124" s="77">
        <f t="shared" si="80"/>
        <v>1</v>
      </c>
      <c r="NQ124" s="77">
        <f t="shared" si="81"/>
        <v>0</v>
      </c>
      <c r="NR124" s="77">
        <f t="shared" si="82"/>
        <v>0</v>
      </c>
      <c r="NS124" s="77">
        <f t="shared" si="83"/>
        <v>0</v>
      </c>
      <c r="NT124" s="77">
        <f t="shared" si="84"/>
        <v>1</v>
      </c>
      <c r="NU124" s="77">
        <f t="shared" si="85"/>
        <v>1</v>
      </c>
      <c r="NV124" s="77">
        <f t="shared" si="86"/>
        <v>1</v>
      </c>
      <c r="NW124" s="77" t="e">
        <f>IF(LEN(VLOOKUP(I:I,#REF!, 2, 0))=0, "", VLOOKUP(I:I,#REF!, 2, 0))</f>
        <v>#REF!</v>
      </c>
      <c r="NX124" s="77" t="e">
        <f>IF(LEN(VLOOKUP(I:I,#REF!, 3, 0))=0, "", VLOOKUP(I:I,#REF!, 3, 0))</f>
        <v>#REF!</v>
      </c>
      <c r="NY124" s="77">
        <f t="shared" si="108"/>
        <v>0.66666666666666663</v>
      </c>
      <c r="NZ124" s="77">
        <f t="shared" si="109"/>
        <v>1</v>
      </c>
      <c r="OA124" s="77">
        <f t="shared" si="110"/>
        <v>0</v>
      </c>
      <c r="OB124" s="77">
        <f t="shared" si="87"/>
        <v>0.5</v>
      </c>
      <c r="OC124">
        <f t="shared" si="88"/>
        <v>0.5</v>
      </c>
      <c r="OD124" s="77">
        <f t="shared" si="111"/>
        <v>0.5</v>
      </c>
      <c r="OE124">
        <f t="shared" si="89"/>
        <v>0.6</v>
      </c>
      <c r="OF124">
        <f t="shared" si="90"/>
        <v>0.54545454545454541</v>
      </c>
      <c r="OG124" t="e">
        <f t="shared" si="112"/>
        <v>#REF!</v>
      </c>
      <c r="OH124">
        <f t="shared" si="91"/>
        <v>0.58333333333333337</v>
      </c>
      <c r="OI124">
        <f t="shared" si="113"/>
        <v>0.25</v>
      </c>
      <c r="OJ124" s="77">
        <f t="shared" si="114"/>
        <v>0.75</v>
      </c>
      <c r="OK124" t="e">
        <f>IF(LEN(VLOOKUP(I:I,#REF!, 2, 0))=0, "", VLOOKUP(I:I,#REF!, 2, 0))</f>
        <v>#REF!</v>
      </c>
      <c r="OL124" t="e">
        <f>IF(LEN(VLOOKUP(I:I,#REF!, 3, 0))=0, "", VLOOKUP(I:I,#REF!, 3, 0))</f>
        <v>#REF!</v>
      </c>
      <c r="OM124">
        <v>1</v>
      </c>
      <c r="ON124">
        <v>0</v>
      </c>
      <c r="OO124" s="1">
        <v>1</v>
      </c>
      <c r="OP124">
        <f t="shared" si="115"/>
        <v>13</v>
      </c>
      <c r="OQ124">
        <v>0</v>
      </c>
      <c r="OR124">
        <v>4</v>
      </c>
      <c r="OS124">
        <f t="shared" si="116"/>
        <v>11</v>
      </c>
    </row>
    <row r="125" spans="3:409" ht="18" customHeight="1">
      <c r="C125">
        <v>1</v>
      </c>
      <c r="E125">
        <v>1</v>
      </c>
      <c r="F125" t="s">
        <v>353</v>
      </c>
      <c r="G125" t="s">
        <v>353</v>
      </c>
      <c r="H125" s="110" t="s">
        <v>1738</v>
      </c>
      <c r="I125" s="110" t="s">
        <v>1738</v>
      </c>
      <c r="J125" s="5"/>
      <c r="K125" s="6">
        <v>44284.655092592591</v>
      </c>
      <c r="L125" s="6">
        <v>44286.588599537034</v>
      </c>
      <c r="M125" s="7">
        <v>53</v>
      </c>
      <c r="N125" s="7">
        <v>2</v>
      </c>
      <c r="O125" s="73">
        <v>1</v>
      </c>
      <c r="P125" s="4" t="s">
        <v>313</v>
      </c>
      <c r="Q125" s="7">
        <v>167055</v>
      </c>
      <c r="R125" s="7">
        <v>0</v>
      </c>
      <c r="S125" s="6">
        <v>44293.502986412037</v>
      </c>
      <c r="T125" s="4" t="s">
        <v>1739</v>
      </c>
      <c r="U125" s="4" t="s">
        <v>1740</v>
      </c>
      <c r="V125" s="4" t="s">
        <v>871</v>
      </c>
      <c r="W125" s="4" t="s">
        <v>1186</v>
      </c>
      <c r="X125" s="7">
        <v>23.111999999999998</v>
      </c>
      <c r="Y125" s="7">
        <v>31.427</v>
      </c>
      <c r="Z125" s="7">
        <v>37.78</v>
      </c>
      <c r="AA125" s="7">
        <v>4</v>
      </c>
      <c r="AB125" s="7">
        <v>3</v>
      </c>
      <c r="AC125" s="7">
        <v>2</v>
      </c>
      <c r="AD125" s="7">
        <v>3</v>
      </c>
      <c r="AE125" s="7">
        <v>0</v>
      </c>
      <c r="AF125" s="7">
        <v>1</v>
      </c>
      <c r="AG125" s="7">
        <v>1</v>
      </c>
      <c r="AH125" s="7">
        <v>3</v>
      </c>
      <c r="AI125" s="7">
        <v>1</v>
      </c>
      <c r="AJ125" s="4" t="s">
        <v>1741</v>
      </c>
      <c r="AK125" s="7">
        <v>9.2989999999999995</v>
      </c>
      <c r="AL125" s="7">
        <v>16.245999999999999</v>
      </c>
      <c r="AM125" s="7">
        <v>17.262</v>
      </c>
      <c r="AN125" s="7">
        <v>2</v>
      </c>
      <c r="AO125" s="7">
        <v>2</v>
      </c>
      <c r="AP125" s="7">
        <v>1</v>
      </c>
      <c r="AQ125" s="7">
        <v>34.911000000000001</v>
      </c>
      <c r="AR125" s="7">
        <v>34.911000000000001</v>
      </c>
      <c r="AS125" s="7">
        <v>251.232</v>
      </c>
      <c r="AT125" s="7">
        <v>1</v>
      </c>
      <c r="AU125" s="13" t="s">
        <v>353</v>
      </c>
      <c r="AV125" s="13" t="s">
        <v>353</v>
      </c>
      <c r="AW125" s="13" t="s">
        <v>353</v>
      </c>
      <c r="AX125" s="13" t="s">
        <v>353</v>
      </c>
      <c r="AY125" s="4" t="s">
        <v>353</v>
      </c>
      <c r="AZ125" s="4" t="s">
        <v>320</v>
      </c>
      <c r="BA125" s="4"/>
      <c r="BB125" s="73">
        <v>-999</v>
      </c>
      <c r="BC125" s="4" t="s">
        <v>353</v>
      </c>
      <c r="BD125" s="13" t="s">
        <v>353</v>
      </c>
      <c r="BE125" s="13" t="s">
        <v>353</v>
      </c>
      <c r="BF125" s="13" t="s">
        <v>353</v>
      </c>
      <c r="BG125" s="13" t="s">
        <v>353</v>
      </c>
      <c r="BH125" s="13" t="s">
        <v>353</v>
      </c>
      <c r="BI125" s="13" t="s">
        <v>353</v>
      </c>
      <c r="BJ125" s="13" t="s">
        <v>353</v>
      </c>
      <c r="BK125" s="13" t="s">
        <v>353</v>
      </c>
      <c r="BL125" s="4" t="s">
        <v>353</v>
      </c>
      <c r="BM125" s="4" t="s">
        <v>353</v>
      </c>
      <c r="BN125" s="4" t="s">
        <v>353</v>
      </c>
      <c r="BO125" s="4" t="s">
        <v>353</v>
      </c>
      <c r="BP125" s="4" t="s">
        <v>353</v>
      </c>
      <c r="BQ125" s="4" t="s">
        <v>353</v>
      </c>
      <c r="BR125" s="4" t="s">
        <v>353</v>
      </c>
      <c r="BS125" s="4" t="s">
        <v>353</v>
      </c>
      <c r="BT125" s="4" t="s">
        <v>353</v>
      </c>
      <c r="BU125" s="4" t="s">
        <v>353</v>
      </c>
      <c r="BV125" s="4" t="s">
        <v>353</v>
      </c>
      <c r="BW125" s="4" t="s">
        <v>353</v>
      </c>
      <c r="BX125" s="4" t="s">
        <v>320</v>
      </c>
      <c r="BY125" s="4"/>
      <c r="BZ125" s="73">
        <v>-999</v>
      </c>
      <c r="CA125" s="4" t="s">
        <v>353</v>
      </c>
      <c r="CB125" s="13" t="s">
        <v>353</v>
      </c>
      <c r="CC125" s="13" t="s">
        <v>353</v>
      </c>
      <c r="CD125" s="13" t="s">
        <v>353</v>
      </c>
      <c r="CE125" s="13" t="s">
        <v>353</v>
      </c>
      <c r="CF125" s="13" t="s">
        <v>353</v>
      </c>
      <c r="CG125" s="13" t="s">
        <v>353</v>
      </c>
      <c r="CH125" s="13" t="s">
        <v>353</v>
      </c>
      <c r="CI125" s="13" t="s">
        <v>353</v>
      </c>
      <c r="CJ125" s="13" t="s">
        <v>353</v>
      </c>
      <c r="CK125" s="4" t="s">
        <v>353</v>
      </c>
      <c r="CL125" s="97" t="s">
        <v>353</v>
      </c>
      <c r="CM125" s="94" t="s">
        <v>353</v>
      </c>
      <c r="CN125" s="4" t="s">
        <v>353</v>
      </c>
      <c r="CO125" s="4" t="s">
        <v>353</v>
      </c>
      <c r="CP125" s="4" t="s">
        <v>353</v>
      </c>
      <c r="CQ125" s="4" t="s">
        <v>353</v>
      </c>
      <c r="CR125" s="4" t="s">
        <v>353</v>
      </c>
      <c r="CS125" s="4" t="s">
        <v>353</v>
      </c>
      <c r="CT125" s="4" t="s">
        <v>353</v>
      </c>
      <c r="CU125" s="4" t="s">
        <v>353</v>
      </c>
      <c r="CV125" s="4" t="s">
        <v>353</v>
      </c>
      <c r="CW125" s="4" t="s">
        <v>353</v>
      </c>
      <c r="CX125" s="4" t="s">
        <v>353</v>
      </c>
      <c r="CY125" s="4" t="s">
        <v>353</v>
      </c>
      <c r="CZ125" s="4" t="s">
        <v>353</v>
      </c>
      <c r="DA125" s="4" t="s">
        <v>353</v>
      </c>
      <c r="DB125" s="4" t="s">
        <v>353</v>
      </c>
      <c r="DC125" s="4" t="s">
        <v>353</v>
      </c>
      <c r="DD125" s="4" t="s">
        <v>353</v>
      </c>
      <c r="DE125" s="4" t="s">
        <v>353</v>
      </c>
      <c r="DF125" s="4" t="s">
        <v>353</v>
      </c>
      <c r="DG125" s="4" t="s">
        <v>353</v>
      </c>
      <c r="DH125" s="4" t="s">
        <v>353</v>
      </c>
      <c r="DI125" s="4" t="s">
        <v>353</v>
      </c>
      <c r="DJ125" s="4" t="s">
        <v>353</v>
      </c>
      <c r="DK125" s="4" t="s">
        <v>353</v>
      </c>
      <c r="DL125" s="4" t="s">
        <v>353</v>
      </c>
      <c r="DM125" s="4" t="s">
        <v>353</v>
      </c>
      <c r="DN125" s="4" t="s">
        <v>353</v>
      </c>
      <c r="DO125" s="4" t="s">
        <v>353</v>
      </c>
      <c r="DP125" s="4" t="s">
        <v>353</v>
      </c>
      <c r="DQ125" s="4" t="s">
        <v>320</v>
      </c>
      <c r="DR125" s="4"/>
      <c r="DS125" s="73">
        <v>-999</v>
      </c>
      <c r="DT125" s="4" t="s">
        <v>353</v>
      </c>
      <c r="DU125" s="4" t="s">
        <v>353</v>
      </c>
      <c r="DV125" s="4" t="s">
        <v>353</v>
      </c>
      <c r="DW125" s="4" t="s">
        <v>353</v>
      </c>
      <c r="DX125" s="4" t="s">
        <v>353</v>
      </c>
      <c r="DY125" s="4" t="s">
        <v>353</v>
      </c>
      <c r="DZ125" s="4" t="s">
        <v>353</v>
      </c>
      <c r="EA125" s="4" t="s">
        <v>353</v>
      </c>
      <c r="EB125" s="4" t="s">
        <v>353</v>
      </c>
      <c r="EC125" s="4" t="s">
        <v>353</v>
      </c>
      <c r="ED125" s="4" t="s">
        <v>353</v>
      </c>
      <c r="EE125" s="94" t="s">
        <v>353</v>
      </c>
      <c r="EF125" s="94" t="s">
        <v>353</v>
      </c>
      <c r="EG125" s="4" t="s">
        <v>353</v>
      </c>
      <c r="EH125" s="4" t="s">
        <v>353</v>
      </c>
      <c r="EI125" s="4" t="s">
        <v>353</v>
      </c>
      <c r="EJ125" s="4" t="s">
        <v>353</v>
      </c>
      <c r="EK125" s="4" t="s">
        <v>353</v>
      </c>
      <c r="EL125" s="4" t="s">
        <v>353</v>
      </c>
      <c r="EM125" s="4" t="s">
        <v>353</v>
      </c>
      <c r="EN125" s="4" t="s">
        <v>353</v>
      </c>
      <c r="EO125" s="4" t="s">
        <v>353</v>
      </c>
      <c r="EP125" s="4" t="s">
        <v>353</v>
      </c>
      <c r="EQ125" s="4" t="s">
        <v>353</v>
      </c>
      <c r="ER125" s="4" t="s">
        <v>353</v>
      </c>
      <c r="ES125" s="4" t="s">
        <v>353</v>
      </c>
      <c r="ET125" s="4" t="s">
        <v>353</v>
      </c>
      <c r="EU125" s="4" t="s">
        <v>353</v>
      </c>
      <c r="EV125" s="4" t="s">
        <v>353</v>
      </c>
      <c r="EW125" s="4" t="s">
        <v>353</v>
      </c>
      <c r="EX125" s="4" t="s">
        <v>353</v>
      </c>
      <c r="EY125" s="4" t="s">
        <v>353</v>
      </c>
      <c r="EZ125" s="4" t="s">
        <v>353</v>
      </c>
      <c r="FA125" s="4" t="s">
        <v>353</v>
      </c>
      <c r="FB125" s="4" t="s">
        <v>353</v>
      </c>
      <c r="FC125" s="4" t="s">
        <v>353</v>
      </c>
      <c r="FD125" s="4" t="s">
        <v>353</v>
      </c>
      <c r="FE125" s="4" t="s">
        <v>353</v>
      </c>
      <c r="FF125" s="4" t="s">
        <v>353</v>
      </c>
      <c r="FG125" s="4" t="s">
        <v>353</v>
      </c>
      <c r="FH125" s="4" t="s">
        <v>353</v>
      </c>
      <c r="FI125" s="4" t="s">
        <v>353</v>
      </c>
      <c r="FJ125" s="4" t="s">
        <v>353</v>
      </c>
      <c r="FK125" s="4" t="s">
        <v>353</v>
      </c>
      <c r="FL125" s="4" t="s">
        <v>353</v>
      </c>
      <c r="FM125" s="4" t="s">
        <v>353</v>
      </c>
      <c r="FN125" s="4" t="s">
        <v>353</v>
      </c>
      <c r="FO125" s="4" t="s">
        <v>353</v>
      </c>
      <c r="FP125" s="4" t="s">
        <v>353</v>
      </c>
      <c r="FQ125" s="4" t="s">
        <v>353</v>
      </c>
      <c r="FR125" s="4" t="s">
        <v>353</v>
      </c>
      <c r="FS125" s="4" t="s">
        <v>353</v>
      </c>
      <c r="FT125" s="4" t="s">
        <v>320</v>
      </c>
      <c r="FU125" s="4"/>
      <c r="FV125" s="73">
        <v>-999</v>
      </c>
      <c r="FW125" s="4" t="s">
        <v>353</v>
      </c>
      <c r="FX125" s="4" t="s">
        <v>353</v>
      </c>
      <c r="FY125" s="4" t="s">
        <v>353</v>
      </c>
      <c r="FZ125" s="4" t="s">
        <v>353</v>
      </c>
      <c r="GA125" s="4" t="s">
        <v>353</v>
      </c>
      <c r="GB125" s="4" t="s">
        <v>353</v>
      </c>
      <c r="GC125" s="4" t="s">
        <v>353</v>
      </c>
      <c r="GD125" s="4" t="s">
        <v>320</v>
      </c>
      <c r="GE125" s="4"/>
      <c r="GF125" s="73">
        <v>-999</v>
      </c>
      <c r="GG125" s="4" t="s">
        <v>353</v>
      </c>
      <c r="GH125" s="4" t="s">
        <v>353</v>
      </c>
      <c r="GI125" s="4" t="s">
        <v>353</v>
      </c>
      <c r="GJ125" s="4" t="s">
        <v>353</v>
      </c>
      <c r="GK125" s="4" t="s">
        <v>353</v>
      </c>
      <c r="GL125" s="4" t="s">
        <v>353</v>
      </c>
      <c r="GM125" s="4" t="s">
        <v>353</v>
      </c>
      <c r="GN125" s="4" t="s">
        <v>353</v>
      </c>
      <c r="GO125" s="4" t="s">
        <v>353</v>
      </c>
      <c r="GP125" s="4" t="s">
        <v>353</v>
      </c>
      <c r="GQ125" s="4" t="s">
        <v>353</v>
      </c>
      <c r="GR125" s="4" t="s">
        <v>353</v>
      </c>
      <c r="GS125" s="4" t="s">
        <v>353</v>
      </c>
      <c r="GT125" s="4" t="s">
        <v>353</v>
      </c>
      <c r="GU125" s="4" t="s">
        <v>353</v>
      </c>
      <c r="GV125" s="4" t="s">
        <v>353</v>
      </c>
      <c r="GW125" s="4" t="s">
        <v>353</v>
      </c>
      <c r="GX125" s="4" t="s">
        <v>353</v>
      </c>
      <c r="GY125" s="4" t="s">
        <v>353</v>
      </c>
      <c r="GZ125" s="4" t="s">
        <v>353</v>
      </c>
      <c r="HA125" s="4" t="s">
        <v>353</v>
      </c>
      <c r="HB125" s="4" t="s">
        <v>353</v>
      </c>
      <c r="HC125" s="4" t="s">
        <v>353</v>
      </c>
      <c r="HD125" s="4" t="s">
        <v>353</v>
      </c>
      <c r="HE125" s="4" t="s">
        <v>353</v>
      </c>
      <c r="HF125" s="4" t="s">
        <v>353</v>
      </c>
      <c r="HG125" s="4" t="s">
        <v>353</v>
      </c>
      <c r="HH125" s="4" t="s">
        <v>353</v>
      </c>
      <c r="HI125" s="4" t="s">
        <v>346</v>
      </c>
      <c r="HJ125" s="4" t="s">
        <v>347</v>
      </c>
      <c r="HK125" s="8"/>
      <c r="HL125" s="4" t="s">
        <v>1738</v>
      </c>
      <c r="HM125" s="9"/>
      <c r="HN125" s="9"/>
      <c r="HO125" s="9"/>
      <c r="HP125" s="9"/>
      <c r="HQ125" s="9"/>
      <c r="HR125" s="9"/>
      <c r="HS125" s="9"/>
      <c r="HT125" s="9"/>
      <c r="HU125" s="9"/>
      <c r="HV125" s="9"/>
      <c r="HW125" s="9"/>
      <c r="HX125" s="9"/>
      <c r="HY125" s="9"/>
      <c r="HZ125" s="9"/>
      <c r="IA125" s="9"/>
      <c r="IB125" s="9"/>
      <c r="IC125" s="9"/>
      <c r="ID125" s="9"/>
      <c r="IE125" s="9"/>
      <c r="IF125" s="9"/>
      <c r="IG125" s="9"/>
      <c r="IH125" s="9"/>
      <c r="II125" s="9" t="s">
        <v>320</v>
      </c>
      <c r="IJ125" s="9"/>
      <c r="IK125" s="7">
        <v>-999</v>
      </c>
      <c r="IL125" s="9"/>
      <c r="IM125" s="9" t="s">
        <v>320</v>
      </c>
      <c r="IN125" s="9"/>
      <c r="IO125" s="73">
        <v>-999</v>
      </c>
      <c r="IP125" s="9"/>
      <c r="IQ125" s="9"/>
      <c r="IR125" s="9" t="s">
        <v>320</v>
      </c>
      <c r="IS125" s="9"/>
      <c r="IT125" s="7">
        <v>-999</v>
      </c>
      <c r="IU125" s="9"/>
      <c r="IV125" s="9" t="s">
        <v>320</v>
      </c>
      <c r="IW125" s="9"/>
      <c r="IX125" s="7">
        <v>-999</v>
      </c>
      <c r="IY125" s="9"/>
      <c r="IZ125" s="9"/>
      <c r="JA125" s="9" t="s">
        <v>320</v>
      </c>
      <c r="JB125" s="9"/>
      <c r="JC125" s="7">
        <v>-999</v>
      </c>
      <c r="JD125" s="9"/>
      <c r="JE125" s="9" t="s">
        <v>320</v>
      </c>
      <c r="JF125" s="9"/>
      <c r="JG125" s="7">
        <v>-999</v>
      </c>
      <c r="JH125" s="9"/>
      <c r="JI125" s="9"/>
      <c r="JJ125" s="9"/>
      <c r="JK125" s="9"/>
      <c r="JL125" s="9"/>
      <c r="JM125" s="9"/>
      <c r="JN125" s="9"/>
      <c r="JO125" s="9"/>
      <c r="JP125" s="9"/>
      <c r="JQ125" s="9"/>
      <c r="JR125" s="9"/>
      <c r="JS125" s="9"/>
      <c r="JT125" s="9"/>
      <c r="JU125" s="9"/>
      <c r="JV125" s="9"/>
      <c r="JW125" s="9"/>
      <c r="JX125" s="9"/>
      <c r="JY125" s="9"/>
      <c r="JZ125" s="9"/>
      <c r="KA125" s="9"/>
      <c r="KB125" s="9"/>
      <c r="KC125" s="9"/>
      <c r="KD125" s="9"/>
      <c r="KE125" s="9"/>
      <c r="KF125" s="9"/>
      <c r="KG125" s="9"/>
      <c r="KH125" s="9"/>
      <c r="KI125" s="9"/>
      <c r="KJ125" s="9"/>
      <c r="KK125" s="9"/>
      <c r="KL125" s="9"/>
      <c r="KM125" s="9"/>
      <c r="KN125" s="9"/>
      <c r="KO125" s="9"/>
      <c r="KP125" s="9"/>
      <c r="KQ125" s="9"/>
      <c r="KR125" s="9"/>
      <c r="KS125" s="9"/>
      <c r="KT125" s="9"/>
      <c r="KU125" s="9"/>
      <c r="KV125" s="9"/>
      <c r="KW125" s="9"/>
      <c r="KX125" s="9"/>
      <c r="KY125" s="9"/>
      <c r="KZ125" s="9"/>
      <c r="LA125" s="9"/>
      <c r="LB125" s="9"/>
      <c r="LC125" s="9"/>
      <c r="LD125" s="9"/>
      <c r="LE125" s="9"/>
      <c r="LF125" s="9"/>
      <c r="LG125" s="9"/>
      <c r="LH125" s="9"/>
      <c r="LI125" s="9"/>
      <c r="LJ125" s="9"/>
      <c r="LK125" s="9"/>
      <c r="LL125" s="9"/>
      <c r="LM125" s="9"/>
      <c r="LN125" s="9"/>
      <c r="LO125" s="9"/>
      <c r="LP125" s="9"/>
      <c r="LQ125" s="9"/>
      <c r="LR125" s="9"/>
      <c r="LS125" s="9"/>
      <c r="LT125" s="9"/>
      <c r="LU125" s="9"/>
      <c r="LV125" s="9"/>
      <c r="LW125" s="9"/>
      <c r="LX125" s="9"/>
      <c r="LY125" s="9"/>
      <c r="LZ125" s="9"/>
      <c r="MA125">
        <f t="shared" si="59"/>
        <v>9</v>
      </c>
      <c r="MB125" t="str">
        <f t="shared" si="60"/>
        <v/>
      </c>
      <c r="MC125" t="str">
        <f t="shared" si="61"/>
        <v/>
      </c>
      <c r="MD125" t="str">
        <f t="shared" si="62"/>
        <v/>
      </c>
      <c r="ME125" t="str">
        <f t="shared" si="92"/>
        <v/>
      </c>
      <c r="MF125">
        <f t="shared" si="93"/>
        <v>1.5</v>
      </c>
      <c r="MG125" t="str">
        <f t="shared" si="94"/>
        <v/>
      </c>
      <c r="MH125" t="str">
        <f t="shared" si="95"/>
        <v/>
      </c>
      <c r="MI125" t="str">
        <f t="shared" si="96"/>
        <v/>
      </c>
      <c r="MJ125" t="str">
        <f t="shared" si="97"/>
        <v/>
      </c>
      <c r="MK125">
        <f t="shared" si="98"/>
        <v>1.5</v>
      </c>
      <c r="ML125">
        <f t="shared" si="99"/>
        <v>2.5</v>
      </c>
      <c r="MM125" t="str">
        <f t="shared" si="100"/>
        <v/>
      </c>
      <c r="MN125" t="str">
        <f t="shared" si="101"/>
        <v/>
      </c>
      <c r="MO125">
        <f t="shared" si="102"/>
        <v>1.5</v>
      </c>
      <c r="MP125">
        <f t="shared" si="103"/>
        <v>2.5</v>
      </c>
      <c r="MQ125" t="str">
        <f t="shared" si="104"/>
        <v/>
      </c>
      <c r="MR125" t="str">
        <f t="shared" si="105"/>
        <v/>
      </c>
      <c r="MS125" t="str">
        <f t="shared" si="106"/>
        <v/>
      </c>
      <c r="MT125" t="str">
        <f t="shared" si="107"/>
        <v/>
      </c>
      <c r="MU125" s="77" t="str">
        <f t="shared" si="63"/>
        <v/>
      </c>
      <c r="MV125" t="str">
        <f t="shared" si="64"/>
        <v/>
      </c>
      <c r="MY125" t="str">
        <f t="shared" si="65"/>
        <v/>
      </c>
      <c r="NB125" t="str">
        <f t="shared" si="66"/>
        <v/>
      </c>
      <c r="NC125" t="str">
        <f t="shared" si="67"/>
        <v/>
      </c>
      <c r="ND125" t="str">
        <f t="shared" si="68"/>
        <v/>
      </c>
      <c r="NE125" t="str">
        <f t="shared" si="69"/>
        <v/>
      </c>
      <c r="NF125" t="str">
        <f t="shared" si="70"/>
        <v/>
      </c>
      <c r="NG125" t="str">
        <f t="shared" si="71"/>
        <v/>
      </c>
      <c r="NH125" t="str">
        <f t="shared" si="72"/>
        <v/>
      </c>
      <c r="NI125" t="str">
        <f t="shared" si="73"/>
        <v/>
      </c>
      <c r="NJ125" t="str">
        <f t="shared" si="74"/>
        <v/>
      </c>
      <c r="NK125" t="str">
        <f t="shared" si="75"/>
        <v/>
      </c>
      <c r="NL125" t="str">
        <f t="shared" si="76"/>
        <v/>
      </c>
      <c r="NM125" t="str">
        <f t="shared" si="77"/>
        <v/>
      </c>
      <c r="NN125" s="77" t="str">
        <f t="shared" si="78"/>
        <v/>
      </c>
      <c r="NO125" s="77" t="str">
        <f t="shared" si="79"/>
        <v/>
      </c>
      <c r="NP125" s="77" t="str">
        <f t="shared" si="80"/>
        <v/>
      </c>
      <c r="NQ125" s="77" t="str">
        <f t="shared" si="81"/>
        <v/>
      </c>
      <c r="NR125" s="77" t="str">
        <f t="shared" si="82"/>
        <v/>
      </c>
      <c r="NS125" s="77" t="str">
        <f t="shared" si="83"/>
        <v/>
      </c>
      <c r="NT125" s="77" t="str">
        <f t="shared" si="84"/>
        <v/>
      </c>
      <c r="NU125" s="77" t="str">
        <f t="shared" si="85"/>
        <v/>
      </c>
      <c r="NV125" s="77" t="str">
        <f t="shared" si="86"/>
        <v/>
      </c>
      <c r="NW125" s="77" t="e">
        <f>IF(LEN(VLOOKUP(I:I,#REF!, 2, 0))=0, "", VLOOKUP(I:I,#REF!, 2, 0))</f>
        <v>#REF!</v>
      </c>
      <c r="NX125" s="77" t="e">
        <f>IF(LEN(VLOOKUP(I:I,#REF!, 3, 0))=0, "", VLOOKUP(I:I,#REF!, 3, 0))</f>
        <v>#REF!</v>
      </c>
      <c r="NY125" s="77" t="str">
        <f t="shared" si="108"/>
        <v/>
      </c>
      <c r="NZ125" s="77" t="str">
        <f t="shared" si="109"/>
        <v/>
      </c>
      <c r="OA125" s="77" t="str">
        <f t="shared" si="110"/>
        <v/>
      </c>
      <c r="OB125" s="77" t="str">
        <f t="shared" si="87"/>
        <v/>
      </c>
      <c r="OC125" t="str">
        <f t="shared" si="88"/>
        <v/>
      </c>
      <c r="OD125" s="77" t="str">
        <f t="shared" si="111"/>
        <v/>
      </c>
      <c r="OE125" t="str">
        <f t="shared" si="89"/>
        <v/>
      </c>
      <c r="OF125" t="str">
        <f t="shared" si="90"/>
        <v/>
      </c>
      <c r="OG125" t="str">
        <f t="shared" si="112"/>
        <v/>
      </c>
      <c r="OH125" t="str">
        <f t="shared" si="91"/>
        <v/>
      </c>
      <c r="OI125" t="str">
        <f t="shared" si="113"/>
        <v/>
      </c>
      <c r="OJ125" s="77" t="str">
        <f t="shared" si="114"/>
        <v/>
      </c>
      <c r="OK125" t="e">
        <f>IF(LEN(VLOOKUP(I:I,#REF!, 2, 0))=0, "", VLOOKUP(I:I,#REF!, 2, 0))</f>
        <v>#REF!</v>
      </c>
      <c r="OL125" t="e">
        <f>IF(LEN(VLOOKUP(I:I,#REF!, 3, 0))=0, "", VLOOKUP(I:I,#REF!, 3, 0))</f>
        <v>#REF!</v>
      </c>
      <c r="OM125" t="s">
        <v>353</v>
      </c>
      <c r="ON125" t="s">
        <v>353</v>
      </c>
      <c r="OO125" s="161" t="s">
        <v>353</v>
      </c>
      <c r="OP125" t="str">
        <f t="shared" si="115"/>
        <v/>
      </c>
      <c r="OQ125">
        <v>0</v>
      </c>
      <c r="OR125">
        <v>4</v>
      </c>
      <c r="OS125">
        <f t="shared" si="116"/>
        <v>6</v>
      </c>
    </row>
    <row r="126" spans="3:409" ht="18" customHeight="1">
      <c r="F126" t="s">
        <v>353</v>
      </c>
      <c r="G126" t="s">
        <v>353</v>
      </c>
      <c r="H126" s="110" t="s">
        <v>1742</v>
      </c>
      <c r="I126" s="110" t="s">
        <v>1742</v>
      </c>
      <c r="J126" s="5"/>
      <c r="K126" s="6">
        <v>44284.599432870367</v>
      </c>
      <c r="L126" s="6">
        <v>44284.757430555554</v>
      </c>
      <c r="M126" s="7">
        <v>100</v>
      </c>
      <c r="N126" s="7">
        <v>2</v>
      </c>
      <c r="O126" s="73">
        <v>1</v>
      </c>
      <c r="P126" s="4" t="s">
        <v>313</v>
      </c>
      <c r="Q126" s="7">
        <v>13651</v>
      </c>
      <c r="R126" s="7">
        <v>1</v>
      </c>
      <c r="S126" s="6">
        <v>44284.757453831022</v>
      </c>
      <c r="T126" s="4" t="s">
        <v>314</v>
      </c>
      <c r="U126" s="4" t="s">
        <v>1743</v>
      </c>
      <c r="V126" s="4" t="s">
        <v>1744</v>
      </c>
      <c r="W126" s="4" t="s">
        <v>317</v>
      </c>
      <c r="X126" s="7">
        <v>28.957000000000001</v>
      </c>
      <c r="Y126" s="7">
        <v>57.408999999999999</v>
      </c>
      <c r="Z126" s="7">
        <v>59.441000000000003</v>
      </c>
      <c r="AA126" s="7">
        <v>4</v>
      </c>
      <c r="AB126" s="7">
        <v>2</v>
      </c>
      <c r="AC126" s="7">
        <v>2</v>
      </c>
      <c r="AD126" s="7">
        <v>1</v>
      </c>
      <c r="AE126" s="7">
        <v>2</v>
      </c>
      <c r="AF126" s="7">
        <v>3</v>
      </c>
      <c r="AG126" s="7">
        <v>3</v>
      </c>
      <c r="AH126" s="7">
        <v>0</v>
      </c>
      <c r="AI126" s="7">
        <v>2</v>
      </c>
      <c r="AJ126" s="4" t="s">
        <v>1745</v>
      </c>
      <c r="AK126" s="7">
        <v>5.673</v>
      </c>
      <c r="AL126" s="7">
        <v>39.838000000000001</v>
      </c>
      <c r="AM126" s="7">
        <v>41.453000000000003</v>
      </c>
      <c r="AN126" s="7">
        <v>3</v>
      </c>
      <c r="AO126" s="7">
        <v>4</v>
      </c>
      <c r="AP126" s="7">
        <v>1</v>
      </c>
      <c r="AQ126" s="7">
        <v>0</v>
      </c>
      <c r="AR126" s="7">
        <v>0</v>
      </c>
      <c r="AS126" s="7">
        <v>159.446</v>
      </c>
      <c r="AT126" s="7">
        <v>0</v>
      </c>
      <c r="AU126" s="7">
        <v>96.796000000000006</v>
      </c>
      <c r="AV126" s="7">
        <v>390.47500000000002</v>
      </c>
      <c r="AW126" s="7">
        <v>397.161</v>
      </c>
      <c r="AX126" s="7">
        <v>16</v>
      </c>
      <c r="AY126" s="4" t="s">
        <v>1746</v>
      </c>
      <c r="AZ126" s="4" t="s">
        <v>320</v>
      </c>
      <c r="BA126" s="4"/>
      <c r="BB126" s="73">
        <v>-888</v>
      </c>
      <c r="BC126" s="4" t="s">
        <v>1747</v>
      </c>
      <c r="BD126" s="7">
        <v>0</v>
      </c>
      <c r="BE126" s="7">
        <v>0</v>
      </c>
      <c r="BF126" s="7">
        <v>275.86500000000001</v>
      </c>
      <c r="BG126" s="7">
        <v>0</v>
      </c>
      <c r="BH126" s="7">
        <v>40.380000000000003</v>
      </c>
      <c r="BI126" s="7">
        <v>40.380000000000003</v>
      </c>
      <c r="BJ126" s="7">
        <v>61.268000000000001</v>
      </c>
      <c r="BK126" s="7">
        <v>1</v>
      </c>
      <c r="BL126" s="4" t="s">
        <v>1748</v>
      </c>
      <c r="BM126" s="7">
        <v>0</v>
      </c>
      <c r="BN126" s="7">
        <v>0</v>
      </c>
      <c r="BO126" s="7">
        <v>47.481000000000002</v>
      </c>
      <c r="BP126" s="7">
        <v>0</v>
      </c>
      <c r="BQ126" s="7">
        <v>45</v>
      </c>
      <c r="BR126" s="7">
        <v>74</v>
      </c>
      <c r="BS126" s="7">
        <v>67.593000000000004</v>
      </c>
      <c r="BT126" s="7">
        <v>2419.623</v>
      </c>
      <c r="BU126" s="7">
        <v>2422.2510000000002</v>
      </c>
      <c r="BV126" s="7">
        <v>2</v>
      </c>
      <c r="BW126" s="4" t="s">
        <v>356</v>
      </c>
      <c r="BX126" s="4" t="s">
        <v>320</v>
      </c>
      <c r="BY126" s="4"/>
      <c r="BZ126" s="73">
        <v>-888</v>
      </c>
      <c r="CA126" s="4" t="s">
        <v>356</v>
      </c>
      <c r="CB126" s="7">
        <v>0</v>
      </c>
      <c r="CC126" s="7">
        <v>0</v>
      </c>
      <c r="CD126" s="7">
        <v>272.57299999999998</v>
      </c>
      <c r="CE126" s="7">
        <v>0</v>
      </c>
      <c r="CF126" s="7">
        <v>46</v>
      </c>
      <c r="CG126" s="7">
        <v>38</v>
      </c>
      <c r="CH126" s="7">
        <v>275.43200000000002</v>
      </c>
      <c r="CI126" s="7">
        <v>328.31900000000002</v>
      </c>
      <c r="CJ126" s="7">
        <v>338.601</v>
      </c>
      <c r="CK126" s="7">
        <v>4</v>
      </c>
      <c r="CL126" s="97" t="s">
        <v>1749</v>
      </c>
      <c r="CM126" s="94" t="s">
        <v>1057</v>
      </c>
      <c r="CN126" s="7">
        <v>0</v>
      </c>
      <c r="CO126" s="7">
        <v>0</v>
      </c>
      <c r="CP126" s="7">
        <v>165.39099999999999</v>
      </c>
      <c r="CQ126" s="7">
        <v>0</v>
      </c>
      <c r="CR126" s="7">
        <v>46</v>
      </c>
      <c r="CS126" s="7">
        <v>39</v>
      </c>
      <c r="CT126" s="7">
        <v>3</v>
      </c>
      <c r="CU126" s="7">
        <v>1</v>
      </c>
      <c r="CV126" s="4" t="s">
        <v>1750</v>
      </c>
      <c r="CW126" s="7">
        <v>0</v>
      </c>
      <c r="CX126" s="7">
        <v>0</v>
      </c>
      <c r="CY126" s="7">
        <v>230.26400000000001</v>
      </c>
      <c r="CZ126" s="7">
        <v>0</v>
      </c>
      <c r="DA126" s="7">
        <v>278.88400000000001</v>
      </c>
      <c r="DB126" s="7">
        <v>278.88400000000001</v>
      </c>
      <c r="DC126" s="7">
        <v>287.88400000000001</v>
      </c>
      <c r="DD126" s="7">
        <v>1</v>
      </c>
      <c r="DE126" s="4" t="s">
        <v>1751</v>
      </c>
      <c r="DF126" s="7">
        <v>10.311</v>
      </c>
      <c r="DG126" s="7">
        <v>10.311</v>
      </c>
      <c r="DH126" s="7">
        <v>343.72199999999998</v>
      </c>
      <c r="DI126" s="7">
        <v>1</v>
      </c>
      <c r="DJ126" s="7">
        <v>47</v>
      </c>
      <c r="DK126" s="7">
        <v>55</v>
      </c>
      <c r="DL126" s="7">
        <v>290.88600000000002</v>
      </c>
      <c r="DM126" s="7">
        <v>300.05</v>
      </c>
      <c r="DN126" s="7">
        <v>302.96800000000002</v>
      </c>
      <c r="DO126" s="7">
        <v>3</v>
      </c>
      <c r="DP126" s="4" t="s">
        <v>356</v>
      </c>
      <c r="DQ126" s="4" t="s">
        <v>320</v>
      </c>
      <c r="DR126" s="4"/>
      <c r="DS126" s="73">
        <v>-888</v>
      </c>
      <c r="DT126" s="4" t="s">
        <v>356</v>
      </c>
      <c r="DU126" s="7">
        <v>0</v>
      </c>
      <c r="DV126" s="7">
        <v>0</v>
      </c>
      <c r="DW126" s="7">
        <v>74.165000000000006</v>
      </c>
      <c r="DX126" s="7">
        <v>0</v>
      </c>
      <c r="DY126" s="7">
        <v>54</v>
      </c>
      <c r="DZ126" s="7">
        <v>55</v>
      </c>
      <c r="EA126" s="7">
        <v>6.202</v>
      </c>
      <c r="EB126" s="7">
        <v>118.91</v>
      </c>
      <c r="EC126" s="7">
        <v>134.227</v>
      </c>
      <c r="ED126" s="7">
        <v>8</v>
      </c>
      <c r="EE126" s="94" t="s">
        <v>1752</v>
      </c>
      <c r="EF126" s="94" t="s">
        <v>364</v>
      </c>
      <c r="EG126" s="7">
        <v>0</v>
      </c>
      <c r="EH126" s="7">
        <v>0</v>
      </c>
      <c r="EI126" s="7">
        <v>341.38099999999997</v>
      </c>
      <c r="EJ126" s="7">
        <v>0</v>
      </c>
      <c r="EK126" s="7">
        <v>69</v>
      </c>
      <c r="EL126" s="7">
        <v>85</v>
      </c>
      <c r="EM126" s="7">
        <v>2</v>
      </c>
      <c r="EN126" s="7">
        <v>0</v>
      </c>
      <c r="EO126" s="4" t="s">
        <v>1753</v>
      </c>
      <c r="EP126" s="7">
        <v>15.2</v>
      </c>
      <c r="EQ126" s="7">
        <v>15.2</v>
      </c>
      <c r="ER126" s="7">
        <v>17.077000000000002</v>
      </c>
      <c r="ES126" s="7">
        <v>1</v>
      </c>
      <c r="ET126" s="4" t="s">
        <v>312</v>
      </c>
      <c r="EU126" s="7">
        <v>321.59699999999998</v>
      </c>
      <c r="EV126" s="7">
        <v>321.59699999999998</v>
      </c>
      <c r="EW126" s="7">
        <v>322.17500000000001</v>
      </c>
      <c r="EX126" s="7">
        <v>1</v>
      </c>
      <c r="EY126" s="7">
        <v>96</v>
      </c>
      <c r="EZ126" s="7">
        <v>95</v>
      </c>
      <c r="FA126" s="7">
        <v>47.088000000000001</v>
      </c>
      <c r="FB126" s="7">
        <v>111.78100000000001</v>
      </c>
      <c r="FC126" s="7">
        <v>113.092</v>
      </c>
      <c r="FD126" s="7">
        <v>6</v>
      </c>
      <c r="FE126" s="4" t="s">
        <v>1754</v>
      </c>
      <c r="FF126" s="7">
        <v>1</v>
      </c>
      <c r="FG126" s="7">
        <v>2</v>
      </c>
      <c r="FH126" s="7">
        <v>2</v>
      </c>
      <c r="FI126" s="7">
        <v>0</v>
      </c>
      <c r="FJ126" s="7">
        <v>1</v>
      </c>
      <c r="FK126" s="7">
        <v>0</v>
      </c>
      <c r="FL126" s="4" t="s">
        <v>336</v>
      </c>
      <c r="FM126" s="4" t="s">
        <v>1755</v>
      </c>
      <c r="FN126" s="7">
        <v>1</v>
      </c>
      <c r="FO126" s="7">
        <v>275.64100000000002</v>
      </c>
      <c r="FP126" s="7">
        <v>355.44299999999998</v>
      </c>
      <c r="FQ126" s="7">
        <v>357.928</v>
      </c>
      <c r="FR126" s="7">
        <v>10</v>
      </c>
      <c r="FS126" s="4" t="s">
        <v>1756</v>
      </c>
      <c r="FT126" s="4" t="s">
        <v>323</v>
      </c>
      <c r="FU126" s="4"/>
      <c r="FV126" s="73">
        <v>1</v>
      </c>
      <c r="FW126" s="4" t="s">
        <v>1757</v>
      </c>
      <c r="FX126" s="4" t="s">
        <v>343</v>
      </c>
      <c r="FY126" s="7">
        <v>1252.0820000000001</v>
      </c>
      <c r="FZ126" s="7">
        <v>2576.335</v>
      </c>
      <c r="GA126" s="7">
        <v>2578.5439999999999</v>
      </c>
      <c r="GB126" s="7">
        <v>6</v>
      </c>
      <c r="GC126" s="4" t="s">
        <v>1758</v>
      </c>
      <c r="GD126" s="4" t="s">
        <v>312</v>
      </c>
      <c r="GE126" s="4" t="s">
        <v>1759</v>
      </c>
      <c r="GF126" s="73">
        <v>0</v>
      </c>
      <c r="GG126" s="4" t="s">
        <v>1760</v>
      </c>
      <c r="GH126" s="4" t="s">
        <v>336</v>
      </c>
      <c r="GI126" s="7">
        <v>158.33699999999999</v>
      </c>
      <c r="GJ126" s="7">
        <v>160.81200000000001</v>
      </c>
      <c r="GK126" s="7">
        <v>177.83699999999999</v>
      </c>
      <c r="GL126" s="7">
        <v>2</v>
      </c>
      <c r="GM126" s="7">
        <v>3</v>
      </c>
      <c r="GN126" s="4" t="s">
        <v>1761</v>
      </c>
      <c r="GO126" s="7">
        <v>20.734999999999999</v>
      </c>
      <c r="GP126" s="7">
        <v>20.734999999999999</v>
      </c>
      <c r="GQ126" s="7">
        <v>22.876000000000001</v>
      </c>
      <c r="GR126" s="7">
        <v>1</v>
      </c>
      <c r="GS126" s="7">
        <v>2</v>
      </c>
      <c r="GT126" s="7">
        <v>3</v>
      </c>
      <c r="GU126" s="7">
        <v>0</v>
      </c>
      <c r="GV126" s="7">
        <v>1</v>
      </c>
      <c r="GW126" s="4" t="s">
        <v>424</v>
      </c>
      <c r="GX126" s="7">
        <v>67.989999999999995</v>
      </c>
      <c r="GY126" s="7">
        <v>489.22899999999998</v>
      </c>
      <c r="GZ126" s="7">
        <v>490.05099999999999</v>
      </c>
      <c r="HA126" s="7">
        <v>7</v>
      </c>
      <c r="HB126" s="7">
        <v>3</v>
      </c>
      <c r="HC126" s="7">
        <v>1</v>
      </c>
      <c r="HD126" s="7">
        <v>2</v>
      </c>
      <c r="HE126" s="7">
        <v>2</v>
      </c>
      <c r="HF126" s="7">
        <v>3</v>
      </c>
      <c r="HG126" s="7">
        <v>2</v>
      </c>
      <c r="HH126" s="7">
        <v>3</v>
      </c>
      <c r="HI126" s="4" t="s">
        <v>346</v>
      </c>
      <c r="HJ126" s="4" t="s">
        <v>347</v>
      </c>
      <c r="HK126" s="8"/>
      <c r="HL126" s="4" t="s">
        <v>1742</v>
      </c>
      <c r="HM126" s="6">
        <v>44287.482800925929</v>
      </c>
      <c r="HN126" s="6">
        <v>44287.642638888887</v>
      </c>
      <c r="HO126" s="7">
        <v>100</v>
      </c>
      <c r="HP126" s="7">
        <v>13809</v>
      </c>
      <c r="HQ126" s="7">
        <v>1</v>
      </c>
      <c r="HR126" s="6">
        <v>44287.642652789349</v>
      </c>
      <c r="HS126" s="4" t="s">
        <v>314</v>
      </c>
      <c r="HT126" s="4" t="s">
        <v>1743</v>
      </c>
      <c r="HU126" s="4" t="s">
        <v>1744</v>
      </c>
      <c r="HV126" s="4" t="s">
        <v>317</v>
      </c>
      <c r="HW126" s="7">
        <v>1</v>
      </c>
      <c r="HX126" s="7">
        <v>2</v>
      </c>
      <c r="HY126" s="7">
        <v>2</v>
      </c>
      <c r="HZ126" s="7">
        <v>1</v>
      </c>
      <c r="IA126" s="7">
        <v>1</v>
      </c>
      <c r="IB126" s="7">
        <v>3</v>
      </c>
      <c r="IC126" s="7">
        <v>3</v>
      </c>
      <c r="ID126" s="7">
        <v>4</v>
      </c>
      <c r="IE126" s="4" t="s">
        <v>1762</v>
      </c>
      <c r="IF126" s="7">
        <v>4</v>
      </c>
      <c r="IG126" s="7">
        <v>2</v>
      </c>
      <c r="IH126" s="4" t="s">
        <v>1763</v>
      </c>
      <c r="II126" s="4" t="s">
        <v>391</v>
      </c>
      <c r="IJ126" s="4"/>
      <c r="IK126" s="73">
        <v>1</v>
      </c>
      <c r="IL126" s="4" t="s">
        <v>1764</v>
      </c>
      <c r="IM126" s="73">
        <v>33</v>
      </c>
      <c r="IN126" s="4"/>
      <c r="IO126" s="73">
        <v>1</v>
      </c>
      <c r="IP126" s="4" t="s">
        <v>1765</v>
      </c>
      <c r="IQ126" s="4" t="s">
        <v>356</v>
      </c>
      <c r="IR126" s="4" t="s">
        <v>320</v>
      </c>
      <c r="IS126" s="4"/>
      <c r="IT126" s="73">
        <v>-888</v>
      </c>
      <c r="IU126" s="4" t="s">
        <v>1766</v>
      </c>
      <c r="IV126" s="73">
        <v>21</v>
      </c>
      <c r="IW126" s="4"/>
      <c r="IX126" s="73">
        <v>1</v>
      </c>
      <c r="IY126" s="4" t="s">
        <v>1767</v>
      </c>
      <c r="IZ126" s="4" t="s">
        <v>1768</v>
      </c>
      <c r="JA126" s="73">
        <v>40</v>
      </c>
      <c r="JB126" s="4"/>
      <c r="JC126" s="73">
        <v>1</v>
      </c>
      <c r="JD126" s="4" t="s">
        <v>1769</v>
      </c>
      <c r="JE126" s="73">
        <v>48</v>
      </c>
      <c r="JF126" s="4"/>
      <c r="JG126" s="73">
        <v>0</v>
      </c>
      <c r="JH126" s="4" t="s">
        <v>1770</v>
      </c>
      <c r="JI126" s="7">
        <v>3</v>
      </c>
      <c r="JJ126" s="7">
        <v>1</v>
      </c>
      <c r="JK126" s="7">
        <v>1</v>
      </c>
      <c r="JL126" s="7">
        <v>2</v>
      </c>
      <c r="JM126" s="4" t="s">
        <v>1771</v>
      </c>
      <c r="JN126" s="7">
        <v>1</v>
      </c>
      <c r="JO126" s="7">
        <v>2</v>
      </c>
      <c r="JP126" s="7">
        <v>1</v>
      </c>
      <c r="JQ126" s="7">
        <v>1</v>
      </c>
      <c r="JR126" s="7">
        <v>2</v>
      </c>
      <c r="JS126" s="4" t="s">
        <v>1772</v>
      </c>
      <c r="JT126" s="7">
        <v>2</v>
      </c>
      <c r="JU126" s="7">
        <v>1</v>
      </c>
      <c r="JV126" s="4" t="s">
        <v>1773</v>
      </c>
      <c r="JW126" s="7">
        <v>2</v>
      </c>
      <c r="JX126" s="7">
        <v>4</v>
      </c>
      <c r="JY126" s="7">
        <v>0</v>
      </c>
      <c r="JZ126" s="7">
        <v>3</v>
      </c>
      <c r="KA126" s="7">
        <v>0</v>
      </c>
      <c r="KB126" s="4" t="s">
        <v>336</v>
      </c>
      <c r="KC126" s="4" t="s">
        <v>337</v>
      </c>
      <c r="KD126" s="7">
        <v>2</v>
      </c>
      <c r="KE126" s="7">
        <v>9.4990000000000006</v>
      </c>
      <c r="KF126" s="7">
        <v>48.247999999999998</v>
      </c>
      <c r="KG126" s="7">
        <v>51.3</v>
      </c>
      <c r="KH126" s="7">
        <v>5</v>
      </c>
      <c r="KI126" s="7">
        <v>2</v>
      </c>
      <c r="KJ126" s="7">
        <v>1</v>
      </c>
      <c r="KK126" s="7">
        <v>3</v>
      </c>
      <c r="KL126" s="7">
        <v>2</v>
      </c>
      <c r="KM126" s="7">
        <v>1</v>
      </c>
      <c r="KN126" s="7">
        <v>11</v>
      </c>
      <c r="KO126" s="7">
        <v>2</v>
      </c>
      <c r="KP126" s="4" t="s">
        <v>326</v>
      </c>
      <c r="KQ126" s="4" t="s">
        <v>313</v>
      </c>
      <c r="KR126" s="7">
        <v>1</v>
      </c>
      <c r="KS126" s="4" t="s">
        <v>633</v>
      </c>
      <c r="KT126" s="4" t="s">
        <v>313</v>
      </c>
      <c r="KU126" s="7">
        <v>4</v>
      </c>
      <c r="KV126" s="7">
        <v>2</v>
      </c>
      <c r="KW126" s="7">
        <v>3</v>
      </c>
      <c r="KX126" s="7">
        <v>1</v>
      </c>
      <c r="KY126" s="7">
        <v>2</v>
      </c>
      <c r="KZ126" s="7">
        <v>3</v>
      </c>
      <c r="LA126" s="7">
        <v>3</v>
      </c>
      <c r="LB126" s="7">
        <v>4</v>
      </c>
      <c r="LC126" s="7">
        <v>3</v>
      </c>
      <c r="LD126" s="7">
        <v>3</v>
      </c>
      <c r="LE126" s="7">
        <v>4</v>
      </c>
      <c r="LF126" s="7">
        <v>3</v>
      </c>
      <c r="LG126" s="7">
        <v>2</v>
      </c>
      <c r="LH126" s="7">
        <v>3</v>
      </c>
      <c r="LI126" s="7">
        <v>2</v>
      </c>
      <c r="LJ126" s="7">
        <v>1</v>
      </c>
      <c r="LK126" s="7">
        <v>3</v>
      </c>
      <c r="LL126" s="7">
        <v>2</v>
      </c>
      <c r="LM126" s="7">
        <v>1</v>
      </c>
      <c r="LN126" s="7">
        <v>3</v>
      </c>
      <c r="LO126" s="7">
        <v>4</v>
      </c>
      <c r="LP126" s="7">
        <v>4</v>
      </c>
      <c r="LQ126" s="7">
        <v>3</v>
      </c>
      <c r="LR126" s="7">
        <v>5</v>
      </c>
      <c r="LS126" s="7">
        <v>5</v>
      </c>
      <c r="LT126" s="7">
        <v>4</v>
      </c>
      <c r="LU126" s="7">
        <v>3</v>
      </c>
      <c r="LV126" s="4" t="s">
        <v>1774</v>
      </c>
      <c r="LW126" s="4" t="s">
        <v>1775</v>
      </c>
      <c r="LX126" s="4" t="s">
        <v>1776</v>
      </c>
      <c r="LY126" s="4" t="s">
        <v>313</v>
      </c>
      <c r="LZ126" s="7">
        <v>40</v>
      </c>
      <c r="MA126">
        <f t="shared" si="59"/>
        <v>11</v>
      </c>
      <c r="MB126">
        <f t="shared" si="60"/>
        <v>14</v>
      </c>
      <c r="MC126">
        <f t="shared" si="61"/>
        <v>11</v>
      </c>
      <c r="MD126">
        <f t="shared" si="62"/>
        <v>9</v>
      </c>
      <c r="ME126">
        <f t="shared" si="92"/>
        <v>35</v>
      </c>
      <c r="MF126">
        <f t="shared" si="93"/>
        <v>1.8333333333333333</v>
      </c>
      <c r="MG126">
        <f t="shared" si="94"/>
        <v>2.3333333333333335</v>
      </c>
      <c r="MH126">
        <f t="shared" si="95"/>
        <v>2.2000000000000002</v>
      </c>
      <c r="MI126">
        <f t="shared" si="96"/>
        <v>1.8</v>
      </c>
      <c r="MJ126">
        <f t="shared" si="97"/>
        <v>2.9166666666666665</v>
      </c>
      <c r="MK126">
        <f t="shared" si="98"/>
        <v>0.8</v>
      </c>
      <c r="ML126">
        <f t="shared" si="99"/>
        <v>2.6</v>
      </c>
      <c r="MM126">
        <f t="shared" si="100"/>
        <v>0</v>
      </c>
      <c r="MN126">
        <f t="shared" si="101"/>
        <v>3</v>
      </c>
      <c r="MO126">
        <f t="shared" si="102"/>
        <v>0.66666666666666663</v>
      </c>
      <c r="MP126">
        <f t="shared" si="103"/>
        <v>2.6666666666666665</v>
      </c>
      <c r="MQ126">
        <f t="shared" si="104"/>
        <v>1</v>
      </c>
      <c r="MR126">
        <f t="shared" si="105"/>
        <v>3.6666666666666665</v>
      </c>
      <c r="MS126">
        <f t="shared" si="106"/>
        <v>57.571428571428569</v>
      </c>
      <c r="MT126">
        <f t="shared" si="107"/>
        <v>63</v>
      </c>
      <c r="MU126" s="77">
        <f t="shared" si="63"/>
        <v>0</v>
      </c>
      <c r="MV126">
        <f t="shared" si="64"/>
        <v>0</v>
      </c>
      <c r="MW126">
        <v>1</v>
      </c>
      <c r="MX126">
        <v>1</v>
      </c>
      <c r="MY126">
        <f t="shared" si="65"/>
        <v>0</v>
      </c>
      <c r="MZ126">
        <v>1</v>
      </c>
      <c r="NA126">
        <v>1</v>
      </c>
      <c r="NB126">
        <f t="shared" si="66"/>
        <v>1</v>
      </c>
      <c r="NC126">
        <f t="shared" si="67"/>
        <v>0</v>
      </c>
      <c r="ND126">
        <f t="shared" si="68"/>
        <v>0</v>
      </c>
      <c r="NE126">
        <f t="shared" si="69"/>
        <v>0</v>
      </c>
      <c r="NF126">
        <f t="shared" si="70"/>
        <v>0</v>
      </c>
      <c r="NG126">
        <f t="shared" si="71"/>
        <v>0</v>
      </c>
      <c r="NH126">
        <f t="shared" si="72"/>
        <v>1</v>
      </c>
      <c r="NI126">
        <f t="shared" si="73"/>
        <v>1</v>
      </c>
      <c r="NJ126">
        <f t="shared" si="74"/>
        <v>0</v>
      </c>
      <c r="NK126">
        <f t="shared" si="75"/>
        <v>1</v>
      </c>
      <c r="NL126">
        <f t="shared" si="76"/>
        <v>1</v>
      </c>
      <c r="NM126">
        <f t="shared" si="77"/>
        <v>0</v>
      </c>
      <c r="NN126" s="77">
        <f t="shared" si="78"/>
        <v>0</v>
      </c>
      <c r="NO126" s="77">
        <f t="shared" si="79"/>
        <v>1</v>
      </c>
      <c r="NP126" s="77">
        <f t="shared" si="80"/>
        <v>1</v>
      </c>
      <c r="NQ126" s="77">
        <f t="shared" si="81"/>
        <v>1</v>
      </c>
      <c r="NR126" s="77">
        <f t="shared" si="82"/>
        <v>0</v>
      </c>
      <c r="NS126" s="77">
        <f t="shared" si="83"/>
        <v>0</v>
      </c>
      <c r="NT126" s="77">
        <f t="shared" si="84"/>
        <v>0</v>
      </c>
      <c r="NU126" s="77">
        <f t="shared" si="85"/>
        <v>1</v>
      </c>
      <c r="NV126" s="77">
        <f t="shared" si="86"/>
        <v>1</v>
      </c>
      <c r="NW126" s="77" t="e">
        <f>IF(LEN(VLOOKUP(I:I,#REF!, 2, 0))=0, "", VLOOKUP(I:I,#REF!, 2, 0))</f>
        <v>#REF!</v>
      </c>
      <c r="NX126" s="77" t="e">
        <f>IF(LEN(VLOOKUP(I:I,#REF!, 3, 0))=0, "", VLOOKUP(I:I,#REF!, 3, 0))</f>
        <v>#REF!</v>
      </c>
      <c r="NY126" s="77">
        <f t="shared" si="108"/>
        <v>0.66666666666666663</v>
      </c>
      <c r="NZ126" s="77">
        <f t="shared" si="109"/>
        <v>1</v>
      </c>
      <c r="OA126" s="77">
        <f t="shared" si="110"/>
        <v>0</v>
      </c>
      <c r="OB126" s="77">
        <f t="shared" si="87"/>
        <v>0.16666666666666666</v>
      </c>
      <c r="OC126">
        <f t="shared" si="88"/>
        <v>0.5</v>
      </c>
      <c r="OD126" s="77">
        <f t="shared" si="111"/>
        <v>0</v>
      </c>
      <c r="OE126">
        <f t="shared" si="89"/>
        <v>0.6</v>
      </c>
      <c r="OF126">
        <f t="shared" si="90"/>
        <v>0.63636363636363635</v>
      </c>
      <c r="OG126" t="e">
        <f t="shared" si="112"/>
        <v>#REF!</v>
      </c>
      <c r="OH126">
        <f t="shared" si="91"/>
        <v>0.41666666666666669</v>
      </c>
      <c r="OI126">
        <f t="shared" si="113"/>
        <v>0.25</v>
      </c>
      <c r="OJ126" s="77">
        <f t="shared" si="114"/>
        <v>0.5</v>
      </c>
      <c r="OK126" t="e">
        <f>IF(LEN(VLOOKUP(I:I,#REF!, 2, 0))=0, "", VLOOKUP(I:I,#REF!, 2, 0))</f>
        <v>#REF!</v>
      </c>
      <c r="OL126" t="e">
        <f>IF(LEN(VLOOKUP(I:I,#REF!, 3, 0))=0, "", VLOOKUP(I:I,#REF!, 3, 0))</f>
        <v>#REF!</v>
      </c>
      <c r="OM126">
        <v>4</v>
      </c>
      <c r="ON126">
        <v>1</v>
      </c>
      <c r="OO126" s="1">
        <v>0</v>
      </c>
      <c r="OP126">
        <f t="shared" si="115"/>
        <v>10</v>
      </c>
      <c r="OQ126">
        <v>0</v>
      </c>
      <c r="OR126">
        <v>4</v>
      </c>
      <c r="OS126">
        <f t="shared" si="116"/>
        <v>11</v>
      </c>
    </row>
    <row r="127" spans="3:409" ht="18" customHeight="1">
      <c r="C127">
        <v>1</v>
      </c>
      <c r="E127">
        <v>1</v>
      </c>
      <c r="F127" t="s">
        <v>353</v>
      </c>
      <c r="G127" t="s">
        <v>353</v>
      </c>
      <c r="H127" s="112" t="s">
        <v>5008</v>
      </c>
      <c r="I127" s="112" t="s">
        <v>5008</v>
      </c>
      <c r="J127" s="22"/>
      <c r="K127" s="23">
        <v>44285.677905092591</v>
      </c>
      <c r="L127" s="23">
        <v>44285.688333333332</v>
      </c>
      <c r="M127" s="24">
        <v>9</v>
      </c>
      <c r="N127" s="24">
        <v>1</v>
      </c>
      <c r="O127" s="74">
        <v>1</v>
      </c>
      <c r="P127" s="25" t="s">
        <v>313</v>
      </c>
      <c r="Q127" s="24">
        <v>900</v>
      </c>
      <c r="R127" s="24">
        <v>0</v>
      </c>
      <c r="S127" s="23">
        <v>44292.688412013886</v>
      </c>
      <c r="T127" s="25" t="s">
        <v>314</v>
      </c>
      <c r="U127" s="25" t="s">
        <v>1496</v>
      </c>
      <c r="V127" s="25" t="s">
        <v>1531</v>
      </c>
      <c r="W127" s="25" t="s">
        <v>812</v>
      </c>
      <c r="X127" s="24">
        <v>21.978999999999999</v>
      </c>
      <c r="Y127" s="24">
        <v>33.779000000000003</v>
      </c>
      <c r="Z127" s="24">
        <v>36.319000000000003</v>
      </c>
      <c r="AA127" s="24">
        <v>5</v>
      </c>
      <c r="AB127" s="24">
        <v>3</v>
      </c>
      <c r="AC127" s="24">
        <v>0</v>
      </c>
      <c r="AD127" s="24">
        <v>0</v>
      </c>
      <c r="AE127" s="24">
        <v>0</v>
      </c>
      <c r="AF127" s="24">
        <v>0</v>
      </c>
      <c r="AG127" s="24">
        <v>0</v>
      </c>
      <c r="AH127" s="24">
        <v>2</v>
      </c>
      <c r="AI127" s="24">
        <v>0</v>
      </c>
      <c r="AJ127" s="25" t="s">
        <v>5009</v>
      </c>
      <c r="AK127" s="24">
        <v>4.5490000000000004</v>
      </c>
      <c r="AL127" s="24">
        <v>6.0119999999999996</v>
      </c>
      <c r="AM127" s="24">
        <v>6.891</v>
      </c>
      <c r="AN127" s="24">
        <v>2</v>
      </c>
      <c r="AO127" s="24">
        <v>3</v>
      </c>
      <c r="AP127" s="24">
        <v>0</v>
      </c>
      <c r="AQ127" s="24">
        <v>0</v>
      </c>
      <c r="AR127" s="24">
        <v>0</v>
      </c>
      <c r="AS127" s="24">
        <v>164.761</v>
      </c>
      <c r="AT127" s="24">
        <v>0</v>
      </c>
      <c r="AU127" s="26" t="s">
        <v>353</v>
      </c>
      <c r="AV127" s="26" t="s">
        <v>353</v>
      </c>
      <c r="AW127" s="26" t="s">
        <v>353</v>
      </c>
      <c r="AX127" s="25" t="s">
        <v>353</v>
      </c>
      <c r="AY127" s="25" t="s">
        <v>353</v>
      </c>
      <c r="AZ127" s="25" t="s">
        <v>320</v>
      </c>
      <c r="BA127" s="25"/>
      <c r="BB127" s="74">
        <v>-999</v>
      </c>
      <c r="BC127" s="25" t="s">
        <v>353</v>
      </c>
      <c r="BD127" s="25" t="s">
        <v>353</v>
      </c>
      <c r="BE127" s="25" t="s">
        <v>353</v>
      </c>
      <c r="BF127" s="25" t="s">
        <v>353</v>
      </c>
      <c r="BG127" s="25" t="s">
        <v>353</v>
      </c>
      <c r="BH127" s="25" t="s">
        <v>353</v>
      </c>
      <c r="BI127" s="25" t="s">
        <v>353</v>
      </c>
      <c r="BJ127" s="25" t="s">
        <v>353</v>
      </c>
      <c r="BK127" s="25" t="s">
        <v>353</v>
      </c>
      <c r="BL127" s="25" t="s">
        <v>353</v>
      </c>
      <c r="BM127" s="25" t="s">
        <v>353</v>
      </c>
      <c r="BN127" s="25" t="s">
        <v>353</v>
      </c>
      <c r="BO127" s="25" t="s">
        <v>353</v>
      </c>
      <c r="BP127" s="25" t="s">
        <v>353</v>
      </c>
      <c r="BQ127" s="25" t="s">
        <v>353</v>
      </c>
      <c r="BR127" s="25" t="s">
        <v>353</v>
      </c>
      <c r="BS127" s="25" t="s">
        <v>353</v>
      </c>
      <c r="BT127" s="25" t="s">
        <v>353</v>
      </c>
      <c r="BU127" s="25" t="s">
        <v>353</v>
      </c>
      <c r="BV127" s="25" t="s">
        <v>353</v>
      </c>
      <c r="BW127" s="25" t="s">
        <v>353</v>
      </c>
      <c r="BX127" s="25" t="s">
        <v>320</v>
      </c>
      <c r="BY127" s="25"/>
      <c r="BZ127" s="74">
        <v>-999</v>
      </c>
      <c r="CA127" s="25" t="s">
        <v>353</v>
      </c>
      <c r="CB127" s="25" t="s">
        <v>353</v>
      </c>
      <c r="CC127" s="25" t="s">
        <v>353</v>
      </c>
      <c r="CD127" s="25" t="s">
        <v>353</v>
      </c>
      <c r="CE127" s="25" t="s">
        <v>353</v>
      </c>
      <c r="CF127" s="26" t="s">
        <v>353</v>
      </c>
      <c r="CG127" s="26" t="s">
        <v>353</v>
      </c>
      <c r="CH127" s="26" t="s">
        <v>353</v>
      </c>
      <c r="CI127" s="26" t="s">
        <v>353</v>
      </c>
      <c r="CJ127" s="26" t="s">
        <v>353</v>
      </c>
      <c r="CK127" s="26" t="s">
        <v>353</v>
      </c>
      <c r="CL127" s="99" t="s">
        <v>353</v>
      </c>
      <c r="CM127" s="96" t="s">
        <v>353</v>
      </c>
      <c r="CN127" s="25" t="s">
        <v>353</v>
      </c>
      <c r="CO127" s="25" t="s">
        <v>353</v>
      </c>
      <c r="CP127" s="25" t="s">
        <v>353</v>
      </c>
      <c r="CQ127" s="25" t="s">
        <v>353</v>
      </c>
      <c r="CR127" s="25" t="s">
        <v>353</v>
      </c>
      <c r="CS127" s="25" t="s">
        <v>353</v>
      </c>
      <c r="CT127" s="25" t="s">
        <v>353</v>
      </c>
      <c r="CU127" s="25" t="s">
        <v>353</v>
      </c>
      <c r="CV127" s="25" t="s">
        <v>353</v>
      </c>
      <c r="CW127" s="26" t="s">
        <v>353</v>
      </c>
      <c r="CX127" s="26" t="s">
        <v>353</v>
      </c>
      <c r="CY127" s="26" t="s">
        <v>353</v>
      </c>
      <c r="CZ127" s="26" t="s">
        <v>353</v>
      </c>
      <c r="DA127" s="26" t="s">
        <v>353</v>
      </c>
      <c r="DB127" s="26" t="s">
        <v>353</v>
      </c>
      <c r="DC127" s="26" t="s">
        <v>353</v>
      </c>
      <c r="DD127" s="26" t="s">
        <v>353</v>
      </c>
      <c r="DE127" s="25" t="s">
        <v>353</v>
      </c>
      <c r="DF127" s="25" t="s">
        <v>353</v>
      </c>
      <c r="DG127" s="25" t="s">
        <v>353</v>
      </c>
      <c r="DH127" s="25" t="s">
        <v>353</v>
      </c>
      <c r="DI127" s="25" t="s">
        <v>353</v>
      </c>
      <c r="DJ127" s="25" t="s">
        <v>353</v>
      </c>
      <c r="DK127" s="25" t="s">
        <v>353</v>
      </c>
      <c r="DL127" s="25" t="s">
        <v>353</v>
      </c>
      <c r="DM127" s="25" t="s">
        <v>353</v>
      </c>
      <c r="DN127" s="25" t="s">
        <v>353</v>
      </c>
      <c r="DO127" s="25" t="s">
        <v>353</v>
      </c>
      <c r="DP127" s="25" t="s">
        <v>353</v>
      </c>
      <c r="DQ127" s="25" t="s">
        <v>320</v>
      </c>
      <c r="DR127" s="25"/>
      <c r="DS127" s="74">
        <v>-999</v>
      </c>
      <c r="DT127" s="25" t="s">
        <v>353</v>
      </c>
      <c r="DU127" s="25" t="s">
        <v>353</v>
      </c>
      <c r="DV127" s="25" t="s">
        <v>353</v>
      </c>
      <c r="DW127" s="25" t="s">
        <v>353</v>
      </c>
      <c r="DX127" s="25" t="s">
        <v>353</v>
      </c>
      <c r="DY127" s="25" t="s">
        <v>353</v>
      </c>
      <c r="DZ127" s="25" t="s">
        <v>353</v>
      </c>
      <c r="EA127" s="25" t="s">
        <v>353</v>
      </c>
      <c r="EB127" s="25" t="s">
        <v>353</v>
      </c>
      <c r="EC127" s="25" t="s">
        <v>353</v>
      </c>
      <c r="ED127" s="25" t="s">
        <v>353</v>
      </c>
      <c r="EE127" s="96" t="s">
        <v>353</v>
      </c>
      <c r="EF127" s="96" t="s">
        <v>353</v>
      </c>
      <c r="EG127" s="25" t="s">
        <v>353</v>
      </c>
      <c r="EH127" s="25" t="s">
        <v>353</v>
      </c>
      <c r="EI127" s="25" t="s">
        <v>353</v>
      </c>
      <c r="EJ127" s="25" t="s">
        <v>353</v>
      </c>
      <c r="EK127" s="25" t="s">
        <v>353</v>
      </c>
      <c r="EL127" s="25" t="s">
        <v>353</v>
      </c>
      <c r="EM127" s="25" t="s">
        <v>353</v>
      </c>
      <c r="EN127" s="25" t="s">
        <v>353</v>
      </c>
      <c r="EO127" s="25" t="s">
        <v>353</v>
      </c>
      <c r="EP127" s="25" t="s">
        <v>353</v>
      </c>
      <c r="EQ127" s="25" t="s">
        <v>353</v>
      </c>
      <c r="ER127" s="25" t="s">
        <v>353</v>
      </c>
      <c r="ES127" s="25" t="s">
        <v>353</v>
      </c>
      <c r="ET127" s="25" t="s">
        <v>353</v>
      </c>
      <c r="EU127" s="25" t="s">
        <v>353</v>
      </c>
      <c r="EV127" s="25" t="s">
        <v>353</v>
      </c>
      <c r="EW127" s="25" t="s">
        <v>353</v>
      </c>
      <c r="EX127" s="25" t="s">
        <v>353</v>
      </c>
      <c r="EY127" s="25" t="s">
        <v>353</v>
      </c>
      <c r="EZ127" s="25" t="s">
        <v>353</v>
      </c>
      <c r="FA127" s="25" t="s">
        <v>353</v>
      </c>
      <c r="FB127" s="25" t="s">
        <v>353</v>
      </c>
      <c r="FC127" s="25" t="s">
        <v>353</v>
      </c>
      <c r="FD127" s="25" t="s">
        <v>353</v>
      </c>
      <c r="FE127" s="25" t="s">
        <v>353</v>
      </c>
      <c r="FF127" s="25" t="s">
        <v>353</v>
      </c>
      <c r="FG127" s="25" t="s">
        <v>353</v>
      </c>
      <c r="FH127" s="25" t="s">
        <v>353</v>
      </c>
      <c r="FI127" s="25" t="s">
        <v>353</v>
      </c>
      <c r="FJ127" s="25" t="s">
        <v>353</v>
      </c>
      <c r="FK127" s="25" t="s">
        <v>353</v>
      </c>
      <c r="FL127" s="25" t="s">
        <v>353</v>
      </c>
      <c r="FM127" s="25" t="s">
        <v>353</v>
      </c>
      <c r="FN127" s="26" t="s">
        <v>353</v>
      </c>
      <c r="FO127" s="26" t="s">
        <v>353</v>
      </c>
      <c r="FP127" s="26" t="s">
        <v>353</v>
      </c>
      <c r="FQ127" s="26" t="s">
        <v>353</v>
      </c>
      <c r="FR127" s="26" t="s">
        <v>353</v>
      </c>
      <c r="FS127" s="25" t="s">
        <v>353</v>
      </c>
      <c r="FT127" s="25" t="s">
        <v>320</v>
      </c>
      <c r="FU127" s="25"/>
      <c r="FV127" s="74">
        <v>-999</v>
      </c>
      <c r="FW127" s="25" t="s">
        <v>353</v>
      </c>
      <c r="FX127" s="25" t="s">
        <v>353</v>
      </c>
      <c r="FY127" s="25" t="s">
        <v>353</v>
      </c>
      <c r="FZ127" s="25" t="s">
        <v>353</v>
      </c>
      <c r="GA127" s="25" t="s">
        <v>353</v>
      </c>
      <c r="GB127" s="25" t="s">
        <v>353</v>
      </c>
      <c r="GC127" s="25" t="s">
        <v>353</v>
      </c>
      <c r="GD127" s="25" t="s">
        <v>320</v>
      </c>
      <c r="GE127" s="25"/>
      <c r="GF127" s="74">
        <v>-999</v>
      </c>
      <c r="GG127" s="25" t="s">
        <v>353</v>
      </c>
      <c r="GH127" s="25" t="s">
        <v>353</v>
      </c>
      <c r="GI127" s="25" t="s">
        <v>353</v>
      </c>
      <c r="GJ127" s="25" t="s">
        <v>353</v>
      </c>
      <c r="GK127" s="25" t="s">
        <v>353</v>
      </c>
      <c r="GL127" s="25" t="s">
        <v>353</v>
      </c>
      <c r="GM127" s="25" t="s">
        <v>353</v>
      </c>
      <c r="GN127" s="25" t="s">
        <v>353</v>
      </c>
      <c r="GO127" s="25" t="s">
        <v>353</v>
      </c>
      <c r="GP127" s="25" t="s">
        <v>353</v>
      </c>
      <c r="GQ127" s="25" t="s">
        <v>353</v>
      </c>
      <c r="GR127" s="25" t="s">
        <v>353</v>
      </c>
      <c r="GS127" s="25" t="s">
        <v>353</v>
      </c>
      <c r="GT127" s="25" t="s">
        <v>353</v>
      </c>
      <c r="GU127" s="25" t="s">
        <v>353</v>
      </c>
      <c r="GV127" s="25" t="s">
        <v>353</v>
      </c>
      <c r="GW127" s="25" t="s">
        <v>353</v>
      </c>
      <c r="GX127" s="25" t="s">
        <v>353</v>
      </c>
      <c r="GY127" s="25" t="s">
        <v>353</v>
      </c>
      <c r="GZ127" s="25" t="s">
        <v>353</v>
      </c>
      <c r="HA127" s="25" t="s">
        <v>353</v>
      </c>
      <c r="HB127" s="25" t="s">
        <v>353</v>
      </c>
      <c r="HC127" s="25" t="s">
        <v>353</v>
      </c>
      <c r="HD127" s="25" t="s">
        <v>353</v>
      </c>
      <c r="HE127" s="25" t="s">
        <v>353</v>
      </c>
      <c r="HF127" s="25" t="s">
        <v>353</v>
      </c>
      <c r="HG127" s="25" t="s">
        <v>353</v>
      </c>
      <c r="HH127" s="25" t="s">
        <v>353</v>
      </c>
      <c r="HI127" s="25" t="s">
        <v>3684</v>
      </c>
      <c r="HJ127" s="25" t="s">
        <v>3685</v>
      </c>
      <c r="HK127" s="8"/>
      <c r="HL127" s="25" t="s">
        <v>5008</v>
      </c>
      <c r="HM127" s="27"/>
      <c r="HN127" s="27"/>
      <c r="HO127" s="27"/>
      <c r="HP127" s="27"/>
      <c r="HQ127" s="27"/>
      <c r="HR127" s="27"/>
      <c r="HS127" s="27"/>
      <c r="HT127" s="27"/>
      <c r="HU127" s="27"/>
      <c r="HV127" s="27"/>
      <c r="HW127" s="27"/>
      <c r="HX127" s="27"/>
      <c r="HY127" s="27"/>
      <c r="HZ127" s="27"/>
      <c r="IA127" s="27"/>
      <c r="IB127" s="27"/>
      <c r="IC127" s="27"/>
      <c r="ID127" s="27"/>
      <c r="IE127" s="27"/>
      <c r="IF127" s="27"/>
      <c r="IG127" s="27"/>
      <c r="IH127" s="27"/>
      <c r="II127" s="27" t="s">
        <v>320</v>
      </c>
      <c r="IJ127" s="27"/>
      <c r="IK127" s="24">
        <v>-999</v>
      </c>
      <c r="IL127" s="27"/>
      <c r="IM127" s="27" t="s">
        <v>320</v>
      </c>
      <c r="IN127" s="27"/>
      <c r="IO127" s="74">
        <v>-999</v>
      </c>
      <c r="IP127" s="27"/>
      <c r="IQ127" s="27"/>
      <c r="IR127" s="27" t="s">
        <v>320</v>
      </c>
      <c r="IS127" s="27"/>
      <c r="IT127" s="24">
        <v>-999</v>
      </c>
      <c r="IU127" s="27"/>
      <c r="IV127" s="27" t="s">
        <v>320</v>
      </c>
      <c r="IW127" s="27"/>
      <c r="IX127" s="24">
        <v>-999</v>
      </c>
      <c r="IY127" s="27"/>
      <c r="IZ127" s="27"/>
      <c r="JA127" s="27" t="s">
        <v>320</v>
      </c>
      <c r="JB127" s="27"/>
      <c r="JC127" s="24">
        <v>-999</v>
      </c>
      <c r="JD127" s="27"/>
      <c r="JE127" s="27" t="s">
        <v>320</v>
      </c>
      <c r="JF127" s="27"/>
      <c r="JG127" s="24">
        <v>-999</v>
      </c>
      <c r="JH127" s="27"/>
      <c r="JI127" s="27"/>
      <c r="JJ127" s="27"/>
      <c r="JK127" s="27"/>
      <c r="JL127" s="27"/>
      <c r="JM127" s="27"/>
      <c r="JN127" s="27"/>
      <c r="JO127" s="27"/>
      <c r="JP127" s="27"/>
      <c r="JQ127" s="27"/>
      <c r="JR127" s="27"/>
      <c r="JS127" s="27"/>
      <c r="JT127" s="27"/>
      <c r="JU127" s="27"/>
      <c r="JV127" s="27"/>
      <c r="JW127" s="27"/>
      <c r="JX127" s="27"/>
      <c r="JY127" s="27"/>
      <c r="JZ127" s="27"/>
      <c r="KA127" s="27"/>
      <c r="KB127" s="27"/>
      <c r="KC127" s="27"/>
      <c r="KD127" s="27"/>
      <c r="KE127" s="27"/>
      <c r="KF127" s="27"/>
      <c r="KG127" s="27"/>
      <c r="KH127" s="27"/>
      <c r="KI127" s="27"/>
      <c r="KJ127" s="27"/>
      <c r="KK127" s="27"/>
      <c r="KL127" s="27"/>
      <c r="KM127" s="27"/>
      <c r="KN127" s="27"/>
      <c r="KO127" s="27"/>
      <c r="KP127" s="27"/>
      <c r="KQ127" s="27"/>
      <c r="KR127" s="27"/>
      <c r="KS127" s="27"/>
      <c r="KT127" s="27"/>
      <c r="KU127" s="27"/>
      <c r="KV127" s="27"/>
      <c r="KW127" s="27"/>
      <c r="KX127" s="27"/>
      <c r="KY127" s="27"/>
      <c r="KZ127" s="27"/>
      <c r="LA127" s="27"/>
      <c r="LB127" s="27"/>
      <c r="LC127" s="27"/>
      <c r="LD127" s="27"/>
      <c r="LE127" s="27"/>
      <c r="LF127" s="27"/>
      <c r="LG127" s="27"/>
      <c r="LH127" s="27"/>
      <c r="LI127" s="27"/>
      <c r="LJ127" s="27"/>
      <c r="LK127" s="27"/>
      <c r="LL127" s="27"/>
      <c r="LM127" s="27"/>
      <c r="LN127" s="27"/>
      <c r="LO127" s="27"/>
      <c r="LP127" s="27"/>
      <c r="LQ127" s="27"/>
      <c r="LR127" s="27"/>
      <c r="LS127" s="27"/>
      <c r="LT127" s="27"/>
      <c r="LU127" s="27"/>
      <c r="LV127" s="27"/>
      <c r="LW127" s="27"/>
      <c r="LX127" s="27"/>
      <c r="LY127" s="27"/>
      <c r="LZ127" s="27"/>
      <c r="MA127">
        <f t="shared" si="59"/>
        <v>2</v>
      </c>
      <c r="MB127" t="str">
        <f t="shared" si="60"/>
        <v/>
      </c>
      <c r="MC127" t="str">
        <f t="shared" si="61"/>
        <v/>
      </c>
      <c r="MD127" t="str">
        <f t="shared" si="62"/>
        <v/>
      </c>
      <c r="ME127" t="str">
        <f t="shared" si="92"/>
        <v/>
      </c>
      <c r="MF127">
        <f t="shared" si="93"/>
        <v>0.33333333333333331</v>
      </c>
      <c r="MG127" t="str">
        <f t="shared" si="94"/>
        <v/>
      </c>
      <c r="MH127" t="str">
        <f t="shared" si="95"/>
        <v/>
      </c>
      <c r="MI127" t="str">
        <f t="shared" si="96"/>
        <v/>
      </c>
      <c r="MJ127" t="str">
        <f t="shared" si="97"/>
        <v/>
      </c>
      <c r="MK127">
        <f t="shared" si="98"/>
        <v>0</v>
      </c>
      <c r="ML127">
        <f t="shared" si="99"/>
        <v>3</v>
      </c>
      <c r="MM127" t="str">
        <f t="shared" si="100"/>
        <v/>
      </c>
      <c r="MN127" t="str">
        <f t="shared" si="101"/>
        <v/>
      </c>
      <c r="MO127">
        <f t="shared" si="102"/>
        <v>0</v>
      </c>
      <c r="MP127">
        <f t="shared" si="103"/>
        <v>3</v>
      </c>
      <c r="MQ127" t="str">
        <f t="shared" si="104"/>
        <v/>
      </c>
      <c r="MR127" t="str">
        <f t="shared" si="105"/>
        <v/>
      </c>
      <c r="MS127" t="str">
        <f t="shared" si="106"/>
        <v/>
      </c>
      <c r="MT127" t="str">
        <f t="shared" si="107"/>
        <v/>
      </c>
      <c r="MU127" s="77" t="str">
        <f t="shared" si="63"/>
        <v/>
      </c>
      <c r="MV127" t="str">
        <f t="shared" si="64"/>
        <v/>
      </c>
      <c r="MY127" t="str">
        <f t="shared" si="65"/>
        <v/>
      </c>
      <c r="NB127" t="str">
        <f t="shared" si="66"/>
        <v/>
      </c>
      <c r="NC127" t="str">
        <f t="shared" si="67"/>
        <v/>
      </c>
      <c r="ND127" t="str">
        <f t="shared" si="68"/>
        <v/>
      </c>
      <c r="NE127" t="str">
        <f t="shared" si="69"/>
        <v/>
      </c>
      <c r="NF127" t="str">
        <f t="shared" si="70"/>
        <v/>
      </c>
      <c r="NG127" t="str">
        <f t="shared" si="71"/>
        <v/>
      </c>
      <c r="NH127" t="str">
        <f t="shared" si="72"/>
        <v/>
      </c>
      <c r="NI127" t="str">
        <f t="shared" si="73"/>
        <v/>
      </c>
      <c r="NJ127" t="str">
        <f t="shared" si="74"/>
        <v/>
      </c>
      <c r="NK127" t="str">
        <f t="shared" si="75"/>
        <v/>
      </c>
      <c r="NL127" t="str">
        <f t="shared" si="76"/>
        <v/>
      </c>
      <c r="NM127" t="str">
        <f t="shared" si="77"/>
        <v/>
      </c>
      <c r="NN127" s="77" t="str">
        <f t="shared" si="78"/>
        <v/>
      </c>
      <c r="NO127" s="77" t="str">
        <f t="shared" si="79"/>
        <v/>
      </c>
      <c r="NP127" s="77" t="str">
        <f t="shared" si="80"/>
        <v/>
      </c>
      <c r="NQ127" s="77" t="str">
        <f t="shared" si="81"/>
        <v/>
      </c>
      <c r="NR127" s="77" t="str">
        <f t="shared" si="82"/>
        <v/>
      </c>
      <c r="NS127" s="77" t="str">
        <f t="shared" si="83"/>
        <v/>
      </c>
      <c r="NT127" s="77" t="str">
        <f t="shared" si="84"/>
        <v/>
      </c>
      <c r="NU127" s="77" t="str">
        <f t="shared" si="85"/>
        <v/>
      </c>
      <c r="NV127" s="77" t="str">
        <f t="shared" si="86"/>
        <v/>
      </c>
      <c r="NW127" s="77" t="e">
        <f>IF(LEN(VLOOKUP(I:I,#REF!, 2, 0))=0, "", VLOOKUP(I:I,#REF!, 2, 0))</f>
        <v>#REF!</v>
      </c>
      <c r="NX127" s="77" t="e">
        <f>IF(LEN(VLOOKUP(I:I,#REF!, 3, 0))=0, "", VLOOKUP(I:I,#REF!, 3, 0))</f>
        <v>#REF!</v>
      </c>
      <c r="NY127" s="77" t="str">
        <f t="shared" si="108"/>
        <v/>
      </c>
      <c r="NZ127" s="77" t="str">
        <f t="shared" si="109"/>
        <v/>
      </c>
      <c r="OA127" s="77" t="str">
        <f t="shared" si="110"/>
        <v/>
      </c>
      <c r="OB127" s="77" t="str">
        <f t="shared" si="87"/>
        <v/>
      </c>
      <c r="OC127" t="str">
        <f t="shared" si="88"/>
        <v/>
      </c>
      <c r="OD127" s="77" t="str">
        <f t="shared" si="111"/>
        <v/>
      </c>
      <c r="OE127" t="str">
        <f t="shared" si="89"/>
        <v/>
      </c>
      <c r="OF127" t="str">
        <f t="shared" si="90"/>
        <v/>
      </c>
      <c r="OG127" t="str">
        <f t="shared" si="112"/>
        <v/>
      </c>
      <c r="OH127" t="str">
        <f t="shared" si="91"/>
        <v/>
      </c>
      <c r="OI127" t="str">
        <f t="shared" si="113"/>
        <v/>
      </c>
      <c r="OJ127" s="77" t="str">
        <f t="shared" si="114"/>
        <v/>
      </c>
      <c r="OK127" t="e">
        <f>IF(LEN(VLOOKUP(I:I,#REF!, 2, 0))=0, "", VLOOKUP(I:I,#REF!, 2, 0))</f>
        <v>#REF!</v>
      </c>
      <c r="OL127" t="e">
        <f>IF(LEN(VLOOKUP(I:I,#REF!, 3, 0))=0, "", VLOOKUP(I:I,#REF!, 3, 0))</f>
        <v>#REF!</v>
      </c>
      <c r="OM127" t="s">
        <v>353</v>
      </c>
      <c r="ON127" t="s">
        <v>353</v>
      </c>
      <c r="OO127" s="161" t="s">
        <v>353</v>
      </c>
      <c r="OP127" t="str">
        <f t="shared" si="115"/>
        <v/>
      </c>
      <c r="OQ127">
        <v>0</v>
      </c>
      <c r="OR127">
        <v>4</v>
      </c>
      <c r="OS127">
        <f t="shared" si="116"/>
        <v>0</v>
      </c>
    </row>
    <row r="128" spans="3:409" ht="18" customHeight="1">
      <c r="E128">
        <v>1</v>
      </c>
      <c r="F128" t="s">
        <v>353</v>
      </c>
      <c r="G128" t="s">
        <v>353</v>
      </c>
      <c r="H128" s="110" t="s">
        <v>1777</v>
      </c>
      <c r="I128" s="110" t="s">
        <v>1777</v>
      </c>
      <c r="J128" s="5"/>
      <c r="K128" s="6">
        <v>44284.48296296296</v>
      </c>
      <c r="L128" s="6">
        <v>44287.499131944445</v>
      </c>
      <c r="M128" s="7">
        <v>92</v>
      </c>
      <c r="N128" s="7">
        <v>2</v>
      </c>
      <c r="O128" s="73">
        <v>1</v>
      </c>
      <c r="P128" s="4" t="s">
        <v>313</v>
      </c>
      <c r="Q128" s="7">
        <v>260597</v>
      </c>
      <c r="R128" s="7">
        <v>0</v>
      </c>
      <c r="S128" s="6">
        <v>44293.502982418984</v>
      </c>
      <c r="T128" s="4" t="s">
        <v>314</v>
      </c>
      <c r="U128" s="4" t="s">
        <v>1496</v>
      </c>
      <c r="V128" s="4" t="s">
        <v>1497</v>
      </c>
      <c r="W128" s="4" t="s">
        <v>317</v>
      </c>
      <c r="X128" s="7">
        <v>9.98</v>
      </c>
      <c r="Y128" s="7">
        <v>27.358000000000001</v>
      </c>
      <c r="Z128" s="7">
        <v>28.571000000000002</v>
      </c>
      <c r="AA128" s="7">
        <v>5</v>
      </c>
      <c r="AB128" s="7">
        <v>3</v>
      </c>
      <c r="AC128" s="7">
        <v>2</v>
      </c>
      <c r="AD128" s="7">
        <v>3</v>
      </c>
      <c r="AE128" s="7">
        <v>3</v>
      </c>
      <c r="AF128" s="7">
        <v>3</v>
      </c>
      <c r="AG128" s="7">
        <v>3</v>
      </c>
      <c r="AH128" s="7">
        <v>0</v>
      </c>
      <c r="AI128" s="7">
        <v>3</v>
      </c>
      <c r="AJ128" s="4" t="s">
        <v>1778</v>
      </c>
      <c r="AK128" s="7">
        <v>1.9</v>
      </c>
      <c r="AL128" s="7">
        <v>6.8710000000000004</v>
      </c>
      <c r="AM128" s="7">
        <v>8.6460000000000008</v>
      </c>
      <c r="AN128" s="7">
        <v>3</v>
      </c>
      <c r="AO128" s="7">
        <v>3</v>
      </c>
      <c r="AP128" s="7">
        <v>1</v>
      </c>
      <c r="AQ128" s="7">
        <v>0</v>
      </c>
      <c r="AR128" s="7">
        <v>0</v>
      </c>
      <c r="AS128" s="7">
        <v>157.143</v>
      </c>
      <c r="AT128" s="7">
        <v>0</v>
      </c>
      <c r="AU128" s="7">
        <v>10.726000000000001</v>
      </c>
      <c r="AV128" s="7">
        <v>314.41899999999998</v>
      </c>
      <c r="AW128" s="7">
        <v>380.06900000000002</v>
      </c>
      <c r="AX128" s="7">
        <v>6</v>
      </c>
      <c r="AY128" s="4" t="s">
        <v>377</v>
      </c>
      <c r="AZ128" s="4" t="s">
        <v>377</v>
      </c>
      <c r="BA128" s="4"/>
      <c r="BB128" s="73">
        <v>1</v>
      </c>
      <c r="BC128" s="4" t="s">
        <v>1779</v>
      </c>
      <c r="BD128" s="7">
        <v>0</v>
      </c>
      <c r="BE128" s="7">
        <v>0</v>
      </c>
      <c r="BF128" s="7">
        <v>670.16200000000003</v>
      </c>
      <c r="BG128" s="7">
        <v>0</v>
      </c>
      <c r="BH128" s="7">
        <v>1.601</v>
      </c>
      <c r="BI128" s="7">
        <v>12.523</v>
      </c>
      <c r="BJ128" s="7">
        <v>14.967000000000001</v>
      </c>
      <c r="BK128" s="7">
        <v>6</v>
      </c>
      <c r="BL128" s="4" t="s">
        <v>377</v>
      </c>
      <c r="BM128" s="7">
        <v>0</v>
      </c>
      <c r="BN128" s="7">
        <v>0</v>
      </c>
      <c r="BO128" s="7">
        <v>204.24199999999999</v>
      </c>
      <c r="BP128" s="7">
        <v>0</v>
      </c>
      <c r="BQ128" s="7">
        <v>24</v>
      </c>
      <c r="BR128" s="7">
        <v>45</v>
      </c>
      <c r="BS128" s="7">
        <v>12.067</v>
      </c>
      <c r="BT128" s="7">
        <v>111.864</v>
      </c>
      <c r="BU128" s="7">
        <v>116.227</v>
      </c>
      <c r="BV128" s="7">
        <v>4</v>
      </c>
      <c r="BW128" s="4" t="s">
        <v>411</v>
      </c>
      <c r="BX128" s="4" t="s">
        <v>411</v>
      </c>
      <c r="BY128" s="4"/>
      <c r="BZ128" s="73">
        <v>0</v>
      </c>
      <c r="CA128" s="4" t="s">
        <v>782</v>
      </c>
      <c r="CB128" s="7">
        <v>0</v>
      </c>
      <c r="CC128" s="7">
        <v>0</v>
      </c>
      <c r="CD128" s="7">
        <v>316.19099999999997</v>
      </c>
      <c r="CE128" s="7">
        <v>0</v>
      </c>
      <c r="CF128" s="7">
        <v>30</v>
      </c>
      <c r="CG128" s="7">
        <v>41</v>
      </c>
      <c r="CH128" s="7">
        <v>30.887</v>
      </c>
      <c r="CI128" s="7">
        <v>42.192</v>
      </c>
      <c r="CJ128" s="7">
        <v>50.930999999999997</v>
      </c>
      <c r="CK128" s="7">
        <v>3</v>
      </c>
      <c r="CL128" s="97" t="s">
        <v>413</v>
      </c>
      <c r="CM128" s="94" t="s">
        <v>414</v>
      </c>
      <c r="CN128" s="7">
        <v>0</v>
      </c>
      <c r="CO128" s="7">
        <v>0</v>
      </c>
      <c r="CP128" s="7">
        <v>380.49299999999999</v>
      </c>
      <c r="CQ128" s="7">
        <v>0</v>
      </c>
      <c r="CR128" s="7">
        <v>45</v>
      </c>
      <c r="CS128" s="7">
        <v>41</v>
      </c>
      <c r="CT128" s="7">
        <v>2</v>
      </c>
      <c r="CU128" s="7">
        <v>1</v>
      </c>
      <c r="CV128" s="4" t="s">
        <v>1780</v>
      </c>
      <c r="CW128" s="7">
        <v>1762.058</v>
      </c>
      <c r="CX128" s="7">
        <v>1762.058</v>
      </c>
      <c r="CY128" s="7">
        <v>2358.3110000000001</v>
      </c>
      <c r="CZ128" s="7">
        <v>1</v>
      </c>
      <c r="DA128" s="7">
        <v>5.2290000000000001</v>
      </c>
      <c r="DB128" s="7">
        <v>12.736000000000001</v>
      </c>
      <c r="DC128" s="7">
        <v>20.04</v>
      </c>
      <c r="DD128" s="7">
        <v>8</v>
      </c>
      <c r="DE128" s="4" t="s">
        <v>326</v>
      </c>
      <c r="DF128" s="7">
        <v>0</v>
      </c>
      <c r="DG128" s="7">
        <v>0</v>
      </c>
      <c r="DH128" s="7">
        <v>41.386000000000003</v>
      </c>
      <c r="DI128" s="7">
        <v>0</v>
      </c>
      <c r="DJ128" s="7">
        <v>50</v>
      </c>
      <c r="DK128" s="7">
        <v>70</v>
      </c>
      <c r="DL128" s="7">
        <v>4.0780000000000003</v>
      </c>
      <c r="DM128" s="7">
        <v>118.58</v>
      </c>
      <c r="DN128" s="7">
        <v>161.124</v>
      </c>
      <c r="DO128" s="7">
        <v>8</v>
      </c>
      <c r="DP128" s="4" t="s">
        <v>411</v>
      </c>
      <c r="DQ128" s="4" t="s">
        <v>411</v>
      </c>
      <c r="DR128" s="4"/>
      <c r="DS128" s="73">
        <v>0</v>
      </c>
      <c r="DT128" s="4" t="s">
        <v>1781</v>
      </c>
      <c r="DU128" s="7">
        <v>0</v>
      </c>
      <c r="DV128" s="7">
        <v>0</v>
      </c>
      <c r="DW128" s="7">
        <v>73.081999999999994</v>
      </c>
      <c r="DX128" s="7">
        <v>0</v>
      </c>
      <c r="DY128" s="7">
        <v>59</v>
      </c>
      <c r="DZ128" s="7">
        <v>53</v>
      </c>
      <c r="EA128" s="7">
        <v>9.1270000000000007</v>
      </c>
      <c r="EB128" s="7">
        <v>43.901000000000003</v>
      </c>
      <c r="EC128" s="7">
        <v>53.981999999999999</v>
      </c>
      <c r="ED128" s="7">
        <v>3</v>
      </c>
      <c r="EE128" s="94" t="s">
        <v>417</v>
      </c>
      <c r="EF128" s="94" t="s">
        <v>1782</v>
      </c>
      <c r="EG128" s="7">
        <v>0</v>
      </c>
      <c r="EH128" s="7">
        <v>0</v>
      </c>
      <c r="EI128" s="7">
        <v>174.18</v>
      </c>
      <c r="EJ128" s="7">
        <v>0</v>
      </c>
      <c r="EK128" s="7">
        <v>35</v>
      </c>
      <c r="EL128" s="7">
        <v>23</v>
      </c>
      <c r="EM128" s="7">
        <v>0</v>
      </c>
      <c r="EN128" s="7">
        <v>2</v>
      </c>
      <c r="EO128" s="4" t="s">
        <v>1783</v>
      </c>
      <c r="EP128" s="7">
        <v>5.2770000000000001</v>
      </c>
      <c r="EQ128" s="7">
        <v>12.881</v>
      </c>
      <c r="ER128" s="7">
        <v>14.281000000000001</v>
      </c>
      <c r="ES128" s="7">
        <v>5</v>
      </c>
      <c r="ET128" s="4" t="s">
        <v>912</v>
      </c>
      <c r="EU128" s="7">
        <v>0</v>
      </c>
      <c r="EV128" s="7">
        <v>0</v>
      </c>
      <c r="EW128" s="7">
        <v>243.38</v>
      </c>
      <c r="EX128" s="7">
        <v>0</v>
      </c>
      <c r="EY128" s="7">
        <v>39</v>
      </c>
      <c r="EZ128" s="7">
        <v>20</v>
      </c>
      <c r="FA128" s="7">
        <v>0.68500000000000005</v>
      </c>
      <c r="FB128" s="7">
        <v>21.925000000000001</v>
      </c>
      <c r="FC128" s="7">
        <v>22.8</v>
      </c>
      <c r="FD128" s="7">
        <v>11</v>
      </c>
      <c r="FE128" s="4" t="s">
        <v>1784</v>
      </c>
      <c r="FF128" s="7">
        <v>3</v>
      </c>
      <c r="FG128" s="7">
        <v>1</v>
      </c>
      <c r="FH128" s="7">
        <v>0</v>
      </c>
      <c r="FI128" s="7">
        <v>3</v>
      </c>
      <c r="FJ128" s="7">
        <v>2</v>
      </c>
      <c r="FK128" s="7">
        <v>0</v>
      </c>
      <c r="FL128" s="4" t="s">
        <v>313</v>
      </c>
      <c r="FM128" s="4" t="s">
        <v>313</v>
      </c>
      <c r="FN128" s="7">
        <v>0</v>
      </c>
      <c r="FO128" s="7">
        <v>7.5659999999999998</v>
      </c>
      <c r="FP128" s="7">
        <v>220.136</v>
      </c>
      <c r="FQ128" s="7">
        <v>222.59200000000001</v>
      </c>
      <c r="FR128" s="7">
        <v>9</v>
      </c>
      <c r="FS128" s="4" t="s">
        <v>420</v>
      </c>
      <c r="FT128" s="4" t="s">
        <v>323</v>
      </c>
      <c r="FU128" s="4"/>
      <c r="FV128" s="73">
        <v>1</v>
      </c>
      <c r="FW128" s="4" t="s">
        <v>1785</v>
      </c>
      <c r="FX128" s="4" t="s">
        <v>370</v>
      </c>
      <c r="FY128" s="4" t="s">
        <v>353</v>
      </c>
      <c r="FZ128" s="4" t="s">
        <v>353</v>
      </c>
      <c r="GA128" s="4" t="s">
        <v>353</v>
      </c>
      <c r="GB128" s="4" t="s">
        <v>353</v>
      </c>
      <c r="GC128" s="4" t="s">
        <v>353</v>
      </c>
      <c r="GD128" s="4" t="s">
        <v>320</v>
      </c>
      <c r="GE128" s="4"/>
      <c r="GF128" s="73">
        <v>-999</v>
      </c>
      <c r="GG128" s="4" t="s">
        <v>353</v>
      </c>
      <c r="GH128" s="4" t="s">
        <v>353</v>
      </c>
      <c r="GI128" s="4" t="s">
        <v>353</v>
      </c>
      <c r="GJ128" s="4" t="s">
        <v>353</v>
      </c>
      <c r="GK128" s="4" t="s">
        <v>353</v>
      </c>
      <c r="GL128" s="4" t="s">
        <v>353</v>
      </c>
      <c r="GM128" s="4" t="s">
        <v>353</v>
      </c>
      <c r="GN128" s="4" t="s">
        <v>353</v>
      </c>
      <c r="GO128" s="4" t="s">
        <v>353</v>
      </c>
      <c r="GP128" s="4" t="s">
        <v>353</v>
      </c>
      <c r="GQ128" s="4" t="s">
        <v>353</v>
      </c>
      <c r="GR128" s="4" t="s">
        <v>353</v>
      </c>
      <c r="GS128" s="4" t="s">
        <v>353</v>
      </c>
      <c r="GT128" s="4" t="s">
        <v>353</v>
      </c>
      <c r="GU128" s="4" t="s">
        <v>353</v>
      </c>
      <c r="GV128" s="4" t="s">
        <v>353</v>
      </c>
      <c r="GW128" s="4" t="s">
        <v>353</v>
      </c>
      <c r="GX128" s="4" t="s">
        <v>353</v>
      </c>
      <c r="GY128" s="4" t="s">
        <v>353</v>
      </c>
      <c r="GZ128" s="4" t="s">
        <v>353</v>
      </c>
      <c r="HA128" s="4" t="s">
        <v>353</v>
      </c>
      <c r="HB128" s="4" t="s">
        <v>353</v>
      </c>
      <c r="HC128" s="4" t="s">
        <v>353</v>
      </c>
      <c r="HD128" s="4" t="s">
        <v>353</v>
      </c>
      <c r="HE128" s="4" t="s">
        <v>353</v>
      </c>
      <c r="HF128" s="4" t="s">
        <v>353</v>
      </c>
      <c r="HG128" s="4" t="s">
        <v>353</v>
      </c>
      <c r="HH128" s="4" t="s">
        <v>353</v>
      </c>
      <c r="HI128" s="4" t="s">
        <v>346</v>
      </c>
      <c r="HJ128" s="4" t="s">
        <v>347</v>
      </c>
      <c r="HK128" s="8"/>
      <c r="HL128" s="4" t="s">
        <v>1777</v>
      </c>
      <c r="HM128" s="9"/>
      <c r="HN128" s="9"/>
      <c r="HO128" s="9"/>
      <c r="HP128" s="9"/>
      <c r="HQ128" s="9"/>
      <c r="HR128" s="9"/>
      <c r="HS128" s="9"/>
      <c r="HT128" s="9"/>
      <c r="HU128" s="9"/>
      <c r="HV128" s="9"/>
      <c r="HW128" s="9"/>
      <c r="HX128" s="9"/>
      <c r="HY128" s="9"/>
      <c r="HZ128" s="9"/>
      <c r="IA128" s="9"/>
      <c r="IB128" s="9"/>
      <c r="IC128" s="9"/>
      <c r="ID128" s="9"/>
      <c r="IE128" s="9"/>
      <c r="IF128" s="9"/>
      <c r="IG128" s="9"/>
      <c r="IH128" s="9"/>
      <c r="II128" s="9" t="s">
        <v>320</v>
      </c>
      <c r="IJ128" s="9"/>
      <c r="IK128" s="7">
        <v>-999</v>
      </c>
      <c r="IL128" s="9"/>
      <c r="IM128" s="9" t="s">
        <v>320</v>
      </c>
      <c r="IN128" s="9"/>
      <c r="IO128" s="73">
        <v>-999</v>
      </c>
      <c r="IP128" s="9"/>
      <c r="IQ128" s="9"/>
      <c r="IR128" s="9" t="s">
        <v>320</v>
      </c>
      <c r="IS128" s="9"/>
      <c r="IT128" s="7">
        <v>-999</v>
      </c>
      <c r="IU128" s="9"/>
      <c r="IV128" s="9" t="s">
        <v>320</v>
      </c>
      <c r="IW128" s="9"/>
      <c r="IX128" s="7">
        <v>-999</v>
      </c>
      <c r="IY128" s="9"/>
      <c r="IZ128" s="9"/>
      <c r="JA128" s="9" t="s">
        <v>320</v>
      </c>
      <c r="JB128" s="9"/>
      <c r="JC128" s="7">
        <v>-999</v>
      </c>
      <c r="JD128" s="9"/>
      <c r="JE128" s="9" t="s">
        <v>320</v>
      </c>
      <c r="JF128" s="9"/>
      <c r="JG128" s="7">
        <v>-999</v>
      </c>
      <c r="JH128" s="9"/>
      <c r="JI128" s="9"/>
      <c r="JJ128" s="9"/>
      <c r="JK128" s="9"/>
      <c r="JL128" s="9"/>
      <c r="JM128" s="9"/>
      <c r="JN128" s="9"/>
      <c r="JO128" s="9"/>
      <c r="JP128" s="9"/>
      <c r="JQ128" s="9"/>
      <c r="JR128" s="9"/>
      <c r="JS128" s="9"/>
      <c r="JT128" s="9"/>
      <c r="JU128" s="9"/>
      <c r="JV128" s="9"/>
      <c r="JW128" s="9"/>
      <c r="JX128" s="9"/>
      <c r="JY128" s="9"/>
      <c r="JZ128" s="9"/>
      <c r="KA128" s="9"/>
      <c r="KB128" s="9"/>
      <c r="KC128" s="9"/>
      <c r="KD128" s="9"/>
      <c r="KE128" s="9"/>
      <c r="KF128" s="9"/>
      <c r="KG128" s="9"/>
      <c r="KH128" s="9"/>
      <c r="KI128" s="9"/>
      <c r="KJ128" s="9"/>
      <c r="KK128" s="9"/>
      <c r="KL128" s="9"/>
      <c r="KM128" s="9"/>
      <c r="KN128" s="9"/>
      <c r="KO128" s="9"/>
      <c r="KP128" s="9"/>
      <c r="KQ128" s="9"/>
      <c r="KR128" s="9"/>
      <c r="KS128" s="9"/>
      <c r="KT128" s="9"/>
      <c r="KU128" s="9"/>
      <c r="KV128" s="9"/>
      <c r="KW128" s="9"/>
      <c r="KX128" s="9"/>
      <c r="KY128" s="9"/>
      <c r="KZ128" s="9"/>
      <c r="LA128" s="9"/>
      <c r="LB128" s="9"/>
      <c r="LC128" s="9"/>
      <c r="LD128" s="9"/>
      <c r="LE128" s="9"/>
      <c r="LF128" s="9"/>
      <c r="LG128" s="9"/>
      <c r="LH128" s="9"/>
      <c r="LI128" s="9"/>
      <c r="LJ128" s="9"/>
      <c r="LK128" s="9"/>
      <c r="LL128" s="9"/>
      <c r="LM128" s="9"/>
      <c r="LN128" s="9"/>
      <c r="LO128" s="9"/>
      <c r="LP128" s="9"/>
      <c r="LQ128" s="9"/>
      <c r="LR128" s="9"/>
      <c r="LS128" s="9"/>
      <c r="LT128" s="9"/>
      <c r="LU128" s="9"/>
      <c r="LV128" s="9"/>
      <c r="LW128" s="9"/>
      <c r="LX128" s="9"/>
      <c r="LY128" s="9"/>
      <c r="LZ128" s="9"/>
      <c r="MA128">
        <f t="shared" si="59"/>
        <v>15</v>
      </c>
      <c r="MB128" t="str">
        <f t="shared" si="60"/>
        <v/>
      </c>
      <c r="MC128" t="str">
        <f t="shared" si="61"/>
        <v/>
      </c>
      <c r="MD128" t="str">
        <f t="shared" si="62"/>
        <v/>
      </c>
      <c r="ME128" t="str">
        <f t="shared" si="92"/>
        <v/>
      </c>
      <c r="MF128">
        <f t="shared" si="93"/>
        <v>2.5</v>
      </c>
      <c r="MG128" t="str">
        <f t="shared" si="94"/>
        <v/>
      </c>
      <c r="MH128" t="str">
        <f t="shared" si="95"/>
        <v/>
      </c>
      <c r="MI128" t="str">
        <f t="shared" si="96"/>
        <v/>
      </c>
      <c r="MJ128" t="str">
        <f t="shared" si="97"/>
        <v/>
      </c>
      <c r="MK128">
        <f t="shared" si="98"/>
        <v>1.8</v>
      </c>
      <c r="ML128">
        <f t="shared" si="99"/>
        <v>1.6</v>
      </c>
      <c r="MM128" t="str">
        <f t="shared" si="100"/>
        <v/>
      </c>
      <c r="MN128" t="str">
        <f t="shared" si="101"/>
        <v/>
      </c>
      <c r="MO128">
        <f t="shared" si="102"/>
        <v>1.8</v>
      </c>
      <c r="MP128">
        <f t="shared" si="103"/>
        <v>1.6</v>
      </c>
      <c r="MQ128" t="str">
        <f t="shared" si="104"/>
        <v/>
      </c>
      <c r="MR128" t="str">
        <f t="shared" si="105"/>
        <v/>
      </c>
      <c r="MS128">
        <f t="shared" si="106"/>
        <v>40.285714285714285</v>
      </c>
      <c r="MT128">
        <f t="shared" si="107"/>
        <v>41.857142857142854</v>
      </c>
      <c r="MU128" s="77">
        <f t="shared" si="63"/>
        <v>1</v>
      </c>
      <c r="MV128">
        <f t="shared" si="64"/>
        <v>0</v>
      </c>
      <c r="MW128">
        <v>1</v>
      </c>
      <c r="MX128">
        <v>1</v>
      </c>
      <c r="MY128">
        <f t="shared" si="65"/>
        <v>0</v>
      </c>
      <c r="MZ128">
        <v>1</v>
      </c>
      <c r="NA128">
        <v>0</v>
      </c>
      <c r="NB128">
        <f t="shared" si="66"/>
        <v>1</v>
      </c>
      <c r="NC128">
        <f t="shared" si="67"/>
        <v>0</v>
      </c>
      <c r="ND128" t="str">
        <f t="shared" si="68"/>
        <v/>
      </c>
      <c r="NE128" t="str">
        <f t="shared" si="69"/>
        <v/>
      </c>
      <c r="NF128" t="str">
        <f t="shared" si="70"/>
        <v/>
      </c>
      <c r="NG128" t="str">
        <f t="shared" si="71"/>
        <v/>
      </c>
      <c r="NH128" t="str">
        <f t="shared" si="72"/>
        <v/>
      </c>
      <c r="NI128" t="str">
        <f t="shared" si="73"/>
        <v/>
      </c>
      <c r="NJ128" t="str">
        <f t="shared" si="74"/>
        <v/>
      </c>
      <c r="NK128" t="str">
        <f t="shared" si="75"/>
        <v/>
      </c>
      <c r="NL128" t="str">
        <f t="shared" si="76"/>
        <v/>
      </c>
      <c r="NM128" t="str">
        <f t="shared" si="77"/>
        <v/>
      </c>
      <c r="NN128" s="77" t="str">
        <f t="shared" si="78"/>
        <v/>
      </c>
      <c r="NO128" s="77" t="str">
        <f t="shared" si="79"/>
        <v/>
      </c>
      <c r="NP128" s="77" t="str">
        <f t="shared" si="80"/>
        <v/>
      </c>
      <c r="NQ128" s="77" t="str">
        <f t="shared" si="81"/>
        <v/>
      </c>
      <c r="NR128" s="77" t="str">
        <f t="shared" si="82"/>
        <v/>
      </c>
      <c r="NS128" s="77" t="str">
        <f t="shared" si="83"/>
        <v/>
      </c>
      <c r="NT128" s="77" t="str">
        <f t="shared" si="84"/>
        <v/>
      </c>
      <c r="NU128" s="77" t="str">
        <f t="shared" si="85"/>
        <v/>
      </c>
      <c r="NV128" s="77" t="str">
        <f t="shared" si="86"/>
        <v/>
      </c>
      <c r="NW128" s="77" t="e">
        <f>IF(LEN(VLOOKUP(I:I,#REF!, 2, 0))=0, "", VLOOKUP(I:I,#REF!, 2, 0))</f>
        <v>#REF!</v>
      </c>
      <c r="NX128" s="77" t="e">
        <f>IF(LEN(VLOOKUP(I:I,#REF!, 3, 0))=0, "", VLOOKUP(I:I,#REF!, 3, 0))</f>
        <v>#REF!</v>
      </c>
      <c r="NY128" s="77">
        <f t="shared" si="108"/>
        <v>0.5</v>
      </c>
      <c r="NZ128" s="77">
        <f t="shared" si="109"/>
        <v>0.75</v>
      </c>
      <c r="OA128" s="77">
        <f t="shared" si="110"/>
        <v>0</v>
      </c>
      <c r="OB128" s="77">
        <f t="shared" si="87"/>
        <v>0.5</v>
      </c>
      <c r="OC128">
        <f t="shared" si="88"/>
        <v>1</v>
      </c>
      <c r="OD128" s="77">
        <f t="shared" si="111"/>
        <v>0</v>
      </c>
      <c r="OE128" t="str">
        <f t="shared" si="89"/>
        <v/>
      </c>
      <c r="OF128" t="str">
        <f t="shared" si="90"/>
        <v/>
      </c>
      <c r="OG128" t="str">
        <f t="shared" si="112"/>
        <v/>
      </c>
      <c r="OH128">
        <f t="shared" si="91"/>
        <v>0.5</v>
      </c>
      <c r="OI128">
        <f t="shared" si="113"/>
        <v>0.33333333333333331</v>
      </c>
      <c r="OJ128" s="77">
        <f t="shared" si="114"/>
        <v>0.6</v>
      </c>
      <c r="OK128" t="e">
        <f>IF(LEN(VLOOKUP(I:I,#REF!, 2, 0))=0, "", VLOOKUP(I:I,#REF!, 2, 0))</f>
        <v>#REF!</v>
      </c>
      <c r="OL128" t="e">
        <f>IF(LEN(VLOOKUP(I:I,#REF!, 3, 0))=0, "", VLOOKUP(I:I,#REF!, 3, 0))</f>
        <v>#REF!</v>
      </c>
      <c r="OM128" t="s">
        <v>353</v>
      </c>
      <c r="ON128" t="s">
        <v>353</v>
      </c>
      <c r="OO128" s="161">
        <v>1</v>
      </c>
      <c r="OP128" t="str">
        <f t="shared" si="115"/>
        <v/>
      </c>
      <c r="OQ128">
        <v>0</v>
      </c>
      <c r="OR128">
        <v>4</v>
      </c>
      <c r="OS128">
        <f t="shared" si="116"/>
        <v>15</v>
      </c>
    </row>
    <row r="129" spans="1:409" ht="18" customHeight="1">
      <c r="A129">
        <v>1</v>
      </c>
      <c r="B129" t="s">
        <v>7264</v>
      </c>
      <c r="F129" t="s">
        <v>353</v>
      </c>
      <c r="G129" t="s">
        <v>353</v>
      </c>
      <c r="H129" s="159" t="s">
        <v>7257</v>
      </c>
      <c r="I129" s="113" t="s">
        <v>1786</v>
      </c>
      <c r="J129" s="5" t="s">
        <v>7272</v>
      </c>
      <c r="K129" s="6">
        <v>44285.563831018517</v>
      </c>
      <c r="L129" s="6">
        <v>44287.67560185185</v>
      </c>
      <c r="M129" s="7">
        <v>74</v>
      </c>
      <c r="N129" s="7">
        <v>2</v>
      </c>
      <c r="O129" s="73">
        <v>1</v>
      </c>
      <c r="P129" s="4" t="s">
        <v>313</v>
      </c>
      <c r="Q129" s="7">
        <v>182456</v>
      </c>
      <c r="R129" s="7">
        <v>0</v>
      </c>
      <c r="S129" s="6">
        <v>44293.502980069446</v>
      </c>
      <c r="T129" s="4" t="s">
        <v>314</v>
      </c>
      <c r="U129" s="4" t="s">
        <v>1496</v>
      </c>
      <c r="V129" s="4" t="s">
        <v>1531</v>
      </c>
      <c r="W129" s="4" t="s">
        <v>598</v>
      </c>
      <c r="X129" s="7">
        <v>2.274</v>
      </c>
      <c r="Y129" s="7">
        <v>4.077</v>
      </c>
      <c r="Z129" s="7">
        <v>5.5579999999999998</v>
      </c>
      <c r="AA129" s="7">
        <v>2</v>
      </c>
      <c r="AB129" s="7">
        <v>3</v>
      </c>
      <c r="AC129" s="7">
        <v>1</v>
      </c>
      <c r="AD129" s="7">
        <v>1</v>
      </c>
      <c r="AE129" s="7">
        <v>2</v>
      </c>
      <c r="AF129" s="7">
        <v>2</v>
      </c>
      <c r="AG129" s="7">
        <v>2</v>
      </c>
      <c r="AH129" s="7">
        <v>3</v>
      </c>
      <c r="AI129" s="7">
        <v>1</v>
      </c>
      <c r="AJ129" s="4" t="s">
        <v>1787</v>
      </c>
      <c r="AK129" s="7">
        <v>1.1910000000000001</v>
      </c>
      <c r="AL129" s="7">
        <v>2.7959999999999998</v>
      </c>
      <c r="AM129" s="7">
        <v>4.0270000000000001</v>
      </c>
      <c r="AN129" s="7">
        <v>2</v>
      </c>
      <c r="AO129" s="7">
        <v>3</v>
      </c>
      <c r="AP129" s="7">
        <v>1</v>
      </c>
      <c r="AQ129" s="7">
        <v>0</v>
      </c>
      <c r="AR129" s="7">
        <v>0</v>
      </c>
      <c r="AS129" s="7">
        <v>983.56700000000001</v>
      </c>
      <c r="AT129" s="7">
        <v>0</v>
      </c>
      <c r="AU129" s="7">
        <v>1.968</v>
      </c>
      <c r="AV129" s="7">
        <v>21.861999999999998</v>
      </c>
      <c r="AW129" s="7">
        <v>130.86000000000001</v>
      </c>
      <c r="AX129" s="7">
        <v>3</v>
      </c>
      <c r="AY129" s="4" t="s">
        <v>1788</v>
      </c>
      <c r="AZ129" s="4" t="s">
        <v>331</v>
      </c>
      <c r="BA129" s="4"/>
      <c r="BB129" s="73">
        <v>0</v>
      </c>
      <c r="BC129" s="4" t="s">
        <v>1789</v>
      </c>
      <c r="BD129" s="7">
        <v>0</v>
      </c>
      <c r="BE129" s="7">
        <v>0</v>
      </c>
      <c r="BF129" s="7">
        <v>469.80700000000002</v>
      </c>
      <c r="BG129" s="7">
        <v>0</v>
      </c>
      <c r="BH129" s="7">
        <v>1.8069999999999999</v>
      </c>
      <c r="BI129" s="7">
        <v>1.8069999999999999</v>
      </c>
      <c r="BJ129" s="7">
        <v>10.401</v>
      </c>
      <c r="BK129" s="7">
        <v>1</v>
      </c>
      <c r="BL129" s="4" t="s">
        <v>479</v>
      </c>
      <c r="BM129" s="7">
        <v>0</v>
      </c>
      <c r="BN129" s="7">
        <v>0</v>
      </c>
      <c r="BO129" s="7">
        <v>326.822</v>
      </c>
      <c r="BP129" s="7">
        <v>0</v>
      </c>
      <c r="BQ129" s="7">
        <v>85</v>
      </c>
      <c r="BR129" s="7">
        <v>65</v>
      </c>
      <c r="BS129" s="7">
        <v>8.4600000000000009</v>
      </c>
      <c r="BT129" s="7">
        <v>13.502000000000001</v>
      </c>
      <c r="BU129" s="7">
        <v>409.923</v>
      </c>
      <c r="BV129" s="7">
        <v>2</v>
      </c>
      <c r="BW129" s="4" t="s">
        <v>480</v>
      </c>
      <c r="BX129" s="4" t="s">
        <v>411</v>
      </c>
      <c r="BY129" s="4"/>
      <c r="BZ129" s="73">
        <v>0</v>
      </c>
      <c r="CA129" s="4" t="s">
        <v>1790</v>
      </c>
      <c r="CB129" s="7">
        <v>44.122999999999998</v>
      </c>
      <c r="CC129" s="7">
        <v>44.122999999999998</v>
      </c>
      <c r="CD129" s="7">
        <v>80.64</v>
      </c>
      <c r="CE129" s="7">
        <v>1</v>
      </c>
      <c r="CF129" s="7">
        <v>100</v>
      </c>
      <c r="CG129" s="7">
        <v>100</v>
      </c>
      <c r="CH129" s="7">
        <v>4.4790000000000001</v>
      </c>
      <c r="CI129" s="7">
        <v>22.056999999999999</v>
      </c>
      <c r="CJ129" s="7">
        <v>27.908000000000001</v>
      </c>
      <c r="CK129" s="7">
        <v>2</v>
      </c>
      <c r="CL129" s="97" t="s">
        <v>417</v>
      </c>
      <c r="CM129" s="94" t="s">
        <v>1116</v>
      </c>
      <c r="CN129" s="7">
        <v>0</v>
      </c>
      <c r="CO129" s="7">
        <v>0</v>
      </c>
      <c r="CP129" s="7">
        <v>127.24299999999999</v>
      </c>
      <c r="CQ129" s="7">
        <v>0</v>
      </c>
      <c r="CR129" s="7">
        <v>100</v>
      </c>
      <c r="CS129" s="7">
        <v>100</v>
      </c>
      <c r="CT129" s="7">
        <v>3</v>
      </c>
      <c r="CU129" s="7">
        <v>1</v>
      </c>
      <c r="CV129" s="4" t="s">
        <v>1791</v>
      </c>
      <c r="CW129" s="7">
        <v>318.72199999999998</v>
      </c>
      <c r="CX129" s="7">
        <v>326.85700000000003</v>
      </c>
      <c r="CY129" s="7">
        <v>409.92399999999998</v>
      </c>
      <c r="CZ129" s="7">
        <v>2</v>
      </c>
      <c r="DA129" s="7">
        <v>4.1269999999999998</v>
      </c>
      <c r="DB129" s="7">
        <v>5.141</v>
      </c>
      <c r="DC129" s="7">
        <v>9.782</v>
      </c>
      <c r="DD129" s="7">
        <v>2</v>
      </c>
      <c r="DE129" s="4" t="s">
        <v>479</v>
      </c>
      <c r="DF129" s="7">
        <v>0</v>
      </c>
      <c r="DG129" s="7">
        <v>0</v>
      </c>
      <c r="DH129" s="7">
        <v>43.976999999999997</v>
      </c>
      <c r="DI129" s="7">
        <v>0</v>
      </c>
      <c r="DJ129" s="7">
        <v>100</v>
      </c>
      <c r="DK129" s="7">
        <v>75</v>
      </c>
      <c r="DL129" s="7">
        <v>3.1389999999999998</v>
      </c>
      <c r="DM129" s="7">
        <v>273.47899999999998</v>
      </c>
      <c r="DN129" s="7">
        <v>279.35000000000002</v>
      </c>
      <c r="DO129" s="7">
        <v>13</v>
      </c>
      <c r="DP129" s="4" t="s">
        <v>1715</v>
      </c>
      <c r="DQ129" s="4" t="s">
        <v>510</v>
      </c>
      <c r="DR129" s="4" t="s">
        <v>956</v>
      </c>
      <c r="DS129" s="73">
        <v>1</v>
      </c>
      <c r="DT129" s="4" t="s">
        <v>1792</v>
      </c>
      <c r="DU129" s="4" t="s">
        <v>353</v>
      </c>
      <c r="DV129" s="4" t="s">
        <v>353</v>
      </c>
      <c r="DW129" s="4" t="s">
        <v>353</v>
      </c>
      <c r="DX129" s="4" t="s">
        <v>353</v>
      </c>
      <c r="DY129" s="4" t="s">
        <v>353</v>
      </c>
      <c r="DZ129" s="4" t="s">
        <v>353</v>
      </c>
      <c r="EA129" s="4" t="s">
        <v>353</v>
      </c>
      <c r="EB129" s="4" t="s">
        <v>353</v>
      </c>
      <c r="EC129" s="4" t="s">
        <v>353</v>
      </c>
      <c r="ED129" s="4" t="s">
        <v>353</v>
      </c>
      <c r="EE129" s="94" t="s">
        <v>353</v>
      </c>
      <c r="EF129" s="94" t="s">
        <v>353</v>
      </c>
      <c r="EG129" s="4" t="s">
        <v>353</v>
      </c>
      <c r="EH129" s="4" t="s">
        <v>353</v>
      </c>
      <c r="EI129" s="4" t="s">
        <v>353</v>
      </c>
      <c r="EJ129" s="4" t="s">
        <v>353</v>
      </c>
      <c r="EK129" s="4" t="s">
        <v>353</v>
      </c>
      <c r="EL129" s="4" t="s">
        <v>353</v>
      </c>
      <c r="EM129" s="4" t="s">
        <v>353</v>
      </c>
      <c r="EN129" s="4" t="s">
        <v>353</v>
      </c>
      <c r="EO129" s="4" t="s">
        <v>353</v>
      </c>
      <c r="EP129" s="4" t="s">
        <v>353</v>
      </c>
      <c r="EQ129" s="4" t="s">
        <v>353</v>
      </c>
      <c r="ER129" s="4" t="s">
        <v>353</v>
      </c>
      <c r="ES129" s="4" t="s">
        <v>353</v>
      </c>
      <c r="ET129" s="4" t="s">
        <v>353</v>
      </c>
      <c r="EU129" s="4" t="s">
        <v>353</v>
      </c>
      <c r="EV129" s="4" t="s">
        <v>353</v>
      </c>
      <c r="EW129" s="4" t="s">
        <v>353</v>
      </c>
      <c r="EX129" s="4" t="s">
        <v>353</v>
      </c>
      <c r="EY129" s="4" t="s">
        <v>353</v>
      </c>
      <c r="EZ129" s="4" t="s">
        <v>353</v>
      </c>
      <c r="FA129" s="4" t="s">
        <v>353</v>
      </c>
      <c r="FB129" s="4" t="s">
        <v>353</v>
      </c>
      <c r="FC129" s="4" t="s">
        <v>353</v>
      </c>
      <c r="FD129" s="4" t="s">
        <v>353</v>
      </c>
      <c r="FE129" s="4" t="s">
        <v>353</v>
      </c>
      <c r="FF129" s="4" t="s">
        <v>353</v>
      </c>
      <c r="FG129" s="4" t="s">
        <v>353</v>
      </c>
      <c r="FH129" s="4" t="s">
        <v>353</v>
      </c>
      <c r="FI129" s="4" t="s">
        <v>353</v>
      </c>
      <c r="FJ129" s="4" t="s">
        <v>353</v>
      </c>
      <c r="FK129" s="4" t="s">
        <v>353</v>
      </c>
      <c r="FL129" s="4" t="s">
        <v>353</v>
      </c>
      <c r="FM129" s="4" t="s">
        <v>353</v>
      </c>
      <c r="FN129" s="4" t="s">
        <v>353</v>
      </c>
      <c r="FO129" s="4" t="s">
        <v>353</v>
      </c>
      <c r="FP129" s="4" t="s">
        <v>353</v>
      </c>
      <c r="FQ129" s="4" t="s">
        <v>353</v>
      </c>
      <c r="FR129" s="4" t="s">
        <v>353</v>
      </c>
      <c r="FS129" s="4" t="s">
        <v>353</v>
      </c>
      <c r="FT129" s="4" t="s">
        <v>320</v>
      </c>
      <c r="FU129" s="4"/>
      <c r="FV129" s="73">
        <v>-999</v>
      </c>
      <c r="FW129" s="4" t="s">
        <v>353</v>
      </c>
      <c r="FX129" s="4" t="s">
        <v>353</v>
      </c>
      <c r="FY129" s="4" t="s">
        <v>353</v>
      </c>
      <c r="FZ129" s="4" t="s">
        <v>353</v>
      </c>
      <c r="GA129" s="4" t="s">
        <v>353</v>
      </c>
      <c r="GB129" s="4" t="s">
        <v>353</v>
      </c>
      <c r="GC129" s="4" t="s">
        <v>353</v>
      </c>
      <c r="GD129" s="4" t="s">
        <v>320</v>
      </c>
      <c r="GE129" s="4"/>
      <c r="GF129" s="73">
        <v>-999</v>
      </c>
      <c r="GG129" s="4" t="s">
        <v>353</v>
      </c>
      <c r="GH129" s="4" t="s">
        <v>353</v>
      </c>
      <c r="GI129" s="4" t="s">
        <v>353</v>
      </c>
      <c r="GJ129" s="4" t="s">
        <v>353</v>
      </c>
      <c r="GK129" s="4" t="s">
        <v>353</v>
      </c>
      <c r="GL129" s="4" t="s">
        <v>353</v>
      </c>
      <c r="GM129" s="4" t="s">
        <v>353</v>
      </c>
      <c r="GN129" s="4" t="s">
        <v>353</v>
      </c>
      <c r="GO129" s="4" t="s">
        <v>353</v>
      </c>
      <c r="GP129" s="4" t="s">
        <v>353</v>
      </c>
      <c r="GQ129" s="4" t="s">
        <v>353</v>
      </c>
      <c r="GR129" s="4" t="s">
        <v>353</v>
      </c>
      <c r="GS129" s="4" t="s">
        <v>353</v>
      </c>
      <c r="GT129" s="4" t="s">
        <v>353</v>
      </c>
      <c r="GU129" s="4" t="s">
        <v>353</v>
      </c>
      <c r="GV129" s="4" t="s">
        <v>353</v>
      </c>
      <c r="GW129" s="4" t="s">
        <v>353</v>
      </c>
      <c r="GX129" s="4" t="s">
        <v>353</v>
      </c>
      <c r="GY129" s="4" t="s">
        <v>353</v>
      </c>
      <c r="GZ129" s="4" t="s">
        <v>353</v>
      </c>
      <c r="HA129" s="4" t="s">
        <v>353</v>
      </c>
      <c r="HB129" s="4" t="s">
        <v>353</v>
      </c>
      <c r="HC129" s="4" t="s">
        <v>353</v>
      </c>
      <c r="HD129" s="4" t="s">
        <v>353</v>
      </c>
      <c r="HE129" s="4" t="s">
        <v>353</v>
      </c>
      <c r="HF129" s="4" t="s">
        <v>353</v>
      </c>
      <c r="HG129" s="4" t="s">
        <v>353</v>
      </c>
      <c r="HH129" s="4" t="s">
        <v>353</v>
      </c>
      <c r="HI129" s="4" t="s">
        <v>346</v>
      </c>
      <c r="HJ129" s="4" t="s">
        <v>347</v>
      </c>
      <c r="HK129" s="8"/>
      <c r="HL129" s="4" t="s">
        <v>1786</v>
      </c>
      <c r="HM129" s="9"/>
      <c r="HN129" s="9"/>
      <c r="HO129" s="9"/>
      <c r="HP129" s="9"/>
      <c r="HQ129" s="9"/>
      <c r="HR129" s="9"/>
      <c r="HS129" s="9"/>
      <c r="HT129" s="9"/>
      <c r="HU129" s="9"/>
      <c r="HV129" s="9"/>
      <c r="HW129" s="9"/>
      <c r="HX129" s="9"/>
      <c r="HY129" s="9"/>
      <c r="HZ129" s="9"/>
      <c r="IA129" s="9"/>
      <c r="IB129" s="9"/>
      <c r="IC129" s="9"/>
      <c r="ID129" s="9"/>
      <c r="IE129" s="9"/>
      <c r="IF129" s="9"/>
      <c r="IG129" s="9"/>
      <c r="IH129" s="9"/>
      <c r="II129" s="9" t="s">
        <v>320</v>
      </c>
      <c r="IJ129" s="9"/>
      <c r="IK129" s="7">
        <v>-999</v>
      </c>
      <c r="IL129" s="9"/>
      <c r="IM129" s="9" t="s">
        <v>320</v>
      </c>
      <c r="IN129" s="9"/>
      <c r="IO129" s="73">
        <v>-999</v>
      </c>
      <c r="IP129" s="9"/>
      <c r="IQ129" s="9"/>
      <c r="IR129" s="9" t="s">
        <v>320</v>
      </c>
      <c r="IS129" s="9"/>
      <c r="IT129" s="7">
        <v>-999</v>
      </c>
      <c r="IU129" s="9"/>
      <c r="IV129" s="9" t="s">
        <v>320</v>
      </c>
      <c r="IW129" s="9"/>
      <c r="IX129" s="7">
        <v>-999</v>
      </c>
      <c r="IY129" s="9"/>
      <c r="IZ129" s="9"/>
      <c r="JA129" s="9" t="s">
        <v>320</v>
      </c>
      <c r="JB129" s="9"/>
      <c r="JC129" s="7">
        <v>-999</v>
      </c>
      <c r="JD129" s="9"/>
      <c r="JE129" s="9" t="s">
        <v>320</v>
      </c>
      <c r="JF129" s="9"/>
      <c r="JG129" s="7">
        <v>-999</v>
      </c>
      <c r="JH129" s="9"/>
      <c r="JI129" s="9"/>
      <c r="JJ129" s="9"/>
      <c r="JK129" s="9"/>
      <c r="JL129" s="9"/>
      <c r="JM129" s="9"/>
      <c r="JN129" s="9"/>
      <c r="JO129" s="9"/>
      <c r="JP129" s="9"/>
      <c r="JQ129" s="9"/>
      <c r="JR129" s="9"/>
      <c r="JS129" s="9"/>
      <c r="JT129" s="9"/>
      <c r="JU129" s="9"/>
      <c r="JV129" s="9"/>
      <c r="JW129" s="9"/>
      <c r="JX129" s="9"/>
      <c r="JY129" s="9"/>
      <c r="JZ129" s="9"/>
      <c r="KA129" s="9"/>
      <c r="KB129" s="9"/>
      <c r="KC129" s="9"/>
      <c r="KD129" s="9"/>
      <c r="KE129" s="9"/>
      <c r="KF129" s="9"/>
      <c r="KG129" s="9"/>
      <c r="KH129" s="9"/>
      <c r="KI129" s="9"/>
      <c r="KJ129" s="9"/>
      <c r="KK129" s="9"/>
      <c r="KL129" s="9"/>
      <c r="KM129" s="9"/>
      <c r="KN129" s="9"/>
      <c r="KO129" s="9"/>
      <c r="KP129" s="9"/>
      <c r="KQ129" s="9"/>
      <c r="KR129" s="9"/>
      <c r="KS129" s="9"/>
      <c r="KT129" s="9"/>
      <c r="KU129" s="9"/>
      <c r="KV129" s="9"/>
      <c r="KW129" s="9"/>
      <c r="KX129" s="9"/>
      <c r="KY129" s="9"/>
      <c r="KZ129" s="9"/>
      <c r="LA129" s="9"/>
      <c r="LB129" s="9"/>
      <c r="LC129" s="9"/>
      <c r="LD129" s="9"/>
      <c r="LE129" s="9"/>
      <c r="LF129" s="9"/>
      <c r="LG129" s="9"/>
      <c r="LH129" s="9"/>
      <c r="LI129" s="9"/>
      <c r="LJ129" s="9"/>
      <c r="LK129" s="9"/>
      <c r="LL129" s="9"/>
      <c r="LM129" s="9"/>
      <c r="LN129" s="9"/>
      <c r="LO129" s="9"/>
      <c r="LP129" s="9"/>
      <c r="LQ129" s="9"/>
      <c r="LR129" s="9"/>
      <c r="LS129" s="9"/>
      <c r="LT129" s="9"/>
      <c r="LU129" s="9"/>
      <c r="LV129" s="9"/>
      <c r="LW129" s="9"/>
      <c r="LX129" s="9"/>
      <c r="LY129" s="9"/>
      <c r="LZ129" s="9"/>
      <c r="MA129">
        <f t="shared" si="59"/>
        <v>11</v>
      </c>
      <c r="MB129" t="str">
        <f t="shared" si="60"/>
        <v/>
      </c>
      <c r="MC129" t="str">
        <f t="shared" si="61"/>
        <v/>
      </c>
      <c r="MD129" t="str">
        <f t="shared" si="62"/>
        <v/>
      </c>
      <c r="ME129" t="str">
        <f t="shared" si="92"/>
        <v/>
      </c>
      <c r="MF129">
        <f t="shared" si="93"/>
        <v>1.8333333333333333</v>
      </c>
      <c r="MG129" t="str">
        <f t="shared" si="94"/>
        <v/>
      </c>
      <c r="MH129" t="str">
        <f t="shared" si="95"/>
        <v/>
      </c>
      <c r="MI129" t="str">
        <f t="shared" si="96"/>
        <v/>
      </c>
      <c r="MJ129" t="str">
        <f t="shared" si="97"/>
        <v/>
      </c>
      <c r="MK129">
        <f t="shared" si="98"/>
        <v>1</v>
      </c>
      <c r="ML129">
        <f t="shared" si="99"/>
        <v>3</v>
      </c>
      <c r="MM129" t="str">
        <f t="shared" si="100"/>
        <v/>
      </c>
      <c r="MN129" t="str">
        <f t="shared" si="101"/>
        <v/>
      </c>
      <c r="MO129">
        <f t="shared" si="102"/>
        <v>1</v>
      </c>
      <c r="MP129">
        <f t="shared" si="103"/>
        <v>3</v>
      </c>
      <c r="MQ129" t="str">
        <f t="shared" si="104"/>
        <v/>
      </c>
      <c r="MR129" t="str">
        <f t="shared" si="105"/>
        <v/>
      </c>
      <c r="MS129">
        <f t="shared" si="106"/>
        <v>96.25</v>
      </c>
      <c r="MT129">
        <f t="shared" si="107"/>
        <v>85</v>
      </c>
      <c r="MU129" s="77">
        <f t="shared" si="63"/>
        <v>0</v>
      </c>
      <c r="MV129">
        <f t="shared" si="64"/>
        <v>0</v>
      </c>
      <c r="MW129">
        <v>0</v>
      </c>
      <c r="MX129">
        <v>0</v>
      </c>
      <c r="MY129">
        <f t="shared" si="65"/>
        <v>1</v>
      </c>
      <c r="NB129" t="str">
        <f t="shared" si="66"/>
        <v/>
      </c>
      <c r="NC129" t="str">
        <f t="shared" si="67"/>
        <v/>
      </c>
      <c r="ND129" t="str">
        <f t="shared" si="68"/>
        <v/>
      </c>
      <c r="NE129" t="str">
        <f t="shared" si="69"/>
        <v/>
      </c>
      <c r="NF129" t="str">
        <f t="shared" si="70"/>
        <v/>
      </c>
      <c r="NG129" t="str">
        <f t="shared" si="71"/>
        <v/>
      </c>
      <c r="NH129" t="str">
        <f t="shared" si="72"/>
        <v/>
      </c>
      <c r="NI129" t="str">
        <f t="shared" si="73"/>
        <v/>
      </c>
      <c r="NJ129" t="str">
        <f t="shared" si="74"/>
        <v/>
      </c>
      <c r="NK129" t="str">
        <f t="shared" si="75"/>
        <v/>
      </c>
      <c r="NL129" t="str">
        <f t="shared" si="76"/>
        <v/>
      </c>
      <c r="NM129" t="str">
        <f t="shared" si="77"/>
        <v/>
      </c>
      <c r="NN129" s="77" t="str">
        <f t="shared" si="78"/>
        <v/>
      </c>
      <c r="NO129" s="77" t="str">
        <f t="shared" si="79"/>
        <v/>
      </c>
      <c r="NP129" s="77" t="str">
        <f t="shared" si="80"/>
        <v/>
      </c>
      <c r="NQ129" s="77" t="str">
        <f t="shared" si="81"/>
        <v/>
      </c>
      <c r="NR129" s="77" t="str">
        <f t="shared" si="82"/>
        <v/>
      </c>
      <c r="NS129" s="77" t="str">
        <f t="shared" si="83"/>
        <v/>
      </c>
      <c r="NT129" s="77" t="str">
        <f t="shared" si="84"/>
        <v/>
      </c>
      <c r="NU129" s="77" t="str">
        <f t="shared" si="85"/>
        <v/>
      </c>
      <c r="NV129" s="77" t="str">
        <f t="shared" si="86"/>
        <v/>
      </c>
      <c r="NW129" s="77"/>
      <c r="NX129" s="77"/>
      <c r="NY129" s="77">
        <f t="shared" si="108"/>
        <v>0.25</v>
      </c>
      <c r="NZ129" s="77">
        <f t="shared" si="109"/>
        <v>0</v>
      </c>
      <c r="OA129" s="77">
        <f t="shared" si="110"/>
        <v>0.5</v>
      </c>
      <c r="OB129" s="77" t="str">
        <f t="shared" si="87"/>
        <v/>
      </c>
      <c r="OC129" t="str">
        <f t="shared" si="88"/>
        <v/>
      </c>
      <c r="OD129" s="77" t="str">
        <f t="shared" si="111"/>
        <v/>
      </c>
      <c r="OE129" t="str">
        <f t="shared" si="89"/>
        <v/>
      </c>
      <c r="OF129" t="str">
        <f t="shared" si="90"/>
        <v/>
      </c>
      <c r="OG129" t="str">
        <f t="shared" si="112"/>
        <v/>
      </c>
      <c r="OH129">
        <f t="shared" si="91"/>
        <v>0.25</v>
      </c>
      <c r="OI129">
        <f t="shared" si="113"/>
        <v>0.5</v>
      </c>
      <c r="OJ129" s="77">
        <f t="shared" si="114"/>
        <v>0</v>
      </c>
      <c r="OM129" t="s">
        <v>353</v>
      </c>
      <c r="ON129" t="s">
        <v>353</v>
      </c>
      <c r="OO129" s="161">
        <v>0</v>
      </c>
      <c r="OP129" t="str">
        <f t="shared" si="115"/>
        <v/>
      </c>
      <c r="OQ129">
        <v>0</v>
      </c>
      <c r="OR129">
        <v>4</v>
      </c>
      <c r="OS129">
        <f t="shared" si="116"/>
        <v>8</v>
      </c>
    </row>
    <row r="130" spans="1:409" ht="18" customHeight="1">
      <c r="E130">
        <v>1</v>
      </c>
      <c r="F130" t="s">
        <v>353</v>
      </c>
      <c r="G130" t="s">
        <v>353</v>
      </c>
      <c r="H130" s="159" t="s">
        <v>7257</v>
      </c>
      <c r="I130" s="113" t="s">
        <v>1793</v>
      </c>
      <c r="J130" s="5"/>
      <c r="K130" s="6">
        <v>44284.644513888888</v>
      </c>
      <c r="L130" s="6">
        <v>44284.675659722219</v>
      </c>
      <c r="M130" s="7">
        <v>72</v>
      </c>
      <c r="N130" s="7">
        <v>2</v>
      </c>
      <c r="O130" s="73">
        <v>1</v>
      </c>
      <c r="P130" s="4" t="s">
        <v>313</v>
      </c>
      <c r="Q130" s="7">
        <v>2690</v>
      </c>
      <c r="R130" s="7">
        <v>0</v>
      </c>
      <c r="S130" s="6">
        <v>44291.675701111111</v>
      </c>
      <c r="T130" s="4" t="s">
        <v>314</v>
      </c>
      <c r="U130" s="4" t="s">
        <v>1496</v>
      </c>
      <c r="V130" s="4" t="s">
        <v>1531</v>
      </c>
      <c r="W130" s="4" t="s">
        <v>598</v>
      </c>
      <c r="X130" s="7">
        <v>18.456</v>
      </c>
      <c r="Y130" s="7">
        <v>25.559000000000001</v>
      </c>
      <c r="Z130" s="7">
        <v>28.5</v>
      </c>
      <c r="AA130" s="7">
        <v>2</v>
      </c>
      <c r="AB130" s="7">
        <v>3</v>
      </c>
      <c r="AC130" s="7">
        <v>1</v>
      </c>
      <c r="AD130" s="7">
        <v>1</v>
      </c>
      <c r="AE130" s="7">
        <v>2</v>
      </c>
      <c r="AF130" s="7">
        <v>2</v>
      </c>
      <c r="AG130" s="7">
        <v>2</v>
      </c>
      <c r="AH130" s="7">
        <v>3</v>
      </c>
      <c r="AI130" s="7">
        <v>2</v>
      </c>
      <c r="AJ130" s="4" t="s">
        <v>1794</v>
      </c>
      <c r="AK130" s="7">
        <v>1.7270000000000001</v>
      </c>
      <c r="AL130" s="7">
        <v>3.1549999999999998</v>
      </c>
      <c r="AM130" s="7">
        <v>4.5869999999999997</v>
      </c>
      <c r="AN130" s="7">
        <v>2</v>
      </c>
      <c r="AO130" s="7">
        <v>3</v>
      </c>
      <c r="AP130" s="7">
        <v>1</v>
      </c>
      <c r="AQ130" s="7">
        <v>0</v>
      </c>
      <c r="AR130" s="7">
        <v>0</v>
      </c>
      <c r="AS130" s="7">
        <v>155.93700000000001</v>
      </c>
      <c r="AT130" s="7">
        <v>0</v>
      </c>
      <c r="AU130" s="7">
        <v>219.864</v>
      </c>
      <c r="AV130" s="7">
        <v>254.22900000000001</v>
      </c>
      <c r="AW130" s="7">
        <v>325.245</v>
      </c>
      <c r="AX130" s="7">
        <v>2</v>
      </c>
      <c r="AY130" s="4" t="s">
        <v>1593</v>
      </c>
      <c r="AZ130" s="4" t="s">
        <v>331</v>
      </c>
      <c r="BA130" s="4"/>
      <c r="BB130" s="73">
        <v>0</v>
      </c>
      <c r="BC130" s="4" t="s">
        <v>1795</v>
      </c>
      <c r="BD130" s="7">
        <v>201.136</v>
      </c>
      <c r="BE130" s="7">
        <v>201.136</v>
      </c>
      <c r="BF130" s="7">
        <v>274.58600000000001</v>
      </c>
      <c r="BG130" s="7">
        <v>1</v>
      </c>
      <c r="BH130" s="7">
        <v>3.0939999999999999</v>
      </c>
      <c r="BI130" s="7">
        <v>3.0939999999999999</v>
      </c>
      <c r="BJ130" s="7">
        <v>22.763000000000002</v>
      </c>
      <c r="BK130" s="7">
        <v>1</v>
      </c>
      <c r="BL130" s="4" t="s">
        <v>1796</v>
      </c>
      <c r="BM130" s="7">
        <v>0</v>
      </c>
      <c r="BN130" s="7">
        <v>0</v>
      </c>
      <c r="BO130" s="7">
        <v>46.165999999999997</v>
      </c>
      <c r="BP130" s="7">
        <v>0</v>
      </c>
      <c r="BQ130" s="7">
        <v>95</v>
      </c>
      <c r="BR130" s="7">
        <v>95</v>
      </c>
      <c r="BS130" s="7">
        <v>117.672</v>
      </c>
      <c r="BT130" s="7">
        <v>227.87100000000001</v>
      </c>
      <c r="BU130" s="7">
        <v>239.86699999999999</v>
      </c>
      <c r="BV130" s="7">
        <v>6</v>
      </c>
      <c r="BW130" s="4" t="s">
        <v>1797</v>
      </c>
      <c r="BX130" s="4" t="s">
        <v>411</v>
      </c>
      <c r="BY130" s="4"/>
      <c r="BZ130" s="73">
        <v>0</v>
      </c>
      <c r="CA130" s="4" t="s">
        <v>1798</v>
      </c>
      <c r="CB130" s="7">
        <v>0</v>
      </c>
      <c r="CC130" s="7">
        <v>0</v>
      </c>
      <c r="CD130" s="7">
        <v>50.127000000000002</v>
      </c>
      <c r="CE130" s="7">
        <v>0</v>
      </c>
      <c r="CF130" s="7">
        <v>95</v>
      </c>
      <c r="CG130" s="7">
        <v>50</v>
      </c>
      <c r="CH130" s="7">
        <v>29.867999999999999</v>
      </c>
      <c r="CI130" s="7">
        <v>50.045000000000002</v>
      </c>
      <c r="CJ130" s="7">
        <v>80.058000000000007</v>
      </c>
      <c r="CK130" s="7">
        <v>5</v>
      </c>
      <c r="CL130" s="97" t="s">
        <v>1680</v>
      </c>
      <c r="CM130" s="94" t="s">
        <v>1799</v>
      </c>
      <c r="CN130" s="7">
        <v>0</v>
      </c>
      <c r="CO130" s="7">
        <v>0</v>
      </c>
      <c r="CP130" s="7">
        <v>161.49100000000001</v>
      </c>
      <c r="CQ130" s="7">
        <v>0</v>
      </c>
      <c r="CR130" s="7">
        <v>100</v>
      </c>
      <c r="CS130" s="7">
        <v>65</v>
      </c>
      <c r="CT130" s="7">
        <v>2</v>
      </c>
      <c r="CU130" s="7">
        <v>2</v>
      </c>
      <c r="CV130" s="4" t="s">
        <v>1800</v>
      </c>
      <c r="CW130" s="7">
        <v>117.92100000000001</v>
      </c>
      <c r="CX130" s="7">
        <v>436.97199999999998</v>
      </c>
      <c r="CY130" s="7">
        <v>532.83799999999997</v>
      </c>
      <c r="CZ130" s="7">
        <v>4</v>
      </c>
      <c r="DA130" s="7">
        <v>1.294</v>
      </c>
      <c r="DB130" s="7">
        <v>4.6609999999999996</v>
      </c>
      <c r="DC130" s="7">
        <v>19.045999999999999</v>
      </c>
      <c r="DD130" s="7">
        <v>4</v>
      </c>
      <c r="DE130" s="4" t="s">
        <v>1188</v>
      </c>
      <c r="DF130" s="7">
        <v>0</v>
      </c>
      <c r="DG130" s="7">
        <v>0</v>
      </c>
      <c r="DH130" s="7">
        <v>37.598999999999997</v>
      </c>
      <c r="DI130" s="7">
        <v>0</v>
      </c>
      <c r="DJ130" s="7">
        <v>75</v>
      </c>
      <c r="DK130" s="7">
        <v>75</v>
      </c>
      <c r="DL130" s="4" t="s">
        <v>353</v>
      </c>
      <c r="DM130" s="4" t="s">
        <v>353</v>
      </c>
      <c r="DN130" s="4" t="s">
        <v>353</v>
      </c>
      <c r="DO130" s="4" t="s">
        <v>353</v>
      </c>
      <c r="DP130" s="4" t="s">
        <v>353</v>
      </c>
      <c r="DQ130" s="4" t="s">
        <v>320</v>
      </c>
      <c r="DR130" s="4"/>
      <c r="DS130" s="73">
        <v>-999</v>
      </c>
      <c r="DT130" s="4" t="s">
        <v>353</v>
      </c>
      <c r="DU130" s="4" t="s">
        <v>353</v>
      </c>
      <c r="DV130" s="4" t="s">
        <v>353</v>
      </c>
      <c r="DW130" s="4" t="s">
        <v>353</v>
      </c>
      <c r="DX130" s="4" t="s">
        <v>353</v>
      </c>
      <c r="DY130" s="4" t="s">
        <v>353</v>
      </c>
      <c r="DZ130" s="4" t="s">
        <v>353</v>
      </c>
      <c r="EA130" s="4" t="s">
        <v>353</v>
      </c>
      <c r="EB130" s="4" t="s">
        <v>353</v>
      </c>
      <c r="EC130" s="4" t="s">
        <v>353</v>
      </c>
      <c r="ED130" s="4" t="s">
        <v>353</v>
      </c>
      <c r="EE130" s="94" t="s">
        <v>353</v>
      </c>
      <c r="EF130" s="94" t="s">
        <v>353</v>
      </c>
      <c r="EG130" s="4" t="s">
        <v>353</v>
      </c>
      <c r="EH130" s="4" t="s">
        <v>353</v>
      </c>
      <c r="EI130" s="4" t="s">
        <v>353</v>
      </c>
      <c r="EJ130" s="4" t="s">
        <v>353</v>
      </c>
      <c r="EK130" s="4" t="s">
        <v>353</v>
      </c>
      <c r="EL130" s="4" t="s">
        <v>353</v>
      </c>
      <c r="EM130" s="4" t="s">
        <v>353</v>
      </c>
      <c r="EN130" s="4" t="s">
        <v>353</v>
      </c>
      <c r="EO130" s="4" t="s">
        <v>353</v>
      </c>
      <c r="EP130" s="4" t="s">
        <v>353</v>
      </c>
      <c r="EQ130" s="4" t="s">
        <v>353</v>
      </c>
      <c r="ER130" s="4" t="s">
        <v>353</v>
      </c>
      <c r="ES130" s="4" t="s">
        <v>353</v>
      </c>
      <c r="ET130" s="4" t="s">
        <v>353</v>
      </c>
      <c r="EU130" s="4" t="s">
        <v>353</v>
      </c>
      <c r="EV130" s="4" t="s">
        <v>353</v>
      </c>
      <c r="EW130" s="4" t="s">
        <v>353</v>
      </c>
      <c r="EX130" s="4" t="s">
        <v>353</v>
      </c>
      <c r="EY130" s="4" t="s">
        <v>353</v>
      </c>
      <c r="EZ130" s="4" t="s">
        <v>353</v>
      </c>
      <c r="FA130" s="4" t="s">
        <v>353</v>
      </c>
      <c r="FB130" s="4" t="s">
        <v>353</v>
      </c>
      <c r="FC130" s="4" t="s">
        <v>353</v>
      </c>
      <c r="FD130" s="4" t="s">
        <v>353</v>
      </c>
      <c r="FE130" s="4" t="s">
        <v>353</v>
      </c>
      <c r="FF130" s="4" t="s">
        <v>353</v>
      </c>
      <c r="FG130" s="4" t="s">
        <v>353</v>
      </c>
      <c r="FH130" s="4" t="s">
        <v>353</v>
      </c>
      <c r="FI130" s="4" t="s">
        <v>353</v>
      </c>
      <c r="FJ130" s="4" t="s">
        <v>353</v>
      </c>
      <c r="FK130" s="4" t="s">
        <v>353</v>
      </c>
      <c r="FL130" s="4" t="s">
        <v>353</v>
      </c>
      <c r="FM130" s="4" t="s">
        <v>353</v>
      </c>
      <c r="FN130" s="4" t="s">
        <v>353</v>
      </c>
      <c r="FO130" s="4" t="s">
        <v>353</v>
      </c>
      <c r="FP130" s="4" t="s">
        <v>353</v>
      </c>
      <c r="FQ130" s="4" t="s">
        <v>353</v>
      </c>
      <c r="FR130" s="4" t="s">
        <v>353</v>
      </c>
      <c r="FS130" s="4" t="s">
        <v>353</v>
      </c>
      <c r="FT130" s="4" t="s">
        <v>320</v>
      </c>
      <c r="FU130" s="4"/>
      <c r="FV130" s="73">
        <v>-999</v>
      </c>
      <c r="FW130" s="4" t="s">
        <v>353</v>
      </c>
      <c r="FX130" s="4" t="s">
        <v>353</v>
      </c>
      <c r="FY130" s="4" t="s">
        <v>353</v>
      </c>
      <c r="FZ130" s="4" t="s">
        <v>353</v>
      </c>
      <c r="GA130" s="4" t="s">
        <v>353</v>
      </c>
      <c r="GB130" s="4" t="s">
        <v>353</v>
      </c>
      <c r="GC130" s="4" t="s">
        <v>353</v>
      </c>
      <c r="GD130" s="4" t="s">
        <v>320</v>
      </c>
      <c r="GE130" s="4"/>
      <c r="GF130" s="73">
        <v>-999</v>
      </c>
      <c r="GG130" s="4" t="s">
        <v>353</v>
      </c>
      <c r="GH130" s="4" t="s">
        <v>353</v>
      </c>
      <c r="GI130" s="4" t="s">
        <v>353</v>
      </c>
      <c r="GJ130" s="4" t="s">
        <v>353</v>
      </c>
      <c r="GK130" s="4" t="s">
        <v>353</v>
      </c>
      <c r="GL130" s="4" t="s">
        <v>353</v>
      </c>
      <c r="GM130" s="4" t="s">
        <v>353</v>
      </c>
      <c r="GN130" s="4" t="s">
        <v>353</v>
      </c>
      <c r="GO130" s="4" t="s">
        <v>353</v>
      </c>
      <c r="GP130" s="4" t="s">
        <v>353</v>
      </c>
      <c r="GQ130" s="4" t="s">
        <v>353</v>
      </c>
      <c r="GR130" s="4" t="s">
        <v>353</v>
      </c>
      <c r="GS130" s="4" t="s">
        <v>353</v>
      </c>
      <c r="GT130" s="4" t="s">
        <v>353</v>
      </c>
      <c r="GU130" s="4" t="s">
        <v>353</v>
      </c>
      <c r="GV130" s="4" t="s">
        <v>353</v>
      </c>
      <c r="GW130" s="4" t="s">
        <v>353</v>
      </c>
      <c r="GX130" s="4" t="s">
        <v>353</v>
      </c>
      <c r="GY130" s="4" t="s">
        <v>353</v>
      </c>
      <c r="GZ130" s="4" t="s">
        <v>353</v>
      </c>
      <c r="HA130" s="4" t="s">
        <v>353</v>
      </c>
      <c r="HB130" s="4" t="s">
        <v>353</v>
      </c>
      <c r="HC130" s="4" t="s">
        <v>353</v>
      </c>
      <c r="HD130" s="4" t="s">
        <v>353</v>
      </c>
      <c r="HE130" s="4" t="s">
        <v>353</v>
      </c>
      <c r="HF130" s="4" t="s">
        <v>353</v>
      </c>
      <c r="HG130" s="4" t="s">
        <v>353</v>
      </c>
      <c r="HH130" s="4" t="s">
        <v>353</v>
      </c>
      <c r="HI130" s="4" t="s">
        <v>346</v>
      </c>
      <c r="HJ130" s="4" t="s">
        <v>347</v>
      </c>
      <c r="HK130" s="8"/>
      <c r="HL130" s="4" t="s">
        <v>1793</v>
      </c>
      <c r="HM130" s="9"/>
      <c r="HN130" s="9"/>
      <c r="HO130" s="9"/>
      <c r="HP130" s="9"/>
      <c r="HQ130" s="9"/>
      <c r="HR130" s="9"/>
      <c r="HS130" s="9"/>
      <c r="HT130" s="9"/>
      <c r="HU130" s="9"/>
      <c r="HV130" s="9"/>
      <c r="HW130" s="9"/>
      <c r="HX130" s="9"/>
      <c r="HY130" s="9"/>
      <c r="HZ130" s="9"/>
      <c r="IA130" s="9"/>
      <c r="IB130" s="9"/>
      <c r="IC130" s="9"/>
      <c r="ID130" s="9"/>
      <c r="IE130" s="9"/>
      <c r="IF130" s="9"/>
      <c r="IG130" s="9"/>
      <c r="IH130" s="9"/>
      <c r="II130" s="9" t="s">
        <v>320</v>
      </c>
      <c r="IJ130" s="9"/>
      <c r="IK130" s="7">
        <v>-999</v>
      </c>
      <c r="IL130" s="9"/>
      <c r="IM130" s="9" t="s">
        <v>320</v>
      </c>
      <c r="IN130" s="9"/>
      <c r="IO130" s="73">
        <v>-999</v>
      </c>
      <c r="IP130" s="9"/>
      <c r="IQ130" s="9"/>
      <c r="IR130" s="9" t="s">
        <v>320</v>
      </c>
      <c r="IS130" s="9"/>
      <c r="IT130" s="7">
        <v>-999</v>
      </c>
      <c r="IU130" s="9"/>
      <c r="IV130" s="9" t="s">
        <v>320</v>
      </c>
      <c r="IW130" s="9"/>
      <c r="IX130" s="7">
        <v>-999</v>
      </c>
      <c r="IY130" s="9"/>
      <c r="IZ130" s="9"/>
      <c r="JA130" s="9" t="s">
        <v>320</v>
      </c>
      <c r="JB130" s="9"/>
      <c r="JC130" s="7">
        <v>-999</v>
      </c>
      <c r="JD130" s="9"/>
      <c r="JE130" s="9" t="s">
        <v>320</v>
      </c>
      <c r="JF130" s="9"/>
      <c r="JG130" s="7">
        <v>-999</v>
      </c>
      <c r="JH130" s="9"/>
      <c r="JI130" s="9"/>
      <c r="JJ130" s="9"/>
      <c r="JK130" s="9"/>
      <c r="JL130" s="9"/>
      <c r="JM130" s="9"/>
      <c r="JN130" s="9"/>
      <c r="JO130" s="9"/>
      <c r="JP130" s="9"/>
      <c r="JQ130" s="9"/>
      <c r="JR130" s="9"/>
      <c r="JS130" s="9"/>
      <c r="JT130" s="9"/>
      <c r="JU130" s="9"/>
      <c r="JV130" s="9"/>
      <c r="JW130" s="9"/>
      <c r="JX130" s="9"/>
      <c r="JY130" s="9"/>
      <c r="JZ130" s="9"/>
      <c r="KA130" s="9"/>
      <c r="KB130" s="9"/>
      <c r="KC130" s="9"/>
      <c r="KD130" s="9"/>
      <c r="KE130" s="9"/>
      <c r="KF130" s="9"/>
      <c r="KG130" s="9"/>
      <c r="KH130" s="9"/>
      <c r="KI130" s="9"/>
      <c r="KJ130" s="9"/>
      <c r="KK130" s="9"/>
      <c r="KL130" s="9"/>
      <c r="KM130" s="9"/>
      <c r="KN130" s="9"/>
      <c r="KO130" s="9"/>
      <c r="KP130" s="9"/>
      <c r="KQ130" s="9"/>
      <c r="KR130" s="9"/>
      <c r="KS130" s="9"/>
      <c r="KT130" s="9"/>
      <c r="KU130" s="9"/>
      <c r="KV130" s="9"/>
      <c r="KW130" s="9"/>
      <c r="KX130" s="9"/>
      <c r="KY130" s="9"/>
      <c r="KZ130" s="9"/>
      <c r="LA130" s="9"/>
      <c r="LB130" s="9"/>
      <c r="LC130" s="9"/>
      <c r="LD130" s="9"/>
      <c r="LE130" s="9"/>
      <c r="LF130" s="9"/>
      <c r="LG130" s="9"/>
      <c r="LH130" s="9"/>
      <c r="LI130" s="9"/>
      <c r="LJ130" s="9"/>
      <c r="LK130" s="9"/>
      <c r="LL130" s="9"/>
      <c r="LM130" s="9"/>
      <c r="LN130" s="9"/>
      <c r="LO130" s="9"/>
      <c r="LP130" s="9"/>
      <c r="LQ130" s="9"/>
      <c r="LR130" s="9"/>
      <c r="LS130" s="9"/>
      <c r="LT130" s="9"/>
      <c r="LU130" s="9"/>
      <c r="LV130" s="9"/>
      <c r="LW130" s="9"/>
      <c r="LX130" s="9"/>
      <c r="LY130" s="9"/>
      <c r="LZ130" s="9"/>
      <c r="MA130">
        <f t="shared" ref="MA130:MA193" si="117">IF(AND(AD130="",AI130=""),"",SUM(AD130:AI130))</f>
        <v>12</v>
      </c>
      <c r="MB130" t="str">
        <f t="shared" ref="MB130:MB193" si="118">IF(AND(HY130="",ID130=""),"",SUM(HY130:ID130))</f>
        <v/>
      </c>
      <c r="MC130" t="str">
        <f t="shared" ref="MC130:MC193" si="119">IF(AND(HB130="",HF130=""),"",SUM(HB130:HF130))</f>
        <v/>
      </c>
      <c r="MD130" t="str">
        <f t="shared" ref="MD130:MD193" si="120">IF(AND(KI130="",KM130=""),"",SUM(KI130:KM130))</f>
        <v/>
      </c>
      <c r="ME130" t="str">
        <f t="shared" si="92"/>
        <v/>
      </c>
      <c r="MF130">
        <f t="shared" si="93"/>
        <v>2</v>
      </c>
      <c r="MG130" t="str">
        <f t="shared" si="94"/>
        <v/>
      </c>
      <c r="MH130" t="str">
        <f t="shared" si="95"/>
        <v/>
      </c>
      <c r="MI130" t="str">
        <f t="shared" si="96"/>
        <v/>
      </c>
      <c r="MJ130" t="str">
        <f t="shared" si="97"/>
        <v/>
      </c>
      <c r="MK130">
        <f t="shared" si="98"/>
        <v>1.3333333333333333</v>
      </c>
      <c r="ML130">
        <f t="shared" si="99"/>
        <v>2.6666666666666665</v>
      </c>
      <c r="MM130" t="str">
        <f t="shared" si="100"/>
        <v/>
      </c>
      <c r="MN130" t="str">
        <f t="shared" si="101"/>
        <v/>
      </c>
      <c r="MO130">
        <f t="shared" si="102"/>
        <v>1.3333333333333333</v>
      </c>
      <c r="MP130">
        <f t="shared" si="103"/>
        <v>2.6666666666666665</v>
      </c>
      <c r="MQ130" t="str">
        <f t="shared" si="104"/>
        <v/>
      </c>
      <c r="MR130" t="str">
        <f t="shared" si="105"/>
        <v/>
      </c>
      <c r="MS130">
        <f t="shared" si="106"/>
        <v>91.25</v>
      </c>
      <c r="MT130">
        <f t="shared" si="107"/>
        <v>71.25</v>
      </c>
      <c r="MU130" s="77">
        <f t="shared" ref="MU130:MU193" si="121">IF(OR(BB130="",BB130= -999), "", IF(OR(BB130=1,BB130= 2), 1, 0))</f>
        <v>0</v>
      </c>
      <c r="MV130">
        <f t="shared" ref="MV130:MV193" si="122">IF(OR(BZ130="",BZ130= -999), "", IF(OR(BZ130=1,BZ130= 2), 1, 0))</f>
        <v>0</v>
      </c>
      <c r="MW130">
        <v>1</v>
      </c>
      <c r="MX130">
        <v>0</v>
      </c>
      <c r="MY130" t="str">
        <f t="shared" ref="MY130:MY193" si="123">IF(OR(DS130="",DS130= -999), "", IF(OR(DS130=1,DS130= 2), 1, 0))</f>
        <v/>
      </c>
      <c r="NB130" t="str">
        <f t="shared" ref="NB130:NB193" si="124">IF(OR(FV130="",FV130= -999), "", IF(OR(FV130=1,FV130= 2), 1, 0))</f>
        <v/>
      </c>
      <c r="NC130" t="str">
        <f t="shared" ref="NC130:NC193" si="125">IF(OR(FX130="", FX130=-999), "", IF(FX130="1,2,3", 1, IF(FX130="1,2", 0.5, 0)))</f>
        <v/>
      </c>
      <c r="ND130" t="str">
        <f t="shared" ref="ND130:ND193" si="126">IF(OR(GF130="",GF130= -999), "", IF(OR(GF130=1,GF130= 2), 1, 0))</f>
        <v/>
      </c>
      <c r="NE130" t="str">
        <f t="shared" ref="NE130:NE193" si="127">IF(OR(GH130="", GH130=-999), "", IF(GH130="1,2,3", 1, IF(GH130="1,2", 0.5, 0)))</f>
        <v/>
      </c>
      <c r="NF130" t="str">
        <f t="shared" ref="NF130:NF193" si="128">IF(OR(GM130="",GM130= -999), "", IF(GM130=1, 1, 0))</f>
        <v/>
      </c>
      <c r="NG130" t="str">
        <f t="shared" ref="NG130:NG193" si="129">IF(OR(GS130="",GS130= -999), "", IF(GS130=1, 1, 0))</f>
        <v/>
      </c>
      <c r="NH130" t="str">
        <f t="shared" ref="NH130:NH193" si="130">IF(OR(IK130="",IK130= -999), "", IF(OR(IK130=1,IK130= 2), 1, 0))</f>
        <v/>
      </c>
      <c r="NI130" t="str">
        <f t="shared" ref="NI130:NI193" si="131">IF(OR(IO130="",IO130= -999), "", IF(OR(IO130=1,IO130= 2), 1, 0))</f>
        <v/>
      </c>
      <c r="NJ130" t="str">
        <f t="shared" ref="NJ130:NJ193" si="132">IF(OR(IT130="",IT130= -999), "", IF(OR(IT130=1,IT130= 2), 1, 0))</f>
        <v/>
      </c>
      <c r="NK130" t="str">
        <f t="shared" ref="NK130:NK193" si="133">IF(OR(IX130="",IX130= -999), "", IF(OR(IX130=1,IX130= 2), 1, 0))</f>
        <v/>
      </c>
      <c r="NL130" t="str">
        <f t="shared" ref="NL130:NL193" si="134">IF(OR(JC130="",JC130= -999), "", IF(OR(JC130=1,JC130= 2), 1, 0))</f>
        <v/>
      </c>
      <c r="NM130" t="str">
        <f t="shared" ref="NM130:NM193" si="135">IF(OR(JG130="",JG130= -999), "", IF(OR(JG130=1,JG130= 2), 1, 0))</f>
        <v/>
      </c>
      <c r="NN130" s="77" t="str">
        <f t="shared" ref="NN130:NN193" si="136">IF(OR(JK130="",JK130= -999), "", IF(JK130= 2, 1, IF(JK130=3, 0.5, 0)))</f>
        <v/>
      </c>
      <c r="NO130" s="77" t="str">
        <f t="shared" ref="NO130:NO193" si="137">IF(OR(JL130="",JL130= -999), "", IF(JL130=2, 1, 0))</f>
        <v/>
      </c>
      <c r="NP130" s="77" t="str">
        <f t="shared" ref="NP130:NP193" si="138">IF(OR(JN130="",JN130= -999), "", IF(JN130=1, 1, 0))</f>
        <v/>
      </c>
      <c r="NQ130" s="77" t="str">
        <f t="shared" ref="NQ130:NQ193" si="139">IF(OR(JO130="",JO130= -999), "", IF(JO130=2, 1, 0))</f>
        <v/>
      </c>
      <c r="NR130" s="77" t="str">
        <f t="shared" ref="NR130:NR193" si="140">IF(OR(JP130="",JP130= -999), "", IF(JP130=2, 1, 0))</f>
        <v/>
      </c>
      <c r="NS130" s="77" t="str">
        <f t="shared" ref="NS130:NS193" si="141">IF(OR(JQ130="",JQ130= -999), "", IF(JQ130=3, 1, 0))</f>
        <v/>
      </c>
      <c r="NT130" s="77" t="str">
        <f t="shared" ref="NT130:NT193" si="142">IF(OR(JR130="",JR130= -999), "", IF(JR130=1, 1, 0))</f>
        <v/>
      </c>
      <c r="NU130" s="77" t="str">
        <f t="shared" ref="NU130:NU193" si="143">IF(OR(JT130="",JT130= -999), "", IF(JT130=2, 1, 0))</f>
        <v/>
      </c>
      <c r="NV130" s="77" t="str">
        <f t="shared" ref="NV130:NV193" si="144">IF(OR(JU130="",JU130= -999), "", IF(JU130=1, 1, 0))</f>
        <v/>
      </c>
      <c r="NW130" s="77"/>
      <c r="NX130" s="77"/>
      <c r="NY130" s="77">
        <f t="shared" si="108"/>
        <v>0.33333333333333331</v>
      </c>
      <c r="NZ130" s="77">
        <f t="shared" si="109"/>
        <v>0.5</v>
      </c>
      <c r="OA130" s="77">
        <f t="shared" si="110"/>
        <v>0</v>
      </c>
      <c r="OB130" s="77" t="str">
        <f t="shared" ref="OB130:OB193" si="145">IF(AND(NB130="", NC130="", ND130="", NE130="",NF130="", NG130=""),"", SUM(NB130:NG130)/COUNT(NB130:NG130))</f>
        <v/>
      </c>
      <c r="OC130" t="str">
        <f t="shared" ref="OC130:OC193" si="146">IF(AND( NB130="", ND130=""),"", SUM(NB130, ND130)/COUNT(NB130, ND130))</f>
        <v/>
      </c>
      <c r="OD130" s="77" t="str">
        <f t="shared" si="111"/>
        <v/>
      </c>
      <c r="OE130" t="str">
        <f t="shared" ref="OE130:OE193" si="147">IF(AND( NH130="", NI130="", NJ130="", NK130="", NL130="", NM130="", NN130="", NO130="", NP130="", NQ130="", NR130="", NS130="", NT130="", NU130="",NV130=""),"", SUM(NH130:NV130)/COUNT(NH130:NV130))</f>
        <v/>
      </c>
      <c r="OF130" t="str">
        <f t="shared" ref="OF130:OF193" si="148">IF(AND( NH130="", NI130="", NJ130="", NK130="", NL130="", NM130="", NP130="", NQ130="", NR130="",  NT130="",NV130=""),"", SUM(NH130:NM130,NP130,NQ130,NR130,NT130,NV130)/COUNT(NH130:NM130,NP130,NQ130,NR130,NT130,NV130))</f>
        <v/>
      </c>
      <c r="OG130" t="str">
        <f t="shared" si="112"/>
        <v/>
      </c>
      <c r="OH130">
        <f t="shared" ref="OH130:OH193" si="149">IF(AND(MV130="", MW130="", MX130="", MY130="",MZ130="", NA130="", NB130="", NC130="", ND130="", NE130="",NF130="", NG130=""),"", SUM(MV130:NG130)/COUNT(MV130:NG130))</f>
        <v>0.33333333333333331</v>
      </c>
      <c r="OI130">
        <f t="shared" si="113"/>
        <v>0</v>
      </c>
      <c r="OJ130" s="77">
        <f t="shared" si="114"/>
        <v>0.5</v>
      </c>
      <c r="OM130" t="s">
        <v>353</v>
      </c>
      <c r="ON130" t="s">
        <v>353</v>
      </c>
      <c r="OO130" s="161">
        <v>0</v>
      </c>
      <c r="OP130" t="str">
        <f t="shared" si="115"/>
        <v/>
      </c>
      <c r="OQ130">
        <v>0</v>
      </c>
      <c r="OR130">
        <v>4</v>
      </c>
      <c r="OS130">
        <f t="shared" si="116"/>
        <v>9</v>
      </c>
    </row>
    <row r="131" spans="1:409" ht="18" customHeight="1">
      <c r="F131">
        <v>1</v>
      </c>
      <c r="G131">
        <v>1</v>
      </c>
      <c r="H131" s="112" t="s">
        <v>5010</v>
      </c>
      <c r="I131" s="112" t="s">
        <v>5010</v>
      </c>
      <c r="J131" s="22"/>
      <c r="K131" s="23">
        <v>44284.484652777777</v>
      </c>
      <c r="L131" s="23">
        <v>44284.588113425925</v>
      </c>
      <c r="M131" s="24">
        <v>100</v>
      </c>
      <c r="N131" s="24">
        <v>1</v>
      </c>
      <c r="O131" s="74">
        <v>1</v>
      </c>
      <c r="P131" s="25" t="s">
        <v>313</v>
      </c>
      <c r="Q131" s="24">
        <v>8938</v>
      </c>
      <c r="R131" s="24">
        <v>1</v>
      </c>
      <c r="S131" s="23">
        <v>44284.588141145832</v>
      </c>
      <c r="T131" s="25" t="s">
        <v>314</v>
      </c>
      <c r="U131" s="25" t="s">
        <v>1496</v>
      </c>
      <c r="V131" s="25" t="s">
        <v>1531</v>
      </c>
      <c r="W131" s="25" t="s">
        <v>317</v>
      </c>
      <c r="X131" s="24">
        <v>19.75</v>
      </c>
      <c r="Y131" s="24">
        <v>39.927</v>
      </c>
      <c r="Z131" s="24">
        <v>41.347999999999999</v>
      </c>
      <c r="AA131" s="24">
        <v>18</v>
      </c>
      <c r="AB131" s="24">
        <v>0</v>
      </c>
      <c r="AC131" s="24">
        <v>1</v>
      </c>
      <c r="AD131" s="24">
        <v>2</v>
      </c>
      <c r="AE131" s="24">
        <v>1</v>
      </c>
      <c r="AF131" s="24">
        <v>3</v>
      </c>
      <c r="AG131" s="24">
        <v>3</v>
      </c>
      <c r="AH131" s="24">
        <v>2</v>
      </c>
      <c r="AI131" s="24">
        <v>0</v>
      </c>
      <c r="AJ131" s="25" t="s">
        <v>5011</v>
      </c>
      <c r="AK131" s="24">
        <v>3.5</v>
      </c>
      <c r="AL131" s="24">
        <v>5.9260000000000002</v>
      </c>
      <c r="AM131" s="24">
        <v>7.3239999999999998</v>
      </c>
      <c r="AN131" s="24">
        <v>2</v>
      </c>
      <c r="AO131" s="24">
        <v>2</v>
      </c>
      <c r="AP131" s="24">
        <v>1</v>
      </c>
      <c r="AQ131" s="24">
        <v>5.6719999999999997</v>
      </c>
      <c r="AR131" s="24">
        <v>5.851</v>
      </c>
      <c r="AS131" s="24">
        <v>151.27600000000001</v>
      </c>
      <c r="AT131" s="24">
        <v>2</v>
      </c>
      <c r="AU131" s="24">
        <v>134.036</v>
      </c>
      <c r="AV131" s="24">
        <v>150.5</v>
      </c>
      <c r="AW131" s="24">
        <v>195.98</v>
      </c>
      <c r="AX131" s="24">
        <v>3</v>
      </c>
      <c r="AY131" s="25" t="s">
        <v>5012</v>
      </c>
      <c r="AZ131" s="25" t="s">
        <v>377</v>
      </c>
      <c r="BA131" s="25"/>
      <c r="BB131" s="74">
        <v>1</v>
      </c>
      <c r="BC131" s="25" t="s">
        <v>5013</v>
      </c>
      <c r="BD131" s="24">
        <v>7.6310000000000002</v>
      </c>
      <c r="BE131" s="24">
        <v>177.273</v>
      </c>
      <c r="BF131" s="24">
        <v>263.63600000000002</v>
      </c>
      <c r="BG131" s="24">
        <v>61</v>
      </c>
      <c r="BH131" s="24">
        <v>2.79</v>
      </c>
      <c r="BI131" s="24">
        <v>32.841000000000001</v>
      </c>
      <c r="BJ131" s="24">
        <v>39.039000000000001</v>
      </c>
      <c r="BK131" s="24">
        <v>6</v>
      </c>
      <c r="BL131" s="25" t="s">
        <v>5014</v>
      </c>
      <c r="BM131" s="24">
        <v>32.917000000000002</v>
      </c>
      <c r="BN131" s="24">
        <v>32.917000000000002</v>
      </c>
      <c r="BO131" s="24">
        <v>79.224999999999994</v>
      </c>
      <c r="BP131" s="24">
        <v>1</v>
      </c>
      <c r="BQ131" s="24">
        <v>100</v>
      </c>
      <c r="BR131" s="24">
        <v>19</v>
      </c>
      <c r="BS131" s="24">
        <v>4.8460000000000001</v>
      </c>
      <c r="BT131" s="24">
        <v>99.558000000000007</v>
      </c>
      <c r="BU131" s="24">
        <v>130.905</v>
      </c>
      <c r="BV131" s="24">
        <v>8</v>
      </c>
      <c r="BW131" s="25" t="s">
        <v>356</v>
      </c>
      <c r="BX131" s="25" t="s">
        <v>320</v>
      </c>
      <c r="BY131" s="25"/>
      <c r="BZ131" s="74">
        <v>-888</v>
      </c>
      <c r="CA131" s="25" t="s">
        <v>5015</v>
      </c>
      <c r="CB131" s="24">
        <v>0</v>
      </c>
      <c r="CC131" s="24">
        <v>0</v>
      </c>
      <c r="CD131" s="24">
        <v>48.98</v>
      </c>
      <c r="CE131" s="24">
        <v>0</v>
      </c>
      <c r="CF131" s="24">
        <v>100</v>
      </c>
      <c r="CG131" s="24">
        <v>39</v>
      </c>
      <c r="CH131" s="24">
        <v>9.3000000000000007</v>
      </c>
      <c r="CI131" s="24">
        <v>52.491</v>
      </c>
      <c r="CJ131" s="24">
        <v>59.048000000000002</v>
      </c>
      <c r="CK131" s="24">
        <v>4</v>
      </c>
      <c r="CL131" s="99" t="s">
        <v>2535</v>
      </c>
      <c r="CM131" s="96" t="s">
        <v>2536</v>
      </c>
      <c r="CN131" s="24">
        <v>4.8159999999999998</v>
      </c>
      <c r="CO131" s="24">
        <v>120.17700000000001</v>
      </c>
      <c r="CP131" s="24">
        <v>123.611</v>
      </c>
      <c r="CQ131" s="24">
        <v>77</v>
      </c>
      <c r="CR131" s="24">
        <v>100</v>
      </c>
      <c r="CS131" s="24">
        <v>50</v>
      </c>
      <c r="CT131" s="24">
        <v>1</v>
      </c>
      <c r="CU131" s="24">
        <v>3</v>
      </c>
      <c r="CV131" s="25" t="s">
        <v>5016</v>
      </c>
      <c r="CW131" s="24">
        <v>32.097000000000001</v>
      </c>
      <c r="CX131" s="24">
        <v>152.53100000000001</v>
      </c>
      <c r="CY131" s="24">
        <v>190.12899999999999</v>
      </c>
      <c r="CZ131" s="24">
        <v>80</v>
      </c>
      <c r="DA131" s="24">
        <v>2.79</v>
      </c>
      <c r="DB131" s="24">
        <v>28.89</v>
      </c>
      <c r="DC131" s="24">
        <v>33.862000000000002</v>
      </c>
      <c r="DD131" s="24">
        <v>7</v>
      </c>
      <c r="DE131" s="25" t="s">
        <v>5017</v>
      </c>
      <c r="DF131" s="24">
        <v>6.2670000000000003</v>
      </c>
      <c r="DG131" s="24">
        <v>52.386000000000003</v>
      </c>
      <c r="DH131" s="24">
        <v>88.403999999999996</v>
      </c>
      <c r="DI131" s="24">
        <v>5</v>
      </c>
      <c r="DJ131" s="24">
        <v>100</v>
      </c>
      <c r="DK131" s="24">
        <v>50</v>
      </c>
      <c r="DL131" s="24">
        <v>4.093</v>
      </c>
      <c r="DM131" s="24">
        <v>80.13</v>
      </c>
      <c r="DN131" s="24">
        <v>111.49</v>
      </c>
      <c r="DO131" s="24">
        <v>6</v>
      </c>
      <c r="DP131" s="25" t="s">
        <v>5018</v>
      </c>
      <c r="DQ131" s="25" t="s">
        <v>448</v>
      </c>
      <c r="DR131" s="25" t="s">
        <v>1635</v>
      </c>
      <c r="DS131" s="74">
        <v>0</v>
      </c>
      <c r="DT131" s="25" t="s">
        <v>5019</v>
      </c>
      <c r="DU131" s="24">
        <v>0</v>
      </c>
      <c r="DV131" s="24">
        <v>0</v>
      </c>
      <c r="DW131" s="24">
        <v>67.599999999999994</v>
      </c>
      <c r="DX131" s="24">
        <v>0</v>
      </c>
      <c r="DY131" s="24">
        <v>100</v>
      </c>
      <c r="DZ131" s="24">
        <v>1</v>
      </c>
      <c r="EA131" s="24">
        <v>7.1210000000000004</v>
      </c>
      <c r="EB131" s="24">
        <v>31.302</v>
      </c>
      <c r="EC131" s="24">
        <v>45.040999999999997</v>
      </c>
      <c r="ED131" s="24">
        <v>5</v>
      </c>
      <c r="EE131" s="96" t="s">
        <v>5020</v>
      </c>
      <c r="EF131" s="96" t="s">
        <v>2422</v>
      </c>
      <c r="EG131" s="24">
        <v>0</v>
      </c>
      <c r="EH131" s="24">
        <v>0</v>
      </c>
      <c r="EI131" s="24">
        <v>121.10599999999999</v>
      </c>
      <c r="EJ131" s="24">
        <v>0</v>
      </c>
      <c r="EK131" s="24">
        <v>100</v>
      </c>
      <c r="EL131" s="24">
        <v>51</v>
      </c>
      <c r="EM131" s="24">
        <v>0</v>
      </c>
      <c r="EN131" s="24">
        <v>2</v>
      </c>
      <c r="EO131" s="25" t="s">
        <v>1110</v>
      </c>
      <c r="EP131" s="24">
        <v>14.196999999999999</v>
      </c>
      <c r="EQ131" s="24">
        <v>53.064999999999998</v>
      </c>
      <c r="ER131" s="24">
        <v>54.307000000000002</v>
      </c>
      <c r="ES131" s="24">
        <v>6</v>
      </c>
      <c r="ET131" s="25" t="s">
        <v>610</v>
      </c>
      <c r="EU131" s="24">
        <v>83.893000000000001</v>
      </c>
      <c r="EV131" s="24">
        <v>225.39099999999999</v>
      </c>
      <c r="EW131" s="24">
        <v>241.61</v>
      </c>
      <c r="EX131" s="24">
        <v>49</v>
      </c>
      <c r="EY131" s="24">
        <v>91</v>
      </c>
      <c r="EZ131" s="24">
        <v>72</v>
      </c>
      <c r="FA131" s="24">
        <v>0.82099999999999995</v>
      </c>
      <c r="FB131" s="24">
        <v>54</v>
      </c>
      <c r="FC131" s="24">
        <v>55.054000000000002</v>
      </c>
      <c r="FD131" s="24">
        <v>6</v>
      </c>
      <c r="FE131" s="25" t="s">
        <v>5021</v>
      </c>
      <c r="FF131" s="24">
        <v>2</v>
      </c>
      <c r="FG131" s="24">
        <v>2</v>
      </c>
      <c r="FH131" s="24">
        <v>4</v>
      </c>
      <c r="FI131" s="24">
        <v>1</v>
      </c>
      <c r="FJ131" s="24">
        <v>2</v>
      </c>
      <c r="FK131" s="24">
        <v>0</v>
      </c>
      <c r="FL131" s="25" t="s">
        <v>313</v>
      </c>
      <c r="FM131" s="25" t="s">
        <v>313</v>
      </c>
      <c r="FN131" s="24">
        <v>1</v>
      </c>
      <c r="FO131" s="24">
        <v>12.742000000000001</v>
      </c>
      <c r="FP131" s="24">
        <v>103.699</v>
      </c>
      <c r="FQ131" s="24">
        <v>104.76</v>
      </c>
      <c r="FR131" s="24">
        <v>7</v>
      </c>
      <c r="FS131" s="25" t="s">
        <v>5022</v>
      </c>
      <c r="FT131" s="25" t="s">
        <v>323</v>
      </c>
      <c r="FU131" s="25"/>
      <c r="FV131" s="74">
        <v>1</v>
      </c>
      <c r="FW131" s="25" t="s">
        <v>5023</v>
      </c>
      <c r="FX131" s="25" t="s">
        <v>1274</v>
      </c>
      <c r="FY131" s="24">
        <v>314.66000000000003</v>
      </c>
      <c r="FZ131" s="24">
        <v>431.49099999999999</v>
      </c>
      <c r="GA131" s="24">
        <v>431.86599999999999</v>
      </c>
      <c r="GB131" s="24">
        <v>11</v>
      </c>
      <c r="GC131" s="25" t="s">
        <v>5024</v>
      </c>
      <c r="GD131" s="25" t="s">
        <v>368</v>
      </c>
      <c r="GE131" s="25"/>
      <c r="GF131" s="74">
        <v>1</v>
      </c>
      <c r="GG131" s="25" t="s">
        <v>5025</v>
      </c>
      <c r="GH131" s="25" t="s">
        <v>370</v>
      </c>
      <c r="GI131" s="24">
        <v>124.123</v>
      </c>
      <c r="GJ131" s="24">
        <v>201.749</v>
      </c>
      <c r="GK131" s="24">
        <v>209.505</v>
      </c>
      <c r="GL131" s="24">
        <v>5</v>
      </c>
      <c r="GM131" s="24">
        <v>2</v>
      </c>
      <c r="GN131" s="25" t="s">
        <v>5026</v>
      </c>
      <c r="GO131" s="24">
        <v>23.437000000000001</v>
      </c>
      <c r="GP131" s="24">
        <v>23.437000000000001</v>
      </c>
      <c r="GQ131" s="24">
        <v>24.5</v>
      </c>
      <c r="GR131" s="24">
        <v>1</v>
      </c>
      <c r="GS131" s="24">
        <v>1</v>
      </c>
      <c r="GT131" s="24">
        <v>2</v>
      </c>
      <c r="GU131" s="24">
        <v>2</v>
      </c>
      <c r="GV131" s="24">
        <v>4</v>
      </c>
      <c r="GW131" s="25" t="s">
        <v>345</v>
      </c>
      <c r="GX131" s="24">
        <v>130.392</v>
      </c>
      <c r="GY131" s="24">
        <v>176.57</v>
      </c>
      <c r="GZ131" s="24">
        <v>177.649</v>
      </c>
      <c r="HA131" s="24">
        <v>7</v>
      </c>
      <c r="HB131" s="24">
        <v>5</v>
      </c>
      <c r="HC131" s="24">
        <v>1</v>
      </c>
      <c r="HD131" s="24">
        <v>6</v>
      </c>
      <c r="HE131" s="24">
        <v>6</v>
      </c>
      <c r="HF131" s="24">
        <v>4</v>
      </c>
      <c r="HG131" s="24">
        <v>6</v>
      </c>
      <c r="HH131" s="24">
        <v>5</v>
      </c>
      <c r="HI131" s="25" t="s">
        <v>3684</v>
      </c>
      <c r="HJ131" s="25" t="s">
        <v>3685</v>
      </c>
      <c r="HK131" s="8"/>
      <c r="HL131" s="25" t="s">
        <v>5010</v>
      </c>
      <c r="HM131" s="23">
        <v>44287.481956018521</v>
      </c>
      <c r="HN131" s="23">
        <v>44287.51421296296</v>
      </c>
      <c r="HO131" s="24">
        <v>100</v>
      </c>
      <c r="HP131" s="24">
        <v>2787</v>
      </c>
      <c r="HQ131" s="24">
        <v>1</v>
      </c>
      <c r="HR131" s="23">
        <v>44287.514222627316</v>
      </c>
      <c r="HS131" s="25" t="s">
        <v>314</v>
      </c>
      <c r="HT131" s="25" t="s">
        <v>1496</v>
      </c>
      <c r="HU131" s="25" t="s">
        <v>1531</v>
      </c>
      <c r="HV131" s="25" t="s">
        <v>317</v>
      </c>
      <c r="HW131" s="24">
        <v>0</v>
      </c>
      <c r="HX131" s="24">
        <v>0</v>
      </c>
      <c r="HY131" s="24">
        <v>1</v>
      </c>
      <c r="HZ131" s="24">
        <v>3</v>
      </c>
      <c r="IA131" s="24">
        <v>2</v>
      </c>
      <c r="IB131" s="24">
        <v>5</v>
      </c>
      <c r="IC131" s="24">
        <v>1</v>
      </c>
      <c r="ID131" s="24">
        <v>1</v>
      </c>
      <c r="IE131" s="25" t="s">
        <v>691</v>
      </c>
      <c r="IF131" s="24">
        <v>2</v>
      </c>
      <c r="IG131" s="24">
        <v>0</v>
      </c>
      <c r="IH131" s="25" t="s">
        <v>5027</v>
      </c>
      <c r="II131" s="25" t="s">
        <v>391</v>
      </c>
      <c r="IJ131" s="25"/>
      <c r="IK131" s="74">
        <v>1</v>
      </c>
      <c r="IL131" s="25" t="s">
        <v>5028</v>
      </c>
      <c r="IM131" s="74">
        <v>33</v>
      </c>
      <c r="IN131" s="25"/>
      <c r="IO131" s="74">
        <v>1</v>
      </c>
      <c r="IP131" s="25" t="s">
        <v>5029</v>
      </c>
      <c r="IQ131" s="25" t="s">
        <v>5030</v>
      </c>
      <c r="IR131" s="74">
        <v>22</v>
      </c>
      <c r="IS131" s="25"/>
      <c r="IT131" s="74">
        <v>1</v>
      </c>
      <c r="IU131" s="25" t="s">
        <v>5031</v>
      </c>
      <c r="IV131" s="74">
        <v>21</v>
      </c>
      <c r="IW131" s="25"/>
      <c r="IX131" s="74">
        <v>1</v>
      </c>
      <c r="IY131" s="25" t="s">
        <v>5032</v>
      </c>
      <c r="IZ131" s="25" t="s">
        <v>5033</v>
      </c>
      <c r="JA131" s="74">
        <v>40</v>
      </c>
      <c r="JB131" s="25"/>
      <c r="JC131" s="74">
        <v>1</v>
      </c>
      <c r="JD131" s="25" t="s">
        <v>5034</v>
      </c>
      <c r="JE131" s="74">
        <v>60</v>
      </c>
      <c r="JF131" s="25"/>
      <c r="JG131" s="74">
        <v>1</v>
      </c>
      <c r="JH131" s="25" t="s">
        <v>5035</v>
      </c>
      <c r="JI131" s="24">
        <v>4</v>
      </c>
      <c r="JJ131" s="24">
        <v>0</v>
      </c>
      <c r="JK131" s="24">
        <v>2</v>
      </c>
      <c r="JL131" s="24">
        <v>3</v>
      </c>
      <c r="JM131" s="25" t="s">
        <v>5036</v>
      </c>
      <c r="JN131" s="24">
        <v>1</v>
      </c>
      <c r="JO131" s="24">
        <v>2</v>
      </c>
      <c r="JP131" s="24">
        <v>2</v>
      </c>
      <c r="JQ131" s="24">
        <v>3</v>
      </c>
      <c r="JR131" s="24">
        <v>1</v>
      </c>
      <c r="JS131" s="25" t="s">
        <v>5037</v>
      </c>
      <c r="JT131" s="24">
        <v>3</v>
      </c>
      <c r="JU131" s="24">
        <v>1</v>
      </c>
      <c r="JV131" s="25" t="s">
        <v>5038</v>
      </c>
      <c r="JW131" s="24">
        <v>2</v>
      </c>
      <c r="JX131" s="24">
        <v>4</v>
      </c>
      <c r="JY131" s="24">
        <v>0</v>
      </c>
      <c r="JZ131" s="24">
        <v>2</v>
      </c>
      <c r="KA131" s="24">
        <v>0</v>
      </c>
      <c r="KB131" s="25" t="s">
        <v>313</v>
      </c>
      <c r="KC131" s="25" t="s">
        <v>313</v>
      </c>
      <c r="KD131" s="24">
        <v>1</v>
      </c>
      <c r="KE131" s="24">
        <v>8.1359999999999992</v>
      </c>
      <c r="KF131" s="24">
        <v>32.969000000000001</v>
      </c>
      <c r="KG131" s="24">
        <v>33.4</v>
      </c>
      <c r="KH131" s="24">
        <v>10</v>
      </c>
      <c r="KI131" s="24">
        <v>5</v>
      </c>
      <c r="KJ131" s="24">
        <v>6</v>
      </c>
      <c r="KK131" s="24">
        <v>2</v>
      </c>
      <c r="KL131" s="24">
        <v>1</v>
      </c>
      <c r="KM131" s="24">
        <v>4</v>
      </c>
      <c r="KN131" s="24">
        <v>11</v>
      </c>
      <c r="KO131" s="24">
        <v>1</v>
      </c>
      <c r="KP131" s="25" t="s">
        <v>345</v>
      </c>
      <c r="KQ131" s="25" t="s">
        <v>313</v>
      </c>
      <c r="KR131" s="24">
        <v>0</v>
      </c>
      <c r="KS131" s="25" t="s">
        <v>370</v>
      </c>
      <c r="KT131" s="25" t="s">
        <v>313</v>
      </c>
      <c r="KU131" s="24">
        <v>5</v>
      </c>
      <c r="KV131" s="24">
        <v>3</v>
      </c>
      <c r="KW131" s="24">
        <v>3</v>
      </c>
      <c r="KX131" s="24">
        <v>3</v>
      </c>
      <c r="KY131" s="24">
        <v>4</v>
      </c>
      <c r="KZ131" s="24">
        <v>5</v>
      </c>
      <c r="LA131" s="24">
        <v>5</v>
      </c>
      <c r="LB131" s="24">
        <v>5</v>
      </c>
      <c r="LC131" s="24">
        <v>4</v>
      </c>
      <c r="LD131" s="24">
        <v>3</v>
      </c>
      <c r="LE131" s="24">
        <v>5</v>
      </c>
      <c r="LF131" s="24">
        <v>5</v>
      </c>
      <c r="LG131" s="24">
        <v>3</v>
      </c>
      <c r="LH131" s="24">
        <v>5</v>
      </c>
      <c r="LI131" s="24">
        <v>4</v>
      </c>
      <c r="LJ131" s="24">
        <v>3</v>
      </c>
      <c r="LK131" s="24">
        <v>5</v>
      </c>
      <c r="LL131" s="24">
        <v>5</v>
      </c>
      <c r="LM131" s="24">
        <v>1</v>
      </c>
      <c r="LN131" s="24">
        <v>5</v>
      </c>
      <c r="LO131" s="24">
        <v>4</v>
      </c>
      <c r="LP131" s="24">
        <v>5</v>
      </c>
      <c r="LQ131" s="24">
        <v>5</v>
      </c>
      <c r="LR131" s="24">
        <v>5</v>
      </c>
      <c r="LS131" s="24">
        <v>3</v>
      </c>
      <c r="LT131" s="24">
        <v>4</v>
      </c>
      <c r="LU131" s="24">
        <v>5</v>
      </c>
      <c r="LV131" s="25" t="s">
        <v>5039</v>
      </c>
      <c r="LW131" s="25" t="s">
        <v>5040</v>
      </c>
      <c r="LX131" s="25" t="s">
        <v>5041</v>
      </c>
      <c r="LY131" s="25" t="s">
        <v>5042</v>
      </c>
      <c r="LZ131" s="24">
        <v>58</v>
      </c>
      <c r="MA131">
        <f t="shared" si="117"/>
        <v>11</v>
      </c>
      <c r="MB131">
        <f t="shared" si="118"/>
        <v>13</v>
      </c>
      <c r="MC131">
        <f t="shared" si="119"/>
        <v>22</v>
      </c>
      <c r="MD131">
        <f t="shared" si="120"/>
        <v>18</v>
      </c>
      <c r="ME131">
        <f t="shared" ref="ME131:ME194" si="150">IF(AND(KU131="",LF131=""),"",SUM(KU131:LF131))</f>
        <v>50</v>
      </c>
      <c r="MF131">
        <f t="shared" ref="MF131:MF194" si="151">IF(AND(AD131="",AI131=""),"",AVERAGE(AD131:AI131))</f>
        <v>1.8333333333333333</v>
      </c>
      <c r="MG131">
        <f t="shared" ref="MG131:MG194" si="152">IF(AND(HY131="",ID131=""),"",AVERAGE(HY131:ID131))</f>
        <v>2.1666666666666665</v>
      </c>
      <c r="MH131">
        <f t="shared" ref="MH131:MH194" si="153">IF(AND(HB131="",HF131=""),"",AVERAGE(HB131:HF131))</f>
        <v>4.4000000000000004</v>
      </c>
      <c r="MI131">
        <f t="shared" ref="MI131:MI194" si="154">IF(AND(KI131="",KM131=""),"",AVERAGE(KI131:KM131))</f>
        <v>3.6</v>
      </c>
      <c r="MJ131">
        <f t="shared" ref="MJ131:MJ194" si="155">IF(AND(KU131="",LF131=""),"",AVERAGE(KU131:LF131))</f>
        <v>4.166666666666667</v>
      </c>
      <c r="MK131">
        <f t="shared" ref="MK131:MK194" si="156">IF(AND(AC131="", FI131=""), "", AVERAGE(AC131, AP131, CU131, EN131, FI131))</f>
        <v>1.6</v>
      </c>
      <c r="ML131">
        <f t="shared" ref="ML131:ML194" si="157">IF(AND(AB131="", FH131=""), "", AVERAGE(AB131, AO131, CT131, EM131, FH131))</f>
        <v>1.4</v>
      </c>
      <c r="MM131">
        <f t="shared" ref="MM131:MM194" si="158">IF(GU131="","",GU131)</f>
        <v>2</v>
      </c>
      <c r="MN131">
        <f t="shared" ref="MN131:MN194" si="159">IF(GT131="","",GT131)</f>
        <v>2</v>
      </c>
      <c r="MO131">
        <f t="shared" ref="MO131:MO194" si="160">IF(AND(AC131="", GU131=""), "", AVERAGE(AC131, AP131, CU131, EN131, FI131, GU131))</f>
        <v>1.6666666666666667</v>
      </c>
      <c r="MP131">
        <f t="shared" ref="MP131:MP194" si="161">IF(AND(AB131="", GT131=""), "", AVERAGE(AB131, AO131, CT131, EM131, FH131, GT131))</f>
        <v>1.5</v>
      </c>
      <c r="MQ131">
        <f t="shared" ref="MQ131:MQ194" si="162">IF(AND(IG131="", JY131=""), "", AVERAGE(IG131, JJ131, JY131))</f>
        <v>0</v>
      </c>
      <c r="MR131">
        <f t="shared" ref="MR131:MR194" si="163">IF(AND(IF131="", JX131=""), "", AVERAGE(IF131, JI131, JX131))</f>
        <v>3.3333333333333335</v>
      </c>
      <c r="MS131">
        <f t="shared" ref="MS131:MS194" si="164">IF(AND(BQ131="", EY131=""), "", AVERAGE(BQ131,CF131,CR131,DJ131,DY131,EK131,EY131))</f>
        <v>98.714285714285708</v>
      </c>
      <c r="MT131">
        <f t="shared" ref="MT131:MT194" si="165">IF(AND(BR131="", EZ131=""), "", AVERAGE(BR131,CG131,CS131,DK131,DZ131,EL131,EZ131))</f>
        <v>40.285714285714285</v>
      </c>
      <c r="MU131" s="77">
        <f t="shared" si="121"/>
        <v>1</v>
      </c>
      <c r="MV131">
        <f t="shared" si="122"/>
        <v>0</v>
      </c>
      <c r="MW131">
        <v>1</v>
      </c>
      <c r="MX131">
        <v>1</v>
      </c>
      <c r="MY131">
        <f t="shared" si="123"/>
        <v>0</v>
      </c>
      <c r="MZ131">
        <v>1</v>
      </c>
      <c r="NA131">
        <v>1</v>
      </c>
      <c r="NB131">
        <f t="shared" si="124"/>
        <v>1</v>
      </c>
      <c r="NC131">
        <f t="shared" si="125"/>
        <v>0</v>
      </c>
      <c r="ND131">
        <f t="shared" si="126"/>
        <v>1</v>
      </c>
      <c r="NE131">
        <f t="shared" si="127"/>
        <v>0</v>
      </c>
      <c r="NF131">
        <f t="shared" si="128"/>
        <v>0</v>
      </c>
      <c r="NG131">
        <f t="shared" si="129"/>
        <v>1</v>
      </c>
      <c r="NH131">
        <f t="shared" si="130"/>
        <v>1</v>
      </c>
      <c r="NI131">
        <f t="shared" si="131"/>
        <v>1</v>
      </c>
      <c r="NJ131">
        <f t="shared" si="132"/>
        <v>1</v>
      </c>
      <c r="NK131">
        <f t="shared" si="133"/>
        <v>1</v>
      </c>
      <c r="NL131">
        <f t="shared" si="134"/>
        <v>1</v>
      </c>
      <c r="NM131">
        <f t="shared" si="135"/>
        <v>1</v>
      </c>
      <c r="NN131" s="77">
        <f t="shared" si="136"/>
        <v>1</v>
      </c>
      <c r="NO131" s="77">
        <f t="shared" si="137"/>
        <v>0</v>
      </c>
      <c r="NP131" s="77">
        <f t="shared" si="138"/>
        <v>1</v>
      </c>
      <c r="NQ131" s="77">
        <f t="shared" si="139"/>
        <v>1</v>
      </c>
      <c r="NR131" s="77">
        <f t="shared" si="140"/>
        <v>1</v>
      </c>
      <c r="NS131" s="77">
        <f t="shared" si="141"/>
        <v>1</v>
      </c>
      <c r="NT131" s="77">
        <f t="shared" si="142"/>
        <v>1</v>
      </c>
      <c r="NU131" s="77">
        <f t="shared" si="143"/>
        <v>0</v>
      </c>
      <c r="NV131" s="77">
        <f t="shared" si="144"/>
        <v>1</v>
      </c>
      <c r="NW131" s="77" t="e">
        <f>IF(LEN(VLOOKUP(I:I,#REF!, 2, 0))=0, "", VLOOKUP(I:I,#REF!, 2, 0))</f>
        <v>#REF!</v>
      </c>
      <c r="NX131" s="77" t="e">
        <f>IF(LEN(VLOOKUP(I:I,#REF!, 3, 0))=0, "", VLOOKUP(I:I,#REF!, 3, 0))</f>
        <v>#REF!</v>
      </c>
      <c r="NY131" s="77">
        <f t="shared" ref="NY131:NY194" si="166">IF(AND(MV131="", MW131="", MX131="", MY131="",MZ131="", NA131=""),"", SUM(MV131:NA131)/COUNT(MV131:NA131))</f>
        <v>0.66666666666666663</v>
      </c>
      <c r="NZ131" s="77">
        <f t="shared" ref="NZ131:NZ194" si="167">IF(AND( MW131="", MX131="",MZ131="", NA131=""),"", SUM(MW131, MX131,MZ131,NA131)/COUNT(MW131, MX131,MZ131,NA131))</f>
        <v>1</v>
      </c>
      <c r="OA131" s="77">
        <f t="shared" ref="OA131:OA194" si="168">IF(AND( MV131="", MY131=""),"", SUM(MV131, MY131)/COUNT(MV131, MY131))</f>
        <v>0</v>
      </c>
      <c r="OB131" s="77">
        <f t="shared" si="145"/>
        <v>0.5</v>
      </c>
      <c r="OC131">
        <f t="shared" si="146"/>
        <v>1</v>
      </c>
      <c r="OD131" s="77">
        <f t="shared" ref="OD131:OD194" si="169">IF(AND( NC131="",NE131="", NF131="", NG131=""),"", SUM(NC131, NE131, NF131, NG131)/COUNT(NC131, NE131, NF131, NG131))</f>
        <v>0.25</v>
      </c>
      <c r="OE131">
        <f t="shared" si="147"/>
        <v>0.8666666666666667</v>
      </c>
      <c r="OF131">
        <f t="shared" si="148"/>
        <v>1</v>
      </c>
      <c r="OG131" t="e">
        <f t="shared" ref="OG131:OG194" si="170">IF(AND( NO131="", NS131="", NU131=""),"", SUM(NO131, NS131, NN131, NU131, NW131, NX131)/COUNT(NO131, NS131, NN131,NU131, NW131, NX131))</f>
        <v>#REF!</v>
      </c>
      <c r="OH131">
        <f t="shared" si="149"/>
        <v>0.58333333333333337</v>
      </c>
      <c r="OI131">
        <f t="shared" ref="OI131:OI194" si="171">IF(AND(MV131="", MY131="", NB131="", ND131=""),"", SUM(MV131, MY131, NB131,ND131)/COUNT(MV131, MY131, NB131,ND131))</f>
        <v>0.5</v>
      </c>
      <c r="OJ131" s="77">
        <f t="shared" ref="OJ131:OJ194" si="172">IF(AND( MW131="", MX131="",MZ131="", NA131="",  NF131="", NG131=""),"", SUM(MW131, MX131,MZ131,NA131, NF131, NG131,NC131, NE131)/COUNT(MW131, MX131,MZ131,NA131, NF131, NG131,NC131, NE131))</f>
        <v>0.625</v>
      </c>
      <c r="OK131" t="e">
        <f>IF(LEN(VLOOKUP(I:I,#REF!, 2, 0))=0, "", VLOOKUP(I:I,#REF!, 2, 0))</f>
        <v>#REF!</v>
      </c>
      <c r="OL131" t="e">
        <f>IF(LEN(VLOOKUP(I:I,#REF!, 3, 0))=0, "", VLOOKUP(I:I,#REF!, 3, 0))</f>
        <v>#REF!</v>
      </c>
      <c r="OM131">
        <v>5</v>
      </c>
      <c r="ON131">
        <v>1</v>
      </c>
      <c r="OO131" s="109">
        <v>1</v>
      </c>
      <c r="OP131">
        <f t="shared" ref="OP131:OP194" si="173">IF(AND(HY131="",IC131=""),"",SUM(HY131:IC131))</f>
        <v>12</v>
      </c>
      <c r="OQ131">
        <v>0</v>
      </c>
      <c r="OR131">
        <v>4</v>
      </c>
      <c r="OS131">
        <f t="shared" ref="OS131:OS194" si="174">IF(AND(AD131="",AI131=""),"",SUM(AD131,AE131, AF131, AG131, AI131))</f>
        <v>9</v>
      </c>
    </row>
    <row r="132" spans="1:409" ht="18" customHeight="1">
      <c r="C132">
        <v>1</v>
      </c>
      <c r="E132">
        <v>1</v>
      </c>
      <c r="F132" t="s">
        <v>353</v>
      </c>
      <c r="G132" t="s">
        <v>353</v>
      </c>
      <c r="H132" s="112" t="s">
        <v>5043</v>
      </c>
      <c r="I132" s="112" t="s">
        <v>5043</v>
      </c>
      <c r="J132" s="22"/>
      <c r="K132" s="23">
        <v>44284.667094907411</v>
      </c>
      <c r="L132" s="23">
        <v>44285.804247685184</v>
      </c>
      <c r="M132" s="24">
        <v>15</v>
      </c>
      <c r="N132" s="24">
        <v>1</v>
      </c>
      <c r="O132" s="74">
        <v>1</v>
      </c>
      <c r="P132" s="25" t="s">
        <v>313</v>
      </c>
      <c r="Q132" s="24">
        <v>98250</v>
      </c>
      <c r="R132" s="24">
        <v>0</v>
      </c>
      <c r="S132" s="23">
        <v>44292.804255289353</v>
      </c>
      <c r="T132" s="25" t="s">
        <v>314</v>
      </c>
      <c r="U132" s="25" t="s">
        <v>826</v>
      </c>
      <c r="V132" s="25" t="s">
        <v>1099</v>
      </c>
      <c r="W132" s="25" t="s">
        <v>5044</v>
      </c>
      <c r="X132" s="24">
        <v>25.355</v>
      </c>
      <c r="Y132" s="24">
        <v>43.972999999999999</v>
      </c>
      <c r="Z132" s="24">
        <v>48.831000000000003</v>
      </c>
      <c r="AA132" s="24">
        <v>4</v>
      </c>
      <c r="AB132" s="24">
        <v>0</v>
      </c>
      <c r="AC132" s="24">
        <v>0</v>
      </c>
      <c r="AD132" s="24">
        <v>2</v>
      </c>
      <c r="AE132" s="24">
        <v>0</v>
      </c>
      <c r="AF132" s="24">
        <v>3</v>
      </c>
      <c r="AG132" s="24">
        <v>3</v>
      </c>
      <c r="AH132" s="24">
        <v>2</v>
      </c>
      <c r="AI132" s="24">
        <v>1</v>
      </c>
      <c r="AJ132" s="25" t="s">
        <v>5045</v>
      </c>
      <c r="AK132" s="24">
        <v>3.0390000000000001</v>
      </c>
      <c r="AL132" s="24">
        <v>10.567</v>
      </c>
      <c r="AM132" s="24">
        <v>13.016</v>
      </c>
      <c r="AN132" s="24">
        <v>2</v>
      </c>
      <c r="AO132" s="24">
        <v>2</v>
      </c>
      <c r="AP132" s="24">
        <v>0</v>
      </c>
      <c r="AQ132" s="24">
        <v>0</v>
      </c>
      <c r="AR132" s="24">
        <v>0</v>
      </c>
      <c r="AS132" s="24">
        <v>358.44299999999998</v>
      </c>
      <c r="AT132" s="24">
        <v>0</v>
      </c>
      <c r="AU132" s="24">
        <v>35.695</v>
      </c>
      <c r="AV132" s="24">
        <v>156.61500000000001</v>
      </c>
      <c r="AW132" s="24">
        <v>465.14499999999998</v>
      </c>
      <c r="AX132" s="24">
        <v>13</v>
      </c>
      <c r="AY132" s="25" t="s">
        <v>1943</v>
      </c>
      <c r="AZ132" s="25" t="s">
        <v>377</v>
      </c>
      <c r="BA132" s="25"/>
      <c r="BB132" s="74">
        <v>1</v>
      </c>
      <c r="BC132" s="25" t="s">
        <v>5046</v>
      </c>
      <c r="BD132" s="24">
        <v>443.93799999999999</v>
      </c>
      <c r="BE132" s="24">
        <v>508.07400000000001</v>
      </c>
      <c r="BF132" s="24">
        <v>509.815</v>
      </c>
      <c r="BG132" s="24">
        <v>2</v>
      </c>
      <c r="BH132" s="24">
        <v>2.2469999999999999</v>
      </c>
      <c r="BI132" s="24">
        <v>10.885</v>
      </c>
      <c r="BJ132" s="24">
        <v>33.183</v>
      </c>
      <c r="BK132" s="24">
        <v>4</v>
      </c>
      <c r="BL132" s="25" t="s">
        <v>1943</v>
      </c>
      <c r="BM132" s="24">
        <v>0</v>
      </c>
      <c r="BN132" s="24">
        <v>0</v>
      </c>
      <c r="BO132" s="24">
        <v>45.067999999999998</v>
      </c>
      <c r="BP132" s="24">
        <v>0</v>
      </c>
      <c r="BQ132" s="24">
        <v>90</v>
      </c>
      <c r="BR132" s="24">
        <v>100</v>
      </c>
      <c r="BS132" s="25" t="s">
        <v>353</v>
      </c>
      <c r="BT132" s="25" t="s">
        <v>353</v>
      </c>
      <c r="BU132" s="25" t="s">
        <v>353</v>
      </c>
      <c r="BV132" s="25" t="s">
        <v>353</v>
      </c>
      <c r="BW132" s="25" t="s">
        <v>353</v>
      </c>
      <c r="BX132" s="25" t="s">
        <v>320</v>
      </c>
      <c r="BY132" s="25"/>
      <c r="BZ132" s="74">
        <v>-999</v>
      </c>
      <c r="CA132" s="25" t="s">
        <v>353</v>
      </c>
      <c r="CB132" s="25" t="s">
        <v>353</v>
      </c>
      <c r="CC132" s="25" t="s">
        <v>353</v>
      </c>
      <c r="CD132" s="25" t="s">
        <v>353</v>
      </c>
      <c r="CE132" s="25" t="s">
        <v>353</v>
      </c>
      <c r="CF132" s="26" t="s">
        <v>353</v>
      </c>
      <c r="CG132" s="26" t="s">
        <v>353</v>
      </c>
      <c r="CH132" s="26" t="s">
        <v>353</v>
      </c>
      <c r="CI132" s="26" t="s">
        <v>353</v>
      </c>
      <c r="CJ132" s="26" t="s">
        <v>353</v>
      </c>
      <c r="CK132" s="26" t="s">
        <v>353</v>
      </c>
      <c r="CL132" s="99" t="s">
        <v>353</v>
      </c>
      <c r="CM132" s="96" t="s">
        <v>353</v>
      </c>
      <c r="CN132" s="25" t="s">
        <v>353</v>
      </c>
      <c r="CO132" s="25" t="s">
        <v>353</v>
      </c>
      <c r="CP132" s="25" t="s">
        <v>353</v>
      </c>
      <c r="CQ132" s="25" t="s">
        <v>353</v>
      </c>
      <c r="CR132" s="25" t="s">
        <v>353</v>
      </c>
      <c r="CS132" s="25" t="s">
        <v>353</v>
      </c>
      <c r="CT132" s="25" t="s">
        <v>353</v>
      </c>
      <c r="CU132" s="25" t="s">
        <v>353</v>
      </c>
      <c r="CV132" s="25" t="s">
        <v>353</v>
      </c>
      <c r="CW132" s="26" t="s">
        <v>353</v>
      </c>
      <c r="CX132" s="26" t="s">
        <v>353</v>
      </c>
      <c r="CY132" s="26" t="s">
        <v>353</v>
      </c>
      <c r="CZ132" s="26" t="s">
        <v>353</v>
      </c>
      <c r="DA132" s="26" t="s">
        <v>353</v>
      </c>
      <c r="DB132" s="26" t="s">
        <v>353</v>
      </c>
      <c r="DC132" s="26" t="s">
        <v>353</v>
      </c>
      <c r="DD132" s="26" t="s">
        <v>353</v>
      </c>
      <c r="DE132" s="25" t="s">
        <v>353</v>
      </c>
      <c r="DF132" s="25" t="s">
        <v>353</v>
      </c>
      <c r="DG132" s="25" t="s">
        <v>353</v>
      </c>
      <c r="DH132" s="25" t="s">
        <v>353</v>
      </c>
      <c r="DI132" s="25" t="s">
        <v>353</v>
      </c>
      <c r="DJ132" s="25" t="s">
        <v>353</v>
      </c>
      <c r="DK132" s="25" t="s">
        <v>353</v>
      </c>
      <c r="DL132" s="25" t="s">
        <v>353</v>
      </c>
      <c r="DM132" s="25" t="s">
        <v>353</v>
      </c>
      <c r="DN132" s="25" t="s">
        <v>353</v>
      </c>
      <c r="DO132" s="25" t="s">
        <v>353</v>
      </c>
      <c r="DP132" s="25" t="s">
        <v>353</v>
      </c>
      <c r="DQ132" s="25" t="s">
        <v>320</v>
      </c>
      <c r="DR132" s="25"/>
      <c r="DS132" s="74">
        <v>-999</v>
      </c>
      <c r="DT132" s="25" t="s">
        <v>353</v>
      </c>
      <c r="DU132" s="25" t="s">
        <v>353</v>
      </c>
      <c r="DV132" s="25" t="s">
        <v>353</v>
      </c>
      <c r="DW132" s="25" t="s">
        <v>353</v>
      </c>
      <c r="DX132" s="25" t="s">
        <v>353</v>
      </c>
      <c r="DY132" s="25" t="s">
        <v>353</v>
      </c>
      <c r="DZ132" s="25" t="s">
        <v>353</v>
      </c>
      <c r="EA132" s="25" t="s">
        <v>353</v>
      </c>
      <c r="EB132" s="25" t="s">
        <v>353</v>
      </c>
      <c r="EC132" s="25" t="s">
        <v>353</v>
      </c>
      <c r="ED132" s="25" t="s">
        <v>353</v>
      </c>
      <c r="EE132" s="96" t="s">
        <v>353</v>
      </c>
      <c r="EF132" s="96" t="s">
        <v>353</v>
      </c>
      <c r="EG132" s="25" t="s">
        <v>353</v>
      </c>
      <c r="EH132" s="25" t="s">
        <v>353</v>
      </c>
      <c r="EI132" s="25" t="s">
        <v>353</v>
      </c>
      <c r="EJ132" s="25" t="s">
        <v>353</v>
      </c>
      <c r="EK132" s="25" t="s">
        <v>353</v>
      </c>
      <c r="EL132" s="25" t="s">
        <v>353</v>
      </c>
      <c r="EM132" s="25" t="s">
        <v>353</v>
      </c>
      <c r="EN132" s="25" t="s">
        <v>353</v>
      </c>
      <c r="EO132" s="25" t="s">
        <v>353</v>
      </c>
      <c r="EP132" s="25" t="s">
        <v>353</v>
      </c>
      <c r="EQ132" s="25" t="s">
        <v>353</v>
      </c>
      <c r="ER132" s="25" t="s">
        <v>353</v>
      </c>
      <c r="ES132" s="25" t="s">
        <v>353</v>
      </c>
      <c r="ET132" s="25" t="s">
        <v>353</v>
      </c>
      <c r="EU132" s="25" t="s">
        <v>353</v>
      </c>
      <c r="EV132" s="25" t="s">
        <v>353</v>
      </c>
      <c r="EW132" s="25" t="s">
        <v>353</v>
      </c>
      <c r="EX132" s="25" t="s">
        <v>353</v>
      </c>
      <c r="EY132" s="25" t="s">
        <v>353</v>
      </c>
      <c r="EZ132" s="25" t="s">
        <v>353</v>
      </c>
      <c r="FA132" s="25" t="s">
        <v>353</v>
      </c>
      <c r="FB132" s="25" t="s">
        <v>353</v>
      </c>
      <c r="FC132" s="25" t="s">
        <v>353</v>
      </c>
      <c r="FD132" s="25" t="s">
        <v>353</v>
      </c>
      <c r="FE132" s="25" t="s">
        <v>353</v>
      </c>
      <c r="FF132" s="25" t="s">
        <v>353</v>
      </c>
      <c r="FG132" s="25" t="s">
        <v>353</v>
      </c>
      <c r="FH132" s="25" t="s">
        <v>353</v>
      </c>
      <c r="FI132" s="25" t="s">
        <v>353</v>
      </c>
      <c r="FJ132" s="25" t="s">
        <v>353</v>
      </c>
      <c r="FK132" s="25" t="s">
        <v>353</v>
      </c>
      <c r="FL132" s="25" t="s">
        <v>353</v>
      </c>
      <c r="FM132" s="25" t="s">
        <v>353</v>
      </c>
      <c r="FN132" s="26" t="s">
        <v>353</v>
      </c>
      <c r="FO132" s="26" t="s">
        <v>353</v>
      </c>
      <c r="FP132" s="26" t="s">
        <v>353</v>
      </c>
      <c r="FQ132" s="26" t="s">
        <v>353</v>
      </c>
      <c r="FR132" s="26" t="s">
        <v>353</v>
      </c>
      <c r="FS132" s="25" t="s">
        <v>353</v>
      </c>
      <c r="FT132" s="25" t="s">
        <v>320</v>
      </c>
      <c r="FU132" s="25"/>
      <c r="FV132" s="74">
        <v>-999</v>
      </c>
      <c r="FW132" s="25" t="s">
        <v>353</v>
      </c>
      <c r="FX132" s="25" t="s">
        <v>353</v>
      </c>
      <c r="FY132" s="25" t="s">
        <v>353</v>
      </c>
      <c r="FZ132" s="25" t="s">
        <v>353</v>
      </c>
      <c r="GA132" s="25" t="s">
        <v>353</v>
      </c>
      <c r="GB132" s="25" t="s">
        <v>353</v>
      </c>
      <c r="GC132" s="25" t="s">
        <v>353</v>
      </c>
      <c r="GD132" s="25" t="s">
        <v>320</v>
      </c>
      <c r="GE132" s="25"/>
      <c r="GF132" s="74">
        <v>-999</v>
      </c>
      <c r="GG132" s="25" t="s">
        <v>353</v>
      </c>
      <c r="GH132" s="25" t="s">
        <v>353</v>
      </c>
      <c r="GI132" s="25" t="s">
        <v>353</v>
      </c>
      <c r="GJ132" s="25" t="s">
        <v>353</v>
      </c>
      <c r="GK132" s="25" t="s">
        <v>353</v>
      </c>
      <c r="GL132" s="25" t="s">
        <v>353</v>
      </c>
      <c r="GM132" s="25" t="s">
        <v>353</v>
      </c>
      <c r="GN132" s="25" t="s">
        <v>353</v>
      </c>
      <c r="GO132" s="25" t="s">
        <v>353</v>
      </c>
      <c r="GP132" s="25" t="s">
        <v>353</v>
      </c>
      <c r="GQ132" s="25" t="s">
        <v>353</v>
      </c>
      <c r="GR132" s="25" t="s">
        <v>353</v>
      </c>
      <c r="GS132" s="25" t="s">
        <v>353</v>
      </c>
      <c r="GT132" s="25" t="s">
        <v>353</v>
      </c>
      <c r="GU132" s="25" t="s">
        <v>353</v>
      </c>
      <c r="GV132" s="25" t="s">
        <v>353</v>
      </c>
      <c r="GW132" s="25" t="s">
        <v>353</v>
      </c>
      <c r="GX132" s="25" t="s">
        <v>353</v>
      </c>
      <c r="GY132" s="25" t="s">
        <v>353</v>
      </c>
      <c r="GZ132" s="25" t="s">
        <v>353</v>
      </c>
      <c r="HA132" s="25" t="s">
        <v>353</v>
      </c>
      <c r="HB132" s="25" t="s">
        <v>353</v>
      </c>
      <c r="HC132" s="25" t="s">
        <v>353</v>
      </c>
      <c r="HD132" s="25" t="s">
        <v>353</v>
      </c>
      <c r="HE132" s="25" t="s">
        <v>353</v>
      </c>
      <c r="HF132" s="25" t="s">
        <v>353</v>
      </c>
      <c r="HG132" s="25" t="s">
        <v>353</v>
      </c>
      <c r="HH132" s="25" t="s">
        <v>353</v>
      </c>
      <c r="HI132" s="25" t="s">
        <v>3684</v>
      </c>
      <c r="HJ132" s="25" t="s">
        <v>3685</v>
      </c>
      <c r="HK132" s="8"/>
      <c r="HL132" s="25" t="s">
        <v>5043</v>
      </c>
      <c r="HM132" s="27"/>
      <c r="HN132" s="27"/>
      <c r="HO132" s="27"/>
      <c r="HP132" s="27"/>
      <c r="HQ132" s="27"/>
      <c r="HR132" s="27"/>
      <c r="HS132" s="27"/>
      <c r="HT132" s="27"/>
      <c r="HU132" s="27"/>
      <c r="HV132" s="27"/>
      <c r="HW132" s="27"/>
      <c r="HX132" s="27"/>
      <c r="HY132" s="27"/>
      <c r="HZ132" s="27"/>
      <c r="IA132" s="27"/>
      <c r="IB132" s="27"/>
      <c r="IC132" s="27"/>
      <c r="ID132" s="27"/>
      <c r="IE132" s="27"/>
      <c r="IF132" s="27"/>
      <c r="IG132" s="27"/>
      <c r="IH132" s="27"/>
      <c r="II132" s="27" t="s">
        <v>320</v>
      </c>
      <c r="IJ132" s="27"/>
      <c r="IK132" s="24">
        <v>-999</v>
      </c>
      <c r="IL132" s="27"/>
      <c r="IM132" s="27" t="s">
        <v>320</v>
      </c>
      <c r="IN132" s="27"/>
      <c r="IO132" s="74">
        <v>-999</v>
      </c>
      <c r="IP132" s="27"/>
      <c r="IQ132" s="27"/>
      <c r="IR132" s="27" t="s">
        <v>320</v>
      </c>
      <c r="IS132" s="27"/>
      <c r="IT132" s="24">
        <v>-999</v>
      </c>
      <c r="IU132" s="27"/>
      <c r="IV132" s="27" t="s">
        <v>320</v>
      </c>
      <c r="IW132" s="27"/>
      <c r="IX132" s="24">
        <v>-999</v>
      </c>
      <c r="IY132" s="27"/>
      <c r="IZ132" s="27"/>
      <c r="JA132" s="27" t="s">
        <v>320</v>
      </c>
      <c r="JB132" s="27"/>
      <c r="JC132" s="24">
        <v>-999</v>
      </c>
      <c r="JD132" s="27"/>
      <c r="JE132" s="27" t="s">
        <v>320</v>
      </c>
      <c r="JF132" s="27"/>
      <c r="JG132" s="24">
        <v>-999</v>
      </c>
      <c r="JH132" s="27"/>
      <c r="JI132" s="27"/>
      <c r="JJ132" s="27"/>
      <c r="JK132" s="27"/>
      <c r="JL132" s="27"/>
      <c r="JM132" s="27"/>
      <c r="JN132" s="27"/>
      <c r="JO132" s="27"/>
      <c r="JP132" s="27"/>
      <c r="JQ132" s="27"/>
      <c r="JR132" s="27"/>
      <c r="JS132" s="27"/>
      <c r="JT132" s="27"/>
      <c r="JU132" s="27"/>
      <c r="JV132" s="27"/>
      <c r="JW132" s="27"/>
      <c r="JX132" s="27"/>
      <c r="JY132" s="27"/>
      <c r="JZ132" s="27"/>
      <c r="KA132" s="27"/>
      <c r="KB132" s="27"/>
      <c r="KC132" s="27"/>
      <c r="KD132" s="27"/>
      <c r="KE132" s="27"/>
      <c r="KF132" s="27"/>
      <c r="KG132" s="27"/>
      <c r="KH132" s="27"/>
      <c r="KI132" s="27"/>
      <c r="KJ132" s="27"/>
      <c r="KK132" s="27"/>
      <c r="KL132" s="27"/>
      <c r="KM132" s="27"/>
      <c r="KN132" s="27"/>
      <c r="KO132" s="27"/>
      <c r="KP132" s="27"/>
      <c r="KQ132" s="27"/>
      <c r="KR132" s="27"/>
      <c r="KS132" s="27"/>
      <c r="KT132" s="27"/>
      <c r="KU132" s="27"/>
      <c r="KV132" s="27"/>
      <c r="KW132" s="27"/>
      <c r="KX132" s="27"/>
      <c r="KY132" s="27"/>
      <c r="KZ132" s="27"/>
      <c r="LA132" s="27"/>
      <c r="LB132" s="27"/>
      <c r="LC132" s="27"/>
      <c r="LD132" s="27"/>
      <c r="LE132" s="27"/>
      <c r="LF132" s="27"/>
      <c r="LG132" s="27"/>
      <c r="LH132" s="27"/>
      <c r="LI132" s="27"/>
      <c r="LJ132" s="27"/>
      <c r="LK132" s="27"/>
      <c r="LL132" s="27"/>
      <c r="LM132" s="27"/>
      <c r="LN132" s="27"/>
      <c r="LO132" s="27"/>
      <c r="LP132" s="27"/>
      <c r="LQ132" s="27"/>
      <c r="LR132" s="27"/>
      <c r="LS132" s="27"/>
      <c r="LT132" s="27"/>
      <c r="LU132" s="27"/>
      <c r="LV132" s="27"/>
      <c r="LW132" s="27"/>
      <c r="LX132" s="27"/>
      <c r="LY132" s="27"/>
      <c r="LZ132" s="27"/>
      <c r="MA132">
        <f t="shared" si="117"/>
        <v>11</v>
      </c>
      <c r="MB132" t="str">
        <f t="shared" si="118"/>
        <v/>
      </c>
      <c r="MC132" t="str">
        <f t="shared" si="119"/>
        <v/>
      </c>
      <c r="MD132" t="str">
        <f t="shared" si="120"/>
        <v/>
      </c>
      <c r="ME132" t="str">
        <f t="shared" si="150"/>
        <v/>
      </c>
      <c r="MF132">
        <f t="shared" si="151"/>
        <v>1.8333333333333333</v>
      </c>
      <c r="MG132" t="str">
        <f t="shared" si="152"/>
        <v/>
      </c>
      <c r="MH132" t="str">
        <f t="shared" si="153"/>
        <v/>
      </c>
      <c r="MI132" t="str">
        <f t="shared" si="154"/>
        <v/>
      </c>
      <c r="MJ132" t="str">
        <f t="shared" si="155"/>
        <v/>
      </c>
      <c r="MK132">
        <f t="shared" si="156"/>
        <v>0</v>
      </c>
      <c r="ML132">
        <f t="shared" si="157"/>
        <v>1</v>
      </c>
      <c r="MM132" t="str">
        <f t="shared" si="158"/>
        <v/>
      </c>
      <c r="MN132" t="str">
        <f t="shared" si="159"/>
        <v/>
      </c>
      <c r="MO132">
        <f t="shared" si="160"/>
        <v>0</v>
      </c>
      <c r="MP132">
        <f t="shared" si="161"/>
        <v>1</v>
      </c>
      <c r="MQ132" t="str">
        <f t="shared" si="162"/>
        <v/>
      </c>
      <c r="MR132" t="str">
        <f t="shared" si="163"/>
        <v/>
      </c>
      <c r="MS132">
        <f t="shared" si="164"/>
        <v>90</v>
      </c>
      <c r="MT132">
        <f t="shared" si="165"/>
        <v>100</v>
      </c>
      <c r="MU132" s="77">
        <f t="shared" si="121"/>
        <v>1</v>
      </c>
      <c r="MV132" t="str">
        <f t="shared" si="122"/>
        <v/>
      </c>
      <c r="MY132" t="str">
        <f t="shared" si="123"/>
        <v/>
      </c>
      <c r="NB132" t="str">
        <f t="shared" si="124"/>
        <v/>
      </c>
      <c r="NC132" t="str">
        <f t="shared" si="125"/>
        <v/>
      </c>
      <c r="ND132" t="str">
        <f t="shared" si="126"/>
        <v/>
      </c>
      <c r="NE132" t="str">
        <f t="shared" si="127"/>
        <v/>
      </c>
      <c r="NF132" t="str">
        <f t="shared" si="128"/>
        <v/>
      </c>
      <c r="NG132" t="str">
        <f t="shared" si="129"/>
        <v/>
      </c>
      <c r="NH132" t="str">
        <f t="shared" si="130"/>
        <v/>
      </c>
      <c r="NI132" t="str">
        <f t="shared" si="131"/>
        <v/>
      </c>
      <c r="NJ132" t="str">
        <f t="shared" si="132"/>
        <v/>
      </c>
      <c r="NK132" t="str">
        <f t="shared" si="133"/>
        <v/>
      </c>
      <c r="NL132" t="str">
        <f t="shared" si="134"/>
        <v/>
      </c>
      <c r="NM132" t="str">
        <f t="shared" si="135"/>
        <v/>
      </c>
      <c r="NN132" s="77" t="str">
        <f t="shared" si="136"/>
        <v/>
      </c>
      <c r="NO132" s="77" t="str">
        <f t="shared" si="137"/>
        <v/>
      </c>
      <c r="NP132" s="77" t="str">
        <f t="shared" si="138"/>
        <v/>
      </c>
      <c r="NQ132" s="77" t="str">
        <f t="shared" si="139"/>
        <v/>
      </c>
      <c r="NR132" s="77" t="str">
        <f t="shared" si="140"/>
        <v/>
      </c>
      <c r="NS132" s="77" t="str">
        <f t="shared" si="141"/>
        <v/>
      </c>
      <c r="NT132" s="77" t="str">
        <f t="shared" si="142"/>
        <v/>
      </c>
      <c r="NU132" s="77" t="str">
        <f t="shared" si="143"/>
        <v/>
      </c>
      <c r="NV132" s="77" t="str">
        <f t="shared" si="144"/>
        <v/>
      </c>
      <c r="NW132" s="77" t="e">
        <f>IF(LEN(VLOOKUP(I:I,#REF!, 2, 0))=0, "", VLOOKUP(I:I,#REF!, 2, 0))</f>
        <v>#REF!</v>
      </c>
      <c r="NX132" s="77" t="e">
        <f>IF(LEN(VLOOKUP(I:I,#REF!, 3, 0))=0, "", VLOOKUP(I:I,#REF!, 3, 0))</f>
        <v>#REF!</v>
      </c>
      <c r="NY132" s="77" t="str">
        <f t="shared" si="166"/>
        <v/>
      </c>
      <c r="NZ132" s="77" t="str">
        <f t="shared" si="167"/>
        <v/>
      </c>
      <c r="OA132" s="77" t="str">
        <f t="shared" si="168"/>
        <v/>
      </c>
      <c r="OB132" s="77" t="str">
        <f t="shared" si="145"/>
        <v/>
      </c>
      <c r="OC132" t="str">
        <f t="shared" si="146"/>
        <v/>
      </c>
      <c r="OD132" s="77" t="str">
        <f t="shared" si="169"/>
        <v/>
      </c>
      <c r="OE132" t="str">
        <f t="shared" si="147"/>
        <v/>
      </c>
      <c r="OF132" t="str">
        <f t="shared" si="148"/>
        <v/>
      </c>
      <c r="OG132" t="str">
        <f t="shared" si="170"/>
        <v/>
      </c>
      <c r="OH132" t="str">
        <f t="shared" si="149"/>
        <v/>
      </c>
      <c r="OI132" t="str">
        <f t="shared" si="171"/>
        <v/>
      </c>
      <c r="OJ132" s="77" t="str">
        <f t="shared" si="172"/>
        <v/>
      </c>
      <c r="OK132" t="e">
        <f>IF(LEN(VLOOKUP(I:I,#REF!, 2, 0))=0, "", VLOOKUP(I:I,#REF!, 2, 0))</f>
        <v>#REF!</v>
      </c>
      <c r="OL132" t="e">
        <f>IF(LEN(VLOOKUP(I:I,#REF!, 3, 0))=0, "", VLOOKUP(I:I,#REF!, 3, 0))</f>
        <v>#REF!</v>
      </c>
      <c r="OM132" t="s">
        <v>353</v>
      </c>
      <c r="ON132" t="s">
        <v>353</v>
      </c>
      <c r="OO132" s="161">
        <v>1</v>
      </c>
      <c r="OP132" t="str">
        <f t="shared" si="173"/>
        <v/>
      </c>
      <c r="OQ132">
        <v>0</v>
      </c>
      <c r="OR132">
        <v>4</v>
      </c>
      <c r="OS132">
        <f t="shared" si="174"/>
        <v>9</v>
      </c>
    </row>
    <row r="133" spans="1:409" ht="18" customHeight="1">
      <c r="F133" t="s">
        <v>353</v>
      </c>
      <c r="G133" t="s">
        <v>353</v>
      </c>
      <c r="H133" s="112" t="s">
        <v>5047</v>
      </c>
      <c r="I133" s="112" t="s">
        <v>5047</v>
      </c>
      <c r="J133" s="22"/>
      <c r="K133" s="23">
        <v>44284.572812500002</v>
      </c>
      <c r="L133" s="23">
        <v>44284.707604166666</v>
      </c>
      <c r="M133" s="24">
        <v>100</v>
      </c>
      <c r="N133" s="24">
        <v>1</v>
      </c>
      <c r="O133" s="74">
        <v>1</v>
      </c>
      <c r="P133" s="25" t="s">
        <v>313</v>
      </c>
      <c r="Q133" s="24">
        <v>11645</v>
      </c>
      <c r="R133" s="24">
        <v>1</v>
      </c>
      <c r="S133" s="23">
        <v>44284.707619699075</v>
      </c>
      <c r="T133" s="25" t="s">
        <v>314</v>
      </c>
      <c r="U133" s="25" t="s">
        <v>315</v>
      </c>
      <c r="V133" s="25" t="s">
        <v>316</v>
      </c>
      <c r="W133" s="25" t="s">
        <v>317</v>
      </c>
      <c r="X133" s="24">
        <v>25.286000000000001</v>
      </c>
      <c r="Y133" s="24">
        <v>30.7</v>
      </c>
      <c r="Z133" s="24">
        <v>32.722999999999999</v>
      </c>
      <c r="AA133" s="24">
        <v>2</v>
      </c>
      <c r="AB133" s="24">
        <v>2</v>
      </c>
      <c r="AC133" s="24">
        <v>0</v>
      </c>
      <c r="AD133" s="24">
        <v>0</v>
      </c>
      <c r="AE133" s="24">
        <v>0</v>
      </c>
      <c r="AF133" s="24">
        <v>2</v>
      </c>
      <c r="AG133" s="24">
        <v>2</v>
      </c>
      <c r="AH133" s="24">
        <v>1</v>
      </c>
      <c r="AI133" s="24">
        <v>0</v>
      </c>
      <c r="AJ133" s="25" t="s">
        <v>5048</v>
      </c>
      <c r="AK133" s="24">
        <v>4.4870000000000001</v>
      </c>
      <c r="AL133" s="24">
        <v>6.3659999999999997</v>
      </c>
      <c r="AM133" s="24">
        <v>8.4640000000000004</v>
      </c>
      <c r="AN133" s="24">
        <v>2</v>
      </c>
      <c r="AO133" s="24">
        <v>3</v>
      </c>
      <c r="AP133" s="24">
        <v>0</v>
      </c>
      <c r="AQ133" s="24">
        <v>125.319</v>
      </c>
      <c r="AR133" s="24">
        <v>152.33699999999999</v>
      </c>
      <c r="AS133" s="24">
        <v>169.4</v>
      </c>
      <c r="AT133" s="24">
        <v>17</v>
      </c>
      <c r="AU133" s="24">
        <v>4.5</v>
      </c>
      <c r="AV133" s="24">
        <v>194.053</v>
      </c>
      <c r="AW133" s="24">
        <v>196.27699999999999</v>
      </c>
      <c r="AX133" s="24">
        <v>11</v>
      </c>
      <c r="AY133" s="25" t="s">
        <v>1943</v>
      </c>
      <c r="AZ133" s="25" t="s">
        <v>377</v>
      </c>
      <c r="BA133" s="27"/>
      <c r="BB133" s="74">
        <v>1</v>
      </c>
      <c r="BC133" s="25" t="s">
        <v>5049</v>
      </c>
      <c r="BD133" s="24">
        <v>12.976000000000001</v>
      </c>
      <c r="BE133" s="24">
        <v>12.976000000000001</v>
      </c>
      <c r="BF133" s="24">
        <v>284.52100000000002</v>
      </c>
      <c r="BG133" s="24">
        <v>1</v>
      </c>
      <c r="BH133" s="24">
        <v>1.3129999999999999</v>
      </c>
      <c r="BI133" s="24">
        <v>1.827</v>
      </c>
      <c r="BJ133" s="24">
        <v>11.644</v>
      </c>
      <c r="BK133" s="24">
        <v>2</v>
      </c>
      <c r="BL133" s="25" t="s">
        <v>2413</v>
      </c>
      <c r="BM133" s="24">
        <v>20.113</v>
      </c>
      <c r="BN133" s="24">
        <v>20.113</v>
      </c>
      <c r="BO133" s="24">
        <v>68.953999999999994</v>
      </c>
      <c r="BP133" s="24">
        <v>1</v>
      </c>
      <c r="BQ133" s="24">
        <v>100</v>
      </c>
      <c r="BR133" s="24">
        <v>100</v>
      </c>
      <c r="BS133" s="24">
        <v>38.773000000000003</v>
      </c>
      <c r="BT133" s="24">
        <v>264.17099999999999</v>
      </c>
      <c r="BU133" s="24">
        <v>305.94099999999997</v>
      </c>
      <c r="BV133" s="24">
        <v>24</v>
      </c>
      <c r="BW133" s="25" t="s">
        <v>1116</v>
      </c>
      <c r="BX133" s="25" t="s">
        <v>510</v>
      </c>
      <c r="BY133" s="25" t="s">
        <v>956</v>
      </c>
      <c r="BZ133" s="74">
        <v>1</v>
      </c>
      <c r="CA133" s="25" t="s">
        <v>5050</v>
      </c>
      <c r="CB133" s="24">
        <v>12.576000000000001</v>
      </c>
      <c r="CC133" s="24">
        <v>69.745999999999995</v>
      </c>
      <c r="CD133" s="24">
        <v>86.334000000000003</v>
      </c>
      <c r="CE133" s="24">
        <v>4</v>
      </c>
      <c r="CF133" s="24">
        <v>90</v>
      </c>
      <c r="CG133" s="24">
        <v>100</v>
      </c>
      <c r="CH133" s="24">
        <v>12.762</v>
      </c>
      <c r="CI133" s="24">
        <v>45.902999999999999</v>
      </c>
      <c r="CJ133" s="24">
        <v>49.426000000000002</v>
      </c>
      <c r="CK133" s="24">
        <v>6</v>
      </c>
      <c r="CL133" s="99" t="s">
        <v>413</v>
      </c>
      <c r="CM133" s="96" t="s">
        <v>414</v>
      </c>
      <c r="CN133" s="24">
        <v>60.363</v>
      </c>
      <c r="CO133" s="24">
        <v>123.807</v>
      </c>
      <c r="CP133" s="24">
        <v>176.65199999999999</v>
      </c>
      <c r="CQ133" s="24">
        <v>3</v>
      </c>
      <c r="CR133" s="24">
        <v>100</v>
      </c>
      <c r="CS133" s="24">
        <v>100</v>
      </c>
      <c r="CT133" s="24">
        <v>1</v>
      </c>
      <c r="CU133" s="24">
        <v>0</v>
      </c>
      <c r="CV133" s="25" t="s">
        <v>5051</v>
      </c>
      <c r="CW133" s="24">
        <v>129.81100000000001</v>
      </c>
      <c r="CX133" s="24">
        <v>186.50200000000001</v>
      </c>
      <c r="CY133" s="24">
        <v>217.45699999999999</v>
      </c>
      <c r="CZ133" s="24">
        <v>2</v>
      </c>
      <c r="DA133" s="24">
        <v>1.6279999999999999</v>
      </c>
      <c r="DB133" s="24">
        <v>20.11</v>
      </c>
      <c r="DC133" s="24">
        <v>21.635000000000002</v>
      </c>
      <c r="DD133" s="24">
        <v>5</v>
      </c>
      <c r="DE133" s="25" t="s">
        <v>2413</v>
      </c>
      <c r="DF133" s="24">
        <v>24.311</v>
      </c>
      <c r="DG133" s="24">
        <v>24.311</v>
      </c>
      <c r="DH133" s="24">
        <v>43.375999999999998</v>
      </c>
      <c r="DI133" s="24">
        <v>1</v>
      </c>
      <c r="DJ133" s="24">
        <v>100</v>
      </c>
      <c r="DK133" s="24">
        <v>100</v>
      </c>
      <c r="DL133" s="24">
        <v>5.452</v>
      </c>
      <c r="DM133" s="24">
        <v>51.564</v>
      </c>
      <c r="DN133" s="24">
        <v>59.875999999999998</v>
      </c>
      <c r="DO133" s="24">
        <v>4</v>
      </c>
      <c r="DP133" s="25" t="s">
        <v>1116</v>
      </c>
      <c r="DQ133" s="25" t="s">
        <v>510</v>
      </c>
      <c r="DR133" s="25" t="s">
        <v>956</v>
      </c>
      <c r="DS133" s="74">
        <v>1</v>
      </c>
      <c r="DT133" s="25" t="s">
        <v>5052</v>
      </c>
      <c r="DU133" s="24">
        <v>0</v>
      </c>
      <c r="DV133" s="24">
        <v>0</v>
      </c>
      <c r="DW133" s="24">
        <v>51.9</v>
      </c>
      <c r="DX133" s="24">
        <v>0</v>
      </c>
      <c r="DY133" s="24">
        <v>100</v>
      </c>
      <c r="DZ133" s="24">
        <v>100</v>
      </c>
      <c r="EA133" s="24">
        <v>18.417999999999999</v>
      </c>
      <c r="EB133" s="24">
        <v>63.86</v>
      </c>
      <c r="EC133" s="24">
        <v>65.141000000000005</v>
      </c>
      <c r="ED133" s="24">
        <v>4</v>
      </c>
      <c r="EE133" s="96" t="s">
        <v>417</v>
      </c>
      <c r="EF133" s="96" t="s">
        <v>364</v>
      </c>
      <c r="EG133" s="24">
        <v>0</v>
      </c>
      <c r="EH133" s="24">
        <v>0</v>
      </c>
      <c r="EI133" s="24">
        <v>122.101</v>
      </c>
      <c r="EJ133" s="24">
        <v>0</v>
      </c>
      <c r="EK133" s="24">
        <v>100</v>
      </c>
      <c r="EL133" s="24">
        <v>100</v>
      </c>
      <c r="EM133" s="24">
        <v>1</v>
      </c>
      <c r="EN133" s="24">
        <v>0</v>
      </c>
      <c r="EO133" s="25" t="s">
        <v>5053</v>
      </c>
      <c r="EP133" s="24">
        <v>8.0139999999999993</v>
      </c>
      <c r="EQ133" s="24">
        <v>17.774000000000001</v>
      </c>
      <c r="ER133" s="24">
        <v>21.3</v>
      </c>
      <c r="ES133" s="24">
        <v>4</v>
      </c>
      <c r="ET133" s="25" t="s">
        <v>578</v>
      </c>
      <c r="EU133" s="24">
        <v>106.91</v>
      </c>
      <c r="EV133" s="24">
        <v>191.65199999999999</v>
      </c>
      <c r="EW133" s="24">
        <v>270.62200000000001</v>
      </c>
      <c r="EX133" s="24">
        <v>37</v>
      </c>
      <c r="EY133" s="24">
        <v>100</v>
      </c>
      <c r="EZ133" s="24">
        <v>100</v>
      </c>
      <c r="FA133" s="24">
        <v>0.84399999999999997</v>
      </c>
      <c r="FB133" s="24">
        <v>58.944000000000003</v>
      </c>
      <c r="FC133" s="24">
        <v>59.597000000000001</v>
      </c>
      <c r="FD133" s="24">
        <v>11</v>
      </c>
      <c r="FE133" s="25" t="s">
        <v>5054</v>
      </c>
      <c r="FF133" s="24">
        <v>3</v>
      </c>
      <c r="FG133" s="24">
        <v>4</v>
      </c>
      <c r="FH133" s="24">
        <v>2</v>
      </c>
      <c r="FI133" s="24">
        <v>0</v>
      </c>
      <c r="FJ133" s="24">
        <v>1</v>
      </c>
      <c r="FK133" s="24">
        <v>0</v>
      </c>
      <c r="FL133" s="25" t="s">
        <v>313</v>
      </c>
      <c r="FM133" s="25" t="s">
        <v>313</v>
      </c>
      <c r="FN133" s="24">
        <v>3</v>
      </c>
      <c r="FO133" s="24">
        <v>23.536999999999999</v>
      </c>
      <c r="FP133" s="24">
        <v>68.373000000000005</v>
      </c>
      <c r="FQ133" s="24">
        <v>75.287000000000006</v>
      </c>
      <c r="FR133" s="24">
        <v>7</v>
      </c>
      <c r="FS133" s="25" t="s">
        <v>5055</v>
      </c>
      <c r="FT133" s="25" t="s">
        <v>323</v>
      </c>
      <c r="FU133" s="25"/>
      <c r="FV133" s="74">
        <v>1</v>
      </c>
      <c r="FW133" s="25" t="s">
        <v>5056</v>
      </c>
      <c r="FX133" s="25" t="s">
        <v>343</v>
      </c>
      <c r="FY133" s="24">
        <v>2.7759999999999998</v>
      </c>
      <c r="FZ133" s="24">
        <v>57.875</v>
      </c>
      <c r="GA133" s="24">
        <v>59.311999999999998</v>
      </c>
      <c r="GB133" s="24">
        <v>7</v>
      </c>
      <c r="GC133" s="25" t="s">
        <v>2678</v>
      </c>
      <c r="GD133" s="25" t="s">
        <v>320</v>
      </c>
      <c r="GE133" s="25"/>
      <c r="GF133" s="74">
        <v>-888</v>
      </c>
      <c r="GG133" s="25" t="s">
        <v>2678</v>
      </c>
      <c r="GH133" s="25" t="s">
        <v>339</v>
      </c>
      <c r="GI133" s="24">
        <v>10.164</v>
      </c>
      <c r="GJ133" s="24">
        <v>50.07</v>
      </c>
      <c r="GK133" s="24">
        <v>53.415999999999997</v>
      </c>
      <c r="GL133" s="24">
        <v>7</v>
      </c>
      <c r="GM133" s="24">
        <v>1</v>
      </c>
      <c r="GN133" s="25" t="s">
        <v>5057</v>
      </c>
      <c r="GO133" s="24">
        <v>37.207000000000001</v>
      </c>
      <c r="GP133" s="24">
        <v>41.201999999999998</v>
      </c>
      <c r="GQ133" s="24">
        <v>42.338999999999999</v>
      </c>
      <c r="GR133" s="24">
        <v>3</v>
      </c>
      <c r="GS133" s="24">
        <v>2</v>
      </c>
      <c r="GT133" s="24">
        <v>1</v>
      </c>
      <c r="GU133" s="24">
        <v>0</v>
      </c>
      <c r="GV133" s="24">
        <v>1</v>
      </c>
      <c r="GW133" s="25" t="s">
        <v>312</v>
      </c>
      <c r="GX133" s="24">
        <v>4.9630000000000001</v>
      </c>
      <c r="GY133" s="24">
        <v>33.323999999999998</v>
      </c>
      <c r="GZ133" s="24">
        <v>37.036000000000001</v>
      </c>
      <c r="HA133" s="24">
        <v>7</v>
      </c>
      <c r="HB133" s="24">
        <v>1</v>
      </c>
      <c r="HC133" s="24">
        <v>1</v>
      </c>
      <c r="HD133" s="24">
        <v>1</v>
      </c>
      <c r="HE133" s="24">
        <v>1</v>
      </c>
      <c r="HF133" s="24">
        <v>1</v>
      </c>
      <c r="HG133" s="24">
        <v>6</v>
      </c>
      <c r="HH133" s="24">
        <v>6</v>
      </c>
      <c r="HI133" s="25" t="s">
        <v>3684</v>
      </c>
      <c r="HJ133" s="25" t="s">
        <v>3685</v>
      </c>
      <c r="HK133" s="8"/>
      <c r="HL133" s="25" t="s">
        <v>5047</v>
      </c>
      <c r="HM133" s="23">
        <v>44288.438020833331</v>
      </c>
      <c r="HN133" s="23">
        <v>44288.465891203705</v>
      </c>
      <c r="HO133" s="24">
        <v>100</v>
      </c>
      <c r="HP133" s="24">
        <v>2407</v>
      </c>
      <c r="HQ133" s="24">
        <v>1</v>
      </c>
      <c r="HR133" s="23">
        <v>44288.465906979167</v>
      </c>
      <c r="HS133" s="25" t="s">
        <v>314</v>
      </c>
      <c r="HT133" s="25" t="s">
        <v>1496</v>
      </c>
      <c r="HU133" s="25" t="s">
        <v>1531</v>
      </c>
      <c r="HV133" s="25" t="s">
        <v>317</v>
      </c>
      <c r="HW133" s="24">
        <v>1</v>
      </c>
      <c r="HX133" s="24">
        <v>1</v>
      </c>
      <c r="HY133" s="24">
        <v>1</v>
      </c>
      <c r="HZ133" s="24">
        <v>1</v>
      </c>
      <c r="IA133" s="24">
        <v>1</v>
      </c>
      <c r="IB133" s="24">
        <v>1</v>
      </c>
      <c r="IC133" s="24">
        <v>1</v>
      </c>
      <c r="ID133" s="24">
        <v>1</v>
      </c>
      <c r="IE133" s="25" t="s">
        <v>5058</v>
      </c>
      <c r="IF133" s="24">
        <v>2</v>
      </c>
      <c r="IG133" s="24">
        <v>0</v>
      </c>
      <c r="IH133" s="25" t="s">
        <v>5059</v>
      </c>
      <c r="II133" s="25"/>
      <c r="IJ133" s="25"/>
      <c r="IK133" s="74">
        <v>0</v>
      </c>
      <c r="IL133" s="25" t="s">
        <v>5060</v>
      </c>
      <c r="IM133" s="74">
        <v>33</v>
      </c>
      <c r="IN133" s="25"/>
      <c r="IO133" s="74">
        <v>1</v>
      </c>
      <c r="IP133" s="25" t="s">
        <v>5061</v>
      </c>
      <c r="IQ133" s="25" t="s">
        <v>5062</v>
      </c>
      <c r="IR133" s="74">
        <v>1.83</v>
      </c>
      <c r="IS133" s="25"/>
      <c r="IT133" s="74">
        <v>0</v>
      </c>
      <c r="IU133" s="74">
        <v>16.309999999999999</v>
      </c>
      <c r="IV133" s="74">
        <v>16</v>
      </c>
      <c r="IW133" s="74">
        <v>0.31</v>
      </c>
      <c r="IX133" s="74">
        <v>0</v>
      </c>
      <c r="IY133" s="25" t="s">
        <v>5063</v>
      </c>
      <c r="IZ133" s="25" t="s">
        <v>1150</v>
      </c>
      <c r="JA133" s="74">
        <v>40</v>
      </c>
      <c r="JB133" s="25"/>
      <c r="JC133" s="74">
        <v>1</v>
      </c>
      <c r="JD133" s="25" t="s">
        <v>356</v>
      </c>
      <c r="JE133" s="25" t="s">
        <v>320</v>
      </c>
      <c r="JF133" s="25"/>
      <c r="JG133" s="74">
        <v>-888</v>
      </c>
      <c r="JH133" s="25" t="s">
        <v>356</v>
      </c>
      <c r="JI133" s="24">
        <v>1</v>
      </c>
      <c r="JJ133" s="24">
        <v>1</v>
      </c>
      <c r="JK133" s="24">
        <v>2</v>
      </c>
      <c r="JL133" s="24">
        <v>2</v>
      </c>
      <c r="JM133" s="25" t="s">
        <v>5064</v>
      </c>
      <c r="JN133" s="24">
        <v>1</v>
      </c>
      <c r="JO133" s="24">
        <v>3</v>
      </c>
      <c r="JP133" s="24">
        <v>2</v>
      </c>
      <c r="JQ133" s="24">
        <v>2</v>
      </c>
      <c r="JR133" s="24">
        <v>2</v>
      </c>
      <c r="JS133" s="25" t="s">
        <v>5065</v>
      </c>
      <c r="JT133" s="24">
        <v>2</v>
      </c>
      <c r="JU133" s="24">
        <v>2</v>
      </c>
      <c r="JV133" s="25" t="s">
        <v>5066</v>
      </c>
      <c r="JW133" s="24">
        <v>2</v>
      </c>
      <c r="JX133" s="24">
        <v>1</v>
      </c>
      <c r="JY133" s="24">
        <v>0</v>
      </c>
      <c r="JZ133" s="24">
        <v>1</v>
      </c>
      <c r="KA133" s="24">
        <v>0</v>
      </c>
      <c r="KB133" s="25" t="s">
        <v>313</v>
      </c>
      <c r="KC133" s="25" t="s">
        <v>313</v>
      </c>
      <c r="KD133" s="24">
        <v>1</v>
      </c>
      <c r="KE133" s="24">
        <v>3</v>
      </c>
      <c r="KF133" s="24">
        <v>12.731</v>
      </c>
      <c r="KG133" s="24">
        <v>13.734999999999999</v>
      </c>
      <c r="KH133" s="24">
        <v>5</v>
      </c>
      <c r="KI133" s="24">
        <v>1</v>
      </c>
      <c r="KJ133" s="24">
        <v>1</v>
      </c>
      <c r="KK133" s="24">
        <v>1</v>
      </c>
      <c r="KL133" s="24">
        <v>1</v>
      </c>
      <c r="KM133" s="24">
        <v>1</v>
      </c>
      <c r="KN133" s="24">
        <v>10</v>
      </c>
      <c r="KO133" s="24">
        <v>1</v>
      </c>
      <c r="KP133" s="25" t="s">
        <v>424</v>
      </c>
      <c r="KQ133" s="25" t="s">
        <v>5067</v>
      </c>
      <c r="KR133" s="24">
        <v>1</v>
      </c>
      <c r="KS133" s="25" t="s">
        <v>322</v>
      </c>
      <c r="KT133" s="25" t="s">
        <v>313</v>
      </c>
      <c r="KU133" s="24">
        <v>3</v>
      </c>
      <c r="KV133" s="24">
        <v>3</v>
      </c>
      <c r="KW133" s="24">
        <v>3</v>
      </c>
      <c r="KX133" s="24">
        <v>3</v>
      </c>
      <c r="KY133" s="24">
        <v>4</v>
      </c>
      <c r="KZ133" s="24">
        <v>3</v>
      </c>
      <c r="LA133" s="24">
        <v>4</v>
      </c>
      <c r="LB133" s="24">
        <v>5</v>
      </c>
      <c r="LC133" s="24">
        <v>4</v>
      </c>
      <c r="LD133" s="24">
        <v>5</v>
      </c>
      <c r="LE133" s="24">
        <v>4</v>
      </c>
      <c r="LF133" s="24">
        <v>3</v>
      </c>
      <c r="LG133" s="24">
        <v>2</v>
      </c>
      <c r="LH133" s="24">
        <v>1</v>
      </c>
      <c r="LI133" s="24">
        <v>1</v>
      </c>
      <c r="LJ133" s="24">
        <v>1</v>
      </c>
      <c r="LK133" s="24">
        <v>3</v>
      </c>
      <c r="LL133" s="24">
        <v>5</v>
      </c>
      <c r="LM133" s="24">
        <v>4</v>
      </c>
      <c r="LN133" s="24">
        <v>5</v>
      </c>
      <c r="LO133" s="24">
        <v>3</v>
      </c>
      <c r="LP133" s="24">
        <v>3</v>
      </c>
      <c r="LQ133" s="24">
        <v>3</v>
      </c>
      <c r="LR133" s="24">
        <v>4</v>
      </c>
      <c r="LS133" s="24">
        <v>5</v>
      </c>
      <c r="LT133" s="24">
        <v>5</v>
      </c>
      <c r="LU133" s="24">
        <v>5</v>
      </c>
      <c r="LV133" s="25" t="s">
        <v>5068</v>
      </c>
      <c r="LW133" s="25" t="s">
        <v>5069</v>
      </c>
      <c r="LX133" s="25" t="s">
        <v>5070</v>
      </c>
      <c r="LY133" s="25" t="s">
        <v>5071</v>
      </c>
      <c r="LZ133" s="24">
        <v>47</v>
      </c>
      <c r="MA133">
        <f t="shared" si="117"/>
        <v>5</v>
      </c>
      <c r="MB133">
        <f t="shared" si="118"/>
        <v>6</v>
      </c>
      <c r="MC133">
        <f t="shared" si="119"/>
        <v>5</v>
      </c>
      <c r="MD133">
        <f t="shared" si="120"/>
        <v>5</v>
      </c>
      <c r="ME133">
        <f t="shared" si="150"/>
        <v>44</v>
      </c>
      <c r="MF133">
        <f t="shared" si="151"/>
        <v>0.83333333333333337</v>
      </c>
      <c r="MG133">
        <f t="shared" si="152"/>
        <v>1</v>
      </c>
      <c r="MH133">
        <f t="shared" si="153"/>
        <v>1</v>
      </c>
      <c r="MI133">
        <f t="shared" si="154"/>
        <v>1</v>
      </c>
      <c r="MJ133">
        <f t="shared" si="155"/>
        <v>3.6666666666666665</v>
      </c>
      <c r="MK133">
        <f t="shared" si="156"/>
        <v>0</v>
      </c>
      <c r="ML133">
        <f t="shared" si="157"/>
        <v>1.8</v>
      </c>
      <c r="MM133">
        <f t="shared" si="158"/>
        <v>0</v>
      </c>
      <c r="MN133">
        <f t="shared" si="159"/>
        <v>1</v>
      </c>
      <c r="MO133">
        <f t="shared" si="160"/>
        <v>0</v>
      </c>
      <c r="MP133">
        <f t="shared" si="161"/>
        <v>1.6666666666666667</v>
      </c>
      <c r="MQ133">
        <f t="shared" si="162"/>
        <v>0.33333333333333331</v>
      </c>
      <c r="MR133">
        <f t="shared" si="163"/>
        <v>1.3333333333333333</v>
      </c>
      <c r="MS133">
        <f t="shared" si="164"/>
        <v>98.571428571428569</v>
      </c>
      <c r="MT133">
        <f t="shared" si="165"/>
        <v>100</v>
      </c>
      <c r="MU133" s="77">
        <f t="shared" si="121"/>
        <v>1</v>
      </c>
      <c r="MV133">
        <f t="shared" si="122"/>
        <v>1</v>
      </c>
      <c r="MW133">
        <v>1</v>
      </c>
      <c r="MX133">
        <v>1</v>
      </c>
      <c r="MY133">
        <f t="shared" si="123"/>
        <v>1</v>
      </c>
      <c r="MZ133">
        <v>1</v>
      </c>
      <c r="NA133">
        <v>1</v>
      </c>
      <c r="NB133">
        <f t="shared" si="124"/>
        <v>1</v>
      </c>
      <c r="NC133">
        <f t="shared" si="125"/>
        <v>0</v>
      </c>
      <c r="ND133">
        <f t="shared" si="126"/>
        <v>0</v>
      </c>
      <c r="NE133">
        <f t="shared" si="127"/>
        <v>1</v>
      </c>
      <c r="NF133">
        <f t="shared" si="128"/>
        <v>1</v>
      </c>
      <c r="NG133">
        <f t="shared" si="129"/>
        <v>0</v>
      </c>
      <c r="NH133">
        <f t="shared" si="130"/>
        <v>0</v>
      </c>
      <c r="NI133">
        <f t="shared" si="131"/>
        <v>1</v>
      </c>
      <c r="NJ133">
        <f t="shared" si="132"/>
        <v>0</v>
      </c>
      <c r="NK133">
        <f t="shared" si="133"/>
        <v>0</v>
      </c>
      <c r="NL133">
        <f t="shared" si="134"/>
        <v>1</v>
      </c>
      <c r="NM133">
        <f t="shared" si="135"/>
        <v>0</v>
      </c>
      <c r="NN133" s="77">
        <f t="shared" si="136"/>
        <v>1</v>
      </c>
      <c r="NO133" s="77">
        <f t="shared" si="137"/>
        <v>1</v>
      </c>
      <c r="NP133" s="77">
        <f t="shared" si="138"/>
        <v>1</v>
      </c>
      <c r="NQ133" s="77">
        <f t="shared" si="139"/>
        <v>0</v>
      </c>
      <c r="NR133" s="77">
        <f t="shared" si="140"/>
        <v>1</v>
      </c>
      <c r="NS133" s="77">
        <f t="shared" si="141"/>
        <v>0</v>
      </c>
      <c r="NT133" s="77">
        <f t="shared" si="142"/>
        <v>0</v>
      </c>
      <c r="NU133" s="77">
        <f t="shared" si="143"/>
        <v>1</v>
      </c>
      <c r="NV133" s="77">
        <f t="shared" si="144"/>
        <v>0</v>
      </c>
      <c r="NW133" s="77" t="e">
        <f>IF(LEN(VLOOKUP(I:I,#REF!, 2, 0))=0, "", VLOOKUP(I:I,#REF!, 2, 0))</f>
        <v>#REF!</v>
      </c>
      <c r="NX133" s="77" t="e">
        <f>IF(LEN(VLOOKUP(I:I,#REF!, 3, 0))=0, "", VLOOKUP(I:I,#REF!, 3, 0))</f>
        <v>#REF!</v>
      </c>
      <c r="NY133" s="77">
        <f t="shared" si="166"/>
        <v>1</v>
      </c>
      <c r="NZ133" s="77">
        <f t="shared" si="167"/>
        <v>1</v>
      </c>
      <c r="OA133" s="77">
        <f t="shared" si="168"/>
        <v>1</v>
      </c>
      <c r="OB133" s="77">
        <f t="shared" si="145"/>
        <v>0.5</v>
      </c>
      <c r="OC133">
        <f t="shared" si="146"/>
        <v>0.5</v>
      </c>
      <c r="OD133" s="77">
        <f t="shared" si="169"/>
        <v>0.5</v>
      </c>
      <c r="OE133">
        <f t="shared" si="147"/>
        <v>0.46666666666666667</v>
      </c>
      <c r="OF133">
        <f t="shared" si="148"/>
        <v>0.36363636363636365</v>
      </c>
      <c r="OG133" t="e">
        <f t="shared" si="170"/>
        <v>#REF!</v>
      </c>
      <c r="OH133">
        <f t="shared" si="149"/>
        <v>0.75</v>
      </c>
      <c r="OI133">
        <f t="shared" si="171"/>
        <v>0.75</v>
      </c>
      <c r="OJ133" s="77">
        <f t="shared" si="172"/>
        <v>0.75</v>
      </c>
      <c r="OK133" t="e">
        <f>IF(LEN(VLOOKUP(I:I,#REF!, 2, 0))=0, "", VLOOKUP(I:I,#REF!, 2, 0))</f>
        <v>#REF!</v>
      </c>
      <c r="OL133" t="e">
        <f>IF(LEN(VLOOKUP(I:I,#REF!, 3, 0))=0, "", VLOOKUP(I:I,#REF!, 3, 0))</f>
        <v>#REF!</v>
      </c>
      <c r="OM133">
        <v>5</v>
      </c>
      <c r="ON133">
        <v>1</v>
      </c>
      <c r="OO133" s="1">
        <v>1</v>
      </c>
      <c r="OP133">
        <f t="shared" si="173"/>
        <v>5</v>
      </c>
      <c r="OQ133">
        <v>0</v>
      </c>
      <c r="OR133">
        <v>5</v>
      </c>
      <c r="OS133">
        <f t="shared" si="174"/>
        <v>4</v>
      </c>
    </row>
    <row r="134" spans="1:409" ht="18" customHeight="1">
      <c r="F134">
        <v>1</v>
      </c>
      <c r="G134" t="s">
        <v>353</v>
      </c>
      <c r="H134" s="110" t="s">
        <v>1801</v>
      </c>
      <c r="I134" s="110" t="s">
        <v>1801</v>
      </c>
      <c r="J134" s="5"/>
      <c r="K134" s="6">
        <v>44285.486145833333</v>
      </c>
      <c r="L134" s="6">
        <v>44287.451377314814</v>
      </c>
      <c r="M134" s="7">
        <v>100</v>
      </c>
      <c r="N134" s="7">
        <v>2</v>
      </c>
      <c r="O134" s="73">
        <v>1</v>
      </c>
      <c r="P134" s="4" t="s">
        <v>313</v>
      </c>
      <c r="Q134" s="7">
        <v>169796</v>
      </c>
      <c r="R134" s="7">
        <v>1</v>
      </c>
      <c r="S134" s="6">
        <v>44287.451396666664</v>
      </c>
      <c r="T134" s="4" t="s">
        <v>314</v>
      </c>
      <c r="U134" s="4" t="s">
        <v>315</v>
      </c>
      <c r="V134" s="4" t="s">
        <v>316</v>
      </c>
      <c r="W134" s="4" t="s">
        <v>675</v>
      </c>
      <c r="X134" s="7">
        <v>10.701000000000001</v>
      </c>
      <c r="Y134" s="7">
        <v>15.5</v>
      </c>
      <c r="Z134" s="7">
        <v>18.024000000000001</v>
      </c>
      <c r="AA134" s="7">
        <v>2</v>
      </c>
      <c r="AB134" s="7">
        <v>3</v>
      </c>
      <c r="AC134" s="7">
        <v>0</v>
      </c>
      <c r="AD134" s="7">
        <v>1</v>
      </c>
      <c r="AE134" s="7">
        <v>0</v>
      </c>
      <c r="AF134" s="7">
        <v>0</v>
      </c>
      <c r="AG134" s="7">
        <v>0</v>
      </c>
      <c r="AH134" s="7">
        <v>2</v>
      </c>
      <c r="AI134" s="7">
        <v>0</v>
      </c>
      <c r="AJ134" s="4" t="s">
        <v>1802</v>
      </c>
      <c r="AK134" s="7">
        <v>3.9380000000000002</v>
      </c>
      <c r="AL134" s="7">
        <v>5.95</v>
      </c>
      <c r="AM134" s="7">
        <v>7.2990000000000004</v>
      </c>
      <c r="AN134" s="7">
        <v>2</v>
      </c>
      <c r="AO134" s="7">
        <v>2</v>
      </c>
      <c r="AP134" s="7">
        <v>0</v>
      </c>
      <c r="AQ134" s="7">
        <v>0</v>
      </c>
      <c r="AR134" s="7">
        <v>0</v>
      </c>
      <c r="AS134" s="7">
        <v>200.375</v>
      </c>
      <c r="AT134" s="7">
        <v>0</v>
      </c>
      <c r="AU134" s="7">
        <v>441.2</v>
      </c>
      <c r="AV134" s="7">
        <v>2985.4360000000001</v>
      </c>
      <c r="AW134" s="7">
        <v>2991.5880000000002</v>
      </c>
      <c r="AX134" s="7">
        <v>16</v>
      </c>
      <c r="AY134" s="4" t="s">
        <v>1803</v>
      </c>
      <c r="AZ134" s="4" t="s">
        <v>391</v>
      </c>
      <c r="BA134" s="4"/>
      <c r="BB134" s="73">
        <v>0</v>
      </c>
      <c r="BC134" s="4" t="s">
        <v>1804</v>
      </c>
      <c r="BD134" s="7">
        <v>0</v>
      </c>
      <c r="BE134" s="7">
        <v>0</v>
      </c>
      <c r="BF134" s="7">
        <v>278.86700000000002</v>
      </c>
      <c r="BG134" s="7">
        <v>0</v>
      </c>
      <c r="BH134" s="7">
        <v>2.62</v>
      </c>
      <c r="BI134" s="7">
        <v>2.62</v>
      </c>
      <c r="BJ134" s="7">
        <v>38.064</v>
      </c>
      <c r="BK134" s="7">
        <v>1</v>
      </c>
      <c r="BL134" s="4" t="s">
        <v>479</v>
      </c>
      <c r="BM134" s="7">
        <v>50.017000000000003</v>
      </c>
      <c r="BN134" s="7">
        <v>50.017000000000003</v>
      </c>
      <c r="BO134" s="7">
        <v>83.956999999999994</v>
      </c>
      <c r="BP134" s="7">
        <v>1</v>
      </c>
      <c r="BQ134" s="7">
        <v>100</v>
      </c>
      <c r="BR134" s="7">
        <v>100</v>
      </c>
      <c r="BS134" s="7">
        <v>11.901</v>
      </c>
      <c r="BT134" s="7">
        <v>1104.742</v>
      </c>
      <c r="BU134" s="7">
        <v>1131.8610000000001</v>
      </c>
      <c r="BV134" s="7">
        <v>20</v>
      </c>
      <c r="BW134" s="4" t="s">
        <v>1805</v>
      </c>
      <c r="BX134" s="4" t="s">
        <v>320</v>
      </c>
      <c r="BY134" s="4"/>
      <c r="BZ134" s="73">
        <v>-888</v>
      </c>
      <c r="CA134" s="4" t="s">
        <v>1805</v>
      </c>
      <c r="CB134" s="7">
        <v>55.162999999999997</v>
      </c>
      <c r="CC134" s="7">
        <v>55.162999999999997</v>
      </c>
      <c r="CD134" s="7">
        <v>102.447</v>
      </c>
      <c r="CE134" s="7">
        <v>1</v>
      </c>
      <c r="CF134" s="7">
        <v>100</v>
      </c>
      <c r="CG134" s="7">
        <v>80</v>
      </c>
      <c r="CH134" s="7">
        <v>180.006</v>
      </c>
      <c r="CI134" s="7">
        <v>187.958</v>
      </c>
      <c r="CJ134" s="7">
        <v>192.5</v>
      </c>
      <c r="CK134" s="7">
        <v>2</v>
      </c>
      <c r="CL134" s="97" t="s">
        <v>413</v>
      </c>
      <c r="CM134" s="94" t="s">
        <v>414</v>
      </c>
      <c r="CN134" s="7">
        <v>0</v>
      </c>
      <c r="CO134" s="7">
        <v>0</v>
      </c>
      <c r="CP134" s="7">
        <v>217.00399999999999</v>
      </c>
      <c r="CQ134" s="7">
        <v>0</v>
      </c>
      <c r="CR134" s="7">
        <v>100</v>
      </c>
      <c r="CS134" s="7">
        <v>91</v>
      </c>
      <c r="CT134" s="7">
        <v>2</v>
      </c>
      <c r="CU134" s="7">
        <v>1</v>
      </c>
      <c r="CV134" s="4" t="s">
        <v>1806</v>
      </c>
      <c r="CW134" s="7">
        <v>1223.203</v>
      </c>
      <c r="CX134" s="7">
        <v>2317.7170000000001</v>
      </c>
      <c r="CY134" s="7">
        <v>2458.3560000000002</v>
      </c>
      <c r="CZ134" s="7">
        <v>6</v>
      </c>
      <c r="DA134" s="7">
        <v>2.3969999999999998</v>
      </c>
      <c r="DB134" s="7">
        <v>2.3969999999999998</v>
      </c>
      <c r="DC134" s="7">
        <v>19.614000000000001</v>
      </c>
      <c r="DD134" s="7">
        <v>1</v>
      </c>
      <c r="DE134" s="4" t="s">
        <v>479</v>
      </c>
      <c r="DF134" s="7">
        <v>0</v>
      </c>
      <c r="DG134" s="7">
        <v>0</v>
      </c>
      <c r="DH134" s="7">
        <v>859.19799999999998</v>
      </c>
      <c r="DI134" s="7">
        <v>0</v>
      </c>
      <c r="DJ134" s="7">
        <v>100</v>
      </c>
      <c r="DK134" s="7">
        <v>100</v>
      </c>
      <c r="DL134" s="7">
        <v>3.2709999999999999</v>
      </c>
      <c r="DM134" s="7">
        <v>287.077</v>
      </c>
      <c r="DN134" s="7">
        <v>373.96</v>
      </c>
      <c r="DO134" s="7">
        <v>3</v>
      </c>
      <c r="DP134" s="4" t="s">
        <v>1807</v>
      </c>
      <c r="DQ134" s="4" t="s">
        <v>323</v>
      </c>
      <c r="DR134" s="4"/>
      <c r="DS134" s="73">
        <v>0</v>
      </c>
      <c r="DT134" s="4" t="s">
        <v>1808</v>
      </c>
      <c r="DU134" s="7">
        <v>0</v>
      </c>
      <c r="DV134" s="7">
        <v>0</v>
      </c>
      <c r="DW134" s="7">
        <v>69.2</v>
      </c>
      <c r="DX134" s="7">
        <v>0</v>
      </c>
      <c r="DY134" s="7">
        <v>100</v>
      </c>
      <c r="DZ134" s="7">
        <v>70</v>
      </c>
      <c r="EA134" s="7">
        <v>27.643999999999998</v>
      </c>
      <c r="EB134" s="7">
        <v>31.707000000000001</v>
      </c>
      <c r="EC134" s="7">
        <v>39.25</v>
      </c>
      <c r="ED134" s="7">
        <v>2</v>
      </c>
      <c r="EE134" s="94" t="s">
        <v>417</v>
      </c>
      <c r="EF134" s="94" t="s">
        <v>364</v>
      </c>
      <c r="EG134" s="7">
        <v>167.67</v>
      </c>
      <c r="EH134" s="7">
        <v>167.67</v>
      </c>
      <c r="EI134" s="7">
        <v>168.393</v>
      </c>
      <c r="EJ134" s="7">
        <v>1</v>
      </c>
      <c r="EK134" s="7">
        <v>100</v>
      </c>
      <c r="EL134" s="7">
        <v>100</v>
      </c>
      <c r="EM134" s="7">
        <v>2</v>
      </c>
      <c r="EN134" s="7">
        <v>0</v>
      </c>
      <c r="EO134" s="4" t="s">
        <v>1809</v>
      </c>
      <c r="EP134" s="7">
        <v>13.045999999999999</v>
      </c>
      <c r="EQ134" s="7">
        <v>21.036999999999999</v>
      </c>
      <c r="ER134" s="7">
        <v>22.358000000000001</v>
      </c>
      <c r="ES134" s="7">
        <v>4</v>
      </c>
      <c r="ET134" s="4" t="s">
        <v>419</v>
      </c>
      <c r="EU134" s="7">
        <v>0</v>
      </c>
      <c r="EV134" s="7">
        <v>0</v>
      </c>
      <c r="EW134" s="7">
        <v>284.84300000000002</v>
      </c>
      <c r="EX134" s="7">
        <v>0</v>
      </c>
      <c r="EY134" s="7">
        <v>100</v>
      </c>
      <c r="EZ134" s="7">
        <v>100</v>
      </c>
      <c r="FA134" s="7">
        <v>7.79</v>
      </c>
      <c r="FB134" s="7">
        <v>83.194999999999993</v>
      </c>
      <c r="FC134" s="7">
        <v>85.055000000000007</v>
      </c>
      <c r="FD134" s="7">
        <v>13</v>
      </c>
      <c r="FE134" s="4" t="s">
        <v>1810</v>
      </c>
      <c r="FF134" s="7">
        <v>3</v>
      </c>
      <c r="FG134" s="7">
        <v>2</v>
      </c>
      <c r="FH134" s="7">
        <v>2</v>
      </c>
      <c r="FI134" s="7">
        <v>0</v>
      </c>
      <c r="FJ134" s="7">
        <v>3</v>
      </c>
      <c r="FK134" s="7">
        <v>0</v>
      </c>
      <c r="FL134" s="4" t="s">
        <v>313</v>
      </c>
      <c r="FM134" s="4" t="s">
        <v>313</v>
      </c>
      <c r="FN134" s="7">
        <v>1</v>
      </c>
      <c r="FO134" s="7">
        <v>17.378</v>
      </c>
      <c r="FP134" s="7">
        <v>68.350999999999999</v>
      </c>
      <c r="FQ134" s="7">
        <v>70.022000000000006</v>
      </c>
      <c r="FR134" s="7">
        <v>3</v>
      </c>
      <c r="FS134" s="4" t="s">
        <v>1811</v>
      </c>
      <c r="FT134" s="4" t="s">
        <v>323</v>
      </c>
      <c r="FU134" s="4"/>
      <c r="FV134" s="73">
        <v>1</v>
      </c>
      <c r="FW134" s="4" t="s">
        <v>1812</v>
      </c>
      <c r="FX134" s="4" t="s">
        <v>312</v>
      </c>
      <c r="FY134" s="7">
        <v>37.945</v>
      </c>
      <c r="FZ134" s="7">
        <v>118.751</v>
      </c>
      <c r="GA134" s="7">
        <v>119.354</v>
      </c>
      <c r="GB134" s="7">
        <v>4</v>
      </c>
      <c r="GC134" s="4" t="s">
        <v>1813</v>
      </c>
      <c r="GD134" s="4" t="s">
        <v>327</v>
      </c>
      <c r="GE134" s="4"/>
      <c r="GF134" s="73">
        <v>0</v>
      </c>
      <c r="GG134" s="4" t="s">
        <v>1814</v>
      </c>
      <c r="GH134" s="4" t="s">
        <v>360</v>
      </c>
      <c r="GI134" s="7">
        <v>74.019000000000005</v>
      </c>
      <c r="GJ134" s="7">
        <v>140.809</v>
      </c>
      <c r="GK134" s="7">
        <v>142.36099999999999</v>
      </c>
      <c r="GL134" s="7">
        <v>3</v>
      </c>
      <c r="GM134" s="7">
        <v>2</v>
      </c>
      <c r="GN134" s="4" t="s">
        <v>1815</v>
      </c>
      <c r="GO134" s="7">
        <v>38.808999999999997</v>
      </c>
      <c r="GP134" s="7">
        <v>38.808999999999997</v>
      </c>
      <c r="GQ134" s="7">
        <v>40.58</v>
      </c>
      <c r="GR134" s="7">
        <v>1</v>
      </c>
      <c r="GS134" s="7">
        <v>1</v>
      </c>
      <c r="GT134" s="7">
        <v>2</v>
      </c>
      <c r="GU134" s="7">
        <v>0</v>
      </c>
      <c r="GV134" s="7">
        <v>2</v>
      </c>
      <c r="GW134" s="4" t="s">
        <v>1816</v>
      </c>
      <c r="GX134" s="7">
        <v>8.0850000000000009</v>
      </c>
      <c r="GY134" s="7">
        <v>53.198</v>
      </c>
      <c r="GZ134" s="7">
        <v>54.381</v>
      </c>
      <c r="HA134" s="7">
        <v>7</v>
      </c>
      <c r="HB134" s="7">
        <v>1</v>
      </c>
      <c r="HC134" s="7">
        <v>3</v>
      </c>
      <c r="HD134" s="7">
        <v>2</v>
      </c>
      <c r="HE134" s="7">
        <v>1</v>
      </c>
      <c r="HF134" s="7">
        <v>3</v>
      </c>
      <c r="HG134" s="7">
        <v>6</v>
      </c>
      <c r="HH134" s="7">
        <v>6</v>
      </c>
      <c r="HI134" s="4" t="s">
        <v>346</v>
      </c>
      <c r="HJ134" s="4" t="s">
        <v>347</v>
      </c>
      <c r="HK134" s="8"/>
      <c r="HL134" s="4" t="s">
        <v>1801</v>
      </c>
      <c r="HM134" s="6">
        <v>44288.450208333335</v>
      </c>
      <c r="HN134" s="6">
        <v>44288.489525462966</v>
      </c>
      <c r="HO134" s="7">
        <v>100</v>
      </c>
      <c r="HP134" s="7">
        <v>3397</v>
      </c>
      <c r="HQ134" s="7">
        <v>1</v>
      </c>
      <c r="HR134" s="6">
        <v>44288.489538611109</v>
      </c>
      <c r="HS134" s="4" t="s">
        <v>314</v>
      </c>
      <c r="HT134" s="4" t="s">
        <v>315</v>
      </c>
      <c r="HU134" s="4" t="s">
        <v>316</v>
      </c>
      <c r="HV134" s="4" t="s">
        <v>675</v>
      </c>
      <c r="HW134" s="7">
        <v>1</v>
      </c>
      <c r="HX134" s="7">
        <v>2</v>
      </c>
      <c r="HY134" s="7">
        <v>2</v>
      </c>
      <c r="HZ134" s="7">
        <v>2</v>
      </c>
      <c r="IA134" s="7">
        <v>3</v>
      </c>
      <c r="IB134" s="7">
        <v>2</v>
      </c>
      <c r="IC134" s="7">
        <v>2</v>
      </c>
      <c r="ID134" s="7">
        <v>3</v>
      </c>
      <c r="IE134" s="4" t="s">
        <v>1817</v>
      </c>
      <c r="IF134" s="7">
        <v>2</v>
      </c>
      <c r="IG134" s="7">
        <v>1</v>
      </c>
      <c r="IH134" s="4" t="s">
        <v>1818</v>
      </c>
      <c r="II134" s="4" t="s">
        <v>391</v>
      </c>
      <c r="IJ134" s="4"/>
      <c r="IK134" s="73">
        <v>1</v>
      </c>
      <c r="IL134" s="4" t="s">
        <v>1819</v>
      </c>
      <c r="IM134" s="73">
        <v>33</v>
      </c>
      <c r="IN134" s="4"/>
      <c r="IO134" s="73">
        <v>1</v>
      </c>
      <c r="IP134" s="4" t="s">
        <v>1820</v>
      </c>
      <c r="IQ134" s="4" t="s">
        <v>1821</v>
      </c>
      <c r="IR134" s="73">
        <v>17</v>
      </c>
      <c r="IS134" s="4"/>
      <c r="IT134" s="73">
        <v>0</v>
      </c>
      <c r="IU134" s="4" t="s">
        <v>1822</v>
      </c>
      <c r="IV134" s="73">
        <v>13</v>
      </c>
      <c r="IW134" s="4"/>
      <c r="IX134" s="73">
        <v>0</v>
      </c>
      <c r="IY134" s="4" t="s">
        <v>1823</v>
      </c>
      <c r="IZ134" s="4" t="s">
        <v>1824</v>
      </c>
      <c r="JA134" s="73">
        <v>40</v>
      </c>
      <c r="JB134" s="4"/>
      <c r="JC134" s="73">
        <v>1</v>
      </c>
      <c r="JD134" s="4" t="s">
        <v>1825</v>
      </c>
      <c r="JE134" s="73">
        <v>30</v>
      </c>
      <c r="JF134" s="4"/>
      <c r="JG134" s="73">
        <v>0</v>
      </c>
      <c r="JH134" s="4" t="s">
        <v>1826</v>
      </c>
      <c r="JI134" s="7">
        <v>3</v>
      </c>
      <c r="JJ134" s="7">
        <v>0</v>
      </c>
      <c r="JK134" s="7">
        <v>2</v>
      </c>
      <c r="JL134" s="7">
        <v>1</v>
      </c>
      <c r="JM134" s="4" t="s">
        <v>1827</v>
      </c>
      <c r="JN134" s="7">
        <v>1</v>
      </c>
      <c r="JO134" s="7">
        <v>3</v>
      </c>
      <c r="JP134" s="7">
        <v>2</v>
      </c>
      <c r="JQ134" s="7">
        <v>1</v>
      </c>
      <c r="JR134" s="7">
        <v>2</v>
      </c>
      <c r="JS134" s="4" t="s">
        <v>1828</v>
      </c>
      <c r="JT134" s="7">
        <v>2</v>
      </c>
      <c r="JU134" s="7">
        <v>1</v>
      </c>
      <c r="JV134" s="4" t="s">
        <v>1829</v>
      </c>
      <c r="JW134" s="7">
        <v>2</v>
      </c>
      <c r="JX134" s="7">
        <v>4</v>
      </c>
      <c r="JY134" s="7">
        <v>0</v>
      </c>
      <c r="JZ134" s="7">
        <v>1</v>
      </c>
      <c r="KA134" s="7">
        <v>0</v>
      </c>
      <c r="KB134" s="4" t="s">
        <v>313</v>
      </c>
      <c r="KC134" s="4" t="s">
        <v>313</v>
      </c>
      <c r="KD134" s="7">
        <v>1</v>
      </c>
      <c r="KE134" s="7">
        <v>26.702000000000002</v>
      </c>
      <c r="KF134" s="7">
        <v>46.311999999999998</v>
      </c>
      <c r="KG134" s="7">
        <v>48.295999999999999</v>
      </c>
      <c r="KH134" s="7">
        <v>7</v>
      </c>
      <c r="KI134" s="7">
        <v>1</v>
      </c>
      <c r="KJ134" s="7">
        <v>1</v>
      </c>
      <c r="KK134" s="7">
        <v>1</v>
      </c>
      <c r="KL134" s="7">
        <v>1</v>
      </c>
      <c r="KM134" s="7">
        <v>1</v>
      </c>
      <c r="KN134" s="7">
        <v>11</v>
      </c>
      <c r="KO134" s="7">
        <v>1</v>
      </c>
      <c r="KP134" s="4" t="s">
        <v>326</v>
      </c>
      <c r="KQ134" s="4" t="s">
        <v>313</v>
      </c>
      <c r="KR134" s="7">
        <v>0</v>
      </c>
      <c r="KS134" s="4" t="s">
        <v>312</v>
      </c>
      <c r="KT134" s="4" t="s">
        <v>313</v>
      </c>
      <c r="KU134" s="7">
        <v>4</v>
      </c>
      <c r="KV134" s="7">
        <v>4</v>
      </c>
      <c r="KW134" s="7">
        <v>4</v>
      </c>
      <c r="KX134" s="7">
        <v>3</v>
      </c>
      <c r="KY134" s="7">
        <v>4</v>
      </c>
      <c r="KZ134" s="7">
        <v>5</v>
      </c>
      <c r="LA134" s="7">
        <v>4</v>
      </c>
      <c r="LB134" s="7">
        <v>5</v>
      </c>
      <c r="LC134" s="7">
        <v>5</v>
      </c>
      <c r="LD134" s="7">
        <v>5</v>
      </c>
      <c r="LE134" s="7">
        <v>5</v>
      </c>
      <c r="LF134" s="7">
        <v>4</v>
      </c>
      <c r="LG134" s="7">
        <v>3</v>
      </c>
      <c r="LH134" s="7">
        <v>4</v>
      </c>
      <c r="LI134" s="7">
        <v>4</v>
      </c>
      <c r="LJ134" s="7">
        <v>4</v>
      </c>
      <c r="LK134" s="7">
        <v>5</v>
      </c>
      <c r="LL134" s="7">
        <v>1</v>
      </c>
      <c r="LM134" s="7">
        <v>1</v>
      </c>
      <c r="LN134" s="7">
        <v>5</v>
      </c>
      <c r="LO134" s="7">
        <v>5</v>
      </c>
      <c r="LP134" s="7">
        <v>5</v>
      </c>
      <c r="LQ134" s="7">
        <v>5</v>
      </c>
      <c r="LR134" s="7">
        <v>4</v>
      </c>
      <c r="LS134" s="7">
        <v>4</v>
      </c>
      <c r="LT134" s="7">
        <v>5</v>
      </c>
      <c r="LU134" s="7">
        <v>5</v>
      </c>
      <c r="LV134" s="4" t="s">
        <v>1830</v>
      </c>
      <c r="LW134" s="4" t="s">
        <v>1831</v>
      </c>
      <c r="LX134" s="4" t="s">
        <v>1832</v>
      </c>
      <c r="LY134" s="4" t="s">
        <v>1833</v>
      </c>
      <c r="LZ134" s="7">
        <v>59</v>
      </c>
      <c r="MA134">
        <f t="shared" si="117"/>
        <v>3</v>
      </c>
      <c r="MB134">
        <f t="shared" si="118"/>
        <v>14</v>
      </c>
      <c r="MC134">
        <f t="shared" si="119"/>
        <v>10</v>
      </c>
      <c r="MD134">
        <f t="shared" si="120"/>
        <v>5</v>
      </c>
      <c r="ME134">
        <f t="shared" si="150"/>
        <v>52</v>
      </c>
      <c r="MF134">
        <f t="shared" si="151"/>
        <v>0.5</v>
      </c>
      <c r="MG134">
        <f t="shared" si="152"/>
        <v>2.3333333333333335</v>
      </c>
      <c r="MH134">
        <f t="shared" si="153"/>
        <v>2</v>
      </c>
      <c r="MI134">
        <f t="shared" si="154"/>
        <v>1</v>
      </c>
      <c r="MJ134">
        <f t="shared" si="155"/>
        <v>4.333333333333333</v>
      </c>
      <c r="MK134">
        <f t="shared" si="156"/>
        <v>0.2</v>
      </c>
      <c r="ML134">
        <f t="shared" si="157"/>
        <v>2.2000000000000002</v>
      </c>
      <c r="MM134">
        <f t="shared" si="158"/>
        <v>0</v>
      </c>
      <c r="MN134">
        <f t="shared" si="159"/>
        <v>2</v>
      </c>
      <c r="MO134">
        <f t="shared" si="160"/>
        <v>0.16666666666666666</v>
      </c>
      <c r="MP134">
        <f t="shared" si="161"/>
        <v>2.1666666666666665</v>
      </c>
      <c r="MQ134">
        <f t="shared" si="162"/>
        <v>0.33333333333333331</v>
      </c>
      <c r="MR134">
        <f t="shared" si="163"/>
        <v>3</v>
      </c>
      <c r="MS134">
        <f t="shared" si="164"/>
        <v>100</v>
      </c>
      <c r="MT134">
        <f t="shared" si="165"/>
        <v>91.571428571428569</v>
      </c>
      <c r="MU134" s="77">
        <f t="shared" si="121"/>
        <v>0</v>
      </c>
      <c r="MV134">
        <f t="shared" si="122"/>
        <v>0</v>
      </c>
      <c r="MW134">
        <v>1</v>
      </c>
      <c r="MX134">
        <v>1</v>
      </c>
      <c r="MY134">
        <f t="shared" si="123"/>
        <v>0</v>
      </c>
      <c r="MZ134">
        <v>1</v>
      </c>
      <c r="NA134">
        <v>1</v>
      </c>
      <c r="NB134">
        <f t="shared" si="124"/>
        <v>1</v>
      </c>
      <c r="NC134">
        <f t="shared" si="125"/>
        <v>0</v>
      </c>
      <c r="ND134">
        <f t="shared" si="126"/>
        <v>0</v>
      </c>
      <c r="NE134">
        <f t="shared" si="127"/>
        <v>0</v>
      </c>
      <c r="NF134">
        <f t="shared" si="128"/>
        <v>0</v>
      </c>
      <c r="NG134">
        <f t="shared" si="129"/>
        <v>1</v>
      </c>
      <c r="NH134">
        <f t="shared" si="130"/>
        <v>1</v>
      </c>
      <c r="NI134">
        <f t="shared" si="131"/>
        <v>1</v>
      </c>
      <c r="NJ134">
        <f t="shared" si="132"/>
        <v>0</v>
      </c>
      <c r="NK134">
        <f t="shared" si="133"/>
        <v>0</v>
      </c>
      <c r="NL134">
        <f t="shared" si="134"/>
        <v>1</v>
      </c>
      <c r="NM134">
        <f t="shared" si="135"/>
        <v>0</v>
      </c>
      <c r="NN134" s="77">
        <f t="shared" si="136"/>
        <v>1</v>
      </c>
      <c r="NO134" s="77">
        <f t="shared" si="137"/>
        <v>0</v>
      </c>
      <c r="NP134" s="77">
        <f t="shared" si="138"/>
        <v>1</v>
      </c>
      <c r="NQ134" s="77">
        <f t="shared" si="139"/>
        <v>0</v>
      </c>
      <c r="NR134" s="77">
        <f t="shared" si="140"/>
        <v>1</v>
      </c>
      <c r="NS134" s="77">
        <f t="shared" si="141"/>
        <v>0</v>
      </c>
      <c r="NT134" s="77">
        <f t="shared" si="142"/>
        <v>0</v>
      </c>
      <c r="NU134" s="77">
        <f t="shared" si="143"/>
        <v>1</v>
      </c>
      <c r="NV134" s="77">
        <f t="shared" si="144"/>
        <v>1</v>
      </c>
      <c r="NW134" s="77" t="e">
        <f>IF(LEN(VLOOKUP(I:I,#REF!, 2, 0))=0, "", VLOOKUP(I:I,#REF!, 2, 0))</f>
        <v>#REF!</v>
      </c>
      <c r="NX134" s="77" t="e">
        <f>IF(LEN(VLOOKUP(I:I,#REF!, 3, 0))=0, "", VLOOKUP(I:I,#REF!, 3, 0))</f>
        <v>#REF!</v>
      </c>
      <c r="NY134" s="77">
        <f t="shared" si="166"/>
        <v>0.66666666666666663</v>
      </c>
      <c r="NZ134" s="77">
        <f t="shared" si="167"/>
        <v>1</v>
      </c>
      <c r="OA134" s="77">
        <f t="shared" si="168"/>
        <v>0</v>
      </c>
      <c r="OB134" s="77">
        <f t="shared" si="145"/>
        <v>0.33333333333333331</v>
      </c>
      <c r="OC134">
        <f t="shared" si="146"/>
        <v>0.5</v>
      </c>
      <c r="OD134" s="77">
        <f t="shared" si="169"/>
        <v>0.25</v>
      </c>
      <c r="OE134">
        <f t="shared" si="147"/>
        <v>0.53333333333333333</v>
      </c>
      <c r="OF134">
        <f t="shared" si="148"/>
        <v>0.54545454545454541</v>
      </c>
      <c r="OG134" t="e">
        <f t="shared" si="170"/>
        <v>#REF!</v>
      </c>
      <c r="OH134">
        <f t="shared" si="149"/>
        <v>0.5</v>
      </c>
      <c r="OI134">
        <f t="shared" si="171"/>
        <v>0.25</v>
      </c>
      <c r="OJ134" s="77">
        <f t="shared" si="172"/>
        <v>0.625</v>
      </c>
      <c r="OK134" t="e">
        <f>IF(LEN(VLOOKUP(I:I,#REF!, 2, 0))=0, "", VLOOKUP(I:I,#REF!, 2, 0))</f>
        <v>#REF!</v>
      </c>
      <c r="OL134" t="e">
        <f>IF(LEN(VLOOKUP(I:I,#REF!, 3, 0))=0, "", VLOOKUP(I:I,#REF!, 3, 0))</f>
        <v>#REF!</v>
      </c>
      <c r="OM134">
        <v>4</v>
      </c>
      <c r="ON134">
        <v>1</v>
      </c>
      <c r="OO134" s="1">
        <v>0</v>
      </c>
      <c r="OP134">
        <f t="shared" si="173"/>
        <v>11</v>
      </c>
      <c r="OQ134">
        <v>0</v>
      </c>
      <c r="OR134">
        <v>5</v>
      </c>
      <c r="OS134">
        <f t="shared" si="174"/>
        <v>1</v>
      </c>
    </row>
    <row r="135" spans="1:409" ht="18" customHeight="1">
      <c r="E135">
        <v>1</v>
      </c>
      <c r="F135" t="s">
        <v>353</v>
      </c>
      <c r="G135" t="s">
        <v>353</v>
      </c>
      <c r="H135" s="110" t="s">
        <v>1834</v>
      </c>
      <c r="I135" s="110" t="s">
        <v>1834</v>
      </c>
      <c r="J135" s="5"/>
      <c r="K135" s="6">
        <v>44286.592800925922</v>
      </c>
      <c r="L135" s="6">
        <v>44286.622581018521</v>
      </c>
      <c r="M135" s="7">
        <v>100</v>
      </c>
      <c r="N135" s="7">
        <v>2</v>
      </c>
      <c r="O135" s="73">
        <v>1</v>
      </c>
      <c r="P135" s="4" t="s">
        <v>313</v>
      </c>
      <c r="Q135" s="7">
        <v>2573</v>
      </c>
      <c r="R135" s="7">
        <v>1</v>
      </c>
      <c r="S135" s="6">
        <v>44286.622606793979</v>
      </c>
      <c r="T135" s="4" t="s">
        <v>1394</v>
      </c>
      <c r="U135" s="4" t="s">
        <v>1633</v>
      </c>
      <c r="V135" s="4" t="s">
        <v>811</v>
      </c>
      <c r="W135" s="4" t="s">
        <v>317</v>
      </c>
      <c r="X135" s="7">
        <v>0.625</v>
      </c>
      <c r="Y135" s="7">
        <v>3.5710000000000002</v>
      </c>
      <c r="Z135" s="7">
        <v>5.76</v>
      </c>
      <c r="AA135" s="7">
        <v>2</v>
      </c>
      <c r="AB135" s="7">
        <v>3</v>
      </c>
      <c r="AC135" s="7">
        <v>0</v>
      </c>
      <c r="AD135" s="7">
        <v>0</v>
      </c>
      <c r="AE135" s="7">
        <v>0</v>
      </c>
      <c r="AF135" s="7">
        <v>0</v>
      </c>
      <c r="AG135" s="7">
        <v>0</v>
      </c>
      <c r="AH135" s="7">
        <v>0</v>
      </c>
      <c r="AI135" s="7">
        <v>0</v>
      </c>
      <c r="AJ135" s="4" t="s">
        <v>1835</v>
      </c>
      <c r="AK135" s="7">
        <v>4.8000000000000001E-2</v>
      </c>
      <c r="AL135" s="7">
        <v>2.6659999999999999</v>
      </c>
      <c r="AM135" s="7">
        <v>4.1130000000000004</v>
      </c>
      <c r="AN135" s="7">
        <v>3</v>
      </c>
      <c r="AO135" s="7">
        <v>3</v>
      </c>
      <c r="AP135" s="7">
        <v>0</v>
      </c>
      <c r="AQ135" s="7">
        <v>0</v>
      </c>
      <c r="AR135" s="7">
        <v>0</v>
      </c>
      <c r="AS135" s="7">
        <v>151.43100000000001</v>
      </c>
      <c r="AT135" s="7">
        <v>0</v>
      </c>
      <c r="AU135" s="7">
        <v>3.016</v>
      </c>
      <c r="AV135" s="7">
        <v>8.1020000000000003</v>
      </c>
      <c r="AW135" s="7">
        <v>50.82</v>
      </c>
      <c r="AX135" s="7">
        <v>2</v>
      </c>
      <c r="AY135" s="4" t="s">
        <v>377</v>
      </c>
      <c r="AZ135" s="4" t="s">
        <v>377</v>
      </c>
      <c r="BA135" s="4"/>
      <c r="BB135" s="73">
        <v>1</v>
      </c>
      <c r="BC135" s="4" t="s">
        <v>1836</v>
      </c>
      <c r="BD135" s="7">
        <v>15.755000000000001</v>
      </c>
      <c r="BE135" s="7">
        <v>15.755000000000001</v>
      </c>
      <c r="BF135" s="7">
        <v>288.19799999999998</v>
      </c>
      <c r="BG135" s="7">
        <v>1</v>
      </c>
      <c r="BH135" s="7">
        <v>1.7450000000000001</v>
      </c>
      <c r="BI135" s="7">
        <v>1.7450000000000001</v>
      </c>
      <c r="BJ135" s="7">
        <v>4.2039999999999997</v>
      </c>
      <c r="BK135" s="7">
        <v>1</v>
      </c>
      <c r="BL135" s="4" t="s">
        <v>377</v>
      </c>
      <c r="BM135" s="7">
        <v>0</v>
      </c>
      <c r="BN135" s="7">
        <v>0</v>
      </c>
      <c r="BO135" s="7">
        <v>92.147000000000006</v>
      </c>
      <c r="BP135" s="7">
        <v>0</v>
      </c>
      <c r="BQ135" s="7">
        <v>99</v>
      </c>
      <c r="BR135" s="7">
        <v>99</v>
      </c>
      <c r="BS135" s="7">
        <v>15.766999999999999</v>
      </c>
      <c r="BT135" s="7">
        <v>18.321999999999999</v>
      </c>
      <c r="BU135" s="7">
        <v>37.962000000000003</v>
      </c>
      <c r="BV135" s="7">
        <v>2</v>
      </c>
      <c r="BW135" s="4" t="s">
        <v>508</v>
      </c>
      <c r="BX135" s="4" t="s">
        <v>508</v>
      </c>
      <c r="BY135" s="4"/>
      <c r="BZ135" s="73">
        <v>0</v>
      </c>
      <c r="CA135" s="4" t="s">
        <v>1837</v>
      </c>
      <c r="CB135" s="7">
        <v>0</v>
      </c>
      <c r="CC135" s="7">
        <v>0</v>
      </c>
      <c r="CD135" s="7">
        <v>69.638000000000005</v>
      </c>
      <c r="CE135" s="7">
        <v>0</v>
      </c>
      <c r="CF135" s="7">
        <v>94</v>
      </c>
      <c r="CG135" s="7">
        <v>97</v>
      </c>
      <c r="CH135" s="7">
        <v>8.0489999999999995</v>
      </c>
      <c r="CI135" s="7">
        <v>20.131</v>
      </c>
      <c r="CJ135" s="7">
        <v>28.010999999999999</v>
      </c>
      <c r="CK135" s="7">
        <v>2</v>
      </c>
      <c r="CL135" s="97" t="s">
        <v>841</v>
      </c>
      <c r="CM135" s="94" t="s">
        <v>1057</v>
      </c>
      <c r="CN135" s="7">
        <v>0</v>
      </c>
      <c r="CO135" s="7">
        <v>0</v>
      </c>
      <c r="CP135" s="7">
        <v>161.459</v>
      </c>
      <c r="CQ135" s="7">
        <v>0</v>
      </c>
      <c r="CR135" s="7">
        <v>98</v>
      </c>
      <c r="CS135" s="7">
        <v>99</v>
      </c>
      <c r="CT135" s="7">
        <v>3</v>
      </c>
      <c r="CU135" s="7">
        <v>0</v>
      </c>
      <c r="CV135" s="4" t="s">
        <v>1838</v>
      </c>
      <c r="CW135" s="7">
        <v>0</v>
      </c>
      <c r="CX135" s="7">
        <v>0</v>
      </c>
      <c r="CY135" s="7">
        <v>229.06100000000001</v>
      </c>
      <c r="CZ135" s="7">
        <v>0</v>
      </c>
      <c r="DA135" s="7">
        <v>11.031000000000001</v>
      </c>
      <c r="DB135" s="7">
        <v>11.031000000000001</v>
      </c>
      <c r="DC135" s="7">
        <v>16.565000000000001</v>
      </c>
      <c r="DD135" s="7">
        <v>1</v>
      </c>
      <c r="DE135" s="4" t="s">
        <v>360</v>
      </c>
      <c r="DF135" s="7">
        <v>0</v>
      </c>
      <c r="DG135" s="7">
        <v>0</v>
      </c>
      <c r="DH135" s="7">
        <v>55.807000000000002</v>
      </c>
      <c r="DI135" s="7">
        <v>0</v>
      </c>
      <c r="DJ135" s="7">
        <v>92</v>
      </c>
      <c r="DK135" s="7">
        <v>91</v>
      </c>
      <c r="DL135" s="7">
        <v>17.062999999999999</v>
      </c>
      <c r="DM135" s="7">
        <v>33.813000000000002</v>
      </c>
      <c r="DN135" s="7">
        <v>36.585000000000001</v>
      </c>
      <c r="DO135" s="7">
        <v>4</v>
      </c>
      <c r="DP135" s="4" t="s">
        <v>1839</v>
      </c>
      <c r="DQ135" s="4" t="s">
        <v>320</v>
      </c>
      <c r="DR135" s="4"/>
      <c r="DS135" s="73">
        <v>-888</v>
      </c>
      <c r="DT135" s="4" t="s">
        <v>1840</v>
      </c>
      <c r="DU135" s="7">
        <v>0</v>
      </c>
      <c r="DV135" s="7">
        <v>0</v>
      </c>
      <c r="DW135" s="7">
        <v>72.090999999999994</v>
      </c>
      <c r="DX135" s="7">
        <v>0</v>
      </c>
      <c r="DY135" s="7">
        <v>97</v>
      </c>
      <c r="DZ135" s="7">
        <v>98</v>
      </c>
      <c r="EA135" s="7">
        <v>9.3859999999999992</v>
      </c>
      <c r="EB135" s="7">
        <v>17.029</v>
      </c>
      <c r="EC135" s="7">
        <v>29.364000000000001</v>
      </c>
      <c r="ED135" s="7">
        <v>2</v>
      </c>
      <c r="EE135" s="94" t="s">
        <v>363</v>
      </c>
      <c r="EF135" s="94" t="s">
        <v>364</v>
      </c>
      <c r="EG135" s="7">
        <v>0</v>
      </c>
      <c r="EH135" s="7">
        <v>0</v>
      </c>
      <c r="EI135" s="7">
        <v>167.19</v>
      </c>
      <c r="EJ135" s="7">
        <v>0</v>
      </c>
      <c r="EK135" s="7">
        <v>96</v>
      </c>
      <c r="EL135" s="7">
        <v>97</v>
      </c>
      <c r="EM135" s="7">
        <v>2</v>
      </c>
      <c r="EN135" s="7">
        <v>0</v>
      </c>
      <c r="EO135" s="4" t="s">
        <v>333</v>
      </c>
      <c r="EP135" s="7">
        <v>3.5219999999999998</v>
      </c>
      <c r="EQ135" s="7">
        <v>5.1260000000000003</v>
      </c>
      <c r="ER135" s="7">
        <v>7.46</v>
      </c>
      <c r="ES135" s="7">
        <v>2</v>
      </c>
      <c r="ET135" s="4" t="s">
        <v>419</v>
      </c>
      <c r="EU135" s="7">
        <v>0</v>
      </c>
      <c r="EV135" s="7">
        <v>0</v>
      </c>
      <c r="EW135" s="7">
        <v>282.93799999999999</v>
      </c>
      <c r="EX135" s="7">
        <v>0</v>
      </c>
      <c r="EY135" s="7">
        <v>95</v>
      </c>
      <c r="EZ135" s="7">
        <v>95</v>
      </c>
      <c r="FA135" s="7">
        <v>3.1579999999999999</v>
      </c>
      <c r="FB135" s="7">
        <v>19.36</v>
      </c>
      <c r="FC135" s="7">
        <v>20.827999999999999</v>
      </c>
      <c r="FD135" s="7">
        <v>5</v>
      </c>
      <c r="FE135" s="4" t="s">
        <v>1841</v>
      </c>
      <c r="FF135" s="7">
        <v>1</v>
      </c>
      <c r="FG135" s="7">
        <v>2</v>
      </c>
      <c r="FH135" s="7">
        <v>3</v>
      </c>
      <c r="FI135" s="7">
        <v>0</v>
      </c>
      <c r="FJ135" s="7">
        <v>1</v>
      </c>
      <c r="FK135" s="7">
        <v>0</v>
      </c>
      <c r="FL135" s="4" t="s">
        <v>313</v>
      </c>
      <c r="FM135" s="4" t="s">
        <v>313</v>
      </c>
      <c r="FN135" s="7">
        <v>1</v>
      </c>
      <c r="FO135" s="7">
        <v>18.331</v>
      </c>
      <c r="FP135" s="7">
        <v>60.54</v>
      </c>
      <c r="FQ135" s="7">
        <v>62.075000000000003</v>
      </c>
      <c r="FR135" s="7">
        <v>3</v>
      </c>
      <c r="FS135" s="4" t="s">
        <v>323</v>
      </c>
      <c r="FT135" s="4" t="s">
        <v>323</v>
      </c>
      <c r="FU135" s="4"/>
      <c r="FV135" s="73">
        <v>1</v>
      </c>
      <c r="FW135" s="4" t="s">
        <v>1842</v>
      </c>
      <c r="FX135" s="4" t="s">
        <v>370</v>
      </c>
      <c r="FY135" s="7">
        <v>9.6479999999999997</v>
      </c>
      <c r="FZ135" s="7">
        <v>74.932000000000002</v>
      </c>
      <c r="GA135" s="7">
        <v>76.686999999999998</v>
      </c>
      <c r="GB135" s="7">
        <v>3</v>
      </c>
      <c r="GC135" s="4" t="s">
        <v>380</v>
      </c>
      <c r="GD135" s="4" t="s">
        <v>380</v>
      </c>
      <c r="GE135" s="4"/>
      <c r="GF135" s="73">
        <v>0</v>
      </c>
      <c r="GG135" s="4" t="s">
        <v>1843</v>
      </c>
      <c r="GH135" s="4" t="s">
        <v>370</v>
      </c>
      <c r="GI135" s="7">
        <v>9.5259999999999998</v>
      </c>
      <c r="GJ135" s="7">
        <v>11.911</v>
      </c>
      <c r="GK135" s="7">
        <v>38.847999999999999</v>
      </c>
      <c r="GL135" s="7">
        <v>2</v>
      </c>
      <c r="GM135" s="7">
        <v>2</v>
      </c>
      <c r="GN135" s="4" t="s">
        <v>1844</v>
      </c>
      <c r="GO135" s="7">
        <v>3.47</v>
      </c>
      <c r="GP135" s="7">
        <v>3.47</v>
      </c>
      <c r="GQ135" s="7">
        <v>5.7549999999999999</v>
      </c>
      <c r="GR135" s="7">
        <v>1</v>
      </c>
      <c r="GS135" s="7">
        <v>1</v>
      </c>
      <c r="GT135" s="7">
        <v>3</v>
      </c>
      <c r="GU135" s="7">
        <v>0</v>
      </c>
      <c r="GV135" s="7">
        <v>2</v>
      </c>
      <c r="GW135" s="4" t="s">
        <v>627</v>
      </c>
      <c r="GX135" s="7">
        <v>9.2430000000000003</v>
      </c>
      <c r="GY135" s="7">
        <v>57.304000000000002</v>
      </c>
      <c r="GZ135" s="7">
        <v>58.210999999999999</v>
      </c>
      <c r="HA135" s="7">
        <v>8</v>
      </c>
      <c r="HB135" s="7">
        <v>2</v>
      </c>
      <c r="HC135" s="7">
        <v>2</v>
      </c>
      <c r="HD135" s="7">
        <v>2</v>
      </c>
      <c r="HE135" s="7">
        <v>1</v>
      </c>
      <c r="HF135" s="7">
        <v>2</v>
      </c>
      <c r="HG135" s="7">
        <v>5</v>
      </c>
      <c r="HH135" s="7">
        <v>4</v>
      </c>
      <c r="HI135" s="4" t="s">
        <v>346</v>
      </c>
      <c r="HJ135" s="4" t="s">
        <v>347</v>
      </c>
      <c r="HK135" s="8"/>
      <c r="HL135" s="4" t="s">
        <v>1834</v>
      </c>
      <c r="HM135" s="9"/>
      <c r="HN135" s="9"/>
      <c r="HO135" s="9"/>
      <c r="HP135" s="9"/>
      <c r="HQ135" s="9"/>
      <c r="HR135" s="9"/>
      <c r="HS135" s="9"/>
      <c r="HT135" s="9"/>
      <c r="HU135" s="9"/>
      <c r="HV135" s="9"/>
      <c r="HW135" s="9"/>
      <c r="HX135" s="9"/>
      <c r="HY135" s="9"/>
      <c r="HZ135" s="9"/>
      <c r="IA135" s="9"/>
      <c r="IB135" s="9"/>
      <c r="IC135" s="9"/>
      <c r="ID135" s="9"/>
      <c r="IE135" s="9"/>
      <c r="IF135" s="9"/>
      <c r="IG135" s="9"/>
      <c r="IH135" s="9"/>
      <c r="II135" s="9" t="s">
        <v>320</v>
      </c>
      <c r="IJ135" s="9"/>
      <c r="IK135" s="7">
        <v>-999</v>
      </c>
      <c r="IL135" s="9"/>
      <c r="IM135" s="9" t="s">
        <v>320</v>
      </c>
      <c r="IN135" s="9"/>
      <c r="IO135" s="73">
        <v>-999</v>
      </c>
      <c r="IP135" s="9"/>
      <c r="IQ135" s="9"/>
      <c r="IR135" s="9" t="s">
        <v>320</v>
      </c>
      <c r="IS135" s="9"/>
      <c r="IT135" s="7">
        <v>-999</v>
      </c>
      <c r="IU135" s="9"/>
      <c r="IV135" s="9" t="s">
        <v>320</v>
      </c>
      <c r="IW135" s="9"/>
      <c r="IX135" s="7">
        <v>-999</v>
      </c>
      <c r="IY135" s="9"/>
      <c r="IZ135" s="9"/>
      <c r="JA135" s="9" t="s">
        <v>320</v>
      </c>
      <c r="JB135" s="9"/>
      <c r="JC135" s="7">
        <v>-999</v>
      </c>
      <c r="JD135" s="9"/>
      <c r="JE135" s="9" t="s">
        <v>320</v>
      </c>
      <c r="JF135" s="9"/>
      <c r="JG135" s="7">
        <v>-999</v>
      </c>
      <c r="JH135" s="9"/>
      <c r="JI135" s="9"/>
      <c r="JJ135" s="9"/>
      <c r="JK135" s="9"/>
      <c r="JL135" s="9"/>
      <c r="JM135" s="9"/>
      <c r="JN135" s="9"/>
      <c r="JO135" s="9"/>
      <c r="JP135" s="9"/>
      <c r="JQ135" s="9"/>
      <c r="JR135" s="9"/>
      <c r="JS135" s="9"/>
      <c r="JT135" s="9"/>
      <c r="JU135" s="9"/>
      <c r="JV135" s="9"/>
      <c r="JW135" s="9"/>
      <c r="JX135" s="9"/>
      <c r="JY135" s="9"/>
      <c r="JZ135" s="9"/>
      <c r="KA135" s="9"/>
      <c r="KB135" s="9"/>
      <c r="KC135" s="9"/>
      <c r="KD135" s="9"/>
      <c r="KE135" s="9"/>
      <c r="KF135" s="9"/>
      <c r="KG135" s="9"/>
      <c r="KH135" s="9"/>
      <c r="KI135" s="9"/>
      <c r="KJ135" s="9"/>
      <c r="KK135" s="9"/>
      <c r="KL135" s="9"/>
      <c r="KM135" s="9"/>
      <c r="KN135" s="9"/>
      <c r="KO135" s="9"/>
      <c r="KP135" s="9"/>
      <c r="KQ135" s="9"/>
      <c r="KR135" s="9"/>
      <c r="KS135" s="9"/>
      <c r="KT135" s="9"/>
      <c r="KU135" s="9"/>
      <c r="KV135" s="9"/>
      <c r="KW135" s="9"/>
      <c r="KX135" s="9"/>
      <c r="KY135" s="9"/>
      <c r="KZ135" s="9"/>
      <c r="LA135" s="9"/>
      <c r="LB135" s="9"/>
      <c r="LC135" s="9"/>
      <c r="LD135" s="9"/>
      <c r="LE135" s="9"/>
      <c r="LF135" s="9"/>
      <c r="LG135" s="9"/>
      <c r="LH135" s="9"/>
      <c r="LI135" s="9"/>
      <c r="LJ135" s="9"/>
      <c r="LK135" s="9"/>
      <c r="LL135" s="9"/>
      <c r="LM135" s="9"/>
      <c r="LN135" s="9"/>
      <c r="LO135" s="9"/>
      <c r="LP135" s="9"/>
      <c r="LQ135" s="9"/>
      <c r="LR135" s="9"/>
      <c r="LS135" s="9"/>
      <c r="LT135" s="9"/>
      <c r="LU135" s="9"/>
      <c r="LV135" s="9"/>
      <c r="LW135" s="9"/>
      <c r="LX135" s="9"/>
      <c r="LY135" s="9"/>
      <c r="LZ135" s="9"/>
      <c r="MA135">
        <f t="shared" si="117"/>
        <v>0</v>
      </c>
      <c r="MB135" t="str">
        <f t="shared" si="118"/>
        <v/>
      </c>
      <c r="MC135">
        <f t="shared" si="119"/>
        <v>9</v>
      </c>
      <c r="MD135" t="str">
        <f t="shared" si="120"/>
        <v/>
      </c>
      <c r="ME135" t="str">
        <f t="shared" si="150"/>
        <v/>
      </c>
      <c r="MF135">
        <f t="shared" si="151"/>
        <v>0</v>
      </c>
      <c r="MG135" t="str">
        <f t="shared" si="152"/>
        <v/>
      </c>
      <c r="MH135">
        <f t="shared" si="153"/>
        <v>1.8</v>
      </c>
      <c r="MI135" t="str">
        <f t="shared" si="154"/>
        <v/>
      </c>
      <c r="MJ135" t="str">
        <f t="shared" si="155"/>
        <v/>
      </c>
      <c r="MK135">
        <f t="shared" si="156"/>
        <v>0</v>
      </c>
      <c r="ML135">
        <f t="shared" si="157"/>
        <v>2.8</v>
      </c>
      <c r="MM135">
        <f t="shared" si="158"/>
        <v>0</v>
      </c>
      <c r="MN135">
        <f t="shared" si="159"/>
        <v>3</v>
      </c>
      <c r="MO135">
        <f t="shared" si="160"/>
        <v>0</v>
      </c>
      <c r="MP135">
        <f t="shared" si="161"/>
        <v>2.8333333333333335</v>
      </c>
      <c r="MQ135" t="str">
        <f t="shared" si="162"/>
        <v/>
      </c>
      <c r="MR135" t="str">
        <f t="shared" si="163"/>
        <v/>
      </c>
      <c r="MS135">
        <f t="shared" si="164"/>
        <v>95.857142857142861</v>
      </c>
      <c r="MT135">
        <f t="shared" si="165"/>
        <v>96.571428571428569</v>
      </c>
      <c r="MU135" s="77">
        <f t="shared" si="121"/>
        <v>1</v>
      </c>
      <c r="MV135">
        <f t="shared" si="122"/>
        <v>0</v>
      </c>
      <c r="MW135">
        <v>1</v>
      </c>
      <c r="MX135">
        <v>1</v>
      </c>
      <c r="MY135">
        <f t="shared" si="123"/>
        <v>0</v>
      </c>
      <c r="MZ135">
        <v>1</v>
      </c>
      <c r="NA135">
        <v>1</v>
      </c>
      <c r="NB135">
        <f t="shared" si="124"/>
        <v>1</v>
      </c>
      <c r="NC135">
        <f t="shared" si="125"/>
        <v>0</v>
      </c>
      <c r="ND135">
        <f t="shared" si="126"/>
        <v>0</v>
      </c>
      <c r="NE135">
        <f t="shared" si="127"/>
        <v>0</v>
      </c>
      <c r="NF135">
        <f t="shared" si="128"/>
        <v>0</v>
      </c>
      <c r="NG135">
        <f t="shared" si="129"/>
        <v>1</v>
      </c>
      <c r="NH135" t="str">
        <f t="shared" si="130"/>
        <v/>
      </c>
      <c r="NI135" t="str">
        <f t="shared" si="131"/>
        <v/>
      </c>
      <c r="NJ135" t="str">
        <f t="shared" si="132"/>
        <v/>
      </c>
      <c r="NK135" t="str">
        <f t="shared" si="133"/>
        <v/>
      </c>
      <c r="NL135" t="str">
        <f t="shared" si="134"/>
        <v/>
      </c>
      <c r="NM135" t="str">
        <f t="shared" si="135"/>
        <v/>
      </c>
      <c r="NN135" s="77" t="str">
        <f t="shared" si="136"/>
        <v/>
      </c>
      <c r="NO135" s="77" t="str">
        <f t="shared" si="137"/>
        <v/>
      </c>
      <c r="NP135" s="77" t="str">
        <f t="shared" si="138"/>
        <v/>
      </c>
      <c r="NQ135" s="77" t="str">
        <f t="shared" si="139"/>
        <v/>
      </c>
      <c r="NR135" s="77" t="str">
        <f t="shared" si="140"/>
        <v/>
      </c>
      <c r="NS135" s="77" t="str">
        <f t="shared" si="141"/>
        <v/>
      </c>
      <c r="NT135" s="77" t="str">
        <f t="shared" si="142"/>
        <v/>
      </c>
      <c r="NU135" s="77" t="str">
        <f t="shared" si="143"/>
        <v/>
      </c>
      <c r="NV135" s="77" t="str">
        <f t="shared" si="144"/>
        <v/>
      </c>
      <c r="NW135" s="77" t="e">
        <f>IF(LEN(VLOOKUP(I:I,#REF!, 2, 0))=0, "", VLOOKUP(I:I,#REF!, 2, 0))</f>
        <v>#REF!</v>
      </c>
      <c r="NX135" s="77" t="e">
        <f>IF(LEN(VLOOKUP(I:I,#REF!, 3, 0))=0, "", VLOOKUP(I:I,#REF!, 3, 0))</f>
        <v>#REF!</v>
      </c>
      <c r="NY135" s="77">
        <f t="shared" si="166"/>
        <v>0.66666666666666663</v>
      </c>
      <c r="NZ135" s="77">
        <f t="shared" si="167"/>
        <v>1</v>
      </c>
      <c r="OA135" s="77">
        <f t="shared" si="168"/>
        <v>0</v>
      </c>
      <c r="OB135" s="77">
        <f t="shared" si="145"/>
        <v>0.33333333333333331</v>
      </c>
      <c r="OC135">
        <f t="shared" si="146"/>
        <v>0.5</v>
      </c>
      <c r="OD135" s="77">
        <f t="shared" si="169"/>
        <v>0.25</v>
      </c>
      <c r="OE135" t="str">
        <f t="shared" si="147"/>
        <v/>
      </c>
      <c r="OF135" t="str">
        <f t="shared" si="148"/>
        <v/>
      </c>
      <c r="OG135" t="str">
        <f t="shared" si="170"/>
        <v/>
      </c>
      <c r="OH135">
        <f t="shared" si="149"/>
        <v>0.5</v>
      </c>
      <c r="OI135">
        <f t="shared" si="171"/>
        <v>0.25</v>
      </c>
      <c r="OJ135" s="77">
        <f t="shared" si="172"/>
        <v>0.625</v>
      </c>
      <c r="OK135" t="e">
        <f>IF(LEN(VLOOKUP(I:I,#REF!, 2, 0))=0, "", VLOOKUP(I:I,#REF!, 2, 0))</f>
        <v>#REF!</v>
      </c>
      <c r="OL135" t="e">
        <f>IF(LEN(VLOOKUP(I:I,#REF!, 3, 0))=0, "", VLOOKUP(I:I,#REF!, 3, 0))</f>
        <v>#REF!</v>
      </c>
      <c r="OM135" t="s">
        <v>353</v>
      </c>
      <c r="ON135" t="s">
        <v>353</v>
      </c>
      <c r="OO135" s="161">
        <v>1</v>
      </c>
      <c r="OP135" t="str">
        <f t="shared" si="173"/>
        <v/>
      </c>
      <c r="OQ135">
        <v>0</v>
      </c>
      <c r="OR135">
        <v>5</v>
      </c>
      <c r="OS135">
        <f t="shared" si="174"/>
        <v>0</v>
      </c>
    </row>
    <row r="136" spans="1:409" ht="18" customHeight="1">
      <c r="E136">
        <v>1</v>
      </c>
      <c r="F136" t="s">
        <v>353</v>
      </c>
      <c r="G136" t="s">
        <v>353</v>
      </c>
      <c r="H136" s="112" t="s">
        <v>5072</v>
      </c>
      <c r="I136" s="112" t="s">
        <v>5072</v>
      </c>
      <c r="J136" s="22"/>
      <c r="K136" s="23">
        <v>44288.849027777775</v>
      </c>
      <c r="L136" s="23">
        <v>44292.473599537036</v>
      </c>
      <c r="M136" s="24">
        <v>100</v>
      </c>
      <c r="N136" s="24">
        <v>1</v>
      </c>
      <c r="O136" s="74">
        <v>1</v>
      </c>
      <c r="P136" s="25" t="s">
        <v>313</v>
      </c>
      <c r="Q136" s="24">
        <v>313163</v>
      </c>
      <c r="R136" s="24">
        <v>1</v>
      </c>
      <c r="S136" s="23">
        <v>44292.473675486108</v>
      </c>
      <c r="T136" s="25" t="s">
        <v>314</v>
      </c>
      <c r="U136" s="25" t="s">
        <v>315</v>
      </c>
      <c r="V136" s="25" t="s">
        <v>316</v>
      </c>
      <c r="W136" s="25" t="s">
        <v>598</v>
      </c>
      <c r="X136" s="24">
        <v>2.1930000000000001</v>
      </c>
      <c r="Y136" s="24">
        <v>4.6440000000000001</v>
      </c>
      <c r="Z136" s="24">
        <v>7.2220000000000004</v>
      </c>
      <c r="AA136" s="24">
        <v>2</v>
      </c>
      <c r="AB136" s="24">
        <v>4</v>
      </c>
      <c r="AC136" s="24">
        <v>1</v>
      </c>
      <c r="AD136" s="24">
        <v>2</v>
      </c>
      <c r="AE136" s="24">
        <v>1</v>
      </c>
      <c r="AF136" s="24">
        <v>1</v>
      </c>
      <c r="AG136" s="24">
        <v>1</v>
      </c>
      <c r="AH136" s="24">
        <v>3</v>
      </c>
      <c r="AI136" s="24">
        <v>2</v>
      </c>
      <c r="AJ136" s="25" t="s">
        <v>5073</v>
      </c>
      <c r="AK136" s="24">
        <v>0.98199999999999998</v>
      </c>
      <c r="AL136" s="24">
        <v>2.5259999999999998</v>
      </c>
      <c r="AM136" s="24">
        <v>3.9529999999999998</v>
      </c>
      <c r="AN136" s="24">
        <v>2</v>
      </c>
      <c r="AO136" s="24">
        <v>4</v>
      </c>
      <c r="AP136" s="24">
        <v>0</v>
      </c>
      <c r="AQ136" s="24">
        <v>95.209000000000003</v>
      </c>
      <c r="AR136" s="24">
        <v>129.816</v>
      </c>
      <c r="AS136" s="24">
        <v>155.27699999999999</v>
      </c>
      <c r="AT136" s="24">
        <v>17</v>
      </c>
      <c r="AU136" s="24">
        <v>4.2110000000000003</v>
      </c>
      <c r="AV136" s="24">
        <v>315.19</v>
      </c>
      <c r="AW136" s="24">
        <v>316.87599999999998</v>
      </c>
      <c r="AX136" s="24">
        <v>32</v>
      </c>
      <c r="AY136" s="25" t="s">
        <v>5074</v>
      </c>
      <c r="AZ136" s="25" t="s">
        <v>320</v>
      </c>
      <c r="BA136" s="25" t="s">
        <v>320</v>
      </c>
      <c r="BB136" s="74">
        <v>-888</v>
      </c>
      <c r="BC136" s="25" t="s">
        <v>5075</v>
      </c>
      <c r="BD136" s="24">
        <v>36.183999999999997</v>
      </c>
      <c r="BE136" s="24">
        <v>344.88200000000001</v>
      </c>
      <c r="BF136" s="24">
        <v>902.471</v>
      </c>
      <c r="BG136" s="24">
        <v>76</v>
      </c>
      <c r="BH136" s="24">
        <v>7.4260000000000002</v>
      </c>
      <c r="BI136" s="24">
        <v>8.9559999999999995</v>
      </c>
      <c r="BJ136" s="24">
        <v>25.672000000000001</v>
      </c>
      <c r="BK136" s="24">
        <v>4</v>
      </c>
      <c r="BL136" s="25" t="s">
        <v>1330</v>
      </c>
      <c r="BM136" s="24">
        <v>0</v>
      </c>
      <c r="BN136" s="24">
        <v>0</v>
      </c>
      <c r="BO136" s="24">
        <v>48.887</v>
      </c>
      <c r="BP136" s="24">
        <v>0</v>
      </c>
      <c r="BQ136" s="24">
        <v>100</v>
      </c>
      <c r="BR136" s="24">
        <v>95</v>
      </c>
      <c r="BS136" s="24">
        <v>3.3260000000000001</v>
      </c>
      <c r="BT136" s="24">
        <v>2410.0929999999998</v>
      </c>
      <c r="BU136" s="24">
        <v>2411.1999999999998</v>
      </c>
      <c r="BV136" s="24">
        <v>35</v>
      </c>
      <c r="BW136" s="25" t="s">
        <v>5076</v>
      </c>
      <c r="BX136" s="25" t="s">
        <v>1073</v>
      </c>
      <c r="BY136" s="25"/>
      <c r="BZ136" s="74">
        <v>0</v>
      </c>
      <c r="CA136" s="25" t="s">
        <v>5077</v>
      </c>
      <c r="CB136" s="24">
        <v>0</v>
      </c>
      <c r="CC136" s="24">
        <v>0</v>
      </c>
      <c r="CD136" s="24">
        <v>34.048999999999999</v>
      </c>
      <c r="CE136" s="24">
        <v>0</v>
      </c>
      <c r="CF136" s="24">
        <v>100</v>
      </c>
      <c r="CG136" s="24">
        <v>90</v>
      </c>
      <c r="CH136" s="24">
        <v>8.6660000000000004</v>
      </c>
      <c r="CI136" s="24">
        <v>53.398000000000003</v>
      </c>
      <c r="CJ136" s="24">
        <v>57.387</v>
      </c>
      <c r="CK136" s="24">
        <v>4</v>
      </c>
      <c r="CL136" s="99" t="s">
        <v>413</v>
      </c>
      <c r="CM136" s="96" t="s">
        <v>800</v>
      </c>
      <c r="CN136" s="24">
        <v>39.529000000000003</v>
      </c>
      <c r="CO136" s="24">
        <v>116.562</v>
      </c>
      <c r="CP136" s="24">
        <v>124.94499999999999</v>
      </c>
      <c r="CQ136" s="24">
        <v>30</v>
      </c>
      <c r="CR136" s="24">
        <v>100</v>
      </c>
      <c r="CS136" s="24">
        <v>98</v>
      </c>
      <c r="CT136" s="24">
        <v>4</v>
      </c>
      <c r="CU136" s="24">
        <v>1</v>
      </c>
      <c r="CV136" s="25" t="s">
        <v>5078</v>
      </c>
      <c r="CW136" s="24">
        <v>8.9830000000000005</v>
      </c>
      <c r="CX136" s="24">
        <v>37.945999999999998</v>
      </c>
      <c r="CY136" s="24">
        <v>184.20599999999999</v>
      </c>
      <c r="CZ136" s="24">
        <v>33</v>
      </c>
      <c r="DA136" s="24">
        <v>1.9510000000000001</v>
      </c>
      <c r="DB136" s="24">
        <v>18.684999999999999</v>
      </c>
      <c r="DC136" s="24">
        <v>19.291</v>
      </c>
      <c r="DD136" s="24">
        <v>7</v>
      </c>
      <c r="DE136" s="25" t="s">
        <v>5079</v>
      </c>
      <c r="DF136" s="24">
        <v>0</v>
      </c>
      <c r="DG136" s="24">
        <v>0</v>
      </c>
      <c r="DH136" s="24">
        <v>39.398000000000003</v>
      </c>
      <c r="DI136" s="24">
        <v>0</v>
      </c>
      <c r="DJ136" s="24">
        <v>100</v>
      </c>
      <c r="DK136" s="24">
        <v>90</v>
      </c>
      <c r="DL136" s="24">
        <v>89.305000000000007</v>
      </c>
      <c r="DM136" s="24">
        <v>328.50799999999998</v>
      </c>
      <c r="DN136" s="24">
        <v>329.45400000000001</v>
      </c>
      <c r="DO136" s="24">
        <v>13</v>
      </c>
      <c r="DP136" s="25" t="s">
        <v>5080</v>
      </c>
      <c r="DQ136" s="25" t="s">
        <v>510</v>
      </c>
      <c r="DR136" s="25"/>
      <c r="DS136" s="74">
        <v>2</v>
      </c>
      <c r="DT136" s="25" t="s">
        <v>5081</v>
      </c>
      <c r="DU136" s="24">
        <v>0</v>
      </c>
      <c r="DV136" s="24">
        <v>0</v>
      </c>
      <c r="DW136" s="24">
        <v>68.680000000000007</v>
      </c>
      <c r="DX136" s="24">
        <v>0</v>
      </c>
      <c r="DY136" s="24">
        <v>100</v>
      </c>
      <c r="DZ136" s="24">
        <v>100</v>
      </c>
      <c r="EA136" s="24">
        <v>15.506</v>
      </c>
      <c r="EB136" s="24">
        <v>41.432000000000002</v>
      </c>
      <c r="EC136" s="24">
        <v>59.237000000000002</v>
      </c>
      <c r="ED136" s="24">
        <v>2</v>
      </c>
      <c r="EE136" s="96" t="s">
        <v>5082</v>
      </c>
      <c r="EF136" s="96" t="s">
        <v>5083</v>
      </c>
      <c r="EG136" s="24">
        <v>11.608000000000001</v>
      </c>
      <c r="EH136" s="24">
        <v>11.608000000000001</v>
      </c>
      <c r="EI136" s="24">
        <v>126.556</v>
      </c>
      <c r="EJ136" s="24">
        <v>1</v>
      </c>
      <c r="EK136" s="24">
        <v>100</v>
      </c>
      <c r="EL136" s="24">
        <v>98</v>
      </c>
      <c r="EM136" s="24">
        <v>4</v>
      </c>
      <c r="EN136" s="24">
        <v>0</v>
      </c>
      <c r="EO136" s="25" t="s">
        <v>5084</v>
      </c>
      <c r="EP136" s="24">
        <v>1.776</v>
      </c>
      <c r="EQ136" s="24">
        <v>14.839</v>
      </c>
      <c r="ER136" s="24">
        <v>18.631</v>
      </c>
      <c r="ES136" s="24">
        <v>22</v>
      </c>
      <c r="ET136" s="25" t="s">
        <v>5085</v>
      </c>
      <c r="EU136" s="24">
        <v>29.800999999999998</v>
      </c>
      <c r="EV136" s="24">
        <v>124.264</v>
      </c>
      <c r="EW136" s="24">
        <v>241.76300000000001</v>
      </c>
      <c r="EX136" s="24">
        <v>81</v>
      </c>
      <c r="EY136" s="24">
        <v>100</v>
      </c>
      <c r="EZ136" s="24">
        <v>98</v>
      </c>
      <c r="FA136" s="24">
        <v>1.3</v>
      </c>
      <c r="FB136" s="24">
        <v>56.750999999999998</v>
      </c>
      <c r="FC136" s="24">
        <v>59.244</v>
      </c>
      <c r="FD136" s="24">
        <v>12</v>
      </c>
      <c r="FE136" s="25" t="s">
        <v>5086</v>
      </c>
      <c r="FF136" s="24">
        <v>3</v>
      </c>
      <c r="FG136" s="24">
        <v>3</v>
      </c>
      <c r="FH136" s="24">
        <v>4</v>
      </c>
      <c r="FI136" s="24">
        <v>0</v>
      </c>
      <c r="FJ136" s="24">
        <v>1</v>
      </c>
      <c r="FK136" s="24">
        <v>0</v>
      </c>
      <c r="FL136" s="25" t="s">
        <v>336</v>
      </c>
      <c r="FM136" s="25" t="s">
        <v>313</v>
      </c>
      <c r="FN136" s="24">
        <v>1</v>
      </c>
      <c r="FO136" s="24">
        <v>17.524000000000001</v>
      </c>
      <c r="FP136" s="24">
        <v>154.54400000000001</v>
      </c>
      <c r="FQ136" s="24">
        <v>155.048</v>
      </c>
      <c r="FR136" s="24">
        <v>28</v>
      </c>
      <c r="FS136" s="25" t="s">
        <v>5087</v>
      </c>
      <c r="FT136" s="25" t="s">
        <v>329</v>
      </c>
      <c r="FU136" s="25"/>
      <c r="FV136" s="74">
        <v>0</v>
      </c>
      <c r="FW136" s="25" t="s">
        <v>5088</v>
      </c>
      <c r="FX136" s="25" t="s">
        <v>312</v>
      </c>
      <c r="FY136" s="24">
        <v>10.598000000000001</v>
      </c>
      <c r="FZ136" s="24">
        <v>213.17500000000001</v>
      </c>
      <c r="GA136" s="24">
        <v>215.87700000000001</v>
      </c>
      <c r="GB136" s="24">
        <v>12</v>
      </c>
      <c r="GC136" s="25" t="s">
        <v>5089</v>
      </c>
      <c r="GD136" s="25" t="s">
        <v>516</v>
      </c>
      <c r="GE136" s="25" t="s">
        <v>544</v>
      </c>
      <c r="GF136" s="74">
        <v>0</v>
      </c>
      <c r="GG136" s="25" t="s">
        <v>5090</v>
      </c>
      <c r="GH136" s="25" t="s">
        <v>456</v>
      </c>
      <c r="GI136" s="24">
        <v>5.5919999999999996</v>
      </c>
      <c r="GJ136" s="24">
        <v>47.959000000000003</v>
      </c>
      <c r="GK136" s="24">
        <v>83.103999999999999</v>
      </c>
      <c r="GL136" s="24">
        <v>11</v>
      </c>
      <c r="GM136" s="24">
        <v>2</v>
      </c>
      <c r="GN136" s="25" t="s">
        <v>5091</v>
      </c>
      <c r="GO136" s="24">
        <v>24.838999999999999</v>
      </c>
      <c r="GP136" s="24">
        <v>24.838999999999999</v>
      </c>
      <c r="GQ136" s="24">
        <v>26.812999999999999</v>
      </c>
      <c r="GR136" s="24">
        <v>1</v>
      </c>
      <c r="GS136" s="24">
        <v>1</v>
      </c>
      <c r="GT136" s="24">
        <v>4</v>
      </c>
      <c r="GU136" s="24">
        <v>0</v>
      </c>
      <c r="GV136" s="24">
        <v>2</v>
      </c>
      <c r="GW136" s="25" t="s">
        <v>965</v>
      </c>
      <c r="GX136" s="24">
        <v>9.4990000000000006</v>
      </c>
      <c r="GY136" s="24">
        <v>35.195</v>
      </c>
      <c r="GZ136" s="24">
        <v>36.176000000000002</v>
      </c>
      <c r="HA136" s="24">
        <v>7</v>
      </c>
      <c r="HB136" s="24">
        <v>2</v>
      </c>
      <c r="HC136" s="24">
        <v>4</v>
      </c>
      <c r="HD136" s="24">
        <v>1</v>
      </c>
      <c r="HE136" s="24">
        <v>1</v>
      </c>
      <c r="HF136" s="24">
        <v>2</v>
      </c>
      <c r="HG136" s="24">
        <v>5</v>
      </c>
      <c r="HH136" s="24">
        <v>6</v>
      </c>
      <c r="HI136" s="25" t="s">
        <v>3684</v>
      </c>
      <c r="HJ136" s="25" t="s">
        <v>3685</v>
      </c>
      <c r="HK136" s="8"/>
      <c r="HL136" s="25" t="s">
        <v>5072</v>
      </c>
      <c r="HM136" s="27"/>
      <c r="HN136" s="27"/>
      <c r="HO136" s="27"/>
      <c r="HP136" s="27"/>
      <c r="HQ136" s="27"/>
      <c r="HR136" s="27"/>
      <c r="HS136" s="27"/>
      <c r="HT136" s="27"/>
      <c r="HU136" s="27"/>
      <c r="HV136" s="27"/>
      <c r="HW136" s="27"/>
      <c r="HX136" s="27"/>
      <c r="HY136" s="27"/>
      <c r="HZ136" s="27"/>
      <c r="IA136" s="27"/>
      <c r="IB136" s="27"/>
      <c r="IC136" s="27"/>
      <c r="ID136" s="27"/>
      <c r="IE136" s="27"/>
      <c r="IF136" s="27"/>
      <c r="IG136" s="27"/>
      <c r="IH136" s="27"/>
      <c r="II136" s="27" t="s">
        <v>320</v>
      </c>
      <c r="IJ136" s="27"/>
      <c r="IK136" s="24">
        <v>-999</v>
      </c>
      <c r="IL136" s="27"/>
      <c r="IM136" s="27" t="s">
        <v>320</v>
      </c>
      <c r="IN136" s="27"/>
      <c r="IO136" s="74">
        <v>-999</v>
      </c>
      <c r="IP136" s="27"/>
      <c r="IQ136" s="27"/>
      <c r="IR136" s="27" t="s">
        <v>320</v>
      </c>
      <c r="IS136" s="27"/>
      <c r="IT136" s="24">
        <v>-999</v>
      </c>
      <c r="IU136" s="27"/>
      <c r="IV136" s="27" t="s">
        <v>320</v>
      </c>
      <c r="IW136" s="27"/>
      <c r="IX136" s="24">
        <v>-999</v>
      </c>
      <c r="IY136" s="27"/>
      <c r="IZ136" s="27"/>
      <c r="JA136" s="27" t="s">
        <v>320</v>
      </c>
      <c r="JB136" s="27"/>
      <c r="JC136" s="24">
        <v>-999</v>
      </c>
      <c r="JD136" s="27"/>
      <c r="JE136" s="27" t="s">
        <v>320</v>
      </c>
      <c r="JF136" s="27"/>
      <c r="JG136" s="24">
        <v>-999</v>
      </c>
      <c r="JH136" s="27"/>
      <c r="JI136" s="27"/>
      <c r="JJ136" s="27"/>
      <c r="JK136" s="27"/>
      <c r="JL136" s="27"/>
      <c r="JM136" s="27"/>
      <c r="JN136" s="27"/>
      <c r="JO136" s="27"/>
      <c r="JP136" s="27"/>
      <c r="JQ136" s="27"/>
      <c r="JR136" s="27"/>
      <c r="JS136" s="27"/>
      <c r="JT136" s="27"/>
      <c r="JU136" s="27"/>
      <c r="JV136" s="27"/>
      <c r="JW136" s="27"/>
      <c r="JX136" s="27"/>
      <c r="JY136" s="27"/>
      <c r="JZ136" s="27"/>
      <c r="KA136" s="27"/>
      <c r="KB136" s="27"/>
      <c r="KC136" s="27"/>
      <c r="KD136" s="27"/>
      <c r="KE136" s="27"/>
      <c r="KF136" s="27"/>
      <c r="KG136" s="27"/>
      <c r="KH136" s="27"/>
      <c r="KI136" s="27"/>
      <c r="KJ136" s="27"/>
      <c r="KK136" s="27"/>
      <c r="KL136" s="27"/>
      <c r="KM136" s="27"/>
      <c r="KN136" s="27"/>
      <c r="KO136" s="27"/>
      <c r="KP136" s="27"/>
      <c r="KQ136" s="27"/>
      <c r="KR136" s="27"/>
      <c r="KS136" s="27"/>
      <c r="KT136" s="27"/>
      <c r="KU136" s="27"/>
      <c r="KV136" s="27"/>
      <c r="KW136" s="27"/>
      <c r="KX136" s="27"/>
      <c r="KY136" s="27"/>
      <c r="KZ136" s="27"/>
      <c r="LA136" s="27"/>
      <c r="LB136" s="27"/>
      <c r="LC136" s="27"/>
      <c r="LD136" s="27"/>
      <c r="LE136" s="27"/>
      <c r="LF136" s="27"/>
      <c r="LG136" s="27"/>
      <c r="LH136" s="27"/>
      <c r="LI136" s="27"/>
      <c r="LJ136" s="27"/>
      <c r="LK136" s="27"/>
      <c r="LL136" s="27"/>
      <c r="LM136" s="27"/>
      <c r="LN136" s="27"/>
      <c r="LO136" s="27"/>
      <c r="LP136" s="27"/>
      <c r="LQ136" s="27"/>
      <c r="LR136" s="27"/>
      <c r="LS136" s="27"/>
      <c r="LT136" s="27"/>
      <c r="LU136" s="27"/>
      <c r="LV136" s="27"/>
      <c r="LW136" s="27"/>
      <c r="LX136" s="27"/>
      <c r="LY136" s="27"/>
      <c r="LZ136" s="27"/>
      <c r="MA136">
        <f t="shared" si="117"/>
        <v>10</v>
      </c>
      <c r="MB136" t="str">
        <f t="shared" si="118"/>
        <v/>
      </c>
      <c r="MC136">
        <f t="shared" si="119"/>
        <v>10</v>
      </c>
      <c r="MD136" t="str">
        <f t="shared" si="120"/>
        <v/>
      </c>
      <c r="ME136" t="str">
        <f t="shared" si="150"/>
        <v/>
      </c>
      <c r="MF136">
        <f t="shared" si="151"/>
        <v>1.6666666666666667</v>
      </c>
      <c r="MG136" t="str">
        <f t="shared" si="152"/>
        <v/>
      </c>
      <c r="MH136">
        <f t="shared" si="153"/>
        <v>2</v>
      </c>
      <c r="MI136" t="str">
        <f t="shared" si="154"/>
        <v/>
      </c>
      <c r="MJ136" t="str">
        <f t="shared" si="155"/>
        <v/>
      </c>
      <c r="MK136">
        <f t="shared" si="156"/>
        <v>0.4</v>
      </c>
      <c r="ML136">
        <f t="shared" si="157"/>
        <v>4</v>
      </c>
      <c r="MM136">
        <f t="shared" si="158"/>
        <v>0</v>
      </c>
      <c r="MN136">
        <f t="shared" si="159"/>
        <v>4</v>
      </c>
      <c r="MO136">
        <f t="shared" si="160"/>
        <v>0.33333333333333331</v>
      </c>
      <c r="MP136">
        <f t="shared" si="161"/>
        <v>4</v>
      </c>
      <c r="MQ136" t="str">
        <f t="shared" si="162"/>
        <v/>
      </c>
      <c r="MR136" t="str">
        <f t="shared" si="163"/>
        <v/>
      </c>
      <c r="MS136">
        <f t="shared" si="164"/>
        <v>100</v>
      </c>
      <c r="MT136">
        <f t="shared" si="165"/>
        <v>95.571428571428569</v>
      </c>
      <c r="MU136" s="77">
        <f t="shared" si="121"/>
        <v>0</v>
      </c>
      <c r="MV136">
        <f t="shared" si="122"/>
        <v>0</v>
      </c>
      <c r="MW136">
        <v>1</v>
      </c>
      <c r="MX136">
        <v>0</v>
      </c>
      <c r="MY136">
        <f t="shared" si="123"/>
        <v>1</v>
      </c>
      <c r="MZ136">
        <v>1</v>
      </c>
      <c r="NA136">
        <v>0</v>
      </c>
      <c r="NB136">
        <f t="shared" si="124"/>
        <v>0</v>
      </c>
      <c r="NC136">
        <f t="shared" si="125"/>
        <v>0</v>
      </c>
      <c r="ND136">
        <f t="shared" si="126"/>
        <v>0</v>
      </c>
      <c r="NE136">
        <f t="shared" si="127"/>
        <v>0.5</v>
      </c>
      <c r="NF136">
        <f t="shared" si="128"/>
        <v>0</v>
      </c>
      <c r="NG136">
        <f t="shared" si="129"/>
        <v>1</v>
      </c>
      <c r="NH136" t="str">
        <f t="shared" si="130"/>
        <v/>
      </c>
      <c r="NI136" t="str">
        <f t="shared" si="131"/>
        <v/>
      </c>
      <c r="NJ136" t="str">
        <f t="shared" si="132"/>
        <v/>
      </c>
      <c r="NK136" t="str">
        <f t="shared" si="133"/>
        <v/>
      </c>
      <c r="NL136" t="str">
        <f t="shared" si="134"/>
        <v/>
      </c>
      <c r="NM136" t="str">
        <f t="shared" si="135"/>
        <v/>
      </c>
      <c r="NN136" s="77" t="str">
        <f t="shared" si="136"/>
        <v/>
      </c>
      <c r="NO136" s="77" t="str">
        <f t="shared" si="137"/>
        <v/>
      </c>
      <c r="NP136" s="77" t="str">
        <f t="shared" si="138"/>
        <v/>
      </c>
      <c r="NQ136" s="77" t="str">
        <f t="shared" si="139"/>
        <v/>
      </c>
      <c r="NR136" s="77" t="str">
        <f t="shared" si="140"/>
        <v/>
      </c>
      <c r="NS136" s="77" t="str">
        <f t="shared" si="141"/>
        <v/>
      </c>
      <c r="NT136" s="77" t="str">
        <f t="shared" si="142"/>
        <v/>
      </c>
      <c r="NU136" s="77" t="str">
        <f t="shared" si="143"/>
        <v/>
      </c>
      <c r="NV136" s="77" t="str">
        <f t="shared" si="144"/>
        <v/>
      </c>
      <c r="NW136" s="77" t="e">
        <f>IF(LEN(VLOOKUP(I:I,#REF!, 2, 0))=0, "", VLOOKUP(I:I,#REF!, 2, 0))</f>
        <v>#REF!</v>
      </c>
      <c r="NX136" s="77" t="e">
        <f>IF(LEN(VLOOKUP(I:I,#REF!, 3, 0))=0, "", VLOOKUP(I:I,#REF!, 3, 0))</f>
        <v>#REF!</v>
      </c>
      <c r="NY136" s="77">
        <f t="shared" si="166"/>
        <v>0.5</v>
      </c>
      <c r="NZ136" s="77">
        <f t="shared" si="167"/>
        <v>0.5</v>
      </c>
      <c r="OA136" s="77">
        <f t="shared" si="168"/>
        <v>0.5</v>
      </c>
      <c r="OB136" s="77">
        <f t="shared" si="145"/>
        <v>0.25</v>
      </c>
      <c r="OC136">
        <f t="shared" si="146"/>
        <v>0</v>
      </c>
      <c r="OD136" s="77">
        <f t="shared" si="169"/>
        <v>0.375</v>
      </c>
      <c r="OE136" t="str">
        <f t="shared" si="147"/>
        <v/>
      </c>
      <c r="OF136" t="str">
        <f t="shared" si="148"/>
        <v/>
      </c>
      <c r="OG136" t="str">
        <f t="shared" si="170"/>
        <v/>
      </c>
      <c r="OH136">
        <f t="shared" si="149"/>
        <v>0.375</v>
      </c>
      <c r="OI136">
        <f t="shared" si="171"/>
        <v>0.25</v>
      </c>
      <c r="OJ136" s="77">
        <f t="shared" si="172"/>
        <v>0.4375</v>
      </c>
      <c r="OK136" t="e">
        <f>IF(LEN(VLOOKUP(I:I,#REF!, 2, 0))=0, "", VLOOKUP(I:I,#REF!, 2, 0))</f>
        <v>#REF!</v>
      </c>
      <c r="OL136" t="e">
        <f>IF(LEN(VLOOKUP(I:I,#REF!, 3, 0))=0, "", VLOOKUP(I:I,#REF!, 3, 0))</f>
        <v>#REF!</v>
      </c>
      <c r="OM136" t="s">
        <v>353</v>
      </c>
      <c r="ON136" t="s">
        <v>353</v>
      </c>
      <c r="OO136" s="161">
        <v>0</v>
      </c>
      <c r="OP136" t="str">
        <f t="shared" si="173"/>
        <v/>
      </c>
      <c r="OQ136">
        <v>0</v>
      </c>
      <c r="OR136">
        <v>5</v>
      </c>
      <c r="OS136">
        <f t="shared" si="174"/>
        <v>7</v>
      </c>
    </row>
    <row r="137" spans="1:409" ht="18" customHeight="1">
      <c r="E137">
        <v>1</v>
      </c>
      <c r="F137">
        <v>1</v>
      </c>
      <c r="G137" t="s">
        <v>353</v>
      </c>
      <c r="H137" s="112" t="s">
        <v>5092</v>
      </c>
      <c r="I137" s="112" t="s">
        <v>5092</v>
      </c>
      <c r="J137" s="22"/>
      <c r="K137" s="23">
        <v>44285.746574074074</v>
      </c>
      <c r="L137" s="23">
        <v>44288.723298611112</v>
      </c>
      <c r="M137" s="24">
        <v>100</v>
      </c>
      <c r="N137" s="24">
        <v>1</v>
      </c>
      <c r="O137" s="74">
        <v>1</v>
      </c>
      <c r="P137" s="25" t="s">
        <v>313</v>
      </c>
      <c r="Q137" s="24">
        <v>257189</v>
      </c>
      <c r="R137" s="24">
        <v>1</v>
      </c>
      <c r="S137" s="23">
        <v>44288.723318738426</v>
      </c>
      <c r="T137" s="25" t="s">
        <v>1394</v>
      </c>
      <c r="U137" s="25" t="s">
        <v>1633</v>
      </c>
      <c r="V137" s="25" t="s">
        <v>811</v>
      </c>
      <c r="W137" s="25" t="s">
        <v>5093</v>
      </c>
      <c r="X137" s="24">
        <v>8.2579999999999991</v>
      </c>
      <c r="Y137" s="24">
        <v>13.417</v>
      </c>
      <c r="Z137" s="24">
        <v>19.635999999999999</v>
      </c>
      <c r="AA137" s="24">
        <v>2</v>
      </c>
      <c r="AB137" s="24">
        <v>2</v>
      </c>
      <c r="AC137" s="24">
        <v>1</v>
      </c>
      <c r="AD137" s="24">
        <v>2</v>
      </c>
      <c r="AE137" s="24">
        <v>3</v>
      </c>
      <c r="AF137" s="24">
        <v>3</v>
      </c>
      <c r="AG137" s="24">
        <v>3</v>
      </c>
      <c r="AH137" s="24">
        <v>3</v>
      </c>
      <c r="AI137" s="24">
        <v>3</v>
      </c>
      <c r="AJ137" s="25" t="s">
        <v>5094</v>
      </c>
      <c r="AK137" s="24">
        <v>4.0049999999999999</v>
      </c>
      <c r="AL137" s="24">
        <v>6.4850000000000003</v>
      </c>
      <c r="AM137" s="24">
        <v>7.8380000000000001</v>
      </c>
      <c r="AN137" s="24">
        <v>2</v>
      </c>
      <c r="AO137" s="24">
        <v>1</v>
      </c>
      <c r="AP137" s="24">
        <v>1</v>
      </c>
      <c r="AQ137" s="24">
        <v>0</v>
      </c>
      <c r="AR137" s="24">
        <v>0</v>
      </c>
      <c r="AS137" s="24">
        <v>280.36099999999999</v>
      </c>
      <c r="AT137" s="24">
        <v>0</v>
      </c>
      <c r="AU137" s="24">
        <v>431.827</v>
      </c>
      <c r="AV137" s="24">
        <v>3101.346</v>
      </c>
      <c r="AW137" s="24">
        <v>3103.6990000000001</v>
      </c>
      <c r="AX137" s="24">
        <v>6</v>
      </c>
      <c r="AY137" s="25" t="s">
        <v>5095</v>
      </c>
      <c r="AZ137" s="25" t="s">
        <v>320</v>
      </c>
      <c r="BA137" s="25" t="s">
        <v>320</v>
      </c>
      <c r="BB137" s="74">
        <v>-888</v>
      </c>
      <c r="BC137" s="25" t="s">
        <v>5096</v>
      </c>
      <c r="BD137" s="24">
        <v>0</v>
      </c>
      <c r="BE137" s="24">
        <v>0</v>
      </c>
      <c r="BF137" s="24">
        <v>581.55700000000002</v>
      </c>
      <c r="BG137" s="24">
        <v>0</v>
      </c>
      <c r="BH137" s="24">
        <v>3.7389999999999999</v>
      </c>
      <c r="BI137" s="24">
        <v>6.0720000000000001</v>
      </c>
      <c r="BJ137" s="24">
        <v>13.374000000000001</v>
      </c>
      <c r="BK137" s="24">
        <v>12</v>
      </c>
      <c r="BL137" s="25" t="s">
        <v>377</v>
      </c>
      <c r="BM137" s="24">
        <v>0</v>
      </c>
      <c r="BN137" s="24">
        <v>0</v>
      </c>
      <c r="BO137" s="24">
        <v>106.042</v>
      </c>
      <c r="BP137" s="24">
        <v>0</v>
      </c>
      <c r="BQ137" s="24">
        <v>70</v>
      </c>
      <c r="BR137" s="24">
        <v>81</v>
      </c>
      <c r="BS137" s="24">
        <v>1596.4949999999999</v>
      </c>
      <c r="BT137" s="24">
        <v>1600.2149999999999</v>
      </c>
      <c r="BU137" s="24">
        <v>1637.144</v>
      </c>
      <c r="BV137" s="24">
        <v>2</v>
      </c>
      <c r="BW137" s="25" t="s">
        <v>508</v>
      </c>
      <c r="BX137" s="25" t="s">
        <v>508</v>
      </c>
      <c r="BY137" s="25"/>
      <c r="BZ137" s="74">
        <v>0</v>
      </c>
      <c r="CA137" s="25" t="s">
        <v>5097</v>
      </c>
      <c r="CB137" s="24">
        <v>0</v>
      </c>
      <c r="CC137" s="24">
        <v>0</v>
      </c>
      <c r="CD137" s="24">
        <v>85.751000000000005</v>
      </c>
      <c r="CE137" s="24">
        <v>0</v>
      </c>
      <c r="CF137" s="24">
        <v>95</v>
      </c>
      <c r="CG137" s="24">
        <v>90</v>
      </c>
      <c r="CH137" s="24">
        <v>354.661</v>
      </c>
      <c r="CI137" s="24">
        <v>457.34199999999998</v>
      </c>
      <c r="CJ137" s="24">
        <v>476.024</v>
      </c>
      <c r="CK137" s="24">
        <v>4</v>
      </c>
      <c r="CL137" s="99" t="s">
        <v>364</v>
      </c>
      <c r="CM137" s="96" t="s">
        <v>1269</v>
      </c>
      <c r="CN137" s="24">
        <v>368.23</v>
      </c>
      <c r="CO137" s="24">
        <v>368.23</v>
      </c>
      <c r="CP137" s="24">
        <v>368.98899999999998</v>
      </c>
      <c r="CQ137" s="24">
        <v>1</v>
      </c>
      <c r="CR137" s="24">
        <v>85</v>
      </c>
      <c r="CS137" s="24">
        <v>80</v>
      </c>
      <c r="CT137" s="24">
        <v>1</v>
      </c>
      <c r="CU137" s="24">
        <v>1</v>
      </c>
      <c r="CV137" s="25" t="s">
        <v>927</v>
      </c>
      <c r="CW137" s="24">
        <v>0</v>
      </c>
      <c r="CX137" s="24">
        <v>0</v>
      </c>
      <c r="CY137" s="24">
        <v>344.464</v>
      </c>
      <c r="CZ137" s="24">
        <v>0</v>
      </c>
      <c r="DA137" s="24">
        <v>14.616</v>
      </c>
      <c r="DB137" s="24">
        <v>14.616</v>
      </c>
      <c r="DC137" s="24">
        <v>21.361999999999998</v>
      </c>
      <c r="DD137" s="24">
        <v>1</v>
      </c>
      <c r="DE137" s="25" t="s">
        <v>479</v>
      </c>
      <c r="DF137" s="24">
        <v>0</v>
      </c>
      <c r="DG137" s="24">
        <v>0</v>
      </c>
      <c r="DH137" s="24">
        <v>153.6</v>
      </c>
      <c r="DI137" s="24">
        <v>0</v>
      </c>
      <c r="DJ137" s="24">
        <v>57</v>
      </c>
      <c r="DK137" s="24">
        <v>59</v>
      </c>
      <c r="DL137" s="24">
        <v>309.03300000000002</v>
      </c>
      <c r="DM137" s="24">
        <v>521.36699999999996</v>
      </c>
      <c r="DN137" s="24">
        <v>530.20299999999997</v>
      </c>
      <c r="DO137" s="24">
        <v>12</v>
      </c>
      <c r="DP137" s="25" t="s">
        <v>3132</v>
      </c>
      <c r="DQ137" s="25" t="s">
        <v>508</v>
      </c>
      <c r="DR137" s="25"/>
      <c r="DS137" s="74">
        <v>0</v>
      </c>
      <c r="DT137" s="25" t="s">
        <v>5098</v>
      </c>
      <c r="DU137" s="24">
        <v>0</v>
      </c>
      <c r="DV137" s="24">
        <v>0</v>
      </c>
      <c r="DW137" s="24">
        <v>80.929000000000002</v>
      </c>
      <c r="DX137" s="24">
        <v>0</v>
      </c>
      <c r="DY137" s="24">
        <v>50</v>
      </c>
      <c r="DZ137" s="24">
        <v>59</v>
      </c>
      <c r="EA137" s="24">
        <v>31.640999999999998</v>
      </c>
      <c r="EB137" s="24">
        <v>40.58</v>
      </c>
      <c r="EC137" s="24">
        <v>61.677999999999997</v>
      </c>
      <c r="ED137" s="24">
        <v>2</v>
      </c>
      <c r="EE137" s="96" t="s">
        <v>413</v>
      </c>
      <c r="EF137" s="96" t="s">
        <v>1193</v>
      </c>
      <c r="EG137" s="24">
        <v>0</v>
      </c>
      <c r="EH137" s="24">
        <v>0</v>
      </c>
      <c r="EI137" s="24">
        <v>475.29199999999997</v>
      </c>
      <c r="EJ137" s="24">
        <v>0</v>
      </c>
      <c r="EK137" s="24">
        <v>60</v>
      </c>
      <c r="EL137" s="24">
        <v>70</v>
      </c>
      <c r="EM137" s="24">
        <v>0</v>
      </c>
      <c r="EN137" s="24">
        <v>1</v>
      </c>
      <c r="EO137" s="25" t="s">
        <v>5099</v>
      </c>
      <c r="EP137" s="24">
        <v>11.166</v>
      </c>
      <c r="EQ137" s="24">
        <v>22.568000000000001</v>
      </c>
      <c r="ER137" s="24">
        <v>23.774999999999999</v>
      </c>
      <c r="ES137" s="24">
        <v>4</v>
      </c>
      <c r="ET137" s="25" t="s">
        <v>334</v>
      </c>
      <c r="EU137" s="24">
        <v>0</v>
      </c>
      <c r="EV137" s="24">
        <v>0</v>
      </c>
      <c r="EW137" s="24">
        <v>465.44799999999998</v>
      </c>
      <c r="EX137" s="24">
        <v>0</v>
      </c>
      <c r="EY137" s="24">
        <v>82</v>
      </c>
      <c r="EZ137" s="24">
        <v>79</v>
      </c>
      <c r="FA137" s="24">
        <v>199.499</v>
      </c>
      <c r="FB137" s="24">
        <v>247.364</v>
      </c>
      <c r="FC137" s="24">
        <v>248.76300000000001</v>
      </c>
      <c r="FD137" s="24">
        <v>9</v>
      </c>
      <c r="FE137" s="25" t="s">
        <v>5100</v>
      </c>
      <c r="FF137" s="24">
        <v>1</v>
      </c>
      <c r="FG137" s="24">
        <v>1</v>
      </c>
      <c r="FH137" s="24">
        <v>0</v>
      </c>
      <c r="FI137" s="24">
        <v>1</v>
      </c>
      <c r="FJ137" s="24">
        <v>2</v>
      </c>
      <c r="FK137" s="24">
        <v>0</v>
      </c>
      <c r="FL137" s="25" t="s">
        <v>336</v>
      </c>
      <c r="FM137" s="25" t="s">
        <v>945</v>
      </c>
      <c r="FN137" s="24">
        <v>1</v>
      </c>
      <c r="FO137" s="24">
        <v>118.926</v>
      </c>
      <c r="FP137" s="24">
        <v>1020.006</v>
      </c>
      <c r="FQ137" s="24">
        <v>1021.828</v>
      </c>
      <c r="FR137" s="24">
        <v>8</v>
      </c>
      <c r="FS137" s="25" t="s">
        <v>1756</v>
      </c>
      <c r="FT137" s="25" t="s">
        <v>323</v>
      </c>
      <c r="FU137" s="25"/>
      <c r="FV137" s="74">
        <v>1</v>
      </c>
      <c r="FW137" s="25" t="s">
        <v>5101</v>
      </c>
      <c r="FX137" s="25" t="s">
        <v>343</v>
      </c>
      <c r="FY137" s="24">
        <v>204.62799999999999</v>
      </c>
      <c r="FZ137" s="24">
        <v>365.15100000000001</v>
      </c>
      <c r="GA137" s="24">
        <v>366.35700000000003</v>
      </c>
      <c r="GB137" s="24">
        <v>4</v>
      </c>
      <c r="GC137" s="25" t="s">
        <v>1202</v>
      </c>
      <c r="GD137" s="25" t="s">
        <v>368</v>
      </c>
      <c r="GE137" s="25"/>
      <c r="GF137" s="74">
        <v>1</v>
      </c>
      <c r="GG137" s="25" t="s">
        <v>5102</v>
      </c>
      <c r="GH137" s="25" t="s">
        <v>312</v>
      </c>
      <c r="GI137" s="24">
        <v>209.06399999999999</v>
      </c>
      <c r="GJ137" s="24">
        <v>596.20899999999995</v>
      </c>
      <c r="GK137" s="24">
        <v>614.46</v>
      </c>
      <c r="GL137" s="24">
        <v>6</v>
      </c>
      <c r="GM137" s="24">
        <v>1</v>
      </c>
      <c r="GN137" s="25" t="s">
        <v>5103</v>
      </c>
      <c r="GO137" s="24">
        <v>431.40699999999998</v>
      </c>
      <c r="GP137" s="24">
        <v>431.40699999999998</v>
      </c>
      <c r="GQ137" s="24">
        <v>433.488</v>
      </c>
      <c r="GR137" s="24">
        <v>1</v>
      </c>
      <c r="GS137" s="24">
        <v>2</v>
      </c>
      <c r="GT137" s="24">
        <v>0</v>
      </c>
      <c r="GU137" s="24">
        <v>1</v>
      </c>
      <c r="GV137" s="24">
        <v>3</v>
      </c>
      <c r="GW137" s="25" t="s">
        <v>345</v>
      </c>
      <c r="GX137" s="24">
        <v>12.897</v>
      </c>
      <c r="GY137" s="24">
        <v>74.918999999999997</v>
      </c>
      <c r="GZ137" s="24">
        <v>76.408000000000001</v>
      </c>
      <c r="HA137" s="24">
        <v>7</v>
      </c>
      <c r="HB137" s="24">
        <v>3</v>
      </c>
      <c r="HC137" s="24">
        <v>5</v>
      </c>
      <c r="HD137" s="24">
        <v>3</v>
      </c>
      <c r="HE137" s="24">
        <v>3</v>
      </c>
      <c r="HF137" s="24">
        <v>2</v>
      </c>
      <c r="HG137" s="24">
        <v>4</v>
      </c>
      <c r="HH137" s="24">
        <v>3</v>
      </c>
      <c r="HI137" s="25" t="s">
        <v>3684</v>
      </c>
      <c r="HJ137" s="25" t="s">
        <v>3685</v>
      </c>
      <c r="HK137" s="8"/>
      <c r="HL137" s="25" t="s">
        <v>5092</v>
      </c>
      <c r="HM137" s="22"/>
      <c r="HN137" s="22"/>
      <c r="HO137" s="27"/>
      <c r="HP137" s="27"/>
      <c r="HQ137" s="27"/>
      <c r="HR137" s="22"/>
      <c r="HS137" s="25"/>
      <c r="HT137" s="25"/>
      <c r="HU137" s="25"/>
      <c r="HV137" s="25"/>
      <c r="HW137" s="27"/>
      <c r="HX137" s="27"/>
      <c r="HY137" s="27"/>
      <c r="HZ137" s="27"/>
      <c r="IA137" s="27"/>
      <c r="IB137" s="27"/>
      <c r="IC137" s="27"/>
      <c r="ID137" s="27"/>
      <c r="IE137" s="25"/>
      <c r="IF137" s="27"/>
      <c r="IG137" s="27"/>
      <c r="IH137" s="25"/>
      <c r="II137" s="25" t="s">
        <v>320</v>
      </c>
      <c r="IJ137" s="25"/>
      <c r="IK137" s="24">
        <v>-999</v>
      </c>
      <c r="IL137" s="25"/>
      <c r="IM137" s="25" t="s">
        <v>320</v>
      </c>
      <c r="IN137" s="25"/>
      <c r="IO137" s="74">
        <v>-999</v>
      </c>
      <c r="IP137" s="25"/>
      <c r="IQ137" s="25"/>
      <c r="IR137" s="25" t="s">
        <v>320</v>
      </c>
      <c r="IS137" s="25"/>
      <c r="IT137" s="24">
        <v>-999</v>
      </c>
      <c r="IU137" s="25"/>
      <c r="IV137" s="25" t="s">
        <v>320</v>
      </c>
      <c r="IW137" s="25"/>
      <c r="IX137" s="24">
        <v>-999</v>
      </c>
      <c r="IY137" s="25"/>
      <c r="IZ137" s="25"/>
      <c r="JA137" s="25" t="s">
        <v>320</v>
      </c>
      <c r="JB137" s="25"/>
      <c r="JC137" s="74">
        <v>-999</v>
      </c>
      <c r="JD137" s="25"/>
      <c r="JE137" s="25" t="s">
        <v>320</v>
      </c>
      <c r="JF137" s="25"/>
      <c r="JG137" s="74">
        <v>-999</v>
      </c>
      <c r="JH137" s="25"/>
      <c r="JI137" s="27"/>
      <c r="JJ137" s="27"/>
      <c r="JK137" s="27"/>
      <c r="JL137" s="27"/>
      <c r="JM137" s="25"/>
      <c r="JN137" s="27"/>
      <c r="JO137" s="27"/>
      <c r="JP137" s="27"/>
      <c r="JQ137" s="27"/>
      <c r="JR137" s="27"/>
      <c r="JS137" s="25"/>
      <c r="JT137" s="27"/>
      <c r="JU137" s="27"/>
      <c r="JV137" s="25"/>
      <c r="JW137" s="27"/>
      <c r="JX137" s="27"/>
      <c r="JY137" s="27"/>
      <c r="JZ137" s="27"/>
      <c r="KA137" s="27"/>
      <c r="KB137" s="25"/>
      <c r="KC137" s="25"/>
      <c r="KD137" s="27"/>
      <c r="KE137" s="27"/>
      <c r="KF137" s="27"/>
      <c r="KG137" s="27"/>
      <c r="KH137" s="27"/>
      <c r="KI137" s="27"/>
      <c r="KJ137" s="27"/>
      <c r="KK137" s="27"/>
      <c r="KL137" s="27"/>
      <c r="KM137" s="27"/>
      <c r="KN137" s="27"/>
      <c r="KO137" s="27"/>
      <c r="KP137" s="25"/>
      <c r="KQ137" s="25"/>
      <c r="KR137" s="27"/>
      <c r="KS137" s="25"/>
      <c r="KT137" s="25"/>
      <c r="KU137" s="27"/>
      <c r="KV137" s="27"/>
      <c r="KW137" s="27"/>
      <c r="KX137" s="27"/>
      <c r="KY137" s="27"/>
      <c r="KZ137" s="27"/>
      <c r="LA137" s="27"/>
      <c r="LB137" s="27"/>
      <c r="LC137" s="27"/>
      <c r="LD137" s="27"/>
      <c r="LE137" s="27"/>
      <c r="LF137" s="27"/>
      <c r="LG137" s="27"/>
      <c r="LH137" s="27"/>
      <c r="LI137" s="27"/>
      <c r="LJ137" s="27"/>
      <c r="LK137" s="27"/>
      <c r="LL137" s="27"/>
      <c r="LM137" s="27"/>
      <c r="LN137" s="27"/>
      <c r="LO137" s="27"/>
      <c r="LP137" s="27"/>
      <c r="LQ137" s="27"/>
      <c r="LR137" s="27"/>
      <c r="LS137" s="27"/>
      <c r="LT137" s="27"/>
      <c r="LU137" s="27"/>
      <c r="LV137" s="25"/>
      <c r="LW137" s="25"/>
      <c r="LX137" s="25"/>
      <c r="LY137" s="25"/>
      <c r="LZ137" s="27"/>
      <c r="MA137">
        <f t="shared" si="117"/>
        <v>17</v>
      </c>
      <c r="MB137" t="str">
        <f t="shared" si="118"/>
        <v/>
      </c>
      <c r="MC137">
        <f t="shared" si="119"/>
        <v>16</v>
      </c>
      <c r="MD137" t="str">
        <f t="shared" si="120"/>
        <v/>
      </c>
      <c r="ME137" t="str">
        <f t="shared" si="150"/>
        <v/>
      </c>
      <c r="MF137">
        <f t="shared" si="151"/>
        <v>2.8333333333333335</v>
      </c>
      <c r="MG137" t="str">
        <f t="shared" si="152"/>
        <v/>
      </c>
      <c r="MH137">
        <f t="shared" si="153"/>
        <v>3.2</v>
      </c>
      <c r="MI137" t="str">
        <f t="shared" si="154"/>
        <v/>
      </c>
      <c r="MJ137" t="str">
        <f t="shared" si="155"/>
        <v/>
      </c>
      <c r="MK137">
        <f t="shared" si="156"/>
        <v>1</v>
      </c>
      <c r="ML137">
        <f t="shared" si="157"/>
        <v>0.8</v>
      </c>
      <c r="MM137">
        <f t="shared" si="158"/>
        <v>1</v>
      </c>
      <c r="MN137">
        <f t="shared" si="159"/>
        <v>0</v>
      </c>
      <c r="MO137">
        <f t="shared" si="160"/>
        <v>1</v>
      </c>
      <c r="MP137">
        <f t="shared" si="161"/>
        <v>0.66666666666666663</v>
      </c>
      <c r="MQ137" t="str">
        <f t="shared" si="162"/>
        <v/>
      </c>
      <c r="MR137" t="str">
        <f t="shared" si="163"/>
        <v/>
      </c>
      <c r="MS137">
        <f t="shared" si="164"/>
        <v>71.285714285714292</v>
      </c>
      <c r="MT137">
        <f t="shared" si="165"/>
        <v>74</v>
      </c>
      <c r="MU137" s="77">
        <f t="shared" si="121"/>
        <v>0</v>
      </c>
      <c r="MV137">
        <f t="shared" si="122"/>
        <v>0</v>
      </c>
      <c r="MW137">
        <v>0</v>
      </c>
      <c r="MX137">
        <v>0</v>
      </c>
      <c r="MY137">
        <f t="shared" si="123"/>
        <v>0</v>
      </c>
      <c r="MZ137">
        <v>0</v>
      </c>
      <c r="NA137">
        <v>0</v>
      </c>
      <c r="NB137">
        <f t="shared" si="124"/>
        <v>1</v>
      </c>
      <c r="NC137">
        <f t="shared" si="125"/>
        <v>0</v>
      </c>
      <c r="ND137">
        <f t="shared" si="126"/>
        <v>1</v>
      </c>
      <c r="NE137">
        <f t="shared" si="127"/>
        <v>0</v>
      </c>
      <c r="NF137">
        <f t="shared" si="128"/>
        <v>1</v>
      </c>
      <c r="NG137">
        <f t="shared" si="129"/>
        <v>0</v>
      </c>
      <c r="NH137" t="str">
        <f t="shared" si="130"/>
        <v/>
      </c>
      <c r="NI137" t="str">
        <f t="shared" si="131"/>
        <v/>
      </c>
      <c r="NJ137" t="str">
        <f t="shared" si="132"/>
        <v/>
      </c>
      <c r="NK137" t="str">
        <f t="shared" si="133"/>
        <v/>
      </c>
      <c r="NL137" t="str">
        <f t="shared" si="134"/>
        <v/>
      </c>
      <c r="NM137" t="str">
        <f t="shared" si="135"/>
        <v/>
      </c>
      <c r="NN137" s="77" t="str">
        <f t="shared" si="136"/>
        <v/>
      </c>
      <c r="NO137" s="77" t="str">
        <f t="shared" si="137"/>
        <v/>
      </c>
      <c r="NP137" s="77" t="str">
        <f t="shared" si="138"/>
        <v/>
      </c>
      <c r="NQ137" s="77" t="str">
        <f t="shared" si="139"/>
        <v/>
      </c>
      <c r="NR137" s="77" t="str">
        <f t="shared" si="140"/>
        <v/>
      </c>
      <c r="NS137" s="77" t="str">
        <f t="shared" si="141"/>
        <v/>
      </c>
      <c r="NT137" s="77" t="str">
        <f t="shared" si="142"/>
        <v/>
      </c>
      <c r="NU137" s="77" t="str">
        <f t="shared" si="143"/>
        <v/>
      </c>
      <c r="NV137" s="77" t="str">
        <f t="shared" si="144"/>
        <v/>
      </c>
      <c r="NW137" s="77" t="e">
        <f>IF(LEN(VLOOKUP(I:I,#REF!, 2, 0))=0, "", VLOOKUP(I:I,#REF!, 2, 0))</f>
        <v>#REF!</v>
      </c>
      <c r="NX137" s="77" t="e">
        <f>IF(LEN(VLOOKUP(I:I,#REF!, 3, 0))=0, "", VLOOKUP(I:I,#REF!, 3, 0))</f>
        <v>#REF!</v>
      </c>
      <c r="NY137" s="77">
        <f t="shared" si="166"/>
        <v>0</v>
      </c>
      <c r="NZ137" s="77">
        <f t="shared" si="167"/>
        <v>0</v>
      </c>
      <c r="OA137" s="77">
        <f t="shared" si="168"/>
        <v>0</v>
      </c>
      <c r="OB137" s="77">
        <f t="shared" si="145"/>
        <v>0.5</v>
      </c>
      <c r="OC137">
        <f t="shared" si="146"/>
        <v>1</v>
      </c>
      <c r="OD137" s="77">
        <f t="shared" si="169"/>
        <v>0.25</v>
      </c>
      <c r="OE137" t="str">
        <f t="shared" si="147"/>
        <v/>
      </c>
      <c r="OF137" t="str">
        <f t="shared" si="148"/>
        <v/>
      </c>
      <c r="OG137" t="str">
        <f t="shared" si="170"/>
        <v/>
      </c>
      <c r="OH137">
        <f t="shared" si="149"/>
        <v>0.25</v>
      </c>
      <c r="OI137">
        <f t="shared" si="171"/>
        <v>0.5</v>
      </c>
      <c r="OJ137" s="77">
        <f t="shared" si="172"/>
        <v>0.125</v>
      </c>
      <c r="OK137" t="e">
        <f>IF(LEN(VLOOKUP(I:I,#REF!, 2, 0))=0, "", VLOOKUP(I:I,#REF!, 2, 0))</f>
        <v>#REF!</v>
      </c>
      <c r="OL137" t="e">
        <f>IF(LEN(VLOOKUP(I:I,#REF!, 3, 0))=0, "", VLOOKUP(I:I,#REF!, 3, 0))</f>
        <v>#REF!</v>
      </c>
      <c r="OM137" t="s">
        <v>353</v>
      </c>
      <c r="ON137" t="s">
        <v>353</v>
      </c>
      <c r="OO137" s="109">
        <v>0</v>
      </c>
      <c r="OP137" t="str">
        <f t="shared" si="173"/>
        <v/>
      </c>
      <c r="OQ137">
        <v>0</v>
      </c>
      <c r="OR137">
        <v>5</v>
      </c>
      <c r="OS137">
        <f t="shared" si="174"/>
        <v>14</v>
      </c>
    </row>
    <row r="138" spans="1:409" ht="18" customHeight="1">
      <c r="F138" t="s">
        <v>353</v>
      </c>
      <c r="G138" t="s">
        <v>353</v>
      </c>
      <c r="H138" s="110" t="s">
        <v>1845</v>
      </c>
      <c r="I138" s="110" t="s">
        <v>1845</v>
      </c>
      <c r="J138" s="5"/>
      <c r="K138" s="6">
        <v>44285.481539351851</v>
      </c>
      <c r="L138" s="6">
        <v>44286.60224537037</v>
      </c>
      <c r="M138" s="7">
        <v>100</v>
      </c>
      <c r="N138" s="7">
        <v>2</v>
      </c>
      <c r="O138" s="73">
        <v>1</v>
      </c>
      <c r="P138" s="4" t="s">
        <v>313</v>
      </c>
      <c r="Q138" s="7">
        <v>96829</v>
      </c>
      <c r="R138" s="7">
        <v>1</v>
      </c>
      <c r="S138" s="6">
        <v>44286.602269675925</v>
      </c>
      <c r="T138" s="4" t="s">
        <v>314</v>
      </c>
      <c r="U138" s="4" t="s">
        <v>779</v>
      </c>
      <c r="V138" s="4" t="s">
        <v>1158</v>
      </c>
      <c r="W138" s="4" t="s">
        <v>317</v>
      </c>
      <c r="X138" s="7">
        <v>11.882</v>
      </c>
      <c r="Y138" s="7">
        <v>27.393999999999998</v>
      </c>
      <c r="Z138" s="7">
        <v>29.922999999999998</v>
      </c>
      <c r="AA138" s="7">
        <v>4</v>
      </c>
      <c r="AB138" s="7">
        <v>4</v>
      </c>
      <c r="AC138" s="7">
        <v>1</v>
      </c>
      <c r="AD138" s="7">
        <v>0</v>
      </c>
      <c r="AE138" s="7">
        <v>3</v>
      </c>
      <c r="AF138" s="7">
        <v>1</v>
      </c>
      <c r="AG138" s="7">
        <v>3</v>
      </c>
      <c r="AH138" s="7">
        <v>3</v>
      </c>
      <c r="AI138" s="7">
        <v>1</v>
      </c>
      <c r="AJ138" s="4" t="s">
        <v>1846</v>
      </c>
      <c r="AK138" s="7">
        <v>6.5110000000000001</v>
      </c>
      <c r="AL138" s="7">
        <v>9.4</v>
      </c>
      <c r="AM138" s="7">
        <v>10.618</v>
      </c>
      <c r="AN138" s="7">
        <v>2</v>
      </c>
      <c r="AO138" s="7">
        <v>4</v>
      </c>
      <c r="AP138" s="7">
        <v>1</v>
      </c>
      <c r="AQ138" s="7">
        <v>0</v>
      </c>
      <c r="AR138" s="7">
        <v>0</v>
      </c>
      <c r="AS138" s="7">
        <v>168.232</v>
      </c>
      <c r="AT138" s="7">
        <v>0</v>
      </c>
      <c r="AU138" s="7">
        <v>184.375</v>
      </c>
      <c r="AV138" s="7">
        <v>469.21699999999998</v>
      </c>
      <c r="AW138" s="7">
        <v>472.96600000000001</v>
      </c>
      <c r="AX138" s="7">
        <v>10</v>
      </c>
      <c r="AY138" s="4" t="s">
        <v>1847</v>
      </c>
      <c r="AZ138" s="4" t="s">
        <v>377</v>
      </c>
      <c r="BA138" s="4"/>
      <c r="BB138" s="73">
        <v>1</v>
      </c>
      <c r="BC138" s="4" t="s">
        <v>1848</v>
      </c>
      <c r="BD138" s="7">
        <v>397.625</v>
      </c>
      <c r="BE138" s="7">
        <v>397.625</v>
      </c>
      <c r="BF138" s="7">
        <v>536.68499999999995</v>
      </c>
      <c r="BG138" s="7">
        <v>1</v>
      </c>
      <c r="BH138" s="7">
        <v>5.4249999999999998</v>
      </c>
      <c r="BI138" s="7">
        <v>5.4249999999999998</v>
      </c>
      <c r="BJ138" s="7">
        <v>25.138000000000002</v>
      </c>
      <c r="BK138" s="7">
        <v>1</v>
      </c>
      <c r="BL138" s="4" t="s">
        <v>479</v>
      </c>
      <c r="BM138" s="7">
        <v>55.819000000000003</v>
      </c>
      <c r="BN138" s="7">
        <v>55.819000000000003</v>
      </c>
      <c r="BO138" s="7">
        <v>73.94</v>
      </c>
      <c r="BP138" s="7">
        <v>1</v>
      </c>
      <c r="BQ138" s="7">
        <v>100</v>
      </c>
      <c r="BR138" s="7">
        <v>100</v>
      </c>
      <c r="BS138" s="7">
        <v>219.33699999999999</v>
      </c>
      <c r="BT138" s="7">
        <v>1082.4749999999999</v>
      </c>
      <c r="BU138" s="7">
        <v>1087.9349999999999</v>
      </c>
      <c r="BV138" s="7">
        <v>7</v>
      </c>
      <c r="BW138" s="4" t="s">
        <v>1849</v>
      </c>
      <c r="BX138" s="4" t="s">
        <v>572</v>
      </c>
      <c r="BY138" s="4"/>
      <c r="BZ138" s="73">
        <v>0</v>
      </c>
      <c r="CA138" s="4" t="s">
        <v>1850</v>
      </c>
      <c r="CB138" s="7">
        <v>0</v>
      </c>
      <c r="CC138" s="7">
        <v>0</v>
      </c>
      <c r="CD138" s="7">
        <v>49.685000000000002</v>
      </c>
      <c r="CE138" s="7">
        <v>0</v>
      </c>
      <c r="CF138" s="7">
        <v>100</v>
      </c>
      <c r="CG138" s="7">
        <v>90</v>
      </c>
      <c r="CH138" s="7">
        <v>48.207999999999998</v>
      </c>
      <c r="CI138" s="7">
        <v>62.792999999999999</v>
      </c>
      <c r="CJ138" s="7">
        <v>78.924999999999997</v>
      </c>
      <c r="CK138" s="7">
        <v>3</v>
      </c>
      <c r="CL138" s="97" t="s">
        <v>413</v>
      </c>
      <c r="CM138" s="94" t="s">
        <v>414</v>
      </c>
      <c r="CN138" s="7">
        <v>0</v>
      </c>
      <c r="CO138" s="7">
        <v>0</v>
      </c>
      <c r="CP138" s="7">
        <v>163.5</v>
      </c>
      <c r="CQ138" s="7">
        <v>0</v>
      </c>
      <c r="CR138" s="7">
        <v>100</v>
      </c>
      <c r="CS138" s="7">
        <v>100</v>
      </c>
      <c r="CT138" s="7">
        <v>4</v>
      </c>
      <c r="CU138" s="7">
        <v>1</v>
      </c>
      <c r="CV138" s="4" t="s">
        <v>1031</v>
      </c>
      <c r="CW138" s="7">
        <v>0</v>
      </c>
      <c r="CX138" s="7">
        <v>0</v>
      </c>
      <c r="CY138" s="7">
        <v>231.37</v>
      </c>
      <c r="CZ138" s="7">
        <v>0</v>
      </c>
      <c r="DA138" s="7">
        <v>2.78</v>
      </c>
      <c r="DB138" s="7">
        <v>2.78</v>
      </c>
      <c r="DC138" s="7">
        <v>13.629</v>
      </c>
      <c r="DD138" s="7">
        <v>1</v>
      </c>
      <c r="DE138" s="4" t="s">
        <v>479</v>
      </c>
      <c r="DF138" s="7">
        <v>0</v>
      </c>
      <c r="DG138" s="7">
        <v>0</v>
      </c>
      <c r="DH138" s="7">
        <v>39.051000000000002</v>
      </c>
      <c r="DI138" s="7">
        <v>0</v>
      </c>
      <c r="DJ138" s="7">
        <v>100</v>
      </c>
      <c r="DK138" s="7">
        <v>96</v>
      </c>
      <c r="DL138" s="7">
        <v>16.395</v>
      </c>
      <c r="DM138" s="7">
        <v>448.30200000000002</v>
      </c>
      <c r="DN138" s="7">
        <v>451.05200000000002</v>
      </c>
      <c r="DO138" s="7">
        <v>6</v>
      </c>
      <c r="DP138" s="4" t="s">
        <v>1851</v>
      </c>
      <c r="DQ138" s="4" t="s">
        <v>510</v>
      </c>
      <c r="DR138" s="4" t="s">
        <v>956</v>
      </c>
      <c r="DS138" s="73">
        <v>1</v>
      </c>
      <c r="DT138" s="4" t="s">
        <v>1852</v>
      </c>
      <c r="DU138" s="7">
        <v>0</v>
      </c>
      <c r="DV138" s="7">
        <v>0</v>
      </c>
      <c r="DW138" s="7">
        <v>71.340999999999994</v>
      </c>
      <c r="DX138" s="7">
        <v>0</v>
      </c>
      <c r="DY138" s="7">
        <v>100</v>
      </c>
      <c r="DZ138" s="7">
        <v>95</v>
      </c>
      <c r="EA138" s="7">
        <v>35.603999999999999</v>
      </c>
      <c r="EB138" s="7">
        <v>46.448</v>
      </c>
      <c r="EC138" s="7">
        <v>51.165999999999997</v>
      </c>
      <c r="ED138" s="7">
        <v>2</v>
      </c>
      <c r="EE138" s="94" t="s">
        <v>417</v>
      </c>
      <c r="EF138" s="94" t="s">
        <v>364</v>
      </c>
      <c r="EG138" s="7">
        <v>167.70599999999999</v>
      </c>
      <c r="EH138" s="7">
        <v>167.70599999999999</v>
      </c>
      <c r="EI138" s="7">
        <v>168.404</v>
      </c>
      <c r="EJ138" s="7">
        <v>1</v>
      </c>
      <c r="EK138" s="7">
        <v>100</v>
      </c>
      <c r="EL138" s="7">
        <v>100</v>
      </c>
      <c r="EM138" s="7">
        <v>4</v>
      </c>
      <c r="EN138" s="7">
        <v>0</v>
      </c>
      <c r="EO138" s="4" t="s">
        <v>1574</v>
      </c>
      <c r="EP138" s="7">
        <v>41.991999999999997</v>
      </c>
      <c r="EQ138" s="7">
        <v>49.46</v>
      </c>
      <c r="ER138" s="7">
        <v>52.878</v>
      </c>
      <c r="ES138" s="7">
        <v>4</v>
      </c>
      <c r="ET138" s="4" t="s">
        <v>1246</v>
      </c>
      <c r="EU138" s="7">
        <v>0</v>
      </c>
      <c r="EV138" s="7">
        <v>0</v>
      </c>
      <c r="EW138" s="7">
        <v>283.79399999999998</v>
      </c>
      <c r="EX138" s="7">
        <v>0</v>
      </c>
      <c r="EY138" s="7">
        <v>100</v>
      </c>
      <c r="EZ138" s="7">
        <v>100</v>
      </c>
      <c r="FA138" s="7">
        <v>9</v>
      </c>
      <c r="FB138" s="7">
        <v>129.452</v>
      </c>
      <c r="FC138" s="7">
        <v>131.23099999999999</v>
      </c>
      <c r="FD138" s="7">
        <v>9</v>
      </c>
      <c r="FE138" s="4" t="s">
        <v>1853</v>
      </c>
      <c r="FF138" s="7">
        <v>2</v>
      </c>
      <c r="FG138" s="7">
        <v>3</v>
      </c>
      <c r="FH138" s="7">
        <v>4</v>
      </c>
      <c r="FI138" s="7">
        <v>1</v>
      </c>
      <c r="FJ138" s="7">
        <v>2</v>
      </c>
      <c r="FK138" s="7">
        <v>0</v>
      </c>
      <c r="FL138" s="4" t="s">
        <v>313</v>
      </c>
      <c r="FM138" s="4" t="s">
        <v>313</v>
      </c>
      <c r="FN138" s="7">
        <v>1</v>
      </c>
      <c r="FO138" s="7">
        <v>14.648</v>
      </c>
      <c r="FP138" s="7">
        <v>230.40600000000001</v>
      </c>
      <c r="FQ138" s="7">
        <v>233.18799999999999</v>
      </c>
      <c r="FR138" s="7">
        <v>20</v>
      </c>
      <c r="FS138" s="4" t="s">
        <v>420</v>
      </c>
      <c r="FT138" s="4" t="s">
        <v>323</v>
      </c>
      <c r="FU138" s="4"/>
      <c r="FV138" s="73">
        <v>1</v>
      </c>
      <c r="FW138" s="4" t="s">
        <v>1854</v>
      </c>
      <c r="FX138" s="4" t="s">
        <v>456</v>
      </c>
      <c r="FY138" s="7">
        <v>246.72499999999999</v>
      </c>
      <c r="FZ138" s="7">
        <v>608.80499999999995</v>
      </c>
      <c r="GA138" s="7">
        <v>610.26800000000003</v>
      </c>
      <c r="GB138" s="7">
        <v>5</v>
      </c>
      <c r="GC138" s="4" t="s">
        <v>1855</v>
      </c>
      <c r="GD138" s="4" t="s">
        <v>368</v>
      </c>
      <c r="GE138" s="4"/>
      <c r="GF138" s="73">
        <v>1</v>
      </c>
      <c r="GG138" s="4" t="s">
        <v>1856</v>
      </c>
      <c r="GH138" s="4" t="s">
        <v>312</v>
      </c>
      <c r="GI138" s="7">
        <v>95.262</v>
      </c>
      <c r="GJ138" s="7">
        <v>139.376</v>
      </c>
      <c r="GK138" s="7">
        <v>141.24600000000001</v>
      </c>
      <c r="GL138" s="7">
        <v>4</v>
      </c>
      <c r="GM138" s="7">
        <v>1</v>
      </c>
      <c r="GN138" s="4" t="s">
        <v>1857</v>
      </c>
      <c r="GO138" s="7">
        <v>50.173999999999999</v>
      </c>
      <c r="GP138" s="7">
        <v>52.39</v>
      </c>
      <c r="GQ138" s="7">
        <v>57.014000000000003</v>
      </c>
      <c r="GR138" s="7">
        <v>3</v>
      </c>
      <c r="GS138" s="7">
        <v>1</v>
      </c>
      <c r="GT138" s="7">
        <v>4</v>
      </c>
      <c r="GU138" s="7">
        <v>0</v>
      </c>
      <c r="GV138" s="7">
        <v>2</v>
      </c>
      <c r="GW138" s="4" t="s">
        <v>448</v>
      </c>
      <c r="GX138" s="7">
        <v>16.172999999999998</v>
      </c>
      <c r="GY138" s="7">
        <v>80.149000000000001</v>
      </c>
      <c r="GZ138" s="7">
        <v>86.587000000000003</v>
      </c>
      <c r="HA138" s="7">
        <v>14</v>
      </c>
      <c r="HB138" s="7">
        <v>2</v>
      </c>
      <c r="HC138" s="7">
        <v>3</v>
      </c>
      <c r="HD138" s="7">
        <v>1</v>
      </c>
      <c r="HE138" s="7">
        <v>1</v>
      </c>
      <c r="HF138" s="7">
        <v>1</v>
      </c>
      <c r="HG138" s="7">
        <v>6</v>
      </c>
      <c r="HH138" s="7">
        <v>6</v>
      </c>
      <c r="HI138" s="4" t="s">
        <v>346</v>
      </c>
      <c r="HJ138" s="4" t="s">
        <v>347</v>
      </c>
      <c r="HK138" s="8"/>
      <c r="HL138" s="4" t="s">
        <v>1845</v>
      </c>
      <c r="HM138" s="6">
        <v>44288.43482638889</v>
      </c>
      <c r="HN138" s="6">
        <v>44288.596087962964</v>
      </c>
      <c r="HO138" s="7">
        <v>100</v>
      </c>
      <c r="HP138" s="7">
        <v>13933</v>
      </c>
      <c r="HQ138" s="7">
        <v>1</v>
      </c>
      <c r="HR138" s="6">
        <v>44288.596111145831</v>
      </c>
      <c r="HS138" s="4" t="s">
        <v>1394</v>
      </c>
      <c r="HT138" s="4" t="s">
        <v>1633</v>
      </c>
      <c r="HU138" s="4" t="s">
        <v>811</v>
      </c>
      <c r="HV138" s="4" t="s">
        <v>598</v>
      </c>
      <c r="HW138" s="7">
        <v>0</v>
      </c>
      <c r="HX138" s="7">
        <v>0</v>
      </c>
      <c r="HY138" s="7">
        <v>1</v>
      </c>
      <c r="HZ138" s="7">
        <v>1</v>
      </c>
      <c r="IA138" s="7">
        <v>1</v>
      </c>
      <c r="IB138" s="7">
        <v>1</v>
      </c>
      <c r="IC138" s="7">
        <v>2</v>
      </c>
      <c r="ID138" s="7">
        <v>4</v>
      </c>
      <c r="IE138" s="4" t="s">
        <v>1858</v>
      </c>
      <c r="IF138" s="7">
        <v>4</v>
      </c>
      <c r="IG138" s="7">
        <v>0</v>
      </c>
      <c r="IH138" s="4" t="s">
        <v>1859</v>
      </c>
      <c r="II138" s="4" t="s">
        <v>391</v>
      </c>
      <c r="IJ138" s="4"/>
      <c r="IK138" s="73">
        <v>1</v>
      </c>
      <c r="IL138" s="4" t="s">
        <v>1860</v>
      </c>
      <c r="IM138" s="73">
        <v>33</v>
      </c>
      <c r="IN138" s="4"/>
      <c r="IO138" s="73">
        <v>1</v>
      </c>
      <c r="IP138" s="4" t="s">
        <v>1861</v>
      </c>
      <c r="IQ138" s="4" t="s">
        <v>1862</v>
      </c>
      <c r="IR138" s="73">
        <v>17</v>
      </c>
      <c r="IS138" s="4"/>
      <c r="IT138" s="73">
        <v>0</v>
      </c>
      <c r="IU138" s="4" t="s">
        <v>1863</v>
      </c>
      <c r="IV138" s="73">
        <v>19</v>
      </c>
      <c r="IW138" s="4"/>
      <c r="IX138" s="73">
        <v>0</v>
      </c>
      <c r="IY138" s="4" t="s">
        <v>1864</v>
      </c>
      <c r="IZ138" s="4" t="s">
        <v>1865</v>
      </c>
      <c r="JA138" s="73">
        <v>40</v>
      </c>
      <c r="JB138" s="4"/>
      <c r="JC138" s="73">
        <v>1</v>
      </c>
      <c r="JD138" s="4" t="s">
        <v>1315</v>
      </c>
      <c r="JE138" s="73">
        <v>60</v>
      </c>
      <c r="JF138" s="4"/>
      <c r="JG138" s="73">
        <v>1</v>
      </c>
      <c r="JH138" s="4" t="s">
        <v>1866</v>
      </c>
      <c r="JI138" s="7">
        <v>4</v>
      </c>
      <c r="JJ138" s="7">
        <v>0</v>
      </c>
      <c r="JK138" s="7">
        <v>2</v>
      </c>
      <c r="JL138" s="7">
        <v>3</v>
      </c>
      <c r="JM138" s="4" t="s">
        <v>1867</v>
      </c>
      <c r="JN138" s="7">
        <v>1</v>
      </c>
      <c r="JO138" s="7">
        <v>2</v>
      </c>
      <c r="JP138" s="7">
        <v>2</v>
      </c>
      <c r="JQ138" s="7">
        <v>3</v>
      </c>
      <c r="JR138" s="7">
        <v>1</v>
      </c>
      <c r="JS138" s="4" t="s">
        <v>1868</v>
      </c>
      <c r="JT138" s="7">
        <v>2</v>
      </c>
      <c r="JU138" s="7">
        <v>1</v>
      </c>
      <c r="JV138" s="4" t="s">
        <v>1869</v>
      </c>
      <c r="JW138" s="7">
        <v>1</v>
      </c>
      <c r="JX138" s="7">
        <v>4</v>
      </c>
      <c r="JY138" s="7">
        <v>0</v>
      </c>
      <c r="JZ138" s="7">
        <v>1</v>
      </c>
      <c r="KA138" s="7">
        <v>1</v>
      </c>
      <c r="KB138" s="4" t="s">
        <v>312</v>
      </c>
      <c r="KC138" s="4" t="s">
        <v>313</v>
      </c>
      <c r="KD138" s="7">
        <v>1</v>
      </c>
      <c r="KE138" s="7">
        <v>14.382</v>
      </c>
      <c r="KF138" s="7">
        <v>46.564999999999998</v>
      </c>
      <c r="KG138" s="7">
        <v>48.116</v>
      </c>
      <c r="KH138" s="7">
        <v>8</v>
      </c>
      <c r="KI138" s="7">
        <v>2</v>
      </c>
      <c r="KJ138" s="7">
        <v>1</v>
      </c>
      <c r="KK138" s="7">
        <v>1</v>
      </c>
      <c r="KL138" s="7">
        <v>2</v>
      </c>
      <c r="KM138" s="7">
        <v>2</v>
      </c>
      <c r="KN138" s="7">
        <v>11</v>
      </c>
      <c r="KO138" s="7">
        <v>2</v>
      </c>
      <c r="KP138" s="4" t="s">
        <v>640</v>
      </c>
      <c r="KQ138" s="4" t="s">
        <v>313</v>
      </c>
      <c r="KR138" s="7">
        <v>1</v>
      </c>
      <c r="KS138" s="4" t="s">
        <v>1081</v>
      </c>
      <c r="KT138" s="4" t="s">
        <v>313</v>
      </c>
      <c r="KU138" s="7">
        <v>5</v>
      </c>
      <c r="KV138" s="7">
        <v>5</v>
      </c>
      <c r="KW138" s="7">
        <v>5</v>
      </c>
      <c r="KX138" s="7">
        <v>4</v>
      </c>
      <c r="KY138" s="7">
        <v>5</v>
      </c>
      <c r="KZ138" s="7">
        <v>5</v>
      </c>
      <c r="LA138" s="7">
        <v>5</v>
      </c>
      <c r="LB138" s="7">
        <v>4</v>
      </c>
      <c r="LC138" s="7">
        <v>5</v>
      </c>
      <c r="LD138" s="7">
        <v>5</v>
      </c>
      <c r="LE138" s="7">
        <v>5</v>
      </c>
      <c r="LF138" s="7">
        <v>5</v>
      </c>
      <c r="LG138" s="7">
        <v>5</v>
      </c>
      <c r="LH138" s="7">
        <v>2</v>
      </c>
      <c r="LI138" s="7">
        <v>4</v>
      </c>
      <c r="LJ138" s="7">
        <v>2</v>
      </c>
      <c r="LK138" s="7">
        <v>5</v>
      </c>
      <c r="LL138" s="7">
        <v>4</v>
      </c>
      <c r="LM138" s="7">
        <v>3</v>
      </c>
      <c r="LN138" s="7">
        <v>5</v>
      </c>
      <c r="LO138" s="7">
        <v>5</v>
      </c>
      <c r="LP138" s="7">
        <v>5</v>
      </c>
      <c r="LQ138" s="7">
        <v>5</v>
      </c>
      <c r="LR138" s="7">
        <v>5</v>
      </c>
      <c r="LS138" s="7">
        <v>5</v>
      </c>
      <c r="LT138" s="7">
        <v>5</v>
      </c>
      <c r="LU138" s="7">
        <v>5</v>
      </c>
      <c r="LV138" s="4" t="s">
        <v>1870</v>
      </c>
      <c r="LW138" s="4" t="s">
        <v>1871</v>
      </c>
      <c r="LX138" s="4" t="s">
        <v>594</v>
      </c>
      <c r="LY138" s="4" t="s">
        <v>1872</v>
      </c>
      <c r="LZ138" s="7">
        <v>65</v>
      </c>
      <c r="MA138">
        <f t="shared" si="117"/>
        <v>11</v>
      </c>
      <c r="MB138">
        <f t="shared" si="118"/>
        <v>10</v>
      </c>
      <c r="MC138">
        <f t="shared" si="119"/>
        <v>8</v>
      </c>
      <c r="MD138">
        <f t="shared" si="120"/>
        <v>8</v>
      </c>
      <c r="ME138">
        <f t="shared" si="150"/>
        <v>58</v>
      </c>
      <c r="MF138">
        <f t="shared" si="151"/>
        <v>1.8333333333333333</v>
      </c>
      <c r="MG138">
        <f t="shared" si="152"/>
        <v>1.6666666666666667</v>
      </c>
      <c r="MH138">
        <f t="shared" si="153"/>
        <v>1.6</v>
      </c>
      <c r="MI138">
        <f t="shared" si="154"/>
        <v>1.6</v>
      </c>
      <c r="MJ138">
        <f t="shared" si="155"/>
        <v>4.833333333333333</v>
      </c>
      <c r="MK138">
        <f t="shared" si="156"/>
        <v>0.8</v>
      </c>
      <c r="ML138">
        <f t="shared" si="157"/>
        <v>4</v>
      </c>
      <c r="MM138">
        <f t="shared" si="158"/>
        <v>0</v>
      </c>
      <c r="MN138">
        <f t="shared" si="159"/>
        <v>4</v>
      </c>
      <c r="MO138">
        <f t="shared" si="160"/>
        <v>0.66666666666666663</v>
      </c>
      <c r="MP138">
        <f t="shared" si="161"/>
        <v>4</v>
      </c>
      <c r="MQ138">
        <f t="shared" si="162"/>
        <v>0</v>
      </c>
      <c r="MR138">
        <f t="shared" si="163"/>
        <v>4</v>
      </c>
      <c r="MS138">
        <f t="shared" si="164"/>
        <v>100</v>
      </c>
      <c r="MT138">
        <f t="shared" si="165"/>
        <v>97.285714285714292</v>
      </c>
      <c r="MU138" s="77">
        <f t="shared" si="121"/>
        <v>1</v>
      </c>
      <c r="MV138">
        <f t="shared" si="122"/>
        <v>0</v>
      </c>
      <c r="MW138">
        <v>1</v>
      </c>
      <c r="MX138">
        <v>1</v>
      </c>
      <c r="MY138">
        <f t="shared" si="123"/>
        <v>1</v>
      </c>
      <c r="MZ138">
        <v>1</v>
      </c>
      <c r="NA138">
        <v>1</v>
      </c>
      <c r="NB138">
        <f t="shared" si="124"/>
        <v>1</v>
      </c>
      <c r="NC138">
        <f t="shared" si="125"/>
        <v>0.5</v>
      </c>
      <c r="ND138">
        <f t="shared" si="126"/>
        <v>1</v>
      </c>
      <c r="NE138">
        <f t="shared" si="127"/>
        <v>0</v>
      </c>
      <c r="NF138">
        <f t="shared" si="128"/>
        <v>1</v>
      </c>
      <c r="NG138">
        <f t="shared" si="129"/>
        <v>1</v>
      </c>
      <c r="NH138">
        <f t="shared" si="130"/>
        <v>1</v>
      </c>
      <c r="NI138">
        <f t="shared" si="131"/>
        <v>1</v>
      </c>
      <c r="NJ138">
        <f t="shared" si="132"/>
        <v>0</v>
      </c>
      <c r="NK138">
        <f t="shared" si="133"/>
        <v>0</v>
      </c>
      <c r="NL138">
        <f t="shared" si="134"/>
        <v>1</v>
      </c>
      <c r="NM138">
        <f t="shared" si="135"/>
        <v>1</v>
      </c>
      <c r="NN138" s="77">
        <f t="shared" si="136"/>
        <v>1</v>
      </c>
      <c r="NO138" s="77">
        <f t="shared" si="137"/>
        <v>0</v>
      </c>
      <c r="NP138" s="77">
        <f t="shared" si="138"/>
        <v>1</v>
      </c>
      <c r="NQ138" s="77">
        <f t="shared" si="139"/>
        <v>1</v>
      </c>
      <c r="NR138" s="77">
        <f t="shared" si="140"/>
        <v>1</v>
      </c>
      <c r="NS138" s="77">
        <f t="shared" si="141"/>
        <v>1</v>
      </c>
      <c r="NT138" s="77">
        <f t="shared" si="142"/>
        <v>1</v>
      </c>
      <c r="NU138" s="77">
        <f t="shared" si="143"/>
        <v>1</v>
      </c>
      <c r="NV138" s="77">
        <f t="shared" si="144"/>
        <v>1</v>
      </c>
      <c r="NW138" s="77" t="e">
        <f>IF(LEN(VLOOKUP(I:I,#REF!, 2, 0))=0, "", VLOOKUP(I:I,#REF!, 2, 0))</f>
        <v>#REF!</v>
      </c>
      <c r="NX138" s="77" t="e">
        <f>IF(LEN(VLOOKUP(I:I,#REF!, 3, 0))=0, "", VLOOKUP(I:I,#REF!, 3, 0))</f>
        <v>#REF!</v>
      </c>
      <c r="NY138" s="77">
        <f t="shared" si="166"/>
        <v>0.83333333333333337</v>
      </c>
      <c r="NZ138" s="77">
        <f t="shared" si="167"/>
        <v>1</v>
      </c>
      <c r="OA138" s="77">
        <f t="shared" si="168"/>
        <v>0.5</v>
      </c>
      <c r="OB138" s="77">
        <f t="shared" si="145"/>
        <v>0.75</v>
      </c>
      <c r="OC138">
        <f t="shared" si="146"/>
        <v>1</v>
      </c>
      <c r="OD138" s="77">
        <f t="shared" si="169"/>
        <v>0.625</v>
      </c>
      <c r="OE138">
        <f t="shared" si="147"/>
        <v>0.8</v>
      </c>
      <c r="OF138">
        <f t="shared" si="148"/>
        <v>0.81818181818181823</v>
      </c>
      <c r="OG138" t="e">
        <f t="shared" si="170"/>
        <v>#REF!</v>
      </c>
      <c r="OH138">
        <f t="shared" si="149"/>
        <v>0.79166666666666663</v>
      </c>
      <c r="OI138">
        <f t="shared" si="171"/>
        <v>0.75</v>
      </c>
      <c r="OJ138" s="77">
        <f t="shared" si="172"/>
        <v>0.8125</v>
      </c>
      <c r="OK138" t="e">
        <f>IF(LEN(VLOOKUP(I:I,#REF!, 2, 0))=0, "", VLOOKUP(I:I,#REF!, 2, 0))</f>
        <v>#REF!</v>
      </c>
      <c r="OL138" t="e">
        <f>IF(LEN(VLOOKUP(I:I,#REF!, 3, 0))=0, "", VLOOKUP(I:I,#REF!, 3, 0))</f>
        <v>#REF!</v>
      </c>
      <c r="OM138">
        <v>5</v>
      </c>
      <c r="ON138">
        <v>1</v>
      </c>
      <c r="OO138" s="1">
        <v>1</v>
      </c>
      <c r="OP138">
        <f t="shared" si="173"/>
        <v>6</v>
      </c>
      <c r="OQ138">
        <v>0</v>
      </c>
      <c r="OR138">
        <v>5</v>
      </c>
      <c r="OS138">
        <f t="shared" si="174"/>
        <v>8</v>
      </c>
    </row>
    <row r="139" spans="1:409" ht="18" customHeight="1">
      <c r="F139">
        <v>1</v>
      </c>
      <c r="G139">
        <v>1</v>
      </c>
      <c r="H139" s="110" t="s">
        <v>1873</v>
      </c>
      <c r="I139" s="110" t="s">
        <v>1873</v>
      </c>
      <c r="J139" s="5"/>
      <c r="K139" s="6">
        <v>44285.650972222225</v>
      </c>
      <c r="L139" s="6">
        <v>44287.611273148148</v>
      </c>
      <c r="M139" s="7">
        <v>100</v>
      </c>
      <c r="N139" s="7">
        <v>2</v>
      </c>
      <c r="O139" s="73">
        <v>1</v>
      </c>
      <c r="P139" s="4" t="s">
        <v>313</v>
      </c>
      <c r="Q139" s="7">
        <v>169369</v>
      </c>
      <c r="R139" s="7">
        <v>1</v>
      </c>
      <c r="S139" s="6">
        <v>44287.611290092595</v>
      </c>
      <c r="T139" s="4" t="s">
        <v>314</v>
      </c>
      <c r="U139" s="4" t="s">
        <v>1496</v>
      </c>
      <c r="V139" s="4" t="s">
        <v>1531</v>
      </c>
      <c r="W139" s="4" t="s">
        <v>675</v>
      </c>
      <c r="X139" s="7">
        <v>23.702999999999999</v>
      </c>
      <c r="Y139" s="7">
        <v>39.277999999999999</v>
      </c>
      <c r="Z139" s="7">
        <v>42.872</v>
      </c>
      <c r="AA139" s="7">
        <v>3</v>
      </c>
      <c r="AB139" s="7">
        <v>4</v>
      </c>
      <c r="AC139" s="7">
        <v>1</v>
      </c>
      <c r="AD139" s="7">
        <v>1</v>
      </c>
      <c r="AE139" s="7">
        <v>1</v>
      </c>
      <c r="AF139" s="7">
        <v>2</v>
      </c>
      <c r="AG139" s="7">
        <v>2</v>
      </c>
      <c r="AH139" s="7">
        <v>1</v>
      </c>
      <c r="AI139" s="7">
        <v>1</v>
      </c>
      <c r="AJ139" s="4" t="s">
        <v>1874</v>
      </c>
      <c r="AK139" s="7">
        <v>2.0059999999999998</v>
      </c>
      <c r="AL139" s="7">
        <v>3.9990000000000001</v>
      </c>
      <c r="AM139" s="7">
        <v>5.3570000000000002</v>
      </c>
      <c r="AN139" s="7">
        <v>2</v>
      </c>
      <c r="AO139" s="7">
        <v>4</v>
      </c>
      <c r="AP139" s="7">
        <v>1</v>
      </c>
      <c r="AQ139" s="7">
        <v>0</v>
      </c>
      <c r="AR139" s="7">
        <v>0</v>
      </c>
      <c r="AS139" s="7">
        <v>168.43299999999999</v>
      </c>
      <c r="AT139" s="7">
        <v>0</v>
      </c>
      <c r="AU139" s="7">
        <v>326.601</v>
      </c>
      <c r="AV139" s="7">
        <v>506.97500000000002</v>
      </c>
      <c r="AW139" s="7">
        <v>535.63099999999997</v>
      </c>
      <c r="AX139" s="7">
        <v>4</v>
      </c>
      <c r="AY139" s="4" t="s">
        <v>1875</v>
      </c>
      <c r="AZ139" s="4" t="s">
        <v>377</v>
      </c>
      <c r="BA139" s="4"/>
      <c r="BB139" s="73">
        <v>1</v>
      </c>
      <c r="BC139" s="4" t="s">
        <v>1876</v>
      </c>
      <c r="BD139" s="7">
        <v>48.128999999999998</v>
      </c>
      <c r="BE139" s="7">
        <v>48.128999999999998</v>
      </c>
      <c r="BF139" s="7">
        <v>294.66500000000002</v>
      </c>
      <c r="BG139" s="7">
        <v>1</v>
      </c>
      <c r="BH139" s="7">
        <v>3.3690000000000002</v>
      </c>
      <c r="BI139" s="7">
        <v>3.3690000000000002</v>
      </c>
      <c r="BJ139" s="7">
        <v>19.187000000000001</v>
      </c>
      <c r="BK139" s="7">
        <v>1</v>
      </c>
      <c r="BL139" s="4" t="s">
        <v>1877</v>
      </c>
      <c r="BM139" s="7">
        <v>0</v>
      </c>
      <c r="BN139" s="7">
        <v>0</v>
      </c>
      <c r="BO139" s="7">
        <v>215.303</v>
      </c>
      <c r="BP139" s="7">
        <v>0</v>
      </c>
      <c r="BQ139" s="7">
        <v>100</v>
      </c>
      <c r="BR139" s="7">
        <v>100</v>
      </c>
      <c r="BS139" s="7">
        <v>234.99100000000001</v>
      </c>
      <c r="BT139" s="7">
        <v>371.29399999999998</v>
      </c>
      <c r="BU139" s="7">
        <v>391.21699999999998</v>
      </c>
      <c r="BV139" s="7">
        <v>3</v>
      </c>
      <c r="BW139" s="4" t="s">
        <v>1878</v>
      </c>
      <c r="BX139" s="4" t="s">
        <v>516</v>
      </c>
      <c r="BY139" s="4"/>
      <c r="BZ139" s="73">
        <v>0</v>
      </c>
      <c r="CA139" s="4" t="s">
        <v>1879</v>
      </c>
      <c r="CB139" s="7">
        <v>265.536</v>
      </c>
      <c r="CC139" s="7">
        <v>411.827</v>
      </c>
      <c r="CD139" s="7">
        <v>644.02700000000004</v>
      </c>
      <c r="CE139" s="7">
        <v>2</v>
      </c>
      <c r="CF139" s="7">
        <v>100</v>
      </c>
      <c r="CG139" s="7">
        <v>75</v>
      </c>
      <c r="CH139" s="7">
        <v>205.494</v>
      </c>
      <c r="CI139" s="7">
        <v>218.54</v>
      </c>
      <c r="CJ139" s="7">
        <v>239.1</v>
      </c>
      <c r="CK139" s="7">
        <v>2</v>
      </c>
      <c r="CL139" s="97" t="s">
        <v>417</v>
      </c>
      <c r="CM139" s="94" t="s">
        <v>1880</v>
      </c>
      <c r="CN139" s="7">
        <v>0</v>
      </c>
      <c r="CO139" s="7">
        <v>0</v>
      </c>
      <c r="CP139" s="7">
        <v>163.08699999999999</v>
      </c>
      <c r="CQ139" s="7">
        <v>0</v>
      </c>
      <c r="CR139" s="7">
        <v>100</v>
      </c>
      <c r="CS139" s="7">
        <v>75</v>
      </c>
      <c r="CT139" s="7">
        <v>3</v>
      </c>
      <c r="CU139" s="7">
        <v>1</v>
      </c>
      <c r="CV139" s="4" t="s">
        <v>1881</v>
      </c>
      <c r="CW139" s="7">
        <v>1.2629999999999999</v>
      </c>
      <c r="CX139" s="7">
        <v>213.255</v>
      </c>
      <c r="CY139" s="7">
        <v>499.1</v>
      </c>
      <c r="CZ139" s="7">
        <v>2</v>
      </c>
      <c r="DA139" s="7">
        <v>2.8769999999999998</v>
      </c>
      <c r="DB139" s="7">
        <v>2.8769999999999998</v>
      </c>
      <c r="DC139" s="7">
        <v>18.37</v>
      </c>
      <c r="DD139" s="7">
        <v>1</v>
      </c>
      <c r="DE139" s="4" t="s">
        <v>1877</v>
      </c>
      <c r="DF139" s="7">
        <v>0</v>
      </c>
      <c r="DG139" s="7">
        <v>0</v>
      </c>
      <c r="DH139" s="7">
        <v>92.5</v>
      </c>
      <c r="DI139" s="7">
        <v>0</v>
      </c>
      <c r="DJ139" s="7">
        <v>100</v>
      </c>
      <c r="DK139" s="7">
        <v>90</v>
      </c>
      <c r="DL139" s="7">
        <v>17.606999999999999</v>
      </c>
      <c r="DM139" s="7">
        <v>1000.66</v>
      </c>
      <c r="DN139" s="7">
        <v>1049.2090000000001</v>
      </c>
      <c r="DO139" s="7">
        <v>6</v>
      </c>
      <c r="DP139" s="4" t="s">
        <v>1882</v>
      </c>
      <c r="DQ139" s="4" t="s">
        <v>510</v>
      </c>
      <c r="DR139" s="4" t="s">
        <v>956</v>
      </c>
      <c r="DS139" s="73">
        <v>1</v>
      </c>
      <c r="DT139" s="4" t="s">
        <v>1883</v>
      </c>
      <c r="DU139" s="7">
        <v>0</v>
      </c>
      <c r="DV139" s="7">
        <v>0</v>
      </c>
      <c r="DW139" s="7">
        <v>76.540000000000006</v>
      </c>
      <c r="DX139" s="7">
        <v>0</v>
      </c>
      <c r="DY139" s="7">
        <v>100</v>
      </c>
      <c r="DZ139" s="7">
        <v>80</v>
      </c>
      <c r="EA139" s="7">
        <v>30.25</v>
      </c>
      <c r="EB139" s="7">
        <v>63.082999999999998</v>
      </c>
      <c r="EC139" s="7">
        <v>68.034000000000006</v>
      </c>
      <c r="ED139" s="7">
        <v>3</v>
      </c>
      <c r="EE139" s="94" t="s">
        <v>417</v>
      </c>
      <c r="EF139" s="94" t="s">
        <v>364</v>
      </c>
      <c r="EG139" s="7">
        <v>0</v>
      </c>
      <c r="EH139" s="7">
        <v>0</v>
      </c>
      <c r="EI139" s="7">
        <v>170.17699999999999</v>
      </c>
      <c r="EJ139" s="7">
        <v>0</v>
      </c>
      <c r="EK139" s="7">
        <v>100</v>
      </c>
      <c r="EL139" s="7">
        <v>90</v>
      </c>
      <c r="EM139" s="7">
        <v>3</v>
      </c>
      <c r="EN139" s="7">
        <v>0</v>
      </c>
      <c r="EO139" s="4" t="s">
        <v>1884</v>
      </c>
      <c r="EP139" s="7">
        <v>29.317</v>
      </c>
      <c r="EQ139" s="7">
        <v>33.555</v>
      </c>
      <c r="ER139" s="7">
        <v>36.801000000000002</v>
      </c>
      <c r="ES139" s="7">
        <v>2</v>
      </c>
      <c r="ET139" s="4" t="s">
        <v>606</v>
      </c>
      <c r="EU139" s="7">
        <v>0</v>
      </c>
      <c r="EV139" s="7">
        <v>0</v>
      </c>
      <c r="EW139" s="7">
        <v>286.58</v>
      </c>
      <c r="EX139" s="7">
        <v>0</v>
      </c>
      <c r="EY139" s="7">
        <v>100</v>
      </c>
      <c r="EZ139" s="7">
        <v>98</v>
      </c>
      <c r="FA139" s="7">
        <v>11.901</v>
      </c>
      <c r="FB139" s="7">
        <v>122.416</v>
      </c>
      <c r="FC139" s="7">
        <v>124.791</v>
      </c>
      <c r="FD139" s="7">
        <v>11</v>
      </c>
      <c r="FE139" s="4" t="s">
        <v>1885</v>
      </c>
      <c r="FF139" s="7">
        <v>2</v>
      </c>
      <c r="FG139" s="7">
        <v>3</v>
      </c>
      <c r="FH139" s="7">
        <v>4</v>
      </c>
      <c r="FI139" s="7">
        <v>0</v>
      </c>
      <c r="FJ139" s="7">
        <v>1</v>
      </c>
      <c r="FK139" s="7">
        <v>0</v>
      </c>
      <c r="FL139" s="4" t="s">
        <v>313</v>
      </c>
      <c r="FM139" s="4" t="s">
        <v>313</v>
      </c>
      <c r="FN139" s="7">
        <v>1</v>
      </c>
      <c r="FO139" s="7">
        <v>475.11200000000002</v>
      </c>
      <c r="FP139" s="7">
        <v>4136.8040000000001</v>
      </c>
      <c r="FQ139" s="7">
        <v>4143.51</v>
      </c>
      <c r="FR139" s="7">
        <v>14</v>
      </c>
      <c r="FS139" s="4" t="s">
        <v>1886</v>
      </c>
      <c r="FT139" s="4" t="s">
        <v>323</v>
      </c>
      <c r="FU139" s="4"/>
      <c r="FV139" s="73">
        <v>1</v>
      </c>
      <c r="FW139" s="4" t="s">
        <v>1887</v>
      </c>
      <c r="FX139" s="4" t="s">
        <v>312</v>
      </c>
      <c r="FY139" s="7">
        <v>123.07899999999999</v>
      </c>
      <c r="FZ139" s="7">
        <v>135.333</v>
      </c>
      <c r="GA139" s="7">
        <v>141.30500000000001</v>
      </c>
      <c r="GB139" s="7">
        <v>3</v>
      </c>
      <c r="GC139" s="4" t="s">
        <v>833</v>
      </c>
      <c r="GD139" s="4" t="s">
        <v>320</v>
      </c>
      <c r="GE139" s="4"/>
      <c r="GF139" s="73">
        <v>-888</v>
      </c>
      <c r="GG139" s="4" t="s">
        <v>833</v>
      </c>
      <c r="GH139" s="4" t="s">
        <v>360</v>
      </c>
      <c r="GI139" s="7">
        <v>97.796000000000006</v>
      </c>
      <c r="GJ139" s="7">
        <v>158.60900000000001</v>
      </c>
      <c r="GK139" s="7">
        <v>193.255</v>
      </c>
      <c r="GL139" s="7">
        <v>4</v>
      </c>
      <c r="GM139" s="7">
        <v>1</v>
      </c>
      <c r="GN139" s="4" t="s">
        <v>1888</v>
      </c>
      <c r="GO139" s="7">
        <v>284.89299999999997</v>
      </c>
      <c r="GP139" s="7">
        <v>284.89299999999997</v>
      </c>
      <c r="GQ139" s="7">
        <v>287.62400000000002</v>
      </c>
      <c r="GR139" s="7">
        <v>1</v>
      </c>
      <c r="GS139" s="7">
        <v>1</v>
      </c>
      <c r="GT139" s="7">
        <v>2</v>
      </c>
      <c r="GU139" s="7">
        <v>0</v>
      </c>
      <c r="GV139" s="7">
        <v>3</v>
      </c>
      <c r="GW139" s="4" t="s">
        <v>627</v>
      </c>
      <c r="GX139" s="7">
        <v>11.477</v>
      </c>
      <c r="GY139" s="7">
        <v>66.355999999999995</v>
      </c>
      <c r="GZ139" s="7">
        <v>112.97499999999999</v>
      </c>
      <c r="HA139" s="7">
        <v>8</v>
      </c>
      <c r="HB139" s="7">
        <v>2</v>
      </c>
      <c r="HC139" s="7">
        <v>1</v>
      </c>
      <c r="HD139" s="7">
        <v>1</v>
      </c>
      <c r="HE139" s="7">
        <v>1</v>
      </c>
      <c r="HF139" s="7">
        <v>2</v>
      </c>
      <c r="HG139" s="7">
        <v>5</v>
      </c>
      <c r="HH139" s="7">
        <v>5</v>
      </c>
      <c r="HI139" s="4" t="s">
        <v>346</v>
      </c>
      <c r="HJ139" s="4" t="s">
        <v>347</v>
      </c>
      <c r="HK139" s="8"/>
      <c r="HL139" s="4" t="s">
        <v>1873</v>
      </c>
      <c r="HM139" s="6">
        <v>44288.434756944444</v>
      </c>
      <c r="HN139" s="6">
        <v>44288.496527777781</v>
      </c>
      <c r="HO139" s="7">
        <v>100</v>
      </c>
      <c r="HP139" s="7">
        <v>5337</v>
      </c>
      <c r="HQ139" s="7">
        <v>1</v>
      </c>
      <c r="HR139" s="6">
        <v>44288.496542025459</v>
      </c>
      <c r="HS139" s="4" t="s">
        <v>314</v>
      </c>
      <c r="HT139" s="4" t="s">
        <v>1496</v>
      </c>
      <c r="HU139" s="4" t="s">
        <v>1531</v>
      </c>
      <c r="HV139" s="4" t="s">
        <v>675</v>
      </c>
      <c r="HW139" s="7">
        <v>1</v>
      </c>
      <c r="HX139" s="7">
        <v>1</v>
      </c>
      <c r="HY139" s="7">
        <v>2</v>
      </c>
      <c r="HZ139" s="7">
        <v>1</v>
      </c>
      <c r="IA139" s="7">
        <v>1</v>
      </c>
      <c r="IB139" s="7">
        <v>1</v>
      </c>
      <c r="IC139" s="7">
        <v>3</v>
      </c>
      <c r="ID139" s="7">
        <v>1</v>
      </c>
      <c r="IE139" s="4" t="s">
        <v>1889</v>
      </c>
      <c r="IF139" s="7">
        <v>4</v>
      </c>
      <c r="IG139" s="7">
        <v>0</v>
      </c>
      <c r="IH139" s="4" t="s">
        <v>1890</v>
      </c>
      <c r="II139" s="4" t="s">
        <v>391</v>
      </c>
      <c r="IJ139" s="4"/>
      <c r="IK139" s="73">
        <v>1</v>
      </c>
      <c r="IL139" s="4" t="s">
        <v>1891</v>
      </c>
      <c r="IM139" s="73">
        <v>33</v>
      </c>
      <c r="IN139" s="4"/>
      <c r="IO139" s="73">
        <v>1</v>
      </c>
      <c r="IP139" s="4" t="s">
        <v>1892</v>
      </c>
      <c r="IQ139" s="4" t="s">
        <v>833</v>
      </c>
      <c r="IR139" s="4" t="s">
        <v>320</v>
      </c>
      <c r="IS139" s="4"/>
      <c r="IT139" s="73">
        <v>-888</v>
      </c>
      <c r="IU139" s="4" t="s">
        <v>1893</v>
      </c>
      <c r="IV139" s="73">
        <v>0</v>
      </c>
      <c r="IW139" s="73">
        <v>0.7</v>
      </c>
      <c r="IX139" s="73">
        <v>0</v>
      </c>
      <c r="IY139" s="4" t="s">
        <v>1894</v>
      </c>
      <c r="IZ139" s="4" t="s">
        <v>1895</v>
      </c>
      <c r="JA139" s="73">
        <v>40</v>
      </c>
      <c r="JB139" s="4"/>
      <c r="JC139" s="73">
        <v>1</v>
      </c>
      <c r="JD139" s="4" t="s">
        <v>1896</v>
      </c>
      <c r="JE139" s="73">
        <v>25</v>
      </c>
      <c r="JF139" s="4"/>
      <c r="JG139" s="73">
        <v>0</v>
      </c>
      <c r="JH139" s="4" t="s">
        <v>1897</v>
      </c>
      <c r="JI139" s="7">
        <v>2</v>
      </c>
      <c r="JJ139" s="7">
        <v>0</v>
      </c>
      <c r="JK139" s="7">
        <v>3</v>
      </c>
      <c r="JL139" s="7">
        <v>4</v>
      </c>
      <c r="JM139" s="4" t="s">
        <v>313</v>
      </c>
      <c r="JN139" s="7">
        <v>1</v>
      </c>
      <c r="JO139" s="7">
        <v>1</v>
      </c>
      <c r="JP139" s="7">
        <v>3</v>
      </c>
      <c r="JQ139" s="7">
        <v>2</v>
      </c>
      <c r="JR139" s="7">
        <v>1</v>
      </c>
      <c r="JS139" s="4" t="s">
        <v>1898</v>
      </c>
      <c r="JT139" s="7">
        <v>2</v>
      </c>
      <c r="JU139" s="7">
        <v>1</v>
      </c>
      <c r="JV139" s="4" t="s">
        <v>1899</v>
      </c>
      <c r="JW139" s="7">
        <v>2</v>
      </c>
      <c r="JX139" s="7">
        <v>3</v>
      </c>
      <c r="JY139" s="7">
        <v>0</v>
      </c>
      <c r="JZ139" s="7">
        <v>1</v>
      </c>
      <c r="KA139" s="7">
        <v>0</v>
      </c>
      <c r="KB139" s="4" t="s">
        <v>313</v>
      </c>
      <c r="KC139" s="4" t="s">
        <v>313</v>
      </c>
      <c r="KD139" s="7">
        <v>2</v>
      </c>
      <c r="KE139" s="7">
        <v>5.681</v>
      </c>
      <c r="KF139" s="7">
        <v>40.107999999999997</v>
      </c>
      <c r="KG139" s="7">
        <v>41.265000000000001</v>
      </c>
      <c r="KH139" s="7">
        <v>6</v>
      </c>
      <c r="KI139" s="7">
        <v>1</v>
      </c>
      <c r="KJ139" s="7">
        <v>2</v>
      </c>
      <c r="KK139" s="7">
        <v>1</v>
      </c>
      <c r="KL139" s="7">
        <v>1</v>
      </c>
      <c r="KM139" s="7">
        <v>2</v>
      </c>
      <c r="KN139" s="7">
        <v>10</v>
      </c>
      <c r="KO139" s="7">
        <v>2</v>
      </c>
      <c r="KP139" s="4" t="s">
        <v>326</v>
      </c>
      <c r="KQ139" s="4" t="s">
        <v>313</v>
      </c>
      <c r="KR139" s="7">
        <v>1</v>
      </c>
      <c r="KS139" s="4" t="s">
        <v>1081</v>
      </c>
      <c r="KT139" s="4" t="s">
        <v>313</v>
      </c>
      <c r="KU139" s="7">
        <v>5</v>
      </c>
      <c r="KV139" s="7">
        <v>4</v>
      </c>
      <c r="KW139" s="7">
        <v>3</v>
      </c>
      <c r="KX139" s="7">
        <v>3</v>
      </c>
      <c r="KY139" s="7">
        <v>4</v>
      </c>
      <c r="KZ139" s="7">
        <v>3</v>
      </c>
      <c r="LA139" s="7">
        <v>4</v>
      </c>
      <c r="LB139" s="7">
        <v>4</v>
      </c>
      <c r="LC139" s="7">
        <v>5</v>
      </c>
      <c r="LD139" s="7">
        <v>4</v>
      </c>
      <c r="LE139" s="7">
        <v>5</v>
      </c>
      <c r="LF139" s="7">
        <v>5</v>
      </c>
      <c r="LG139" s="7">
        <v>4</v>
      </c>
      <c r="LH139" s="7">
        <v>3</v>
      </c>
      <c r="LI139" s="7">
        <v>5</v>
      </c>
      <c r="LJ139" s="7">
        <v>4</v>
      </c>
      <c r="LK139" s="7">
        <v>4</v>
      </c>
      <c r="LL139" s="7">
        <v>5</v>
      </c>
      <c r="LM139" s="7">
        <v>4</v>
      </c>
      <c r="LN139" s="7">
        <v>5</v>
      </c>
      <c r="LO139" s="7">
        <v>5</v>
      </c>
      <c r="LP139" s="7">
        <v>5</v>
      </c>
      <c r="LQ139" s="7">
        <v>5</v>
      </c>
      <c r="LR139" s="7">
        <v>5</v>
      </c>
      <c r="LS139" s="7">
        <v>5</v>
      </c>
      <c r="LT139" s="7">
        <v>5</v>
      </c>
      <c r="LU139" s="7">
        <v>5</v>
      </c>
      <c r="LV139" s="4" t="s">
        <v>1900</v>
      </c>
      <c r="LW139" s="4" t="s">
        <v>1901</v>
      </c>
      <c r="LX139" s="4" t="s">
        <v>1902</v>
      </c>
      <c r="LY139" s="4" t="s">
        <v>313</v>
      </c>
      <c r="LZ139" s="7">
        <v>56</v>
      </c>
      <c r="MA139">
        <f t="shared" si="117"/>
        <v>8</v>
      </c>
      <c r="MB139">
        <f t="shared" si="118"/>
        <v>9</v>
      </c>
      <c r="MC139">
        <f t="shared" si="119"/>
        <v>7</v>
      </c>
      <c r="MD139">
        <f t="shared" si="120"/>
        <v>7</v>
      </c>
      <c r="ME139">
        <f t="shared" si="150"/>
        <v>49</v>
      </c>
      <c r="MF139">
        <f t="shared" si="151"/>
        <v>1.3333333333333333</v>
      </c>
      <c r="MG139">
        <f t="shared" si="152"/>
        <v>1.5</v>
      </c>
      <c r="MH139">
        <f t="shared" si="153"/>
        <v>1.4</v>
      </c>
      <c r="MI139">
        <f t="shared" si="154"/>
        <v>1.4</v>
      </c>
      <c r="MJ139">
        <f t="shared" si="155"/>
        <v>4.083333333333333</v>
      </c>
      <c r="MK139">
        <f t="shared" si="156"/>
        <v>0.6</v>
      </c>
      <c r="ML139">
        <f t="shared" si="157"/>
        <v>3.6</v>
      </c>
      <c r="MM139">
        <f t="shared" si="158"/>
        <v>0</v>
      </c>
      <c r="MN139">
        <f t="shared" si="159"/>
        <v>2</v>
      </c>
      <c r="MO139">
        <f t="shared" si="160"/>
        <v>0.5</v>
      </c>
      <c r="MP139">
        <f t="shared" si="161"/>
        <v>3.3333333333333335</v>
      </c>
      <c r="MQ139">
        <f t="shared" si="162"/>
        <v>0</v>
      </c>
      <c r="MR139">
        <f t="shared" si="163"/>
        <v>3</v>
      </c>
      <c r="MS139">
        <f t="shared" si="164"/>
        <v>100</v>
      </c>
      <c r="MT139">
        <f t="shared" si="165"/>
        <v>86.857142857142861</v>
      </c>
      <c r="MU139" s="77">
        <f t="shared" si="121"/>
        <v>1</v>
      </c>
      <c r="MV139">
        <f t="shared" si="122"/>
        <v>0</v>
      </c>
      <c r="MW139">
        <v>0</v>
      </c>
      <c r="MX139">
        <v>0</v>
      </c>
      <c r="MY139">
        <f t="shared" si="123"/>
        <v>1</v>
      </c>
      <c r="MZ139">
        <v>1</v>
      </c>
      <c r="NA139">
        <v>1</v>
      </c>
      <c r="NB139">
        <f t="shared" si="124"/>
        <v>1</v>
      </c>
      <c r="NC139">
        <f t="shared" si="125"/>
        <v>0</v>
      </c>
      <c r="ND139">
        <f t="shared" si="126"/>
        <v>0</v>
      </c>
      <c r="NE139">
        <f t="shared" si="127"/>
        <v>0</v>
      </c>
      <c r="NF139">
        <f t="shared" si="128"/>
        <v>1</v>
      </c>
      <c r="NG139">
        <f t="shared" si="129"/>
        <v>1</v>
      </c>
      <c r="NH139">
        <f t="shared" si="130"/>
        <v>1</v>
      </c>
      <c r="NI139">
        <f t="shared" si="131"/>
        <v>1</v>
      </c>
      <c r="NJ139">
        <f t="shared" si="132"/>
        <v>0</v>
      </c>
      <c r="NK139">
        <f t="shared" si="133"/>
        <v>0</v>
      </c>
      <c r="NL139">
        <f t="shared" si="134"/>
        <v>1</v>
      </c>
      <c r="NM139">
        <f t="shared" si="135"/>
        <v>0</v>
      </c>
      <c r="NN139" s="77">
        <f t="shared" si="136"/>
        <v>0.5</v>
      </c>
      <c r="NO139" s="77">
        <f t="shared" si="137"/>
        <v>0</v>
      </c>
      <c r="NP139" s="77">
        <f t="shared" si="138"/>
        <v>1</v>
      </c>
      <c r="NQ139" s="77">
        <f t="shared" si="139"/>
        <v>0</v>
      </c>
      <c r="NR139" s="77">
        <f t="shared" si="140"/>
        <v>0</v>
      </c>
      <c r="NS139" s="77">
        <f t="shared" si="141"/>
        <v>0</v>
      </c>
      <c r="NT139" s="77">
        <f t="shared" si="142"/>
        <v>1</v>
      </c>
      <c r="NU139" s="77">
        <f t="shared" si="143"/>
        <v>1</v>
      </c>
      <c r="NV139" s="77">
        <f t="shared" si="144"/>
        <v>1</v>
      </c>
      <c r="NW139" s="77" t="e">
        <f>IF(LEN(VLOOKUP(I:I,#REF!, 2, 0))=0, "", VLOOKUP(I:I,#REF!, 2, 0))</f>
        <v>#REF!</v>
      </c>
      <c r="NX139" s="77" t="e">
        <f>IF(LEN(VLOOKUP(I:I,#REF!, 3, 0))=0, "", VLOOKUP(I:I,#REF!, 3, 0))</f>
        <v>#REF!</v>
      </c>
      <c r="NY139" s="77">
        <f t="shared" si="166"/>
        <v>0.5</v>
      </c>
      <c r="NZ139" s="77">
        <f t="shared" si="167"/>
        <v>0.5</v>
      </c>
      <c r="OA139" s="77">
        <f t="shared" si="168"/>
        <v>0.5</v>
      </c>
      <c r="OB139" s="77">
        <f t="shared" si="145"/>
        <v>0.5</v>
      </c>
      <c r="OC139">
        <f t="shared" si="146"/>
        <v>0.5</v>
      </c>
      <c r="OD139" s="77">
        <f t="shared" si="169"/>
        <v>0.5</v>
      </c>
      <c r="OE139">
        <f t="shared" si="147"/>
        <v>0.5</v>
      </c>
      <c r="OF139">
        <f t="shared" si="148"/>
        <v>0.54545454545454541</v>
      </c>
      <c r="OG139" t="e">
        <f t="shared" si="170"/>
        <v>#REF!</v>
      </c>
      <c r="OH139">
        <f t="shared" si="149"/>
        <v>0.5</v>
      </c>
      <c r="OI139">
        <f t="shared" si="171"/>
        <v>0.5</v>
      </c>
      <c r="OJ139" s="77">
        <f t="shared" si="172"/>
        <v>0.5</v>
      </c>
      <c r="OK139" t="e">
        <f>IF(LEN(VLOOKUP(I:I,#REF!, 2, 0))=0, "", VLOOKUP(I:I,#REF!, 2, 0))</f>
        <v>#REF!</v>
      </c>
      <c r="OL139" t="e">
        <f>IF(LEN(VLOOKUP(I:I,#REF!, 3, 0))=0, "", VLOOKUP(I:I,#REF!, 3, 0))</f>
        <v>#REF!</v>
      </c>
      <c r="OM139">
        <v>4</v>
      </c>
      <c r="ON139">
        <v>1</v>
      </c>
      <c r="OO139" s="1">
        <v>1</v>
      </c>
      <c r="OP139">
        <f t="shared" si="173"/>
        <v>8</v>
      </c>
      <c r="OQ139">
        <v>0</v>
      </c>
      <c r="OR139">
        <v>5</v>
      </c>
      <c r="OS139">
        <f t="shared" si="174"/>
        <v>7</v>
      </c>
    </row>
    <row r="140" spans="1:409" ht="18" customHeight="1">
      <c r="C140">
        <v>1</v>
      </c>
      <c r="E140">
        <v>1</v>
      </c>
      <c r="F140" t="s">
        <v>353</v>
      </c>
      <c r="G140" t="s">
        <v>353</v>
      </c>
      <c r="H140" s="110" t="s">
        <v>1903</v>
      </c>
      <c r="I140" s="110" t="s">
        <v>1903</v>
      </c>
      <c r="J140" s="5"/>
      <c r="K140" s="6">
        <v>44285.66747685185</v>
      </c>
      <c r="L140" s="6">
        <v>44287.88758101852</v>
      </c>
      <c r="M140" s="7">
        <v>65</v>
      </c>
      <c r="N140" s="7">
        <v>2</v>
      </c>
      <c r="O140" s="73">
        <v>1</v>
      </c>
      <c r="P140" s="4" t="s">
        <v>313</v>
      </c>
      <c r="Q140" s="7">
        <v>191817</v>
      </c>
      <c r="R140" s="7">
        <v>0</v>
      </c>
      <c r="S140" s="6">
        <v>44293.50298553241</v>
      </c>
      <c r="T140" s="4" t="s">
        <v>314</v>
      </c>
      <c r="U140" s="4" t="s">
        <v>779</v>
      </c>
      <c r="V140" s="4" t="s">
        <v>1158</v>
      </c>
      <c r="W140" s="4" t="s">
        <v>317</v>
      </c>
      <c r="X140" s="7">
        <v>15.739000000000001</v>
      </c>
      <c r="Y140" s="7">
        <v>20.78</v>
      </c>
      <c r="Z140" s="7">
        <v>27.193999999999999</v>
      </c>
      <c r="AA140" s="7">
        <v>2</v>
      </c>
      <c r="AB140" s="7">
        <v>1</v>
      </c>
      <c r="AC140" s="7">
        <v>0</v>
      </c>
      <c r="AD140" s="7">
        <v>1</v>
      </c>
      <c r="AE140" s="7">
        <v>1</v>
      </c>
      <c r="AF140" s="7">
        <v>2</v>
      </c>
      <c r="AG140" s="7">
        <v>1</v>
      </c>
      <c r="AH140" s="7">
        <v>2</v>
      </c>
      <c r="AI140" s="7">
        <v>1</v>
      </c>
      <c r="AJ140" s="4" t="s">
        <v>387</v>
      </c>
      <c r="AK140" s="7">
        <v>3.605</v>
      </c>
      <c r="AL140" s="7">
        <v>4.9950000000000001</v>
      </c>
      <c r="AM140" s="7">
        <v>11.926</v>
      </c>
      <c r="AN140" s="7">
        <v>2</v>
      </c>
      <c r="AO140" s="7">
        <v>1</v>
      </c>
      <c r="AP140" s="7">
        <v>0</v>
      </c>
      <c r="AQ140" s="7">
        <v>453.62</v>
      </c>
      <c r="AR140" s="7">
        <v>453.62</v>
      </c>
      <c r="AS140" s="7">
        <v>454.10899999999998</v>
      </c>
      <c r="AT140" s="7">
        <v>1</v>
      </c>
      <c r="AU140" s="7">
        <v>75.278000000000006</v>
      </c>
      <c r="AV140" s="7">
        <v>78.400000000000006</v>
      </c>
      <c r="AW140" s="7">
        <v>101.232</v>
      </c>
      <c r="AX140" s="7">
        <v>2</v>
      </c>
      <c r="AY140" s="4" t="s">
        <v>331</v>
      </c>
      <c r="AZ140" s="4" t="s">
        <v>331</v>
      </c>
      <c r="BA140" s="4"/>
      <c r="BB140" s="73">
        <v>0</v>
      </c>
      <c r="BC140" s="4" t="s">
        <v>1904</v>
      </c>
      <c r="BD140" s="7">
        <v>0</v>
      </c>
      <c r="BE140" s="7">
        <v>0</v>
      </c>
      <c r="BF140" s="7">
        <v>10879.141</v>
      </c>
      <c r="BG140" s="7">
        <v>0</v>
      </c>
      <c r="BH140" s="7">
        <v>1.6279999999999999</v>
      </c>
      <c r="BI140" s="7">
        <v>4.3540000000000001</v>
      </c>
      <c r="BJ140" s="7">
        <v>10.744999999999999</v>
      </c>
      <c r="BK140" s="7">
        <v>2</v>
      </c>
      <c r="BL140" s="4" t="s">
        <v>326</v>
      </c>
      <c r="BM140" s="7">
        <v>0</v>
      </c>
      <c r="BN140" s="7">
        <v>0</v>
      </c>
      <c r="BO140" s="7">
        <v>129.13399999999999</v>
      </c>
      <c r="BP140" s="7">
        <v>0</v>
      </c>
      <c r="BQ140" s="7">
        <v>100</v>
      </c>
      <c r="BR140" s="7">
        <v>100</v>
      </c>
      <c r="BS140" s="7">
        <v>98.427000000000007</v>
      </c>
      <c r="BT140" s="7">
        <v>639.16200000000003</v>
      </c>
      <c r="BU140" s="7">
        <v>645.76400000000001</v>
      </c>
      <c r="BV140" s="7">
        <v>4</v>
      </c>
      <c r="BW140" s="4" t="s">
        <v>323</v>
      </c>
      <c r="BX140" s="4" t="s">
        <v>323</v>
      </c>
      <c r="BY140" s="4"/>
      <c r="BZ140" s="73">
        <v>0</v>
      </c>
      <c r="CA140" s="4" t="s">
        <v>1905</v>
      </c>
      <c r="CB140" s="7">
        <v>50.920999999999999</v>
      </c>
      <c r="CC140" s="7">
        <v>50.920999999999999</v>
      </c>
      <c r="CD140" s="7">
        <v>51.88</v>
      </c>
      <c r="CE140" s="7">
        <v>1</v>
      </c>
      <c r="CF140" s="7">
        <v>100</v>
      </c>
      <c r="CG140" s="7">
        <v>40</v>
      </c>
      <c r="CH140" s="7">
        <v>24.472000000000001</v>
      </c>
      <c r="CI140" s="7">
        <v>38.076999999999998</v>
      </c>
      <c r="CJ140" s="7">
        <v>46.713999999999999</v>
      </c>
      <c r="CK140" s="7">
        <v>4</v>
      </c>
      <c r="CL140" s="97" t="s">
        <v>413</v>
      </c>
      <c r="CM140" s="94" t="s">
        <v>1906</v>
      </c>
      <c r="CN140" s="7">
        <v>258.303</v>
      </c>
      <c r="CO140" s="7">
        <v>258.303</v>
      </c>
      <c r="CP140" s="7">
        <v>299.36900000000003</v>
      </c>
      <c r="CQ140" s="7">
        <v>1</v>
      </c>
      <c r="CR140" s="4" t="s">
        <v>353</v>
      </c>
      <c r="CS140" s="4" t="s">
        <v>353</v>
      </c>
      <c r="CT140" s="4" t="s">
        <v>353</v>
      </c>
      <c r="CU140" s="4" t="s">
        <v>353</v>
      </c>
      <c r="CV140" s="4" t="s">
        <v>353</v>
      </c>
      <c r="CW140" s="4" t="s">
        <v>353</v>
      </c>
      <c r="CX140" s="4" t="s">
        <v>353</v>
      </c>
      <c r="CY140" s="4" t="s">
        <v>353</v>
      </c>
      <c r="CZ140" s="4" t="s">
        <v>353</v>
      </c>
      <c r="DA140" s="4" t="s">
        <v>353</v>
      </c>
      <c r="DB140" s="4" t="s">
        <v>353</v>
      </c>
      <c r="DC140" s="4" t="s">
        <v>353</v>
      </c>
      <c r="DD140" s="4" t="s">
        <v>353</v>
      </c>
      <c r="DE140" s="4" t="s">
        <v>353</v>
      </c>
      <c r="DF140" s="4" t="s">
        <v>353</v>
      </c>
      <c r="DG140" s="4" t="s">
        <v>353</v>
      </c>
      <c r="DH140" s="4" t="s">
        <v>353</v>
      </c>
      <c r="DI140" s="4" t="s">
        <v>353</v>
      </c>
      <c r="DJ140" s="4" t="s">
        <v>353</v>
      </c>
      <c r="DK140" s="4" t="s">
        <v>353</v>
      </c>
      <c r="DL140" s="4" t="s">
        <v>353</v>
      </c>
      <c r="DM140" s="4" t="s">
        <v>353</v>
      </c>
      <c r="DN140" s="4" t="s">
        <v>353</v>
      </c>
      <c r="DO140" s="4" t="s">
        <v>353</v>
      </c>
      <c r="DP140" s="4" t="s">
        <v>353</v>
      </c>
      <c r="DQ140" s="4" t="s">
        <v>320</v>
      </c>
      <c r="DR140" s="4"/>
      <c r="DS140" s="73">
        <v>-999</v>
      </c>
      <c r="DT140" s="4" t="s">
        <v>353</v>
      </c>
      <c r="DU140" s="4" t="s">
        <v>353</v>
      </c>
      <c r="DV140" s="4" t="s">
        <v>353</v>
      </c>
      <c r="DW140" s="4" t="s">
        <v>353</v>
      </c>
      <c r="DX140" s="4" t="s">
        <v>353</v>
      </c>
      <c r="DY140" s="4" t="s">
        <v>353</v>
      </c>
      <c r="DZ140" s="4" t="s">
        <v>353</v>
      </c>
      <c r="EA140" s="4" t="s">
        <v>353</v>
      </c>
      <c r="EB140" s="4" t="s">
        <v>353</v>
      </c>
      <c r="EC140" s="4" t="s">
        <v>353</v>
      </c>
      <c r="ED140" s="4" t="s">
        <v>353</v>
      </c>
      <c r="EE140" s="94" t="s">
        <v>353</v>
      </c>
      <c r="EF140" s="94" t="s">
        <v>353</v>
      </c>
      <c r="EG140" s="4" t="s">
        <v>353</v>
      </c>
      <c r="EH140" s="4" t="s">
        <v>353</v>
      </c>
      <c r="EI140" s="4" t="s">
        <v>353</v>
      </c>
      <c r="EJ140" s="4" t="s">
        <v>353</v>
      </c>
      <c r="EK140" s="4" t="s">
        <v>353</v>
      </c>
      <c r="EL140" s="4" t="s">
        <v>353</v>
      </c>
      <c r="EM140" s="4" t="s">
        <v>353</v>
      </c>
      <c r="EN140" s="4" t="s">
        <v>353</v>
      </c>
      <c r="EO140" s="4" t="s">
        <v>353</v>
      </c>
      <c r="EP140" s="4" t="s">
        <v>353</v>
      </c>
      <c r="EQ140" s="4" t="s">
        <v>353</v>
      </c>
      <c r="ER140" s="4" t="s">
        <v>353</v>
      </c>
      <c r="ES140" s="4" t="s">
        <v>353</v>
      </c>
      <c r="ET140" s="4" t="s">
        <v>353</v>
      </c>
      <c r="EU140" s="4" t="s">
        <v>353</v>
      </c>
      <c r="EV140" s="4" t="s">
        <v>353</v>
      </c>
      <c r="EW140" s="4" t="s">
        <v>353</v>
      </c>
      <c r="EX140" s="4" t="s">
        <v>353</v>
      </c>
      <c r="EY140" s="4" t="s">
        <v>353</v>
      </c>
      <c r="EZ140" s="4" t="s">
        <v>353</v>
      </c>
      <c r="FA140" s="4" t="s">
        <v>353</v>
      </c>
      <c r="FB140" s="4" t="s">
        <v>353</v>
      </c>
      <c r="FC140" s="4" t="s">
        <v>353</v>
      </c>
      <c r="FD140" s="4" t="s">
        <v>353</v>
      </c>
      <c r="FE140" s="4" t="s">
        <v>353</v>
      </c>
      <c r="FF140" s="4" t="s">
        <v>353</v>
      </c>
      <c r="FG140" s="4" t="s">
        <v>353</v>
      </c>
      <c r="FH140" s="4" t="s">
        <v>353</v>
      </c>
      <c r="FI140" s="4" t="s">
        <v>353</v>
      </c>
      <c r="FJ140" s="4" t="s">
        <v>353</v>
      </c>
      <c r="FK140" s="4" t="s">
        <v>353</v>
      </c>
      <c r="FL140" s="4" t="s">
        <v>353</v>
      </c>
      <c r="FM140" s="4" t="s">
        <v>353</v>
      </c>
      <c r="FN140" s="4" t="s">
        <v>353</v>
      </c>
      <c r="FO140" s="4" t="s">
        <v>353</v>
      </c>
      <c r="FP140" s="4" t="s">
        <v>353</v>
      </c>
      <c r="FQ140" s="4" t="s">
        <v>353</v>
      </c>
      <c r="FR140" s="4" t="s">
        <v>353</v>
      </c>
      <c r="FS140" s="4" t="s">
        <v>353</v>
      </c>
      <c r="FT140" s="4" t="s">
        <v>320</v>
      </c>
      <c r="FU140" s="4"/>
      <c r="FV140" s="73">
        <v>-999</v>
      </c>
      <c r="FW140" s="4" t="s">
        <v>353</v>
      </c>
      <c r="FX140" s="4" t="s">
        <v>353</v>
      </c>
      <c r="FY140" s="4" t="s">
        <v>353</v>
      </c>
      <c r="FZ140" s="4" t="s">
        <v>353</v>
      </c>
      <c r="GA140" s="4" t="s">
        <v>353</v>
      </c>
      <c r="GB140" s="4" t="s">
        <v>353</v>
      </c>
      <c r="GC140" s="4" t="s">
        <v>353</v>
      </c>
      <c r="GD140" s="4" t="s">
        <v>320</v>
      </c>
      <c r="GE140" s="4"/>
      <c r="GF140" s="73">
        <v>-999</v>
      </c>
      <c r="GG140" s="4" t="s">
        <v>353</v>
      </c>
      <c r="GH140" s="4" t="s">
        <v>353</v>
      </c>
      <c r="GI140" s="4" t="s">
        <v>353</v>
      </c>
      <c r="GJ140" s="4" t="s">
        <v>353</v>
      </c>
      <c r="GK140" s="4" t="s">
        <v>353</v>
      </c>
      <c r="GL140" s="4" t="s">
        <v>353</v>
      </c>
      <c r="GM140" s="4" t="s">
        <v>353</v>
      </c>
      <c r="GN140" s="4" t="s">
        <v>353</v>
      </c>
      <c r="GO140" s="4" t="s">
        <v>353</v>
      </c>
      <c r="GP140" s="4" t="s">
        <v>353</v>
      </c>
      <c r="GQ140" s="4" t="s">
        <v>353</v>
      </c>
      <c r="GR140" s="4" t="s">
        <v>353</v>
      </c>
      <c r="GS140" s="4" t="s">
        <v>353</v>
      </c>
      <c r="GT140" s="4" t="s">
        <v>353</v>
      </c>
      <c r="GU140" s="4" t="s">
        <v>353</v>
      </c>
      <c r="GV140" s="4" t="s">
        <v>353</v>
      </c>
      <c r="GW140" s="4" t="s">
        <v>353</v>
      </c>
      <c r="GX140" s="4" t="s">
        <v>353</v>
      </c>
      <c r="GY140" s="4" t="s">
        <v>353</v>
      </c>
      <c r="GZ140" s="4" t="s">
        <v>353</v>
      </c>
      <c r="HA140" s="4" t="s">
        <v>353</v>
      </c>
      <c r="HB140" s="4" t="s">
        <v>353</v>
      </c>
      <c r="HC140" s="4" t="s">
        <v>353</v>
      </c>
      <c r="HD140" s="4" t="s">
        <v>353</v>
      </c>
      <c r="HE140" s="4" t="s">
        <v>353</v>
      </c>
      <c r="HF140" s="4" t="s">
        <v>353</v>
      </c>
      <c r="HG140" s="4" t="s">
        <v>353</v>
      </c>
      <c r="HH140" s="4" t="s">
        <v>353</v>
      </c>
      <c r="HI140" s="4" t="s">
        <v>346</v>
      </c>
      <c r="HJ140" s="4" t="s">
        <v>347</v>
      </c>
      <c r="HK140" s="8"/>
      <c r="HL140" s="4" t="s">
        <v>1903</v>
      </c>
      <c r="HM140" s="9"/>
      <c r="HN140" s="9"/>
      <c r="HO140" s="9"/>
      <c r="HP140" s="9"/>
      <c r="HQ140" s="9"/>
      <c r="HR140" s="9"/>
      <c r="HS140" s="9"/>
      <c r="HT140" s="9"/>
      <c r="HU140" s="9"/>
      <c r="HV140" s="9"/>
      <c r="HW140" s="9"/>
      <c r="HX140" s="9"/>
      <c r="HY140" s="9"/>
      <c r="HZ140" s="9"/>
      <c r="IA140" s="9"/>
      <c r="IB140" s="9"/>
      <c r="IC140" s="9"/>
      <c r="ID140" s="9"/>
      <c r="IE140" s="9"/>
      <c r="IF140" s="9"/>
      <c r="IG140" s="9"/>
      <c r="IH140" s="9"/>
      <c r="II140" s="9" t="s">
        <v>320</v>
      </c>
      <c r="IJ140" s="9"/>
      <c r="IK140" s="7">
        <v>-999</v>
      </c>
      <c r="IL140" s="9"/>
      <c r="IM140" s="9" t="s">
        <v>320</v>
      </c>
      <c r="IN140" s="9"/>
      <c r="IO140" s="73">
        <v>-999</v>
      </c>
      <c r="IP140" s="9"/>
      <c r="IQ140" s="9"/>
      <c r="IR140" s="9" t="s">
        <v>320</v>
      </c>
      <c r="IS140" s="9"/>
      <c r="IT140" s="7">
        <v>-999</v>
      </c>
      <c r="IU140" s="9"/>
      <c r="IV140" s="9" t="s">
        <v>320</v>
      </c>
      <c r="IW140" s="9"/>
      <c r="IX140" s="7">
        <v>-999</v>
      </c>
      <c r="IY140" s="9"/>
      <c r="IZ140" s="9"/>
      <c r="JA140" s="9" t="s">
        <v>320</v>
      </c>
      <c r="JB140" s="9"/>
      <c r="JC140" s="7">
        <v>-999</v>
      </c>
      <c r="JD140" s="9"/>
      <c r="JE140" s="9" t="s">
        <v>320</v>
      </c>
      <c r="JF140" s="9"/>
      <c r="JG140" s="7">
        <v>-999</v>
      </c>
      <c r="JH140" s="9"/>
      <c r="JI140" s="9"/>
      <c r="JJ140" s="9"/>
      <c r="JK140" s="9"/>
      <c r="JL140" s="9"/>
      <c r="JM140" s="9"/>
      <c r="JN140" s="9"/>
      <c r="JO140" s="9"/>
      <c r="JP140" s="9"/>
      <c r="JQ140" s="9"/>
      <c r="JR140" s="9"/>
      <c r="JS140" s="9"/>
      <c r="JT140" s="9"/>
      <c r="JU140" s="9"/>
      <c r="JV140" s="9"/>
      <c r="JW140" s="9"/>
      <c r="JX140" s="9"/>
      <c r="JY140" s="9"/>
      <c r="JZ140" s="9"/>
      <c r="KA140" s="9"/>
      <c r="KB140" s="9"/>
      <c r="KC140" s="9"/>
      <c r="KD140" s="9"/>
      <c r="KE140" s="9"/>
      <c r="KF140" s="9"/>
      <c r="KG140" s="9"/>
      <c r="KH140" s="9"/>
      <c r="KI140" s="9"/>
      <c r="KJ140" s="9"/>
      <c r="KK140" s="9"/>
      <c r="KL140" s="9"/>
      <c r="KM140" s="9"/>
      <c r="KN140" s="9"/>
      <c r="KO140" s="9"/>
      <c r="KP140" s="9"/>
      <c r="KQ140" s="9"/>
      <c r="KR140" s="9"/>
      <c r="KS140" s="9"/>
      <c r="KT140" s="9"/>
      <c r="KU140" s="9"/>
      <c r="KV140" s="9"/>
      <c r="KW140" s="9"/>
      <c r="KX140" s="9"/>
      <c r="KY140" s="9"/>
      <c r="KZ140" s="9"/>
      <c r="LA140" s="9"/>
      <c r="LB140" s="9"/>
      <c r="LC140" s="9"/>
      <c r="LD140" s="9"/>
      <c r="LE140" s="9"/>
      <c r="LF140" s="9"/>
      <c r="LG140" s="9"/>
      <c r="LH140" s="9"/>
      <c r="LI140" s="9"/>
      <c r="LJ140" s="9"/>
      <c r="LK140" s="9"/>
      <c r="LL140" s="9"/>
      <c r="LM140" s="9"/>
      <c r="LN140" s="9"/>
      <c r="LO140" s="9"/>
      <c r="LP140" s="9"/>
      <c r="LQ140" s="9"/>
      <c r="LR140" s="9"/>
      <c r="LS140" s="9"/>
      <c r="LT140" s="9"/>
      <c r="LU140" s="9"/>
      <c r="LV140" s="9"/>
      <c r="LW140" s="9"/>
      <c r="LX140" s="9"/>
      <c r="LY140" s="9"/>
      <c r="LZ140" s="9"/>
      <c r="MA140">
        <f t="shared" si="117"/>
        <v>8</v>
      </c>
      <c r="MB140" t="str">
        <f t="shared" si="118"/>
        <v/>
      </c>
      <c r="MC140" t="str">
        <f t="shared" si="119"/>
        <v/>
      </c>
      <c r="MD140" t="str">
        <f t="shared" si="120"/>
        <v/>
      </c>
      <c r="ME140" t="str">
        <f t="shared" si="150"/>
        <v/>
      </c>
      <c r="MF140">
        <f t="shared" si="151"/>
        <v>1.3333333333333333</v>
      </c>
      <c r="MG140" t="str">
        <f t="shared" si="152"/>
        <v/>
      </c>
      <c r="MH140" t="str">
        <f t="shared" si="153"/>
        <v/>
      </c>
      <c r="MI140" t="str">
        <f t="shared" si="154"/>
        <v/>
      </c>
      <c r="MJ140" t="str">
        <f t="shared" si="155"/>
        <v/>
      </c>
      <c r="MK140">
        <f t="shared" si="156"/>
        <v>0</v>
      </c>
      <c r="ML140">
        <f t="shared" si="157"/>
        <v>1</v>
      </c>
      <c r="MM140" t="str">
        <f t="shared" si="158"/>
        <v/>
      </c>
      <c r="MN140" t="str">
        <f t="shared" si="159"/>
        <v/>
      </c>
      <c r="MO140">
        <f t="shared" si="160"/>
        <v>0</v>
      </c>
      <c r="MP140">
        <f t="shared" si="161"/>
        <v>1</v>
      </c>
      <c r="MQ140" t="str">
        <f t="shared" si="162"/>
        <v/>
      </c>
      <c r="MR140" t="str">
        <f t="shared" si="163"/>
        <v/>
      </c>
      <c r="MS140">
        <f t="shared" si="164"/>
        <v>100</v>
      </c>
      <c r="MT140">
        <f t="shared" si="165"/>
        <v>70</v>
      </c>
      <c r="MU140" s="77">
        <f t="shared" si="121"/>
        <v>0</v>
      </c>
      <c r="MV140">
        <f t="shared" si="122"/>
        <v>0</v>
      </c>
      <c r="MW140">
        <v>1</v>
      </c>
      <c r="MX140">
        <v>0</v>
      </c>
      <c r="MY140" t="str">
        <f t="shared" si="123"/>
        <v/>
      </c>
      <c r="NB140" t="str">
        <f t="shared" si="124"/>
        <v/>
      </c>
      <c r="NC140" t="str">
        <f t="shared" si="125"/>
        <v/>
      </c>
      <c r="ND140" t="str">
        <f t="shared" si="126"/>
        <v/>
      </c>
      <c r="NE140" t="str">
        <f t="shared" si="127"/>
        <v/>
      </c>
      <c r="NF140" t="str">
        <f t="shared" si="128"/>
        <v/>
      </c>
      <c r="NG140" t="str">
        <f t="shared" si="129"/>
        <v/>
      </c>
      <c r="NH140" t="str">
        <f t="shared" si="130"/>
        <v/>
      </c>
      <c r="NI140" t="str">
        <f t="shared" si="131"/>
        <v/>
      </c>
      <c r="NJ140" t="str">
        <f t="shared" si="132"/>
        <v/>
      </c>
      <c r="NK140" t="str">
        <f t="shared" si="133"/>
        <v/>
      </c>
      <c r="NL140" t="str">
        <f t="shared" si="134"/>
        <v/>
      </c>
      <c r="NM140" t="str">
        <f t="shared" si="135"/>
        <v/>
      </c>
      <c r="NN140" s="77" t="str">
        <f t="shared" si="136"/>
        <v/>
      </c>
      <c r="NO140" s="77" t="str">
        <f t="shared" si="137"/>
        <v/>
      </c>
      <c r="NP140" s="77" t="str">
        <f t="shared" si="138"/>
        <v/>
      </c>
      <c r="NQ140" s="77" t="str">
        <f t="shared" si="139"/>
        <v/>
      </c>
      <c r="NR140" s="77" t="str">
        <f t="shared" si="140"/>
        <v/>
      </c>
      <c r="NS140" s="77" t="str">
        <f t="shared" si="141"/>
        <v/>
      </c>
      <c r="NT140" s="77" t="str">
        <f t="shared" si="142"/>
        <v/>
      </c>
      <c r="NU140" s="77" t="str">
        <f t="shared" si="143"/>
        <v/>
      </c>
      <c r="NV140" s="77" t="str">
        <f t="shared" si="144"/>
        <v/>
      </c>
      <c r="NW140" s="77" t="e">
        <f>IF(LEN(VLOOKUP(I:I,#REF!, 2, 0))=0, "", VLOOKUP(I:I,#REF!, 2, 0))</f>
        <v>#REF!</v>
      </c>
      <c r="NX140" s="77" t="e">
        <f>IF(LEN(VLOOKUP(I:I,#REF!, 3, 0))=0, "", VLOOKUP(I:I,#REF!, 3, 0))</f>
        <v>#REF!</v>
      </c>
      <c r="NY140" s="77">
        <f t="shared" si="166"/>
        <v>0.33333333333333331</v>
      </c>
      <c r="NZ140" s="77">
        <f t="shared" si="167"/>
        <v>0.5</v>
      </c>
      <c r="OA140" s="77">
        <f t="shared" si="168"/>
        <v>0</v>
      </c>
      <c r="OB140" s="77" t="str">
        <f t="shared" si="145"/>
        <v/>
      </c>
      <c r="OC140" t="str">
        <f t="shared" si="146"/>
        <v/>
      </c>
      <c r="OD140" s="77" t="str">
        <f t="shared" si="169"/>
        <v/>
      </c>
      <c r="OE140" t="str">
        <f t="shared" si="147"/>
        <v/>
      </c>
      <c r="OF140" t="str">
        <f t="shared" si="148"/>
        <v/>
      </c>
      <c r="OG140" t="str">
        <f t="shared" si="170"/>
        <v/>
      </c>
      <c r="OH140">
        <f t="shared" si="149"/>
        <v>0.33333333333333331</v>
      </c>
      <c r="OI140">
        <f t="shared" si="171"/>
        <v>0</v>
      </c>
      <c r="OJ140" s="77">
        <f t="shared" si="172"/>
        <v>0.5</v>
      </c>
      <c r="OK140" t="e">
        <f>IF(LEN(VLOOKUP(I:I,#REF!, 2, 0))=0, "", VLOOKUP(I:I,#REF!, 2, 0))</f>
        <v>#REF!</v>
      </c>
      <c r="OL140" t="e">
        <f>IF(LEN(VLOOKUP(I:I,#REF!, 3, 0))=0, "", VLOOKUP(I:I,#REF!, 3, 0))</f>
        <v>#REF!</v>
      </c>
      <c r="OM140" t="s">
        <v>353</v>
      </c>
      <c r="ON140" t="s">
        <v>353</v>
      </c>
      <c r="OO140" s="161">
        <v>0</v>
      </c>
      <c r="OP140" t="str">
        <f t="shared" si="173"/>
        <v/>
      </c>
      <c r="OQ140">
        <v>0</v>
      </c>
      <c r="OR140">
        <v>5</v>
      </c>
      <c r="OS140">
        <f t="shared" si="174"/>
        <v>6</v>
      </c>
    </row>
    <row r="141" spans="1:409" ht="18" customHeight="1">
      <c r="C141">
        <v>1</v>
      </c>
      <c r="E141">
        <v>1</v>
      </c>
      <c r="F141">
        <v>1</v>
      </c>
      <c r="G141" t="s">
        <v>353</v>
      </c>
      <c r="H141" s="110" t="s">
        <v>1907</v>
      </c>
      <c r="I141" s="110" t="s">
        <v>1907</v>
      </c>
      <c r="J141" s="5"/>
      <c r="K141" s="6">
        <v>44285.653715277775</v>
      </c>
      <c r="L141" s="6">
        <v>44286.75577546296</v>
      </c>
      <c r="M141" s="7">
        <v>92</v>
      </c>
      <c r="N141" s="7">
        <v>2</v>
      </c>
      <c r="O141" s="73">
        <v>1</v>
      </c>
      <c r="P141" s="4" t="s">
        <v>313</v>
      </c>
      <c r="Q141" s="7">
        <v>95218</v>
      </c>
      <c r="R141" s="7">
        <v>0</v>
      </c>
      <c r="S141" s="6">
        <v>44293.502974340277</v>
      </c>
      <c r="T141" s="4" t="s">
        <v>314</v>
      </c>
      <c r="U141" s="4" t="s">
        <v>826</v>
      </c>
      <c r="V141" s="4" t="s">
        <v>811</v>
      </c>
      <c r="W141" s="4" t="s">
        <v>812</v>
      </c>
      <c r="X141" s="7">
        <v>25.47</v>
      </c>
      <c r="Y141" s="7">
        <v>33.314999999999998</v>
      </c>
      <c r="Z141" s="7">
        <v>36.051000000000002</v>
      </c>
      <c r="AA141" s="7">
        <v>2</v>
      </c>
      <c r="AB141" s="7">
        <v>1</v>
      </c>
      <c r="AC141" s="7">
        <v>3</v>
      </c>
      <c r="AD141" s="7">
        <v>0</v>
      </c>
      <c r="AE141" s="7">
        <v>1</v>
      </c>
      <c r="AF141" s="7">
        <v>2</v>
      </c>
      <c r="AG141" s="7">
        <v>2</v>
      </c>
      <c r="AH141" s="7">
        <v>3</v>
      </c>
      <c r="AI141" s="7">
        <v>2</v>
      </c>
      <c r="AJ141" s="4" t="s">
        <v>1908</v>
      </c>
      <c r="AK141" s="7">
        <v>7.3</v>
      </c>
      <c r="AL141" s="7">
        <v>11.545999999999999</v>
      </c>
      <c r="AM141" s="7">
        <v>12.792999999999999</v>
      </c>
      <c r="AN141" s="7">
        <v>2</v>
      </c>
      <c r="AO141" s="7">
        <v>0</v>
      </c>
      <c r="AP141" s="7">
        <v>0</v>
      </c>
      <c r="AQ141" s="7">
        <v>22.632999999999999</v>
      </c>
      <c r="AR141" s="7">
        <v>36.801000000000002</v>
      </c>
      <c r="AS141" s="7">
        <v>194.43299999999999</v>
      </c>
      <c r="AT141" s="7">
        <v>3</v>
      </c>
      <c r="AU141" s="7">
        <v>17.399999999999999</v>
      </c>
      <c r="AV141" s="7">
        <v>878.69500000000005</v>
      </c>
      <c r="AW141" s="7">
        <v>1179.492</v>
      </c>
      <c r="AX141" s="7">
        <v>26</v>
      </c>
      <c r="AY141" s="4" t="s">
        <v>1909</v>
      </c>
      <c r="AZ141" s="4" t="s">
        <v>320</v>
      </c>
      <c r="BA141" s="4"/>
      <c r="BB141" s="73">
        <v>-888</v>
      </c>
      <c r="BC141" s="4" t="s">
        <v>1910</v>
      </c>
      <c r="BD141" s="7">
        <v>70.841999999999999</v>
      </c>
      <c r="BE141" s="7">
        <v>70.841999999999999</v>
      </c>
      <c r="BF141" s="7">
        <v>408.827</v>
      </c>
      <c r="BG141" s="7">
        <v>1</v>
      </c>
      <c r="BH141" s="7">
        <v>33.024999999999999</v>
      </c>
      <c r="BI141" s="7">
        <v>33.024999999999999</v>
      </c>
      <c r="BJ141" s="7">
        <v>48.853999999999999</v>
      </c>
      <c r="BK141" s="7">
        <v>1</v>
      </c>
      <c r="BL141" s="4" t="s">
        <v>1788</v>
      </c>
      <c r="BM141" s="7">
        <v>0</v>
      </c>
      <c r="BN141" s="7">
        <v>0</v>
      </c>
      <c r="BO141" s="7">
        <v>135.89099999999999</v>
      </c>
      <c r="BP141" s="7">
        <v>0</v>
      </c>
      <c r="BQ141" s="7">
        <v>26</v>
      </c>
      <c r="BR141" s="7">
        <v>41</v>
      </c>
      <c r="BS141" s="7">
        <v>492.91500000000002</v>
      </c>
      <c r="BT141" s="7">
        <v>1100.181</v>
      </c>
      <c r="BU141" s="7">
        <v>1223.6859999999999</v>
      </c>
      <c r="BV141" s="7">
        <v>6</v>
      </c>
      <c r="BW141" s="4" t="s">
        <v>1911</v>
      </c>
      <c r="BX141" s="4" t="s">
        <v>329</v>
      </c>
      <c r="BY141" s="4"/>
      <c r="BZ141" s="73">
        <v>0</v>
      </c>
      <c r="CA141" s="4" t="s">
        <v>1912</v>
      </c>
      <c r="CB141" s="7">
        <v>2.153</v>
      </c>
      <c r="CC141" s="7">
        <v>2.153</v>
      </c>
      <c r="CD141" s="7">
        <v>51.957000000000001</v>
      </c>
      <c r="CE141" s="7">
        <v>1</v>
      </c>
      <c r="CF141" s="7">
        <v>37</v>
      </c>
      <c r="CG141" s="7">
        <v>1</v>
      </c>
      <c r="CH141" s="7">
        <v>22.981000000000002</v>
      </c>
      <c r="CI141" s="7">
        <v>93.376999999999995</v>
      </c>
      <c r="CJ141" s="7">
        <v>860.74800000000005</v>
      </c>
      <c r="CK141" s="7">
        <v>7</v>
      </c>
      <c r="CL141" s="97" t="s">
        <v>413</v>
      </c>
      <c r="CM141" s="94" t="s">
        <v>414</v>
      </c>
      <c r="CN141" s="7">
        <v>1.202</v>
      </c>
      <c r="CO141" s="7">
        <v>102.873</v>
      </c>
      <c r="CP141" s="7">
        <v>161.233</v>
      </c>
      <c r="CQ141" s="7">
        <v>3</v>
      </c>
      <c r="CR141" s="7">
        <v>38</v>
      </c>
      <c r="CS141" s="7">
        <v>21</v>
      </c>
      <c r="CT141" s="7">
        <v>0</v>
      </c>
      <c r="CU141" s="7">
        <v>3</v>
      </c>
      <c r="CV141" s="4" t="s">
        <v>927</v>
      </c>
      <c r="CW141" s="7">
        <v>388.90100000000001</v>
      </c>
      <c r="CX141" s="7">
        <v>388.90100000000001</v>
      </c>
      <c r="CY141" s="7">
        <v>716.79100000000005</v>
      </c>
      <c r="CZ141" s="7">
        <v>1</v>
      </c>
      <c r="DA141" s="7">
        <v>1.0289999999999999</v>
      </c>
      <c r="DB141" s="7">
        <v>1.0289999999999999</v>
      </c>
      <c r="DC141" s="7">
        <v>157.85499999999999</v>
      </c>
      <c r="DD141" s="7">
        <v>1</v>
      </c>
      <c r="DE141" s="4" t="s">
        <v>1913</v>
      </c>
      <c r="DF141" s="7">
        <v>76.742999999999995</v>
      </c>
      <c r="DG141" s="7">
        <v>76.742999999999995</v>
      </c>
      <c r="DH141" s="7">
        <v>78.120999999999995</v>
      </c>
      <c r="DI141" s="7">
        <v>1</v>
      </c>
      <c r="DJ141" s="7">
        <v>39</v>
      </c>
      <c r="DK141" s="7">
        <v>29</v>
      </c>
      <c r="DL141" s="7">
        <v>140.28</v>
      </c>
      <c r="DM141" s="7">
        <v>178.137</v>
      </c>
      <c r="DN141" s="7">
        <v>527.79300000000001</v>
      </c>
      <c r="DO141" s="7">
        <v>4</v>
      </c>
      <c r="DP141" s="4" t="s">
        <v>1911</v>
      </c>
      <c r="DQ141" s="4" t="s">
        <v>329</v>
      </c>
      <c r="DR141" s="4"/>
      <c r="DS141" s="73">
        <v>0</v>
      </c>
      <c r="DT141" s="4" t="s">
        <v>1914</v>
      </c>
      <c r="DU141" s="7">
        <v>0</v>
      </c>
      <c r="DV141" s="7">
        <v>0</v>
      </c>
      <c r="DW141" s="7">
        <v>167.01400000000001</v>
      </c>
      <c r="DX141" s="7">
        <v>0</v>
      </c>
      <c r="DY141" s="7">
        <v>37</v>
      </c>
      <c r="DZ141" s="7">
        <v>37</v>
      </c>
      <c r="EA141" s="7">
        <v>239.56399999999999</v>
      </c>
      <c r="EB141" s="7">
        <v>749.29300000000001</v>
      </c>
      <c r="EC141" s="7">
        <v>750.14400000000001</v>
      </c>
      <c r="ED141" s="7">
        <v>8</v>
      </c>
      <c r="EE141" s="94" t="s">
        <v>417</v>
      </c>
      <c r="EF141" s="94" t="s">
        <v>364</v>
      </c>
      <c r="EG141" s="7">
        <v>1032.817</v>
      </c>
      <c r="EH141" s="7">
        <v>1520.808</v>
      </c>
      <c r="EI141" s="7">
        <v>2612.3389999999999</v>
      </c>
      <c r="EJ141" s="7">
        <v>4</v>
      </c>
      <c r="EK141" s="7">
        <v>34</v>
      </c>
      <c r="EL141" s="7">
        <v>29</v>
      </c>
      <c r="EM141" s="7">
        <v>1</v>
      </c>
      <c r="EN141" s="7">
        <v>3</v>
      </c>
      <c r="EO141" s="4" t="s">
        <v>1915</v>
      </c>
      <c r="EP141" s="7">
        <v>54.188000000000002</v>
      </c>
      <c r="EQ141" s="7">
        <v>74.191000000000003</v>
      </c>
      <c r="ER141" s="7">
        <v>105.56699999999999</v>
      </c>
      <c r="ES141" s="7">
        <v>10</v>
      </c>
      <c r="ET141" s="4" t="s">
        <v>606</v>
      </c>
      <c r="EU141" s="7">
        <v>278.08600000000001</v>
      </c>
      <c r="EV141" s="7">
        <v>1030.0250000000001</v>
      </c>
      <c r="EW141" s="7">
        <v>1030.5709999999999</v>
      </c>
      <c r="EX141" s="7">
        <v>3</v>
      </c>
      <c r="EY141" s="7">
        <v>42</v>
      </c>
      <c r="EZ141" s="7">
        <v>33</v>
      </c>
      <c r="FA141" s="7">
        <v>217.16300000000001</v>
      </c>
      <c r="FB141" s="7">
        <v>286.97399999999999</v>
      </c>
      <c r="FC141" s="7">
        <v>298.01299999999998</v>
      </c>
      <c r="FD141" s="7">
        <v>16</v>
      </c>
      <c r="FE141" s="4" t="s">
        <v>835</v>
      </c>
      <c r="FF141" s="7">
        <v>2</v>
      </c>
      <c r="FG141" s="7">
        <v>2</v>
      </c>
      <c r="FH141" s="7">
        <v>1</v>
      </c>
      <c r="FI141" s="7">
        <v>4</v>
      </c>
      <c r="FJ141" s="7">
        <v>1</v>
      </c>
      <c r="FK141" s="7">
        <v>1</v>
      </c>
      <c r="FL141" s="4" t="s">
        <v>336</v>
      </c>
      <c r="FM141" s="4" t="s">
        <v>313</v>
      </c>
      <c r="FN141" s="7">
        <v>1</v>
      </c>
      <c r="FO141" s="7">
        <v>2.84</v>
      </c>
      <c r="FP141" s="7">
        <v>253.68100000000001</v>
      </c>
      <c r="FQ141" s="7">
        <v>272.73399999999998</v>
      </c>
      <c r="FR141" s="7">
        <v>15</v>
      </c>
      <c r="FS141" s="4" t="s">
        <v>1916</v>
      </c>
      <c r="FT141" s="4" t="s">
        <v>331</v>
      </c>
      <c r="FU141" s="4"/>
      <c r="FV141" s="73">
        <v>0</v>
      </c>
      <c r="FW141" s="4" t="s">
        <v>1917</v>
      </c>
      <c r="FX141" s="4" t="s">
        <v>360</v>
      </c>
      <c r="FY141" s="4" t="s">
        <v>353</v>
      </c>
      <c r="FZ141" s="4" t="s">
        <v>353</v>
      </c>
      <c r="GA141" s="4" t="s">
        <v>353</v>
      </c>
      <c r="GB141" s="4" t="s">
        <v>353</v>
      </c>
      <c r="GC141" s="4" t="s">
        <v>353</v>
      </c>
      <c r="GD141" s="4" t="s">
        <v>320</v>
      </c>
      <c r="GE141" s="4"/>
      <c r="GF141" s="73">
        <v>-999</v>
      </c>
      <c r="GG141" s="4" t="s">
        <v>353</v>
      </c>
      <c r="GH141" s="4" t="s">
        <v>353</v>
      </c>
      <c r="GI141" s="4" t="s">
        <v>353</v>
      </c>
      <c r="GJ141" s="4" t="s">
        <v>353</v>
      </c>
      <c r="GK141" s="4" t="s">
        <v>353</v>
      </c>
      <c r="GL141" s="4" t="s">
        <v>353</v>
      </c>
      <c r="GM141" s="4" t="s">
        <v>353</v>
      </c>
      <c r="GN141" s="4" t="s">
        <v>353</v>
      </c>
      <c r="GO141" s="4" t="s">
        <v>353</v>
      </c>
      <c r="GP141" s="4" t="s">
        <v>353</v>
      </c>
      <c r="GQ141" s="4" t="s">
        <v>353</v>
      </c>
      <c r="GR141" s="4" t="s">
        <v>353</v>
      </c>
      <c r="GS141" s="4" t="s">
        <v>353</v>
      </c>
      <c r="GT141" s="4" t="s">
        <v>353</v>
      </c>
      <c r="GU141" s="4" t="s">
        <v>353</v>
      </c>
      <c r="GV141" s="4" t="s">
        <v>353</v>
      </c>
      <c r="GW141" s="4" t="s">
        <v>353</v>
      </c>
      <c r="GX141" s="4" t="s">
        <v>353</v>
      </c>
      <c r="GY141" s="4" t="s">
        <v>353</v>
      </c>
      <c r="GZ141" s="4" t="s">
        <v>353</v>
      </c>
      <c r="HA141" s="4" t="s">
        <v>353</v>
      </c>
      <c r="HB141" s="4" t="s">
        <v>353</v>
      </c>
      <c r="HC141" s="4" t="s">
        <v>353</v>
      </c>
      <c r="HD141" s="4" t="s">
        <v>353</v>
      </c>
      <c r="HE141" s="4" t="s">
        <v>353</v>
      </c>
      <c r="HF141" s="4" t="s">
        <v>353</v>
      </c>
      <c r="HG141" s="4" t="s">
        <v>353</v>
      </c>
      <c r="HH141" s="4" t="s">
        <v>353</v>
      </c>
      <c r="HI141" s="4" t="s">
        <v>346</v>
      </c>
      <c r="HJ141" s="4" t="s">
        <v>347</v>
      </c>
      <c r="HK141" s="8"/>
      <c r="HL141" s="4" t="s">
        <v>1907</v>
      </c>
      <c r="HM141" s="6">
        <v>44288.456921296296</v>
      </c>
      <c r="HN141" s="6">
        <v>44288.46837962963</v>
      </c>
      <c r="HO141" s="7">
        <v>12</v>
      </c>
      <c r="HP141" s="7">
        <v>989</v>
      </c>
      <c r="HQ141" s="7">
        <v>0</v>
      </c>
      <c r="HR141" s="6">
        <v>44293.503092164348</v>
      </c>
      <c r="HS141" s="4" t="s">
        <v>1394</v>
      </c>
      <c r="HT141" s="4" t="s">
        <v>1633</v>
      </c>
      <c r="HU141" s="4" t="s">
        <v>811</v>
      </c>
      <c r="HV141" s="4" t="s">
        <v>812</v>
      </c>
      <c r="HW141" s="7">
        <v>0</v>
      </c>
      <c r="HX141" s="4" t="s">
        <v>353</v>
      </c>
      <c r="HY141" s="4" t="s">
        <v>353</v>
      </c>
      <c r="HZ141" s="4" t="s">
        <v>353</v>
      </c>
      <c r="IA141" s="4" t="s">
        <v>353</v>
      </c>
      <c r="IB141" s="4" t="s">
        <v>353</v>
      </c>
      <c r="IC141" s="4" t="s">
        <v>353</v>
      </c>
      <c r="ID141" s="4" t="s">
        <v>353</v>
      </c>
      <c r="IE141" s="4" t="s">
        <v>353</v>
      </c>
      <c r="IF141" s="4" t="s">
        <v>353</v>
      </c>
      <c r="IG141" s="4" t="s">
        <v>353</v>
      </c>
      <c r="IH141" s="4" t="s">
        <v>353</v>
      </c>
      <c r="II141" s="4" t="s">
        <v>320</v>
      </c>
      <c r="IJ141" s="4"/>
      <c r="IK141" s="73">
        <v>-999</v>
      </c>
      <c r="IL141" s="4" t="s">
        <v>353</v>
      </c>
      <c r="IM141" s="4" t="s">
        <v>320</v>
      </c>
      <c r="IN141" s="4"/>
      <c r="IO141" s="73">
        <v>-999</v>
      </c>
      <c r="IP141" s="4" t="s">
        <v>353</v>
      </c>
      <c r="IQ141" s="4" t="s">
        <v>353</v>
      </c>
      <c r="IR141" s="4" t="s">
        <v>320</v>
      </c>
      <c r="IS141" s="4"/>
      <c r="IT141" s="73">
        <v>-999</v>
      </c>
      <c r="IU141" s="4" t="s">
        <v>353</v>
      </c>
      <c r="IV141" s="4" t="s">
        <v>320</v>
      </c>
      <c r="IW141" s="4"/>
      <c r="IX141" s="7">
        <v>-999</v>
      </c>
      <c r="IY141" s="4" t="s">
        <v>353</v>
      </c>
      <c r="IZ141" s="4" t="s">
        <v>353</v>
      </c>
      <c r="JA141" s="4" t="s">
        <v>320</v>
      </c>
      <c r="JB141" s="4"/>
      <c r="JC141" s="73">
        <v>-999</v>
      </c>
      <c r="JD141" s="4" t="s">
        <v>353</v>
      </c>
      <c r="JE141" s="4" t="s">
        <v>320</v>
      </c>
      <c r="JF141" s="4"/>
      <c r="JG141" s="73">
        <v>-999</v>
      </c>
      <c r="JH141" s="4" t="s">
        <v>353</v>
      </c>
      <c r="JI141" s="4" t="s">
        <v>353</v>
      </c>
      <c r="JJ141" s="4" t="s">
        <v>353</v>
      </c>
      <c r="JK141" s="4" t="s">
        <v>353</v>
      </c>
      <c r="JL141" s="4" t="s">
        <v>353</v>
      </c>
      <c r="JM141" s="4" t="s">
        <v>353</v>
      </c>
      <c r="JN141" s="4" t="s">
        <v>353</v>
      </c>
      <c r="JO141" s="4" t="s">
        <v>353</v>
      </c>
      <c r="JP141" s="4" t="s">
        <v>353</v>
      </c>
      <c r="JQ141" s="4" t="s">
        <v>353</v>
      </c>
      <c r="JR141" s="4" t="s">
        <v>353</v>
      </c>
      <c r="JS141" s="4" t="s">
        <v>353</v>
      </c>
      <c r="JT141" s="4" t="s">
        <v>353</v>
      </c>
      <c r="JU141" s="4" t="s">
        <v>353</v>
      </c>
      <c r="JV141" s="4" t="s">
        <v>353</v>
      </c>
      <c r="JW141" s="4" t="s">
        <v>353</v>
      </c>
      <c r="JX141" s="4" t="s">
        <v>353</v>
      </c>
      <c r="JY141" s="4" t="s">
        <v>353</v>
      </c>
      <c r="JZ141" s="4" t="s">
        <v>353</v>
      </c>
      <c r="KA141" s="4" t="s">
        <v>353</v>
      </c>
      <c r="KB141" s="4" t="s">
        <v>353</v>
      </c>
      <c r="KC141" s="4" t="s">
        <v>353</v>
      </c>
      <c r="KD141" s="4" t="s">
        <v>353</v>
      </c>
      <c r="KE141" s="4" t="s">
        <v>353</v>
      </c>
      <c r="KF141" s="4" t="s">
        <v>353</v>
      </c>
      <c r="KG141" s="4" t="s">
        <v>353</v>
      </c>
      <c r="KH141" s="4" t="s">
        <v>353</v>
      </c>
      <c r="KI141" s="4" t="s">
        <v>353</v>
      </c>
      <c r="KJ141" s="4" t="s">
        <v>353</v>
      </c>
      <c r="KK141" s="4" t="s">
        <v>353</v>
      </c>
      <c r="KL141" s="4" t="s">
        <v>353</v>
      </c>
      <c r="KM141" s="4" t="s">
        <v>353</v>
      </c>
      <c r="KN141" s="4" t="s">
        <v>353</v>
      </c>
      <c r="KO141" s="4" t="s">
        <v>353</v>
      </c>
      <c r="KP141" s="4" t="s">
        <v>353</v>
      </c>
      <c r="KQ141" s="4" t="s">
        <v>353</v>
      </c>
      <c r="KR141" s="4" t="s">
        <v>353</v>
      </c>
      <c r="KS141" s="4" t="s">
        <v>353</v>
      </c>
      <c r="KT141" s="4" t="s">
        <v>353</v>
      </c>
      <c r="KU141" s="4" t="s">
        <v>353</v>
      </c>
      <c r="KV141" s="4" t="s">
        <v>353</v>
      </c>
      <c r="KW141" s="4" t="s">
        <v>353</v>
      </c>
      <c r="KX141" s="4" t="s">
        <v>353</v>
      </c>
      <c r="KY141" s="4" t="s">
        <v>353</v>
      </c>
      <c r="KZ141" s="4" t="s">
        <v>353</v>
      </c>
      <c r="LA141" s="4" t="s">
        <v>353</v>
      </c>
      <c r="LB141" s="4" t="s">
        <v>353</v>
      </c>
      <c r="LC141" s="4" t="s">
        <v>353</v>
      </c>
      <c r="LD141" s="4" t="s">
        <v>353</v>
      </c>
      <c r="LE141" s="4" t="s">
        <v>353</v>
      </c>
      <c r="LF141" s="4" t="s">
        <v>353</v>
      </c>
      <c r="LG141" s="4" t="s">
        <v>353</v>
      </c>
      <c r="LH141" s="4" t="s">
        <v>353</v>
      </c>
      <c r="LI141" s="4" t="s">
        <v>353</v>
      </c>
      <c r="LJ141" s="4" t="s">
        <v>353</v>
      </c>
      <c r="LK141" s="4" t="s">
        <v>353</v>
      </c>
      <c r="LL141" s="4" t="s">
        <v>353</v>
      </c>
      <c r="LM141" s="4" t="s">
        <v>353</v>
      </c>
      <c r="LN141" s="4" t="s">
        <v>353</v>
      </c>
      <c r="LO141" s="4" t="s">
        <v>353</v>
      </c>
      <c r="LP141" s="4" t="s">
        <v>353</v>
      </c>
      <c r="LQ141" s="4" t="s">
        <v>353</v>
      </c>
      <c r="LR141" s="4" t="s">
        <v>353</v>
      </c>
      <c r="LS141" s="4" t="s">
        <v>353</v>
      </c>
      <c r="LT141" s="4" t="s">
        <v>353</v>
      </c>
      <c r="LU141" s="4" t="s">
        <v>353</v>
      </c>
      <c r="LV141" s="4" t="s">
        <v>353</v>
      </c>
      <c r="LW141" s="4" t="s">
        <v>353</v>
      </c>
      <c r="LX141" s="4" t="s">
        <v>353</v>
      </c>
      <c r="LY141" s="4" t="s">
        <v>353</v>
      </c>
      <c r="LZ141" s="4" t="s">
        <v>353</v>
      </c>
      <c r="MA141">
        <f t="shared" si="117"/>
        <v>10</v>
      </c>
      <c r="MB141" t="str">
        <f t="shared" si="118"/>
        <v/>
      </c>
      <c r="MC141" t="str">
        <f t="shared" si="119"/>
        <v/>
      </c>
      <c r="MD141" t="str">
        <f t="shared" si="120"/>
        <v/>
      </c>
      <c r="ME141" t="str">
        <f t="shared" si="150"/>
        <v/>
      </c>
      <c r="MF141">
        <f t="shared" si="151"/>
        <v>1.6666666666666667</v>
      </c>
      <c r="MG141" t="str">
        <f t="shared" si="152"/>
        <v/>
      </c>
      <c r="MH141" t="str">
        <f t="shared" si="153"/>
        <v/>
      </c>
      <c r="MI141" t="str">
        <f t="shared" si="154"/>
        <v/>
      </c>
      <c r="MJ141" t="str">
        <f t="shared" si="155"/>
        <v/>
      </c>
      <c r="MK141">
        <f t="shared" si="156"/>
        <v>2.6</v>
      </c>
      <c r="ML141">
        <f t="shared" si="157"/>
        <v>0.6</v>
      </c>
      <c r="MM141" t="str">
        <f t="shared" si="158"/>
        <v/>
      </c>
      <c r="MN141" t="str">
        <f t="shared" si="159"/>
        <v/>
      </c>
      <c r="MO141">
        <f t="shared" si="160"/>
        <v>2.6</v>
      </c>
      <c r="MP141">
        <f t="shared" si="161"/>
        <v>0.6</v>
      </c>
      <c r="MQ141" t="str">
        <f t="shared" si="162"/>
        <v/>
      </c>
      <c r="MR141" t="str">
        <f t="shared" si="163"/>
        <v/>
      </c>
      <c r="MS141">
        <f t="shared" si="164"/>
        <v>36.142857142857146</v>
      </c>
      <c r="MT141">
        <f t="shared" si="165"/>
        <v>27.285714285714285</v>
      </c>
      <c r="MU141" s="77">
        <f t="shared" si="121"/>
        <v>0</v>
      </c>
      <c r="MV141">
        <f t="shared" si="122"/>
        <v>0</v>
      </c>
      <c r="MW141">
        <v>1</v>
      </c>
      <c r="MX141">
        <v>1</v>
      </c>
      <c r="MY141">
        <f t="shared" si="123"/>
        <v>0</v>
      </c>
      <c r="MZ141">
        <v>1</v>
      </c>
      <c r="NA141">
        <v>1</v>
      </c>
      <c r="NB141">
        <f t="shared" si="124"/>
        <v>0</v>
      </c>
      <c r="NC141">
        <f t="shared" si="125"/>
        <v>0</v>
      </c>
      <c r="ND141" t="str">
        <f t="shared" si="126"/>
        <v/>
      </c>
      <c r="NE141" t="str">
        <f t="shared" si="127"/>
        <v/>
      </c>
      <c r="NF141" t="str">
        <f t="shared" si="128"/>
        <v/>
      </c>
      <c r="NG141" t="str">
        <f t="shared" si="129"/>
        <v/>
      </c>
      <c r="NH141" t="str">
        <f t="shared" si="130"/>
        <v/>
      </c>
      <c r="NI141" t="str">
        <f t="shared" si="131"/>
        <v/>
      </c>
      <c r="NJ141" t="str">
        <f t="shared" si="132"/>
        <v/>
      </c>
      <c r="NK141" t="str">
        <f t="shared" si="133"/>
        <v/>
      </c>
      <c r="NL141" t="str">
        <f t="shared" si="134"/>
        <v/>
      </c>
      <c r="NM141" t="str">
        <f t="shared" si="135"/>
        <v/>
      </c>
      <c r="NN141" s="77" t="str">
        <f t="shared" si="136"/>
        <v/>
      </c>
      <c r="NO141" s="77" t="str">
        <f t="shared" si="137"/>
        <v/>
      </c>
      <c r="NP141" s="77" t="str">
        <f t="shared" si="138"/>
        <v/>
      </c>
      <c r="NQ141" s="77" t="str">
        <f t="shared" si="139"/>
        <v/>
      </c>
      <c r="NR141" s="77" t="str">
        <f t="shared" si="140"/>
        <v/>
      </c>
      <c r="NS141" s="77" t="str">
        <f t="shared" si="141"/>
        <v/>
      </c>
      <c r="NT141" s="77" t="str">
        <f t="shared" si="142"/>
        <v/>
      </c>
      <c r="NU141" s="77" t="str">
        <f t="shared" si="143"/>
        <v/>
      </c>
      <c r="NV141" s="77" t="str">
        <f t="shared" si="144"/>
        <v/>
      </c>
      <c r="NW141" s="77" t="e">
        <f>IF(LEN(VLOOKUP(I:I,#REF!, 2, 0))=0, "", VLOOKUP(I:I,#REF!, 2, 0))</f>
        <v>#REF!</v>
      </c>
      <c r="NX141" s="77" t="e">
        <f>IF(LEN(VLOOKUP(I:I,#REF!, 3, 0))=0, "", VLOOKUP(I:I,#REF!, 3, 0))</f>
        <v>#REF!</v>
      </c>
      <c r="NY141" s="77">
        <f t="shared" si="166"/>
        <v>0.66666666666666663</v>
      </c>
      <c r="NZ141" s="77">
        <f t="shared" si="167"/>
        <v>1</v>
      </c>
      <c r="OA141" s="77">
        <f t="shared" si="168"/>
        <v>0</v>
      </c>
      <c r="OB141" s="77">
        <f t="shared" si="145"/>
        <v>0</v>
      </c>
      <c r="OC141">
        <f t="shared" si="146"/>
        <v>0</v>
      </c>
      <c r="OD141" s="77">
        <f t="shared" si="169"/>
        <v>0</v>
      </c>
      <c r="OE141" t="str">
        <f t="shared" si="147"/>
        <v/>
      </c>
      <c r="OF141" t="str">
        <f t="shared" si="148"/>
        <v/>
      </c>
      <c r="OG141" t="str">
        <f t="shared" si="170"/>
        <v/>
      </c>
      <c r="OH141">
        <f t="shared" si="149"/>
        <v>0.5</v>
      </c>
      <c r="OI141">
        <f t="shared" si="171"/>
        <v>0</v>
      </c>
      <c r="OJ141" s="77">
        <f t="shared" si="172"/>
        <v>0.8</v>
      </c>
      <c r="OK141" t="e">
        <f>IF(LEN(VLOOKUP(I:I,#REF!, 2, 0))=0, "", VLOOKUP(I:I,#REF!, 2, 0))</f>
        <v>#REF!</v>
      </c>
      <c r="OL141" t="e">
        <f>IF(LEN(VLOOKUP(I:I,#REF!, 3, 0))=0, "", VLOOKUP(I:I,#REF!, 3, 0))</f>
        <v>#REF!</v>
      </c>
      <c r="OM141" t="s">
        <v>353</v>
      </c>
      <c r="ON141" t="s">
        <v>353</v>
      </c>
      <c r="OO141" s="109">
        <v>0</v>
      </c>
      <c r="OP141" t="str">
        <f t="shared" si="173"/>
        <v/>
      </c>
      <c r="OQ141">
        <v>0</v>
      </c>
      <c r="OR141">
        <v>5</v>
      </c>
      <c r="OS141">
        <f t="shared" si="174"/>
        <v>7</v>
      </c>
    </row>
    <row r="142" spans="1:409" ht="18" customHeight="1">
      <c r="F142" t="s">
        <v>353</v>
      </c>
      <c r="G142" t="s">
        <v>353</v>
      </c>
      <c r="H142" s="112" t="s">
        <v>5104</v>
      </c>
      <c r="I142" s="112" t="s">
        <v>5104</v>
      </c>
      <c r="J142" s="22"/>
      <c r="K142" s="23">
        <v>44285.482141203705</v>
      </c>
      <c r="L142" s="23">
        <v>44286.433935185189</v>
      </c>
      <c r="M142" s="24">
        <v>100</v>
      </c>
      <c r="N142" s="24">
        <v>1</v>
      </c>
      <c r="O142" s="74">
        <v>1</v>
      </c>
      <c r="P142" s="25" t="s">
        <v>313</v>
      </c>
      <c r="Q142" s="24">
        <v>82234</v>
      </c>
      <c r="R142" s="24">
        <v>1</v>
      </c>
      <c r="S142" s="23">
        <v>44286.433942962962</v>
      </c>
      <c r="T142" s="25" t="s">
        <v>314</v>
      </c>
      <c r="U142" s="25" t="s">
        <v>1496</v>
      </c>
      <c r="V142" s="25" t="s">
        <v>1531</v>
      </c>
      <c r="W142" s="25" t="s">
        <v>317</v>
      </c>
      <c r="X142" s="24">
        <v>14.69</v>
      </c>
      <c r="Y142" s="24">
        <v>18.169</v>
      </c>
      <c r="Z142" s="24">
        <v>20.068999999999999</v>
      </c>
      <c r="AA142" s="24">
        <v>2</v>
      </c>
      <c r="AB142" s="24">
        <v>2</v>
      </c>
      <c r="AC142" s="24">
        <v>3</v>
      </c>
      <c r="AD142" s="24">
        <v>3</v>
      </c>
      <c r="AE142" s="24">
        <v>2</v>
      </c>
      <c r="AF142" s="24">
        <v>3</v>
      </c>
      <c r="AG142" s="24">
        <v>3</v>
      </c>
      <c r="AH142" s="24">
        <v>1</v>
      </c>
      <c r="AI142" s="24">
        <v>1</v>
      </c>
      <c r="AJ142" s="25" t="s">
        <v>5105</v>
      </c>
      <c r="AK142" s="24">
        <v>4.4119999999999999</v>
      </c>
      <c r="AL142" s="24">
        <v>6.55</v>
      </c>
      <c r="AM142" s="24">
        <v>9.1010000000000009</v>
      </c>
      <c r="AN142" s="24">
        <v>2</v>
      </c>
      <c r="AO142" s="24">
        <v>3</v>
      </c>
      <c r="AP142" s="24">
        <v>1</v>
      </c>
      <c r="AQ142" s="24">
        <v>0</v>
      </c>
      <c r="AR142" s="24">
        <v>0</v>
      </c>
      <c r="AS142" s="24">
        <v>152.03200000000001</v>
      </c>
      <c r="AT142" s="24">
        <v>0</v>
      </c>
      <c r="AU142" s="24">
        <v>16.041</v>
      </c>
      <c r="AV142" s="24">
        <v>88.741</v>
      </c>
      <c r="AW142" s="24">
        <v>94.984999999999999</v>
      </c>
      <c r="AX142" s="24">
        <v>6</v>
      </c>
      <c r="AY142" s="25" t="s">
        <v>5106</v>
      </c>
      <c r="AZ142" s="25" t="s">
        <v>331</v>
      </c>
      <c r="BA142" s="25"/>
      <c r="BB142" s="74">
        <v>0</v>
      </c>
      <c r="BC142" s="25" t="s">
        <v>5107</v>
      </c>
      <c r="BD142" s="24">
        <v>79.227000000000004</v>
      </c>
      <c r="BE142" s="24">
        <v>131.71</v>
      </c>
      <c r="BF142" s="24">
        <v>277.39100000000002</v>
      </c>
      <c r="BG142" s="24">
        <v>2</v>
      </c>
      <c r="BH142" s="24">
        <v>5.9489999999999998</v>
      </c>
      <c r="BI142" s="24">
        <v>19.591000000000001</v>
      </c>
      <c r="BJ142" s="24">
        <v>21.821999999999999</v>
      </c>
      <c r="BK142" s="24">
        <v>5</v>
      </c>
      <c r="BL142" s="25" t="s">
        <v>600</v>
      </c>
      <c r="BM142" s="24">
        <v>0</v>
      </c>
      <c r="BN142" s="24">
        <v>0</v>
      </c>
      <c r="BO142" s="24">
        <v>52.491</v>
      </c>
      <c r="BP142" s="24">
        <v>0</v>
      </c>
      <c r="BQ142" s="24">
        <v>71</v>
      </c>
      <c r="BR142" s="24">
        <v>81</v>
      </c>
      <c r="BS142" s="24">
        <v>65.113</v>
      </c>
      <c r="BT142" s="24">
        <v>91.435000000000002</v>
      </c>
      <c r="BU142" s="24">
        <v>94.71</v>
      </c>
      <c r="BV142" s="24">
        <v>4</v>
      </c>
      <c r="BW142" s="25" t="s">
        <v>356</v>
      </c>
      <c r="BX142" s="25" t="s">
        <v>320</v>
      </c>
      <c r="BY142" s="25"/>
      <c r="BZ142" s="74">
        <v>-888</v>
      </c>
      <c r="CA142" s="25" t="s">
        <v>925</v>
      </c>
      <c r="CB142" s="24">
        <v>4.2999999999999997E-2</v>
      </c>
      <c r="CC142" s="24">
        <v>4.2999999999999997E-2</v>
      </c>
      <c r="CD142" s="24">
        <v>47.670999999999999</v>
      </c>
      <c r="CE142" s="24">
        <v>1</v>
      </c>
      <c r="CF142" s="24">
        <v>91</v>
      </c>
      <c r="CG142" s="24">
        <v>29</v>
      </c>
      <c r="CH142" s="24">
        <v>23.065999999999999</v>
      </c>
      <c r="CI142" s="24">
        <v>121.11799999999999</v>
      </c>
      <c r="CJ142" s="24">
        <v>125.23</v>
      </c>
      <c r="CK142" s="24">
        <v>20</v>
      </c>
      <c r="CL142" s="99" t="s">
        <v>5108</v>
      </c>
      <c r="CM142" s="96" t="s">
        <v>5109</v>
      </c>
      <c r="CN142" s="24">
        <v>8.0399999999999991</v>
      </c>
      <c r="CO142" s="24">
        <v>8.0399999999999991</v>
      </c>
      <c r="CP142" s="24">
        <v>128.53</v>
      </c>
      <c r="CQ142" s="24">
        <v>1</v>
      </c>
      <c r="CR142" s="24">
        <v>61</v>
      </c>
      <c r="CS142" s="24">
        <v>61</v>
      </c>
      <c r="CT142" s="24">
        <v>1</v>
      </c>
      <c r="CU142" s="24">
        <v>4</v>
      </c>
      <c r="CV142" s="25" t="s">
        <v>620</v>
      </c>
      <c r="CW142" s="24">
        <v>438.93700000000001</v>
      </c>
      <c r="CX142" s="24">
        <v>648.37099999999998</v>
      </c>
      <c r="CY142" s="24">
        <v>719.28700000000003</v>
      </c>
      <c r="CZ142" s="24">
        <v>2</v>
      </c>
      <c r="DA142" s="24">
        <v>1.7490000000000001</v>
      </c>
      <c r="DB142" s="24">
        <v>5.6230000000000002</v>
      </c>
      <c r="DC142" s="24">
        <v>24.116</v>
      </c>
      <c r="DD142" s="24">
        <v>3</v>
      </c>
      <c r="DE142" s="25" t="s">
        <v>2413</v>
      </c>
      <c r="DF142" s="24">
        <v>0</v>
      </c>
      <c r="DG142" s="24">
        <v>0</v>
      </c>
      <c r="DH142" s="24">
        <v>23.692</v>
      </c>
      <c r="DI142" s="24">
        <v>0</v>
      </c>
      <c r="DJ142" s="24">
        <v>100</v>
      </c>
      <c r="DK142" s="24">
        <v>97</v>
      </c>
      <c r="DL142" s="24">
        <v>12.294</v>
      </c>
      <c r="DM142" s="24">
        <v>196.166</v>
      </c>
      <c r="DN142" s="24">
        <v>199.85300000000001</v>
      </c>
      <c r="DO142" s="24">
        <v>4</v>
      </c>
      <c r="DP142" s="25" t="s">
        <v>356</v>
      </c>
      <c r="DQ142" s="25" t="s">
        <v>320</v>
      </c>
      <c r="DR142" s="25"/>
      <c r="DS142" s="74">
        <v>-888</v>
      </c>
      <c r="DT142" s="25" t="s">
        <v>925</v>
      </c>
      <c r="DU142" s="24">
        <v>58.036999999999999</v>
      </c>
      <c r="DV142" s="24">
        <v>58.036999999999999</v>
      </c>
      <c r="DW142" s="24">
        <v>96.120999999999995</v>
      </c>
      <c r="DX142" s="24">
        <v>1</v>
      </c>
      <c r="DY142" s="24">
        <v>66</v>
      </c>
      <c r="DZ142" s="24">
        <v>51</v>
      </c>
      <c r="EA142" s="24">
        <v>10.387</v>
      </c>
      <c r="EB142" s="24">
        <v>48.677</v>
      </c>
      <c r="EC142" s="24">
        <v>52.670999999999999</v>
      </c>
      <c r="ED142" s="24">
        <v>4</v>
      </c>
      <c r="EE142" s="96" t="s">
        <v>417</v>
      </c>
      <c r="EF142" s="96" t="s">
        <v>5110</v>
      </c>
      <c r="EG142" s="24">
        <v>0</v>
      </c>
      <c r="EH142" s="24">
        <v>0</v>
      </c>
      <c r="EI142" s="24">
        <v>127.8</v>
      </c>
      <c r="EJ142" s="24">
        <v>0</v>
      </c>
      <c r="EK142" s="24">
        <v>81</v>
      </c>
      <c r="EL142" s="24">
        <v>49</v>
      </c>
      <c r="EM142" s="24">
        <v>0</v>
      </c>
      <c r="EN142" s="24">
        <v>4</v>
      </c>
      <c r="EO142" s="25" t="s">
        <v>5111</v>
      </c>
      <c r="EP142" s="24">
        <v>9.2129999999999992</v>
      </c>
      <c r="EQ142" s="24">
        <v>18.943999999999999</v>
      </c>
      <c r="ER142" s="24">
        <v>20.373000000000001</v>
      </c>
      <c r="ES142" s="24">
        <v>6</v>
      </c>
      <c r="ET142" s="25" t="s">
        <v>5112</v>
      </c>
      <c r="EU142" s="24">
        <v>0</v>
      </c>
      <c r="EV142" s="24">
        <v>0</v>
      </c>
      <c r="EW142" s="24">
        <v>491.43700000000001</v>
      </c>
      <c r="EX142" s="24">
        <v>0</v>
      </c>
      <c r="EY142" s="24">
        <v>61</v>
      </c>
      <c r="EZ142" s="24">
        <v>40</v>
      </c>
      <c r="FA142" s="24">
        <v>6.1580000000000004</v>
      </c>
      <c r="FB142" s="24">
        <v>63.512</v>
      </c>
      <c r="FC142" s="24">
        <v>65.293999999999997</v>
      </c>
      <c r="FD142" s="24">
        <v>6</v>
      </c>
      <c r="FE142" s="25" t="s">
        <v>5113</v>
      </c>
      <c r="FF142" s="24">
        <v>3</v>
      </c>
      <c r="FG142" s="24">
        <v>1</v>
      </c>
      <c r="FH142" s="24">
        <v>1</v>
      </c>
      <c r="FI142" s="24">
        <v>3</v>
      </c>
      <c r="FJ142" s="24">
        <v>2</v>
      </c>
      <c r="FK142" s="24">
        <v>0</v>
      </c>
      <c r="FL142" s="25" t="s">
        <v>313</v>
      </c>
      <c r="FM142" s="25" t="s">
        <v>313</v>
      </c>
      <c r="FN142" s="24">
        <v>1</v>
      </c>
      <c r="FO142" s="24">
        <v>62.125</v>
      </c>
      <c r="FP142" s="24">
        <v>104.282</v>
      </c>
      <c r="FQ142" s="24">
        <v>104.98</v>
      </c>
      <c r="FR142" s="24">
        <v>6</v>
      </c>
      <c r="FS142" s="25" t="s">
        <v>5114</v>
      </c>
      <c r="FT142" s="25" t="s">
        <v>323</v>
      </c>
      <c r="FU142" s="25"/>
      <c r="FV142" s="74">
        <v>1</v>
      </c>
      <c r="FW142" s="25" t="s">
        <v>5115</v>
      </c>
      <c r="FX142" s="25" t="s">
        <v>370</v>
      </c>
      <c r="FY142" s="24">
        <v>30.427</v>
      </c>
      <c r="FZ142" s="24">
        <v>93.492999999999995</v>
      </c>
      <c r="GA142" s="24">
        <v>94.519000000000005</v>
      </c>
      <c r="GB142" s="24">
        <v>7</v>
      </c>
      <c r="GC142" s="25" t="s">
        <v>356</v>
      </c>
      <c r="GD142" s="25" t="s">
        <v>320</v>
      </c>
      <c r="GE142" s="25"/>
      <c r="GF142" s="74">
        <v>-888</v>
      </c>
      <c r="GG142" s="25" t="s">
        <v>356</v>
      </c>
      <c r="GH142" s="25" t="s">
        <v>336</v>
      </c>
      <c r="GI142" s="24">
        <v>14.893000000000001</v>
      </c>
      <c r="GJ142" s="24">
        <v>27.321999999999999</v>
      </c>
      <c r="GK142" s="24">
        <v>28.524000000000001</v>
      </c>
      <c r="GL142" s="24">
        <v>3</v>
      </c>
      <c r="GM142" s="24">
        <v>2</v>
      </c>
      <c r="GN142" s="25" t="s">
        <v>5116</v>
      </c>
      <c r="GO142" s="24">
        <v>16.695</v>
      </c>
      <c r="GP142" s="24">
        <v>18.399000000000001</v>
      </c>
      <c r="GQ142" s="24">
        <v>20.148</v>
      </c>
      <c r="GR142" s="24">
        <v>2</v>
      </c>
      <c r="GS142" s="24">
        <v>3</v>
      </c>
      <c r="GT142" s="24">
        <v>1</v>
      </c>
      <c r="GU142" s="24">
        <v>3</v>
      </c>
      <c r="GV142" s="24">
        <v>4</v>
      </c>
      <c r="GW142" s="25" t="s">
        <v>424</v>
      </c>
      <c r="GX142" s="24">
        <v>18.48</v>
      </c>
      <c r="GY142" s="24">
        <v>62.514000000000003</v>
      </c>
      <c r="GZ142" s="24">
        <v>63.777000000000001</v>
      </c>
      <c r="HA142" s="24">
        <v>8</v>
      </c>
      <c r="HB142" s="24">
        <v>1</v>
      </c>
      <c r="HC142" s="24">
        <v>3</v>
      </c>
      <c r="HD142" s="24">
        <v>5</v>
      </c>
      <c r="HE142" s="24">
        <v>2</v>
      </c>
      <c r="HF142" s="24">
        <v>4</v>
      </c>
      <c r="HG142" s="24">
        <v>2</v>
      </c>
      <c r="HH142" s="24">
        <v>2</v>
      </c>
      <c r="HI142" s="25" t="s">
        <v>3684</v>
      </c>
      <c r="HJ142" s="25" t="s">
        <v>3685</v>
      </c>
      <c r="HK142" s="8"/>
      <c r="HL142" s="25" t="s">
        <v>5104</v>
      </c>
      <c r="HM142" s="23">
        <v>44288.448796296296</v>
      </c>
      <c r="HN142" s="23">
        <v>44288.467129629629</v>
      </c>
      <c r="HO142" s="24">
        <v>100</v>
      </c>
      <c r="HP142" s="24">
        <v>1583</v>
      </c>
      <c r="HQ142" s="24">
        <v>1</v>
      </c>
      <c r="HR142" s="23">
        <v>44288.467141354166</v>
      </c>
      <c r="HS142" s="25" t="s">
        <v>314</v>
      </c>
      <c r="HT142" s="25" t="s">
        <v>1496</v>
      </c>
      <c r="HU142" s="25" t="s">
        <v>1531</v>
      </c>
      <c r="HV142" s="25" t="s">
        <v>317</v>
      </c>
      <c r="HW142" s="24">
        <v>0</v>
      </c>
      <c r="HX142" s="24">
        <v>0</v>
      </c>
      <c r="HY142" s="24">
        <v>2</v>
      </c>
      <c r="HZ142" s="24">
        <v>1</v>
      </c>
      <c r="IA142" s="24">
        <v>4</v>
      </c>
      <c r="IB142" s="24">
        <v>1</v>
      </c>
      <c r="IC142" s="24">
        <v>2</v>
      </c>
      <c r="ID142" s="24">
        <v>3</v>
      </c>
      <c r="IE142" s="25" t="s">
        <v>5117</v>
      </c>
      <c r="IF142" s="24">
        <v>3</v>
      </c>
      <c r="IG142" s="24">
        <v>0</v>
      </c>
      <c r="IH142" s="25" t="s">
        <v>4294</v>
      </c>
      <c r="II142" s="25" t="s">
        <v>391</v>
      </c>
      <c r="IJ142" s="25"/>
      <c r="IK142" s="74">
        <v>1</v>
      </c>
      <c r="IL142" s="25" t="s">
        <v>5118</v>
      </c>
      <c r="IM142" s="74">
        <v>22</v>
      </c>
      <c r="IN142" s="25"/>
      <c r="IO142" s="74">
        <v>0</v>
      </c>
      <c r="IP142" s="25" t="s">
        <v>5119</v>
      </c>
      <c r="IQ142" s="25" t="s">
        <v>635</v>
      </c>
      <c r="IR142" s="74">
        <v>60</v>
      </c>
      <c r="IS142" s="25"/>
      <c r="IT142" s="74">
        <v>0</v>
      </c>
      <c r="IU142" s="25" t="s">
        <v>356</v>
      </c>
      <c r="IV142" s="25" t="s">
        <v>320</v>
      </c>
      <c r="IW142" s="25"/>
      <c r="IX142" s="24">
        <v>-888</v>
      </c>
      <c r="IY142" s="25" t="s">
        <v>356</v>
      </c>
      <c r="IZ142" s="25" t="s">
        <v>435</v>
      </c>
      <c r="JA142" s="74">
        <v>40</v>
      </c>
      <c r="JB142" s="25"/>
      <c r="JC142" s="74">
        <v>1</v>
      </c>
      <c r="JD142" s="25" t="s">
        <v>356</v>
      </c>
      <c r="JE142" s="25" t="s">
        <v>320</v>
      </c>
      <c r="JF142" s="25"/>
      <c r="JG142" s="74">
        <v>-888</v>
      </c>
      <c r="JH142" s="25" t="s">
        <v>356</v>
      </c>
      <c r="JI142" s="24">
        <v>2</v>
      </c>
      <c r="JJ142" s="24">
        <v>2</v>
      </c>
      <c r="JK142" s="24">
        <v>2</v>
      </c>
      <c r="JL142" s="24">
        <v>4</v>
      </c>
      <c r="JM142" s="25" t="s">
        <v>5120</v>
      </c>
      <c r="JN142" s="24">
        <v>1</v>
      </c>
      <c r="JO142" s="24">
        <v>1</v>
      </c>
      <c r="JP142" s="24">
        <v>2</v>
      </c>
      <c r="JQ142" s="24">
        <v>3</v>
      </c>
      <c r="JR142" s="24">
        <v>1</v>
      </c>
      <c r="JS142" s="25" t="s">
        <v>925</v>
      </c>
      <c r="JT142" s="24">
        <v>3</v>
      </c>
      <c r="JU142" s="24">
        <v>2</v>
      </c>
      <c r="JV142" s="25" t="s">
        <v>356</v>
      </c>
      <c r="JW142" s="24">
        <v>3</v>
      </c>
      <c r="JX142" s="24">
        <v>0</v>
      </c>
      <c r="JY142" s="24">
        <v>4</v>
      </c>
      <c r="JZ142" s="24">
        <v>1</v>
      </c>
      <c r="KA142" s="24">
        <v>0</v>
      </c>
      <c r="KB142" s="25" t="s">
        <v>313</v>
      </c>
      <c r="KC142" s="25" t="s">
        <v>313</v>
      </c>
      <c r="KD142" s="24">
        <v>2</v>
      </c>
      <c r="KE142" s="24">
        <v>5.1029999999999998</v>
      </c>
      <c r="KF142" s="24">
        <v>26.762</v>
      </c>
      <c r="KG142" s="24">
        <v>29.908999999999999</v>
      </c>
      <c r="KH142" s="24">
        <v>6</v>
      </c>
      <c r="KI142" s="24">
        <v>1</v>
      </c>
      <c r="KJ142" s="24">
        <v>2</v>
      </c>
      <c r="KK142" s="24">
        <v>3</v>
      </c>
      <c r="KL142" s="24">
        <v>4</v>
      </c>
      <c r="KM142" s="24">
        <v>5</v>
      </c>
      <c r="KN142" s="24">
        <v>11</v>
      </c>
      <c r="KO142" s="24">
        <v>1</v>
      </c>
      <c r="KP142" s="25" t="s">
        <v>322</v>
      </c>
      <c r="KQ142" s="25" t="s">
        <v>313</v>
      </c>
      <c r="KR142" s="24">
        <v>1</v>
      </c>
      <c r="KS142" s="25" t="s">
        <v>633</v>
      </c>
      <c r="KT142" s="25" t="s">
        <v>313</v>
      </c>
      <c r="KU142" s="24">
        <v>4</v>
      </c>
      <c r="KV142" s="24">
        <v>2</v>
      </c>
      <c r="KW142" s="24">
        <v>2</v>
      </c>
      <c r="KX142" s="24">
        <v>1</v>
      </c>
      <c r="KY142" s="24">
        <v>2</v>
      </c>
      <c r="KZ142" s="24">
        <v>3</v>
      </c>
      <c r="LA142" s="24">
        <v>3</v>
      </c>
      <c r="LB142" s="24">
        <v>3</v>
      </c>
      <c r="LC142" s="24">
        <v>4</v>
      </c>
      <c r="LD142" s="24">
        <v>4</v>
      </c>
      <c r="LE142" s="24">
        <v>3</v>
      </c>
      <c r="LF142" s="24">
        <v>3</v>
      </c>
      <c r="LG142" s="24">
        <v>3</v>
      </c>
      <c r="LH142" s="24">
        <v>4</v>
      </c>
      <c r="LI142" s="24">
        <v>3</v>
      </c>
      <c r="LJ142" s="24">
        <v>2</v>
      </c>
      <c r="LK142" s="24">
        <v>1</v>
      </c>
      <c r="LL142" s="24">
        <v>1</v>
      </c>
      <c r="LM142" s="24">
        <v>1</v>
      </c>
      <c r="LN142" s="24">
        <v>2</v>
      </c>
      <c r="LO142" s="24">
        <v>3</v>
      </c>
      <c r="LP142" s="24">
        <v>4</v>
      </c>
      <c r="LQ142" s="24">
        <v>4</v>
      </c>
      <c r="LR142" s="24">
        <v>3</v>
      </c>
      <c r="LS142" s="24">
        <v>2</v>
      </c>
      <c r="LT142" s="24">
        <v>4</v>
      </c>
      <c r="LU142" s="24">
        <v>3</v>
      </c>
      <c r="LV142" s="25" t="s">
        <v>5121</v>
      </c>
      <c r="LW142" s="25" t="s">
        <v>5122</v>
      </c>
      <c r="LX142" s="25" t="s">
        <v>5123</v>
      </c>
      <c r="LY142" s="25" t="s">
        <v>5124</v>
      </c>
      <c r="LZ142" s="24">
        <v>41</v>
      </c>
      <c r="MA142">
        <f t="shared" si="117"/>
        <v>13</v>
      </c>
      <c r="MB142">
        <f t="shared" si="118"/>
        <v>13</v>
      </c>
      <c r="MC142">
        <f t="shared" si="119"/>
        <v>15</v>
      </c>
      <c r="MD142">
        <f t="shared" si="120"/>
        <v>15</v>
      </c>
      <c r="ME142">
        <f t="shared" si="150"/>
        <v>34</v>
      </c>
      <c r="MF142">
        <f t="shared" si="151"/>
        <v>2.1666666666666665</v>
      </c>
      <c r="MG142">
        <f t="shared" si="152"/>
        <v>2.1666666666666665</v>
      </c>
      <c r="MH142">
        <f t="shared" si="153"/>
        <v>3</v>
      </c>
      <c r="MI142">
        <f t="shared" si="154"/>
        <v>3</v>
      </c>
      <c r="MJ142">
        <f t="shared" si="155"/>
        <v>2.8333333333333335</v>
      </c>
      <c r="MK142">
        <f t="shared" si="156"/>
        <v>3</v>
      </c>
      <c r="ML142">
        <f t="shared" si="157"/>
        <v>1.4</v>
      </c>
      <c r="MM142">
        <f t="shared" si="158"/>
        <v>3</v>
      </c>
      <c r="MN142">
        <f t="shared" si="159"/>
        <v>1</v>
      </c>
      <c r="MO142">
        <f t="shared" si="160"/>
        <v>3</v>
      </c>
      <c r="MP142">
        <f t="shared" si="161"/>
        <v>1.3333333333333333</v>
      </c>
      <c r="MQ142">
        <f t="shared" si="162"/>
        <v>2</v>
      </c>
      <c r="MR142">
        <f t="shared" si="163"/>
        <v>1.6666666666666667</v>
      </c>
      <c r="MS142">
        <f t="shared" si="164"/>
        <v>75.857142857142861</v>
      </c>
      <c r="MT142">
        <f t="shared" si="165"/>
        <v>58.285714285714285</v>
      </c>
      <c r="MU142" s="77">
        <f t="shared" si="121"/>
        <v>0</v>
      </c>
      <c r="MV142">
        <f t="shared" si="122"/>
        <v>0</v>
      </c>
      <c r="MW142">
        <v>0</v>
      </c>
      <c r="MX142">
        <v>0</v>
      </c>
      <c r="MY142">
        <f t="shared" si="123"/>
        <v>0</v>
      </c>
      <c r="MZ142">
        <v>1</v>
      </c>
      <c r="NA142">
        <v>0</v>
      </c>
      <c r="NB142">
        <f t="shared" si="124"/>
        <v>1</v>
      </c>
      <c r="NC142">
        <f t="shared" si="125"/>
        <v>0</v>
      </c>
      <c r="ND142">
        <f t="shared" si="126"/>
        <v>0</v>
      </c>
      <c r="NE142">
        <f t="shared" si="127"/>
        <v>0</v>
      </c>
      <c r="NF142">
        <f t="shared" si="128"/>
        <v>0</v>
      </c>
      <c r="NG142">
        <f t="shared" si="129"/>
        <v>0</v>
      </c>
      <c r="NH142">
        <f t="shared" si="130"/>
        <v>1</v>
      </c>
      <c r="NI142">
        <f t="shared" si="131"/>
        <v>0</v>
      </c>
      <c r="NJ142">
        <f t="shared" si="132"/>
        <v>0</v>
      </c>
      <c r="NK142">
        <f t="shared" si="133"/>
        <v>0</v>
      </c>
      <c r="NL142">
        <f t="shared" si="134"/>
        <v>1</v>
      </c>
      <c r="NM142">
        <f t="shared" si="135"/>
        <v>0</v>
      </c>
      <c r="NN142" s="77">
        <f t="shared" si="136"/>
        <v>1</v>
      </c>
      <c r="NO142" s="77">
        <f t="shared" si="137"/>
        <v>0</v>
      </c>
      <c r="NP142" s="77">
        <f t="shared" si="138"/>
        <v>1</v>
      </c>
      <c r="NQ142" s="77">
        <f t="shared" si="139"/>
        <v>0</v>
      </c>
      <c r="NR142" s="77">
        <f t="shared" si="140"/>
        <v>1</v>
      </c>
      <c r="NS142" s="77">
        <f t="shared" si="141"/>
        <v>1</v>
      </c>
      <c r="NT142" s="77">
        <f t="shared" si="142"/>
        <v>1</v>
      </c>
      <c r="NU142" s="77">
        <f t="shared" si="143"/>
        <v>0</v>
      </c>
      <c r="NV142" s="77">
        <f t="shared" si="144"/>
        <v>0</v>
      </c>
      <c r="NW142" s="77" t="e">
        <f>IF(LEN(VLOOKUP(I:I,#REF!, 2, 0))=0, "", VLOOKUP(I:I,#REF!, 2, 0))</f>
        <v>#REF!</v>
      </c>
      <c r="NX142" s="77" t="e">
        <f>IF(LEN(VLOOKUP(I:I,#REF!, 3, 0))=0, "", VLOOKUP(I:I,#REF!, 3, 0))</f>
        <v>#REF!</v>
      </c>
      <c r="NY142" s="77">
        <f t="shared" si="166"/>
        <v>0.16666666666666666</v>
      </c>
      <c r="NZ142" s="77">
        <f t="shared" si="167"/>
        <v>0.25</v>
      </c>
      <c r="OA142" s="77">
        <f t="shared" si="168"/>
        <v>0</v>
      </c>
      <c r="OB142" s="77">
        <f t="shared" si="145"/>
        <v>0.16666666666666666</v>
      </c>
      <c r="OC142">
        <f t="shared" si="146"/>
        <v>0.5</v>
      </c>
      <c r="OD142" s="77">
        <f t="shared" si="169"/>
        <v>0</v>
      </c>
      <c r="OE142">
        <f t="shared" si="147"/>
        <v>0.46666666666666667</v>
      </c>
      <c r="OF142">
        <f t="shared" si="148"/>
        <v>0.45454545454545453</v>
      </c>
      <c r="OG142" t="e">
        <f t="shared" si="170"/>
        <v>#REF!</v>
      </c>
      <c r="OH142">
        <f t="shared" si="149"/>
        <v>0.16666666666666666</v>
      </c>
      <c r="OI142">
        <f t="shared" si="171"/>
        <v>0.25</v>
      </c>
      <c r="OJ142" s="77">
        <f t="shared" si="172"/>
        <v>0.125</v>
      </c>
      <c r="OK142" t="e">
        <f>IF(LEN(VLOOKUP(I:I,#REF!, 2, 0))=0, "", VLOOKUP(I:I,#REF!, 2, 0))</f>
        <v>#REF!</v>
      </c>
      <c r="OL142" t="e">
        <f>IF(LEN(VLOOKUP(I:I,#REF!, 3, 0))=0, "", VLOOKUP(I:I,#REF!, 3, 0))</f>
        <v>#REF!</v>
      </c>
      <c r="OM142" t="s">
        <v>353</v>
      </c>
      <c r="ON142" t="s">
        <v>353</v>
      </c>
      <c r="OO142" s="1">
        <v>0</v>
      </c>
      <c r="OP142">
        <f t="shared" si="173"/>
        <v>10</v>
      </c>
      <c r="OQ142">
        <v>0</v>
      </c>
      <c r="OR142">
        <v>5</v>
      </c>
      <c r="OS142">
        <f t="shared" si="174"/>
        <v>12</v>
      </c>
    </row>
    <row r="143" spans="1:409" ht="18" customHeight="1">
      <c r="E143">
        <v>1</v>
      </c>
      <c r="F143" t="s">
        <v>353</v>
      </c>
      <c r="G143" t="s">
        <v>353</v>
      </c>
      <c r="H143" s="112" t="s">
        <v>5125</v>
      </c>
      <c r="I143" s="112" t="s">
        <v>5125</v>
      </c>
      <c r="J143" s="22"/>
      <c r="K143" s="23">
        <v>44285.481446759259</v>
      </c>
      <c r="L143" s="23">
        <v>44286.458634259259</v>
      </c>
      <c r="M143" s="24">
        <v>100</v>
      </c>
      <c r="N143" s="24">
        <v>1</v>
      </c>
      <c r="O143" s="74">
        <v>1</v>
      </c>
      <c r="P143" s="25" t="s">
        <v>313</v>
      </c>
      <c r="Q143" s="24">
        <v>84428</v>
      </c>
      <c r="R143" s="24">
        <v>1</v>
      </c>
      <c r="S143" s="23">
        <v>44286.458655162038</v>
      </c>
      <c r="T143" s="25" t="s">
        <v>314</v>
      </c>
      <c r="U143" s="25" t="s">
        <v>1496</v>
      </c>
      <c r="V143" s="25" t="s">
        <v>1531</v>
      </c>
      <c r="W143" s="25" t="s">
        <v>317</v>
      </c>
      <c r="X143" s="24">
        <v>5.165</v>
      </c>
      <c r="Y143" s="24">
        <v>40.759</v>
      </c>
      <c r="Z143" s="24">
        <v>45.898000000000003</v>
      </c>
      <c r="AA143" s="24">
        <v>8</v>
      </c>
      <c r="AB143" s="24">
        <v>4</v>
      </c>
      <c r="AC143" s="24">
        <v>0</v>
      </c>
      <c r="AD143" s="24">
        <v>1</v>
      </c>
      <c r="AE143" s="24">
        <v>0</v>
      </c>
      <c r="AF143" s="24">
        <v>1</v>
      </c>
      <c r="AG143" s="24">
        <v>3</v>
      </c>
      <c r="AH143" s="24">
        <v>0</v>
      </c>
      <c r="AI143" s="24">
        <v>0</v>
      </c>
      <c r="AJ143" s="25" t="s">
        <v>5126</v>
      </c>
      <c r="AK143" s="24">
        <v>2.8</v>
      </c>
      <c r="AL143" s="24">
        <v>7.2549999999999999</v>
      </c>
      <c r="AM143" s="24">
        <v>9.2690000000000001</v>
      </c>
      <c r="AN143" s="24">
        <v>4</v>
      </c>
      <c r="AO143" s="24">
        <v>2</v>
      </c>
      <c r="AP143" s="24">
        <v>0</v>
      </c>
      <c r="AQ143" s="24">
        <v>19.777999999999999</v>
      </c>
      <c r="AR143" s="24">
        <v>19.777999999999999</v>
      </c>
      <c r="AS143" s="24">
        <v>159.13200000000001</v>
      </c>
      <c r="AT143" s="24">
        <v>1</v>
      </c>
      <c r="AU143" s="24">
        <v>232.86</v>
      </c>
      <c r="AV143" s="24">
        <v>292.22899999999998</v>
      </c>
      <c r="AW143" s="24">
        <v>330.13799999999998</v>
      </c>
      <c r="AX143" s="24">
        <v>2</v>
      </c>
      <c r="AY143" s="25" t="s">
        <v>5127</v>
      </c>
      <c r="AZ143" s="25" t="s">
        <v>497</v>
      </c>
      <c r="BA143" s="25"/>
      <c r="BB143" s="74">
        <v>0</v>
      </c>
      <c r="BC143" s="25" t="s">
        <v>5128</v>
      </c>
      <c r="BD143" s="24">
        <v>0</v>
      </c>
      <c r="BE143" s="24">
        <v>0</v>
      </c>
      <c r="BF143" s="24">
        <v>292.161</v>
      </c>
      <c r="BG143" s="24">
        <v>0</v>
      </c>
      <c r="BH143" s="24">
        <v>1.7809999999999999</v>
      </c>
      <c r="BI143" s="24">
        <v>1.7809999999999999</v>
      </c>
      <c r="BJ143" s="24">
        <v>10.038</v>
      </c>
      <c r="BK143" s="24">
        <v>1</v>
      </c>
      <c r="BL143" s="25" t="s">
        <v>377</v>
      </c>
      <c r="BM143" s="24">
        <v>49.195</v>
      </c>
      <c r="BN143" s="24">
        <v>49.195</v>
      </c>
      <c r="BO143" s="24">
        <v>53.609000000000002</v>
      </c>
      <c r="BP143" s="24">
        <v>1</v>
      </c>
      <c r="BQ143" s="24">
        <v>100</v>
      </c>
      <c r="BR143" s="24">
        <v>100</v>
      </c>
      <c r="BS143" s="24">
        <v>15.198</v>
      </c>
      <c r="BT143" s="24">
        <v>414.85700000000003</v>
      </c>
      <c r="BU143" s="24">
        <v>839.96199999999999</v>
      </c>
      <c r="BV143" s="24">
        <v>4</v>
      </c>
      <c r="BW143" s="25" t="s">
        <v>356</v>
      </c>
      <c r="BX143" s="25" t="s">
        <v>320</v>
      </c>
      <c r="BY143" s="25"/>
      <c r="BZ143" s="74">
        <v>-888</v>
      </c>
      <c r="CA143" s="25" t="s">
        <v>5129</v>
      </c>
      <c r="CB143" s="24">
        <v>0</v>
      </c>
      <c r="CC143" s="24">
        <v>0</v>
      </c>
      <c r="CD143" s="24">
        <v>52.000999999999998</v>
      </c>
      <c r="CE143" s="24">
        <v>0</v>
      </c>
      <c r="CF143" s="24">
        <v>100</v>
      </c>
      <c r="CG143" s="24">
        <v>50</v>
      </c>
      <c r="CH143" s="24">
        <v>36.677</v>
      </c>
      <c r="CI143" s="24">
        <v>51.301000000000002</v>
      </c>
      <c r="CJ143" s="24">
        <v>57.267000000000003</v>
      </c>
      <c r="CK143" s="24">
        <v>3</v>
      </c>
      <c r="CL143" s="99" t="s">
        <v>413</v>
      </c>
      <c r="CM143" s="96" t="s">
        <v>414</v>
      </c>
      <c r="CN143" s="24">
        <v>0</v>
      </c>
      <c r="CO143" s="24">
        <v>0</v>
      </c>
      <c r="CP143" s="24">
        <v>163.02799999999999</v>
      </c>
      <c r="CQ143" s="24">
        <v>0</v>
      </c>
      <c r="CR143" s="24">
        <v>100</v>
      </c>
      <c r="CS143" s="24">
        <v>80</v>
      </c>
      <c r="CT143" s="24">
        <v>4</v>
      </c>
      <c r="CU143" s="24">
        <v>0</v>
      </c>
      <c r="CV143" s="25" t="s">
        <v>1090</v>
      </c>
      <c r="CW143" s="24">
        <v>0</v>
      </c>
      <c r="CX143" s="24">
        <v>0</v>
      </c>
      <c r="CY143" s="24">
        <v>228.845</v>
      </c>
      <c r="CZ143" s="24">
        <v>0</v>
      </c>
      <c r="DA143" s="24">
        <v>4.4470000000000001</v>
      </c>
      <c r="DB143" s="24">
        <v>12.454000000000001</v>
      </c>
      <c r="DC143" s="24">
        <v>46.351999999999997</v>
      </c>
      <c r="DD143" s="24">
        <v>2</v>
      </c>
      <c r="DE143" s="25" t="s">
        <v>326</v>
      </c>
      <c r="DF143" s="24">
        <v>0</v>
      </c>
      <c r="DG143" s="24">
        <v>0</v>
      </c>
      <c r="DH143" s="24">
        <v>22.683</v>
      </c>
      <c r="DI143" s="24">
        <v>0</v>
      </c>
      <c r="DJ143" s="24">
        <v>100</v>
      </c>
      <c r="DK143" s="24">
        <v>67</v>
      </c>
      <c r="DL143" s="24">
        <v>17.055</v>
      </c>
      <c r="DM143" s="24">
        <v>58.9</v>
      </c>
      <c r="DN143" s="24">
        <v>69.268000000000001</v>
      </c>
      <c r="DO143" s="24">
        <v>2</v>
      </c>
      <c r="DP143" s="25" t="s">
        <v>5130</v>
      </c>
      <c r="DQ143" s="25" t="s">
        <v>5131</v>
      </c>
      <c r="DR143" s="25" t="s">
        <v>956</v>
      </c>
      <c r="DS143" s="74">
        <v>0</v>
      </c>
      <c r="DT143" s="25" t="s">
        <v>5132</v>
      </c>
      <c r="DU143" s="24">
        <v>0</v>
      </c>
      <c r="DV143" s="24">
        <v>0</v>
      </c>
      <c r="DW143" s="24">
        <v>72.311999999999998</v>
      </c>
      <c r="DX143" s="24">
        <v>0</v>
      </c>
      <c r="DY143" s="24">
        <v>100</v>
      </c>
      <c r="DZ143" s="24">
        <v>91</v>
      </c>
      <c r="EA143" s="24">
        <v>34.761000000000003</v>
      </c>
      <c r="EB143" s="24">
        <v>56.863</v>
      </c>
      <c r="EC143" s="24">
        <v>64.349000000000004</v>
      </c>
      <c r="ED143" s="24">
        <v>2</v>
      </c>
      <c r="EE143" s="96" t="s">
        <v>414</v>
      </c>
      <c r="EF143" s="96" t="s">
        <v>5133</v>
      </c>
      <c r="EG143" s="24">
        <v>0</v>
      </c>
      <c r="EH143" s="24">
        <v>0</v>
      </c>
      <c r="EI143" s="24">
        <v>327.334</v>
      </c>
      <c r="EJ143" s="24">
        <v>0</v>
      </c>
      <c r="EK143" s="24">
        <v>100</v>
      </c>
      <c r="EL143" s="24">
        <v>99</v>
      </c>
      <c r="EM143" s="24">
        <v>4</v>
      </c>
      <c r="EN143" s="24">
        <v>0</v>
      </c>
      <c r="EO143" s="25" t="s">
        <v>5134</v>
      </c>
      <c r="EP143" s="24">
        <v>14.279</v>
      </c>
      <c r="EQ143" s="24">
        <v>31.109000000000002</v>
      </c>
      <c r="ER143" s="24">
        <v>39.926000000000002</v>
      </c>
      <c r="ES143" s="24">
        <v>7</v>
      </c>
      <c r="ET143" s="25" t="s">
        <v>345</v>
      </c>
      <c r="EU143" s="24">
        <v>0</v>
      </c>
      <c r="EV143" s="24">
        <v>0</v>
      </c>
      <c r="EW143" s="24">
        <v>292.89999999999998</v>
      </c>
      <c r="EX143" s="24">
        <v>0</v>
      </c>
      <c r="EY143" s="24">
        <v>100</v>
      </c>
      <c r="EZ143" s="24">
        <v>99</v>
      </c>
      <c r="FA143" s="24">
        <v>2.8010000000000002</v>
      </c>
      <c r="FB143" s="24">
        <v>52.220999999999997</v>
      </c>
      <c r="FC143" s="24">
        <v>54.128</v>
      </c>
      <c r="FD143" s="24">
        <v>6</v>
      </c>
      <c r="FE143" s="25" t="s">
        <v>356</v>
      </c>
      <c r="FF143" s="24">
        <v>1</v>
      </c>
      <c r="FG143" s="24">
        <v>4</v>
      </c>
      <c r="FH143" s="24">
        <v>4</v>
      </c>
      <c r="FI143" s="24">
        <v>0</v>
      </c>
      <c r="FJ143" s="24">
        <v>2</v>
      </c>
      <c r="FK143" s="24">
        <v>0</v>
      </c>
      <c r="FL143" s="25" t="s">
        <v>313</v>
      </c>
      <c r="FM143" s="25" t="s">
        <v>313</v>
      </c>
      <c r="FN143" s="24">
        <v>1</v>
      </c>
      <c r="FO143" s="24">
        <v>21.11</v>
      </c>
      <c r="FP143" s="24">
        <v>85.046000000000006</v>
      </c>
      <c r="FQ143" s="24">
        <v>87.893000000000001</v>
      </c>
      <c r="FR143" s="24">
        <v>4</v>
      </c>
      <c r="FS143" s="25" t="s">
        <v>5135</v>
      </c>
      <c r="FT143" s="25" t="s">
        <v>322</v>
      </c>
      <c r="FU143" s="25"/>
      <c r="FV143" s="74">
        <v>0</v>
      </c>
      <c r="FW143" s="25" t="s">
        <v>5136</v>
      </c>
      <c r="FX143" s="25" t="s">
        <v>312</v>
      </c>
      <c r="FY143" s="24">
        <v>6.5049999999999999</v>
      </c>
      <c r="FZ143" s="24">
        <v>208</v>
      </c>
      <c r="GA143" s="24">
        <v>222.70099999999999</v>
      </c>
      <c r="GB143" s="24">
        <v>3</v>
      </c>
      <c r="GC143" s="25" t="s">
        <v>659</v>
      </c>
      <c r="GD143" s="25" t="s">
        <v>584</v>
      </c>
      <c r="GE143" s="25"/>
      <c r="GF143" s="74">
        <v>0</v>
      </c>
      <c r="GG143" s="25" t="s">
        <v>5137</v>
      </c>
      <c r="GH143" s="25" t="s">
        <v>312</v>
      </c>
      <c r="GI143" s="24">
        <v>21.844000000000001</v>
      </c>
      <c r="GJ143" s="24">
        <v>53.621000000000002</v>
      </c>
      <c r="GK143" s="24">
        <v>68.631</v>
      </c>
      <c r="GL143" s="24">
        <v>6</v>
      </c>
      <c r="GM143" s="24">
        <v>4</v>
      </c>
      <c r="GN143" s="25" t="s">
        <v>5138</v>
      </c>
      <c r="GO143" s="24">
        <v>121.70099999999999</v>
      </c>
      <c r="GP143" s="24">
        <v>121.70099999999999</v>
      </c>
      <c r="GQ143" s="24">
        <v>129.68600000000001</v>
      </c>
      <c r="GR143" s="24">
        <v>1</v>
      </c>
      <c r="GS143" s="24">
        <v>3</v>
      </c>
      <c r="GT143" s="24">
        <v>4</v>
      </c>
      <c r="GU143" s="24">
        <v>0</v>
      </c>
      <c r="GV143" s="24">
        <v>3</v>
      </c>
      <c r="GW143" s="25" t="s">
        <v>448</v>
      </c>
      <c r="GX143" s="24">
        <v>6.0590000000000002</v>
      </c>
      <c r="GY143" s="24">
        <v>52.356999999999999</v>
      </c>
      <c r="GZ143" s="24">
        <v>53.500999999999998</v>
      </c>
      <c r="HA143" s="24">
        <v>8</v>
      </c>
      <c r="HB143" s="24">
        <v>1</v>
      </c>
      <c r="HC143" s="24">
        <v>1</v>
      </c>
      <c r="HD143" s="24">
        <v>1</v>
      </c>
      <c r="HE143" s="24">
        <v>1</v>
      </c>
      <c r="HF143" s="24">
        <v>1</v>
      </c>
      <c r="HG143" s="24">
        <v>6</v>
      </c>
      <c r="HH143" s="24">
        <v>6</v>
      </c>
      <c r="HI143" s="25" t="s">
        <v>3684</v>
      </c>
      <c r="HJ143" s="25" t="s">
        <v>3685</v>
      </c>
      <c r="HK143" s="8"/>
      <c r="HL143" s="25" t="s">
        <v>5125</v>
      </c>
      <c r="HM143" s="23">
        <v>44288.453379629631</v>
      </c>
      <c r="HN143" s="23">
        <v>44288.462743055556</v>
      </c>
      <c r="HO143" s="24">
        <v>12</v>
      </c>
      <c r="HP143" s="24">
        <v>809</v>
      </c>
      <c r="HQ143" s="24">
        <v>0</v>
      </c>
      <c r="HR143" s="23">
        <v>44293.503079085647</v>
      </c>
      <c r="HS143" s="25" t="s">
        <v>314</v>
      </c>
      <c r="HT143" s="25" t="s">
        <v>1496</v>
      </c>
      <c r="HU143" s="25" t="s">
        <v>1531</v>
      </c>
      <c r="HV143" s="25" t="s">
        <v>317</v>
      </c>
      <c r="HW143" s="24">
        <v>1</v>
      </c>
      <c r="HX143" s="25" t="s">
        <v>353</v>
      </c>
      <c r="HY143" s="25" t="s">
        <v>353</v>
      </c>
      <c r="HZ143" s="25" t="s">
        <v>353</v>
      </c>
      <c r="IA143" s="25" t="s">
        <v>353</v>
      </c>
      <c r="IB143" s="25" t="s">
        <v>353</v>
      </c>
      <c r="IC143" s="25" t="s">
        <v>353</v>
      </c>
      <c r="ID143" s="25" t="s">
        <v>353</v>
      </c>
      <c r="IE143" s="25" t="s">
        <v>353</v>
      </c>
      <c r="IF143" s="25" t="s">
        <v>353</v>
      </c>
      <c r="IG143" s="25" t="s">
        <v>353</v>
      </c>
      <c r="IH143" s="25" t="s">
        <v>353</v>
      </c>
      <c r="II143" s="25" t="s">
        <v>320</v>
      </c>
      <c r="IJ143" s="25"/>
      <c r="IK143" s="74">
        <v>-999</v>
      </c>
      <c r="IL143" s="25" t="s">
        <v>353</v>
      </c>
      <c r="IM143" s="25" t="s">
        <v>320</v>
      </c>
      <c r="IN143" s="25"/>
      <c r="IO143" s="74">
        <v>-999</v>
      </c>
      <c r="IP143" s="25" t="s">
        <v>353</v>
      </c>
      <c r="IQ143" s="25" t="s">
        <v>353</v>
      </c>
      <c r="IR143" s="25" t="s">
        <v>320</v>
      </c>
      <c r="IS143" s="25"/>
      <c r="IT143" s="74">
        <v>-999</v>
      </c>
      <c r="IU143" s="25" t="s">
        <v>353</v>
      </c>
      <c r="IV143" s="25" t="s">
        <v>320</v>
      </c>
      <c r="IW143" s="25"/>
      <c r="IX143" s="24">
        <v>-999</v>
      </c>
      <c r="IY143" s="25" t="s">
        <v>353</v>
      </c>
      <c r="IZ143" s="25" t="s">
        <v>353</v>
      </c>
      <c r="JA143" s="25" t="s">
        <v>320</v>
      </c>
      <c r="JB143" s="25"/>
      <c r="JC143" s="74">
        <v>-999</v>
      </c>
      <c r="JD143" s="25" t="s">
        <v>353</v>
      </c>
      <c r="JE143" s="25" t="s">
        <v>320</v>
      </c>
      <c r="JF143" s="25"/>
      <c r="JG143" s="74">
        <v>-999</v>
      </c>
      <c r="JH143" s="25" t="s">
        <v>353</v>
      </c>
      <c r="JI143" s="25" t="s">
        <v>353</v>
      </c>
      <c r="JJ143" s="25" t="s">
        <v>353</v>
      </c>
      <c r="JK143" s="25" t="s">
        <v>353</v>
      </c>
      <c r="JL143" s="25" t="s">
        <v>353</v>
      </c>
      <c r="JM143" s="25" t="s">
        <v>353</v>
      </c>
      <c r="JN143" s="25" t="s">
        <v>353</v>
      </c>
      <c r="JO143" s="25" t="s">
        <v>353</v>
      </c>
      <c r="JP143" s="25" t="s">
        <v>353</v>
      </c>
      <c r="JQ143" s="25" t="s">
        <v>353</v>
      </c>
      <c r="JR143" s="25" t="s">
        <v>353</v>
      </c>
      <c r="JS143" s="25" t="s">
        <v>353</v>
      </c>
      <c r="JT143" s="25" t="s">
        <v>353</v>
      </c>
      <c r="JU143" s="25" t="s">
        <v>353</v>
      </c>
      <c r="JV143" s="25" t="s">
        <v>353</v>
      </c>
      <c r="JW143" s="25" t="s">
        <v>353</v>
      </c>
      <c r="JX143" s="25" t="s">
        <v>353</v>
      </c>
      <c r="JY143" s="25" t="s">
        <v>353</v>
      </c>
      <c r="JZ143" s="25" t="s">
        <v>353</v>
      </c>
      <c r="KA143" s="25" t="s">
        <v>353</v>
      </c>
      <c r="KB143" s="25" t="s">
        <v>353</v>
      </c>
      <c r="KC143" s="25" t="s">
        <v>353</v>
      </c>
      <c r="KD143" s="25" t="s">
        <v>353</v>
      </c>
      <c r="KE143" s="25" t="s">
        <v>353</v>
      </c>
      <c r="KF143" s="25" t="s">
        <v>353</v>
      </c>
      <c r="KG143" s="25" t="s">
        <v>353</v>
      </c>
      <c r="KH143" s="25" t="s">
        <v>353</v>
      </c>
      <c r="KI143" s="25" t="s">
        <v>353</v>
      </c>
      <c r="KJ143" s="25" t="s">
        <v>353</v>
      </c>
      <c r="KK143" s="25" t="s">
        <v>353</v>
      </c>
      <c r="KL143" s="25" t="s">
        <v>353</v>
      </c>
      <c r="KM143" s="25" t="s">
        <v>353</v>
      </c>
      <c r="KN143" s="25" t="s">
        <v>353</v>
      </c>
      <c r="KO143" s="25" t="s">
        <v>353</v>
      </c>
      <c r="KP143" s="25" t="s">
        <v>353</v>
      </c>
      <c r="KQ143" s="25" t="s">
        <v>353</v>
      </c>
      <c r="KR143" s="25" t="s">
        <v>353</v>
      </c>
      <c r="KS143" s="25" t="s">
        <v>353</v>
      </c>
      <c r="KT143" s="25" t="s">
        <v>353</v>
      </c>
      <c r="KU143" s="25" t="s">
        <v>353</v>
      </c>
      <c r="KV143" s="25" t="s">
        <v>353</v>
      </c>
      <c r="KW143" s="25" t="s">
        <v>353</v>
      </c>
      <c r="KX143" s="25" t="s">
        <v>353</v>
      </c>
      <c r="KY143" s="25" t="s">
        <v>353</v>
      </c>
      <c r="KZ143" s="25" t="s">
        <v>353</v>
      </c>
      <c r="LA143" s="25" t="s">
        <v>353</v>
      </c>
      <c r="LB143" s="25" t="s">
        <v>353</v>
      </c>
      <c r="LC143" s="25" t="s">
        <v>353</v>
      </c>
      <c r="LD143" s="25" t="s">
        <v>353</v>
      </c>
      <c r="LE143" s="25" t="s">
        <v>353</v>
      </c>
      <c r="LF143" s="25" t="s">
        <v>353</v>
      </c>
      <c r="LG143" s="25" t="s">
        <v>353</v>
      </c>
      <c r="LH143" s="25" t="s">
        <v>353</v>
      </c>
      <c r="LI143" s="25" t="s">
        <v>353</v>
      </c>
      <c r="LJ143" s="25" t="s">
        <v>353</v>
      </c>
      <c r="LK143" s="25" t="s">
        <v>353</v>
      </c>
      <c r="LL143" s="25" t="s">
        <v>353</v>
      </c>
      <c r="LM143" s="25" t="s">
        <v>353</v>
      </c>
      <c r="LN143" s="25" t="s">
        <v>353</v>
      </c>
      <c r="LO143" s="25" t="s">
        <v>353</v>
      </c>
      <c r="LP143" s="25" t="s">
        <v>353</v>
      </c>
      <c r="LQ143" s="25" t="s">
        <v>353</v>
      </c>
      <c r="LR143" s="25" t="s">
        <v>353</v>
      </c>
      <c r="LS143" s="25" t="s">
        <v>353</v>
      </c>
      <c r="LT143" s="25" t="s">
        <v>353</v>
      </c>
      <c r="LU143" s="25" t="s">
        <v>353</v>
      </c>
      <c r="LV143" s="25" t="s">
        <v>353</v>
      </c>
      <c r="LW143" s="25" t="s">
        <v>353</v>
      </c>
      <c r="LX143" s="25" t="s">
        <v>353</v>
      </c>
      <c r="LY143" s="25" t="s">
        <v>353</v>
      </c>
      <c r="LZ143" s="25" t="s">
        <v>353</v>
      </c>
      <c r="MA143">
        <f t="shared" si="117"/>
        <v>5</v>
      </c>
      <c r="MB143" t="str">
        <f t="shared" si="118"/>
        <v/>
      </c>
      <c r="MC143">
        <f t="shared" si="119"/>
        <v>5</v>
      </c>
      <c r="MD143" t="str">
        <f t="shared" si="120"/>
        <v/>
      </c>
      <c r="ME143" t="str">
        <f t="shared" si="150"/>
        <v/>
      </c>
      <c r="MF143">
        <f t="shared" si="151"/>
        <v>0.83333333333333337</v>
      </c>
      <c r="MG143" t="str">
        <f t="shared" si="152"/>
        <v/>
      </c>
      <c r="MH143">
        <f t="shared" si="153"/>
        <v>1</v>
      </c>
      <c r="MI143" t="str">
        <f t="shared" si="154"/>
        <v/>
      </c>
      <c r="MJ143" t="str">
        <f t="shared" si="155"/>
        <v/>
      </c>
      <c r="MK143">
        <f t="shared" si="156"/>
        <v>0</v>
      </c>
      <c r="ML143">
        <f t="shared" si="157"/>
        <v>3.6</v>
      </c>
      <c r="MM143">
        <f t="shared" si="158"/>
        <v>0</v>
      </c>
      <c r="MN143">
        <f t="shared" si="159"/>
        <v>4</v>
      </c>
      <c r="MO143">
        <f t="shared" si="160"/>
        <v>0</v>
      </c>
      <c r="MP143">
        <f t="shared" si="161"/>
        <v>3.6666666666666665</v>
      </c>
      <c r="MQ143" t="str">
        <f t="shared" si="162"/>
        <v/>
      </c>
      <c r="MR143" t="str">
        <f t="shared" si="163"/>
        <v/>
      </c>
      <c r="MS143">
        <f t="shared" si="164"/>
        <v>100</v>
      </c>
      <c r="MT143">
        <f t="shared" si="165"/>
        <v>83.714285714285708</v>
      </c>
      <c r="MU143" s="77">
        <f t="shared" si="121"/>
        <v>0</v>
      </c>
      <c r="MV143">
        <f t="shared" si="122"/>
        <v>0</v>
      </c>
      <c r="MW143">
        <v>1</v>
      </c>
      <c r="MX143">
        <v>1</v>
      </c>
      <c r="MY143">
        <f t="shared" si="123"/>
        <v>0</v>
      </c>
      <c r="MZ143">
        <v>0</v>
      </c>
      <c r="NA143">
        <v>0</v>
      </c>
      <c r="NB143">
        <f t="shared" si="124"/>
        <v>0</v>
      </c>
      <c r="NC143">
        <f t="shared" si="125"/>
        <v>0</v>
      </c>
      <c r="ND143">
        <f t="shared" si="126"/>
        <v>0</v>
      </c>
      <c r="NE143">
        <f t="shared" si="127"/>
        <v>0</v>
      </c>
      <c r="NF143">
        <f t="shared" si="128"/>
        <v>0</v>
      </c>
      <c r="NG143">
        <f t="shared" si="129"/>
        <v>0</v>
      </c>
      <c r="NH143" t="str">
        <f t="shared" si="130"/>
        <v/>
      </c>
      <c r="NI143" t="str">
        <f t="shared" si="131"/>
        <v/>
      </c>
      <c r="NJ143" t="str">
        <f t="shared" si="132"/>
        <v/>
      </c>
      <c r="NK143" t="str">
        <f t="shared" si="133"/>
        <v/>
      </c>
      <c r="NL143" t="str">
        <f t="shared" si="134"/>
        <v/>
      </c>
      <c r="NM143" t="str">
        <f t="shared" si="135"/>
        <v/>
      </c>
      <c r="NN143" s="77" t="str">
        <f t="shared" si="136"/>
        <v/>
      </c>
      <c r="NO143" s="77" t="str">
        <f t="shared" si="137"/>
        <v/>
      </c>
      <c r="NP143" s="77" t="str">
        <f t="shared" si="138"/>
        <v/>
      </c>
      <c r="NQ143" s="77" t="str">
        <f t="shared" si="139"/>
        <v/>
      </c>
      <c r="NR143" s="77" t="str">
        <f t="shared" si="140"/>
        <v/>
      </c>
      <c r="NS143" s="77" t="str">
        <f t="shared" si="141"/>
        <v/>
      </c>
      <c r="NT143" s="77" t="str">
        <f t="shared" si="142"/>
        <v/>
      </c>
      <c r="NU143" s="77" t="str">
        <f t="shared" si="143"/>
        <v/>
      </c>
      <c r="NV143" s="77" t="str">
        <f t="shared" si="144"/>
        <v/>
      </c>
      <c r="NW143" s="77" t="e">
        <f>IF(LEN(VLOOKUP(I:I,#REF!, 2, 0))=0, "", VLOOKUP(I:I,#REF!, 2, 0))</f>
        <v>#REF!</v>
      </c>
      <c r="NX143" s="77" t="e">
        <f>IF(LEN(VLOOKUP(I:I,#REF!, 3, 0))=0, "", VLOOKUP(I:I,#REF!, 3, 0))</f>
        <v>#REF!</v>
      </c>
      <c r="NY143" s="77">
        <f t="shared" si="166"/>
        <v>0.33333333333333331</v>
      </c>
      <c r="NZ143" s="77">
        <f t="shared" si="167"/>
        <v>0.5</v>
      </c>
      <c r="OA143" s="77">
        <f t="shared" si="168"/>
        <v>0</v>
      </c>
      <c r="OB143" s="77">
        <f t="shared" si="145"/>
        <v>0</v>
      </c>
      <c r="OC143">
        <f t="shared" si="146"/>
        <v>0</v>
      </c>
      <c r="OD143" s="77">
        <f t="shared" si="169"/>
        <v>0</v>
      </c>
      <c r="OE143" t="str">
        <f t="shared" si="147"/>
        <v/>
      </c>
      <c r="OF143" t="str">
        <f t="shared" si="148"/>
        <v/>
      </c>
      <c r="OG143" t="str">
        <f t="shared" si="170"/>
        <v/>
      </c>
      <c r="OH143">
        <f t="shared" si="149"/>
        <v>0.16666666666666666</v>
      </c>
      <c r="OI143">
        <f t="shared" si="171"/>
        <v>0</v>
      </c>
      <c r="OJ143" s="77">
        <f t="shared" si="172"/>
        <v>0.25</v>
      </c>
      <c r="OK143" t="e">
        <f>IF(LEN(VLOOKUP(I:I,#REF!, 2, 0))=0, "", VLOOKUP(I:I,#REF!, 2, 0))</f>
        <v>#REF!</v>
      </c>
      <c r="OL143" t="e">
        <f>IF(LEN(VLOOKUP(I:I,#REF!, 3, 0))=0, "", VLOOKUP(I:I,#REF!, 3, 0))</f>
        <v>#REF!</v>
      </c>
      <c r="OM143" t="s">
        <v>353</v>
      </c>
      <c r="ON143" t="s">
        <v>353</v>
      </c>
      <c r="OO143" s="109">
        <v>0</v>
      </c>
      <c r="OP143" t="str">
        <f t="shared" si="173"/>
        <v/>
      </c>
      <c r="OQ143">
        <v>0</v>
      </c>
      <c r="OR143">
        <v>5</v>
      </c>
      <c r="OS143">
        <f t="shared" si="174"/>
        <v>5</v>
      </c>
    </row>
    <row r="144" spans="1:409" ht="18" customHeight="1">
      <c r="E144">
        <v>1</v>
      </c>
      <c r="F144" t="s">
        <v>353</v>
      </c>
      <c r="G144" t="s">
        <v>353</v>
      </c>
      <c r="H144" s="112" t="s">
        <v>5139</v>
      </c>
      <c r="I144" s="112" t="s">
        <v>5139</v>
      </c>
      <c r="J144" s="22"/>
      <c r="K144" s="23">
        <v>44284.663969907408</v>
      </c>
      <c r="L144" s="23">
        <v>44287.679375</v>
      </c>
      <c r="M144" s="24">
        <v>100</v>
      </c>
      <c r="N144" s="24">
        <v>1</v>
      </c>
      <c r="O144" s="74">
        <v>1</v>
      </c>
      <c r="P144" s="25" t="s">
        <v>313</v>
      </c>
      <c r="Q144" s="24">
        <v>260530</v>
      </c>
      <c r="R144" s="24">
        <v>1</v>
      </c>
      <c r="S144" s="23">
        <v>44287.679383090275</v>
      </c>
      <c r="T144" s="25" t="s">
        <v>314</v>
      </c>
      <c r="U144" s="25" t="s">
        <v>1496</v>
      </c>
      <c r="V144" s="25" t="s">
        <v>1497</v>
      </c>
      <c r="W144" s="25" t="s">
        <v>675</v>
      </c>
      <c r="X144" s="24">
        <v>65.650999999999996</v>
      </c>
      <c r="Y144" s="24">
        <v>89.869</v>
      </c>
      <c r="Z144" s="24">
        <v>91.447000000000003</v>
      </c>
      <c r="AA144" s="24">
        <v>11</v>
      </c>
      <c r="AB144" s="24">
        <v>4</v>
      </c>
      <c r="AC144" s="24">
        <v>0</v>
      </c>
      <c r="AD144" s="24">
        <v>0</v>
      </c>
      <c r="AE144" s="24">
        <v>0</v>
      </c>
      <c r="AF144" s="24">
        <v>0</v>
      </c>
      <c r="AG144" s="24">
        <v>0</v>
      </c>
      <c r="AH144" s="24">
        <v>0</v>
      </c>
      <c r="AI144" s="24">
        <v>0</v>
      </c>
      <c r="AJ144" s="25" t="s">
        <v>5140</v>
      </c>
      <c r="AK144" s="24">
        <v>4.6749999999999998</v>
      </c>
      <c r="AL144" s="24">
        <v>6.01</v>
      </c>
      <c r="AM144" s="24">
        <v>6.9420000000000002</v>
      </c>
      <c r="AN144" s="24">
        <v>2</v>
      </c>
      <c r="AO144" s="24">
        <v>4</v>
      </c>
      <c r="AP144" s="24">
        <v>0</v>
      </c>
      <c r="AQ144" s="24">
        <v>0</v>
      </c>
      <c r="AR144" s="24">
        <v>0</v>
      </c>
      <c r="AS144" s="24">
        <v>185.17699999999999</v>
      </c>
      <c r="AT144" s="24">
        <v>0</v>
      </c>
      <c r="AU144" s="24">
        <v>193.465</v>
      </c>
      <c r="AV144" s="24">
        <v>267.13</v>
      </c>
      <c r="AW144" s="24">
        <v>344.92</v>
      </c>
      <c r="AX144" s="24">
        <v>4</v>
      </c>
      <c r="AY144" s="25" t="s">
        <v>5141</v>
      </c>
      <c r="AZ144" s="25" t="s">
        <v>377</v>
      </c>
      <c r="BA144" s="25"/>
      <c r="BB144" s="74">
        <v>1</v>
      </c>
      <c r="BC144" s="25" t="s">
        <v>5142</v>
      </c>
      <c r="BD144" s="24">
        <v>28.126999999999999</v>
      </c>
      <c r="BE144" s="24">
        <v>28.126999999999999</v>
      </c>
      <c r="BF144" s="24">
        <v>311.20100000000002</v>
      </c>
      <c r="BG144" s="24">
        <v>1</v>
      </c>
      <c r="BH144" s="24">
        <v>20.611999999999998</v>
      </c>
      <c r="BI144" s="24">
        <v>20.611999999999998</v>
      </c>
      <c r="BJ144" s="24">
        <v>26.738</v>
      </c>
      <c r="BK144" s="24">
        <v>1</v>
      </c>
      <c r="BL144" s="25" t="s">
        <v>5141</v>
      </c>
      <c r="BM144" s="24">
        <v>0</v>
      </c>
      <c r="BN144" s="24">
        <v>0</v>
      </c>
      <c r="BO144" s="24">
        <v>1136.3599999999999</v>
      </c>
      <c r="BP144" s="24">
        <v>0</v>
      </c>
      <c r="BQ144" s="24">
        <v>20</v>
      </c>
      <c r="BR144" s="24">
        <v>10</v>
      </c>
      <c r="BS144" s="24">
        <v>4.7679999999999998</v>
      </c>
      <c r="BT144" s="24">
        <v>1447.595</v>
      </c>
      <c r="BU144" s="24">
        <v>1470.105</v>
      </c>
      <c r="BV144" s="24">
        <v>12</v>
      </c>
      <c r="BW144" s="25" t="s">
        <v>1715</v>
      </c>
      <c r="BX144" s="25" t="s">
        <v>510</v>
      </c>
      <c r="BY144" s="25" t="s">
        <v>956</v>
      </c>
      <c r="BZ144" s="74">
        <v>1</v>
      </c>
      <c r="CA144" s="25" t="s">
        <v>5143</v>
      </c>
      <c r="CB144" s="24">
        <v>0</v>
      </c>
      <c r="CC144" s="24">
        <v>0</v>
      </c>
      <c r="CD144" s="24">
        <v>51.78</v>
      </c>
      <c r="CE144" s="24">
        <v>0</v>
      </c>
      <c r="CF144" s="24">
        <v>87</v>
      </c>
      <c r="CG144" s="24">
        <v>30</v>
      </c>
      <c r="CH144" s="24">
        <v>91.474000000000004</v>
      </c>
      <c r="CI144" s="24">
        <v>96.683999999999997</v>
      </c>
      <c r="CJ144" s="24">
        <v>109.45399999999999</v>
      </c>
      <c r="CK144" s="24">
        <v>2</v>
      </c>
      <c r="CL144" s="99" t="s">
        <v>413</v>
      </c>
      <c r="CM144" s="96" t="s">
        <v>414</v>
      </c>
      <c r="CN144" s="24">
        <v>0</v>
      </c>
      <c r="CO144" s="24">
        <v>0</v>
      </c>
      <c r="CP144" s="24">
        <v>127.596</v>
      </c>
      <c r="CQ144" s="24">
        <v>0</v>
      </c>
      <c r="CR144" s="24">
        <v>100</v>
      </c>
      <c r="CS144" s="24">
        <v>93</v>
      </c>
      <c r="CT144" s="24">
        <v>4</v>
      </c>
      <c r="CU144" s="24">
        <v>1</v>
      </c>
      <c r="CV144" s="25" t="s">
        <v>5144</v>
      </c>
      <c r="CW144" s="24">
        <v>0</v>
      </c>
      <c r="CX144" s="24">
        <v>0</v>
      </c>
      <c r="CY144" s="24">
        <v>182.929</v>
      </c>
      <c r="CZ144" s="24">
        <v>0</v>
      </c>
      <c r="DA144" s="24">
        <v>9.7949999999999999</v>
      </c>
      <c r="DB144" s="24">
        <v>9.7949999999999999</v>
      </c>
      <c r="DC144" s="24">
        <v>16.283999999999999</v>
      </c>
      <c r="DD144" s="24">
        <v>1</v>
      </c>
      <c r="DE144" s="25" t="s">
        <v>377</v>
      </c>
      <c r="DF144" s="24">
        <v>19.899999999999999</v>
      </c>
      <c r="DG144" s="24">
        <v>19.899999999999999</v>
      </c>
      <c r="DH144" s="24">
        <v>40.734000000000002</v>
      </c>
      <c r="DI144" s="24">
        <v>1</v>
      </c>
      <c r="DJ144" s="24">
        <v>96</v>
      </c>
      <c r="DK144" s="24">
        <v>80</v>
      </c>
      <c r="DL144" s="24">
        <v>109.73399999999999</v>
      </c>
      <c r="DM144" s="24">
        <v>729.33</v>
      </c>
      <c r="DN144" s="24">
        <v>902.96</v>
      </c>
      <c r="DO144" s="24">
        <v>4</v>
      </c>
      <c r="DP144" s="25" t="s">
        <v>1715</v>
      </c>
      <c r="DQ144" s="25" t="s">
        <v>3754</v>
      </c>
      <c r="DR144" s="25" t="s">
        <v>956</v>
      </c>
      <c r="DS144" s="74">
        <v>1</v>
      </c>
      <c r="DT144" s="25" t="s">
        <v>5145</v>
      </c>
      <c r="DU144" s="24">
        <v>10.634</v>
      </c>
      <c r="DV144" s="24">
        <v>10.634</v>
      </c>
      <c r="DW144" s="24">
        <v>54.744999999999997</v>
      </c>
      <c r="DX144" s="24">
        <v>1</v>
      </c>
      <c r="DY144" s="24">
        <v>50</v>
      </c>
      <c r="DZ144" s="24">
        <v>47</v>
      </c>
      <c r="EA144" s="24">
        <v>61.588000000000001</v>
      </c>
      <c r="EB144" s="24">
        <v>93.641000000000005</v>
      </c>
      <c r="EC144" s="24">
        <v>103.255</v>
      </c>
      <c r="ED144" s="24">
        <v>2</v>
      </c>
      <c r="EE144" s="96" t="s">
        <v>417</v>
      </c>
      <c r="EF144" s="96" t="s">
        <v>364</v>
      </c>
      <c r="EG144" s="24">
        <v>131.542</v>
      </c>
      <c r="EH144" s="24">
        <v>131.542</v>
      </c>
      <c r="EI144" s="24">
        <v>132.821</v>
      </c>
      <c r="EJ144" s="24">
        <v>1</v>
      </c>
      <c r="EK144" s="24">
        <v>65</v>
      </c>
      <c r="EL144" s="24">
        <v>76</v>
      </c>
      <c r="EM144" s="24">
        <v>4</v>
      </c>
      <c r="EN144" s="24">
        <v>1</v>
      </c>
      <c r="EO144" s="25" t="s">
        <v>5146</v>
      </c>
      <c r="EP144" s="24">
        <v>63.198</v>
      </c>
      <c r="EQ144" s="24">
        <v>66.483000000000004</v>
      </c>
      <c r="ER144" s="24">
        <v>80.27</v>
      </c>
      <c r="ES144" s="24">
        <v>5</v>
      </c>
      <c r="ET144" s="25" t="s">
        <v>419</v>
      </c>
      <c r="EU144" s="24">
        <v>0</v>
      </c>
      <c r="EV144" s="24">
        <v>0</v>
      </c>
      <c r="EW144" s="24">
        <v>254.209</v>
      </c>
      <c r="EX144" s="24">
        <v>0</v>
      </c>
      <c r="EY144" s="24">
        <v>25</v>
      </c>
      <c r="EZ144" s="24">
        <v>30</v>
      </c>
      <c r="FA144" s="24">
        <v>222.976</v>
      </c>
      <c r="FB144" s="24">
        <v>379.56</v>
      </c>
      <c r="FC144" s="24">
        <v>380.29700000000003</v>
      </c>
      <c r="FD144" s="24">
        <v>15</v>
      </c>
      <c r="FE144" s="25" t="s">
        <v>5147</v>
      </c>
      <c r="FF144" s="24">
        <v>2</v>
      </c>
      <c r="FG144" s="24">
        <v>2</v>
      </c>
      <c r="FH144" s="24">
        <v>2</v>
      </c>
      <c r="FI144" s="24">
        <v>1</v>
      </c>
      <c r="FJ144" s="24">
        <v>3</v>
      </c>
      <c r="FK144" s="24">
        <v>1</v>
      </c>
      <c r="FL144" s="25" t="s">
        <v>336</v>
      </c>
      <c r="FM144" s="25" t="s">
        <v>2886</v>
      </c>
      <c r="FN144" s="24">
        <v>1</v>
      </c>
      <c r="FO144" s="24">
        <v>42.381</v>
      </c>
      <c r="FP144" s="24">
        <v>783.04300000000001</v>
      </c>
      <c r="FQ144" s="24">
        <v>788.93200000000002</v>
      </c>
      <c r="FR144" s="24">
        <v>8</v>
      </c>
      <c r="FS144" s="25" t="s">
        <v>2425</v>
      </c>
      <c r="FT144" s="25" t="s">
        <v>323</v>
      </c>
      <c r="FU144" s="25"/>
      <c r="FV144" s="74">
        <v>1</v>
      </c>
      <c r="FW144" s="25" t="s">
        <v>5148</v>
      </c>
      <c r="FX144" s="25" t="s">
        <v>360</v>
      </c>
      <c r="FY144" s="24">
        <v>1547.355</v>
      </c>
      <c r="FZ144" s="24">
        <v>2115.971</v>
      </c>
      <c r="GA144" s="24">
        <v>2122.643</v>
      </c>
      <c r="GB144" s="24">
        <v>9</v>
      </c>
      <c r="GC144" s="25" t="s">
        <v>1511</v>
      </c>
      <c r="GD144" s="25" t="s">
        <v>368</v>
      </c>
      <c r="GE144" s="25"/>
      <c r="GF144" s="74">
        <v>1</v>
      </c>
      <c r="GG144" s="25" t="s">
        <v>5149</v>
      </c>
      <c r="GH144" s="25" t="s">
        <v>1274</v>
      </c>
      <c r="GI144" s="24">
        <v>307.05099999999999</v>
      </c>
      <c r="GJ144" s="24">
        <v>503.3</v>
      </c>
      <c r="GK144" s="24">
        <v>510.90699999999998</v>
      </c>
      <c r="GL144" s="24">
        <v>7</v>
      </c>
      <c r="GM144" s="24">
        <v>1</v>
      </c>
      <c r="GN144" s="25" t="s">
        <v>5150</v>
      </c>
      <c r="GO144" s="24">
        <v>74.164000000000001</v>
      </c>
      <c r="GP144" s="24">
        <v>74.164000000000001</v>
      </c>
      <c r="GQ144" s="24">
        <v>77.31</v>
      </c>
      <c r="GR144" s="24">
        <v>1</v>
      </c>
      <c r="GS144" s="24">
        <v>1</v>
      </c>
      <c r="GT144" s="24">
        <v>4</v>
      </c>
      <c r="GU144" s="24">
        <v>1</v>
      </c>
      <c r="GV144" s="24">
        <v>3</v>
      </c>
      <c r="GW144" s="25" t="s">
        <v>424</v>
      </c>
      <c r="GX144" s="24">
        <v>23.545999999999999</v>
      </c>
      <c r="GY144" s="24">
        <v>71.521000000000001</v>
      </c>
      <c r="GZ144" s="24">
        <v>73.028000000000006</v>
      </c>
      <c r="HA144" s="24">
        <v>9</v>
      </c>
      <c r="HB144" s="24">
        <v>3</v>
      </c>
      <c r="HC144" s="24">
        <v>3</v>
      </c>
      <c r="HD144" s="24">
        <v>4</v>
      </c>
      <c r="HE144" s="24">
        <v>3</v>
      </c>
      <c r="HF144" s="24">
        <v>3</v>
      </c>
      <c r="HG144" s="24">
        <v>3</v>
      </c>
      <c r="HH144" s="24">
        <v>3</v>
      </c>
      <c r="HI144" s="25" t="s">
        <v>3684</v>
      </c>
      <c r="HJ144" s="25" t="s">
        <v>3685</v>
      </c>
      <c r="HK144" s="8"/>
      <c r="HL144" s="25" t="s">
        <v>5139</v>
      </c>
      <c r="HM144" s="27"/>
      <c r="HN144" s="27"/>
      <c r="HO144" s="27"/>
      <c r="HP144" s="27"/>
      <c r="HQ144" s="27"/>
      <c r="HR144" s="27"/>
      <c r="HS144" s="27"/>
      <c r="HT144" s="27"/>
      <c r="HU144" s="27"/>
      <c r="HV144" s="27"/>
      <c r="HW144" s="27"/>
      <c r="HX144" s="27"/>
      <c r="HY144" s="27"/>
      <c r="HZ144" s="27"/>
      <c r="IA144" s="27"/>
      <c r="IB144" s="27"/>
      <c r="IC144" s="27"/>
      <c r="ID144" s="27"/>
      <c r="IE144" s="27"/>
      <c r="IF144" s="27"/>
      <c r="IG144" s="27"/>
      <c r="IH144" s="27"/>
      <c r="II144" s="27" t="s">
        <v>320</v>
      </c>
      <c r="IJ144" s="27"/>
      <c r="IK144" s="24">
        <v>-999</v>
      </c>
      <c r="IL144" s="27"/>
      <c r="IM144" s="27" t="s">
        <v>320</v>
      </c>
      <c r="IN144" s="27"/>
      <c r="IO144" s="74">
        <v>-999</v>
      </c>
      <c r="IP144" s="27"/>
      <c r="IQ144" s="27"/>
      <c r="IR144" s="27" t="s">
        <v>320</v>
      </c>
      <c r="IS144" s="27"/>
      <c r="IT144" s="24">
        <v>-999</v>
      </c>
      <c r="IU144" s="27"/>
      <c r="IV144" s="27" t="s">
        <v>320</v>
      </c>
      <c r="IW144" s="27"/>
      <c r="IX144" s="24">
        <v>-999</v>
      </c>
      <c r="IY144" s="27"/>
      <c r="IZ144" s="27"/>
      <c r="JA144" s="27" t="s">
        <v>320</v>
      </c>
      <c r="JB144" s="27"/>
      <c r="JC144" s="24">
        <v>-999</v>
      </c>
      <c r="JD144" s="27"/>
      <c r="JE144" s="27" t="s">
        <v>320</v>
      </c>
      <c r="JF144" s="27"/>
      <c r="JG144" s="24">
        <v>-999</v>
      </c>
      <c r="JH144" s="27"/>
      <c r="JI144" s="27"/>
      <c r="JJ144" s="27"/>
      <c r="JK144" s="27"/>
      <c r="JL144" s="27"/>
      <c r="JM144" s="27"/>
      <c r="JN144" s="27"/>
      <c r="JO144" s="27"/>
      <c r="JP144" s="27"/>
      <c r="JQ144" s="27"/>
      <c r="JR144" s="27"/>
      <c r="JS144" s="27"/>
      <c r="JT144" s="27"/>
      <c r="JU144" s="27"/>
      <c r="JV144" s="27"/>
      <c r="JW144" s="27"/>
      <c r="JX144" s="27"/>
      <c r="JY144" s="27"/>
      <c r="JZ144" s="27"/>
      <c r="KA144" s="27"/>
      <c r="KB144" s="27"/>
      <c r="KC144" s="27"/>
      <c r="KD144" s="27"/>
      <c r="KE144" s="27"/>
      <c r="KF144" s="27"/>
      <c r="KG144" s="27"/>
      <c r="KH144" s="27"/>
      <c r="KI144" s="27"/>
      <c r="KJ144" s="27"/>
      <c r="KK144" s="27"/>
      <c r="KL144" s="27"/>
      <c r="KM144" s="27"/>
      <c r="KN144" s="27"/>
      <c r="KO144" s="27"/>
      <c r="KP144" s="27"/>
      <c r="KQ144" s="27"/>
      <c r="KR144" s="27"/>
      <c r="KS144" s="27"/>
      <c r="KT144" s="27"/>
      <c r="KU144" s="27"/>
      <c r="KV144" s="27"/>
      <c r="KW144" s="27"/>
      <c r="KX144" s="27"/>
      <c r="KY144" s="27"/>
      <c r="KZ144" s="27"/>
      <c r="LA144" s="27"/>
      <c r="LB144" s="27"/>
      <c r="LC144" s="27"/>
      <c r="LD144" s="27"/>
      <c r="LE144" s="27"/>
      <c r="LF144" s="27"/>
      <c r="LG144" s="27"/>
      <c r="LH144" s="27"/>
      <c r="LI144" s="27"/>
      <c r="LJ144" s="27"/>
      <c r="LK144" s="27"/>
      <c r="LL144" s="27"/>
      <c r="LM144" s="27"/>
      <c r="LN144" s="27"/>
      <c r="LO144" s="27"/>
      <c r="LP144" s="27"/>
      <c r="LQ144" s="27"/>
      <c r="LR144" s="27"/>
      <c r="LS144" s="27"/>
      <c r="LT144" s="27"/>
      <c r="LU144" s="27"/>
      <c r="LV144" s="27"/>
      <c r="LW144" s="27"/>
      <c r="LX144" s="27"/>
      <c r="LY144" s="27"/>
      <c r="LZ144" s="27"/>
      <c r="MA144">
        <f t="shared" si="117"/>
        <v>0</v>
      </c>
      <c r="MB144" t="str">
        <f t="shared" si="118"/>
        <v/>
      </c>
      <c r="MC144">
        <f t="shared" si="119"/>
        <v>16</v>
      </c>
      <c r="MD144" t="str">
        <f t="shared" si="120"/>
        <v/>
      </c>
      <c r="ME144" t="str">
        <f t="shared" si="150"/>
        <v/>
      </c>
      <c r="MF144">
        <f t="shared" si="151"/>
        <v>0</v>
      </c>
      <c r="MG144" t="str">
        <f t="shared" si="152"/>
        <v/>
      </c>
      <c r="MH144">
        <f t="shared" si="153"/>
        <v>3.2</v>
      </c>
      <c r="MI144" t="str">
        <f t="shared" si="154"/>
        <v/>
      </c>
      <c r="MJ144" t="str">
        <f t="shared" si="155"/>
        <v/>
      </c>
      <c r="MK144">
        <f t="shared" si="156"/>
        <v>0.6</v>
      </c>
      <c r="ML144">
        <f t="shared" si="157"/>
        <v>3.6</v>
      </c>
      <c r="MM144">
        <f t="shared" si="158"/>
        <v>1</v>
      </c>
      <c r="MN144">
        <f t="shared" si="159"/>
        <v>4</v>
      </c>
      <c r="MO144">
        <f t="shared" si="160"/>
        <v>0.66666666666666663</v>
      </c>
      <c r="MP144">
        <f t="shared" si="161"/>
        <v>3.6666666666666665</v>
      </c>
      <c r="MQ144" t="str">
        <f t="shared" si="162"/>
        <v/>
      </c>
      <c r="MR144" t="str">
        <f t="shared" si="163"/>
        <v/>
      </c>
      <c r="MS144">
        <f t="shared" si="164"/>
        <v>63.285714285714285</v>
      </c>
      <c r="MT144">
        <f t="shared" si="165"/>
        <v>52.285714285714285</v>
      </c>
      <c r="MU144" s="77">
        <f t="shared" si="121"/>
        <v>1</v>
      </c>
      <c r="MV144">
        <f t="shared" si="122"/>
        <v>1</v>
      </c>
      <c r="MW144">
        <v>1</v>
      </c>
      <c r="MX144">
        <v>1</v>
      </c>
      <c r="MY144">
        <f t="shared" si="123"/>
        <v>1</v>
      </c>
      <c r="MZ144">
        <v>1</v>
      </c>
      <c r="NA144">
        <v>1</v>
      </c>
      <c r="NB144">
        <f t="shared" si="124"/>
        <v>1</v>
      </c>
      <c r="NC144">
        <f t="shared" si="125"/>
        <v>0</v>
      </c>
      <c r="ND144">
        <f t="shared" si="126"/>
        <v>1</v>
      </c>
      <c r="NE144">
        <f t="shared" si="127"/>
        <v>0</v>
      </c>
      <c r="NF144">
        <f t="shared" si="128"/>
        <v>1</v>
      </c>
      <c r="NG144">
        <f t="shared" si="129"/>
        <v>1</v>
      </c>
      <c r="NH144" t="str">
        <f t="shared" si="130"/>
        <v/>
      </c>
      <c r="NI144" t="str">
        <f t="shared" si="131"/>
        <v/>
      </c>
      <c r="NJ144" t="str">
        <f t="shared" si="132"/>
        <v/>
      </c>
      <c r="NK144" t="str">
        <f t="shared" si="133"/>
        <v/>
      </c>
      <c r="NL144" t="str">
        <f t="shared" si="134"/>
        <v/>
      </c>
      <c r="NM144" t="str">
        <f t="shared" si="135"/>
        <v/>
      </c>
      <c r="NN144" s="77" t="str">
        <f t="shared" si="136"/>
        <v/>
      </c>
      <c r="NO144" s="77" t="str">
        <f t="shared" si="137"/>
        <v/>
      </c>
      <c r="NP144" s="77" t="str">
        <f t="shared" si="138"/>
        <v/>
      </c>
      <c r="NQ144" s="77" t="str">
        <f t="shared" si="139"/>
        <v/>
      </c>
      <c r="NR144" s="77" t="str">
        <f t="shared" si="140"/>
        <v/>
      </c>
      <c r="NS144" s="77" t="str">
        <f t="shared" si="141"/>
        <v/>
      </c>
      <c r="NT144" s="77" t="str">
        <f t="shared" si="142"/>
        <v/>
      </c>
      <c r="NU144" s="77" t="str">
        <f t="shared" si="143"/>
        <v/>
      </c>
      <c r="NV144" s="77" t="str">
        <f t="shared" si="144"/>
        <v/>
      </c>
      <c r="NW144" s="77" t="e">
        <f>IF(LEN(VLOOKUP(I:I,#REF!, 2, 0))=0, "", VLOOKUP(I:I,#REF!, 2, 0))</f>
        <v>#REF!</v>
      </c>
      <c r="NX144" s="77" t="e">
        <f>IF(LEN(VLOOKUP(I:I,#REF!, 3, 0))=0, "", VLOOKUP(I:I,#REF!, 3, 0))</f>
        <v>#REF!</v>
      </c>
      <c r="NY144" s="77">
        <f t="shared" si="166"/>
        <v>1</v>
      </c>
      <c r="NZ144" s="77">
        <f t="shared" si="167"/>
        <v>1</v>
      </c>
      <c r="OA144" s="77">
        <f t="shared" si="168"/>
        <v>1</v>
      </c>
      <c r="OB144" s="77">
        <f t="shared" si="145"/>
        <v>0.66666666666666663</v>
      </c>
      <c r="OC144">
        <f t="shared" si="146"/>
        <v>1</v>
      </c>
      <c r="OD144" s="77">
        <f t="shared" si="169"/>
        <v>0.5</v>
      </c>
      <c r="OE144" t="str">
        <f t="shared" si="147"/>
        <v/>
      </c>
      <c r="OF144" t="str">
        <f t="shared" si="148"/>
        <v/>
      </c>
      <c r="OG144" t="str">
        <f t="shared" si="170"/>
        <v/>
      </c>
      <c r="OH144">
        <f t="shared" si="149"/>
        <v>0.83333333333333337</v>
      </c>
      <c r="OI144">
        <f t="shared" si="171"/>
        <v>1</v>
      </c>
      <c r="OJ144" s="77">
        <f t="shared" si="172"/>
        <v>0.75</v>
      </c>
      <c r="OK144" t="e">
        <f>IF(LEN(VLOOKUP(I:I,#REF!, 2, 0))=0, "", VLOOKUP(I:I,#REF!, 2, 0))</f>
        <v>#REF!</v>
      </c>
      <c r="OL144" t="e">
        <f>IF(LEN(VLOOKUP(I:I,#REF!, 3, 0))=0, "", VLOOKUP(I:I,#REF!, 3, 0))</f>
        <v>#REF!</v>
      </c>
      <c r="OM144" t="s">
        <v>353</v>
      </c>
      <c r="ON144" t="s">
        <v>353</v>
      </c>
      <c r="OO144" s="161">
        <v>1</v>
      </c>
      <c r="OP144" t="str">
        <f t="shared" si="173"/>
        <v/>
      </c>
      <c r="OQ144">
        <v>0</v>
      </c>
      <c r="OR144">
        <v>5</v>
      </c>
      <c r="OS144">
        <f t="shared" si="174"/>
        <v>0</v>
      </c>
    </row>
    <row r="145" spans="1:409" ht="18" customHeight="1">
      <c r="C145">
        <v>1</v>
      </c>
      <c r="E145">
        <v>1</v>
      </c>
      <c r="F145" t="s">
        <v>353</v>
      </c>
      <c r="G145" t="s">
        <v>353</v>
      </c>
      <c r="H145" s="110" t="s">
        <v>1918</v>
      </c>
      <c r="I145" s="110" t="s">
        <v>1918</v>
      </c>
      <c r="J145" s="5"/>
      <c r="K145" s="6">
        <v>44285.652222222219</v>
      </c>
      <c r="L145" s="6">
        <v>44286.624178240738</v>
      </c>
      <c r="M145" s="7">
        <v>95</v>
      </c>
      <c r="N145" s="7">
        <v>2</v>
      </c>
      <c r="O145" s="73">
        <v>1</v>
      </c>
      <c r="P145" s="4" t="s">
        <v>313</v>
      </c>
      <c r="Q145" s="7">
        <v>83976</v>
      </c>
      <c r="R145" s="7">
        <v>0</v>
      </c>
      <c r="S145" s="6">
        <v>44293.502971655093</v>
      </c>
      <c r="T145" s="4" t="s">
        <v>314</v>
      </c>
      <c r="U145" s="4" t="s">
        <v>826</v>
      </c>
      <c r="V145" s="4" t="s">
        <v>811</v>
      </c>
      <c r="W145" s="4" t="s">
        <v>1919</v>
      </c>
      <c r="X145" s="7">
        <v>13.443</v>
      </c>
      <c r="Y145" s="7">
        <v>22.405000000000001</v>
      </c>
      <c r="Z145" s="7">
        <v>26.867000000000001</v>
      </c>
      <c r="AA145" s="7">
        <v>2</v>
      </c>
      <c r="AB145" s="7">
        <v>4</v>
      </c>
      <c r="AC145" s="7">
        <v>2</v>
      </c>
      <c r="AD145" s="7">
        <v>2</v>
      </c>
      <c r="AE145" s="7">
        <v>3</v>
      </c>
      <c r="AF145" s="7">
        <v>3</v>
      </c>
      <c r="AG145" s="7">
        <v>3</v>
      </c>
      <c r="AH145" s="7">
        <v>0</v>
      </c>
      <c r="AI145" s="7">
        <v>1</v>
      </c>
      <c r="AJ145" s="4" t="s">
        <v>1920</v>
      </c>
      <c r="AK145" s="7">
        <v>4.0609999999999999</v>
      </c>
      <c r="AL145" s="7">
        <v>6.0170000000000003</v>
      </c>
      <c r="AM145" s="7">
        <v>7.4909999999999997</v>
      </c>
      <c r="AN145" s="7">
        <v>2</v>
      </c>
      <c r="AO145" s="7">
        <v>4</v>
      </c>
      <c r="AP145" s="7">
        <v>1</v>
      </c>
      <c r="AQ145" s="7">
        <v>0</v>
      </c>
      <c r="AR145" s="7">
        <v>0</v>
      </c>
      <c r="AS145" s="7">
        <v>152.708</v>
      </c>
      <c r="AT145" s="7">
        <v>0</v>
      </c>
      <c r="AU145" s="7">
        <v>209.006</v>
      </c>
      <c r="AV145" s="7">
        <v>479.512</v>
      </c>
      <c r="AW145" s="7">
        <v>483.56</v>
      </c>
      <c r="AX145" s="7">
        <v>23</v>
      </c>
      <c r="AY145" s="4" t="s">
        <v>1593</v>
      </c>
      <c r="AZ145" s="4" t="s">
        <v>331</v>
      </c>
      <c r="BA145" s="4"/>
      <c r="BB145" s="73">
        <v>0</v>
      </c>
      <c r="BC145" s="4" t="s">
        <v>1921</v>
      </c>
      <c r="BD145" s="7">
        <v>218.59200000000001</v>
      </c>
      <c r="BE145" s="7">
        <v>356.98899999999998</v>
      </c>
      <c r="BF145" s="7">
        <v>461.15899999999999</v>
      </c>
      <c r="BG145" s="7">
        <v>19</v>
      </c>
      <c r="BH145" s="7">
        <v>2.5219999999999998</v>
      </c>
      <c r="BI145" s="7">
        <v>31.462</v>
      </c>
      <c r="BJ145" s="7">
        <v>33.673999999999999</v>
      </c>
      <c r="BK145" s="7">
        <v>6</v>
      </c>
      <c r="BL145" s="4" t="s">
        <v>1922</v>
      </c>
      <c r="BM145" s="7">
        <v>5.5839999999999996</v>
      </c>
      <c r="BN145" s="7">
        <v>5.5839999999999996</v>
      </c>
      <c r="BO145" s="7">
        <v>52.752000000000002</v>
      </c>
      <c r="BP145" s="7">
        <v>1</v>
      </c>
      <c r="BQ145" s="7">
        <v>100</v>
      </c>
      <c r="BR145" s="7">
        <v>95</v>
      </c>
      <c r="BS145" s="7">
        <v>123.054</v>
      </c>
      <c r="BT145" s="7">
        <v>171.875</v>
      </c>
      <c r="BU145" s="7">
        <v>199.24600000000001</v>
      </c>
      <c r="BV145" s="7">
        <v>3</v>
      </c>
      <c r="BW145" s="4" t="s">
        <v>1923</v>
      </c>
      <c r="BX145" s="4" t="s">
        <v>516</v>
      </c>
      <c r="BY145" s="4"/>
      <c r="BZ145" s="73">
        <v>0</v>
      </c>
      <c r="CA145" s="4" t="s">
        <v>1924</v>
      </c>
      <c r="CB145" s="7">
        <v>361.82499999999999</v>
      </c>
      <c r="CC145" s="7">
        <v>361.82499999999999</v>
      </c>
      <c r="CD145" s="7">
        <v>398.529</v>
      </c>
      <c r="CE145" s="7">
        <v>1</v>
      </c>
      <c r="CF145" s="7">
        <v>100</v>
      </c>
      <c r="CG145" s="7">
        <v>81</v>
      </c>
      <c r="CH145" s="7">
        <v>473.91300000000001</v>
      </c>
      <c r="CI145" s="7">
        <v>1149.616</v>
      </c>
      <c r="CJ145" s="7">
        <v>1161.069</v>
      </c>
      <c r="CK145" s="7">
        <v>11</v>
      </c>
      <c r="CL145" s="97" t="s">
        <v>1925</v>
      </c>
      <c r="CM145" s="94" t="s">
        <v>1926</v>
      </c>
      <c r="CN145" s="7">
        <v>21.901</v>
      </c>
      <c r="CO145" s="7">
        <v>35.518000000000001</v>
      </c>
      <c r="CP145" s="7">
        <v>122.873</v>
      </c>
      <c r="CQ145" s="7">
        <v>2</v>
      </c>
      <c r="CR145" s="7">
        <v>100</v>
      </c>
      <c r="CS145" s="7">
        <v>59</v>
      </c>
      <c r="CT145" s="7">
        <v>2</v>
      </c>
      <c r="CU145" s="7">
        <v>3</v>
      </c>
      <c r="CV145" s="4" t="s">
        <v>1927</v>
      </c>
      <c r="CW145" s="7">
        <v>8.8000000000000007</v>
      </c>
      <c r="CX145" s="7">
        <v>310.58199999999999</v>
      </c>
      <c r="CY145" s="7">
        <v>355.64</v>
      </c>
      <c r="CZ145" s="7">
        <v>98</v>
      </c>
      <c r="DA145" s="7">
        <v>1.198</v>
      </c>
      <c r="DB145" s="7">
        <v>33.24</v>
      </c>
      <c r="DC145" s="7">
        <v>33.509</v>
      </c>
      <c r="DD145" s="7">
        <v>11</v>
      </c>
      <c r="DE145" s="4" t="s">
        <v>1928</v>
      </c>
      <c r="DF145" s="7">
        <v>1815.3689999999999</v>
      </c>
      <c r="DG145" s="7">
        <v>1815.828</v>
      </c>
      <c r="DH145" s="7">
        <v>1816.0429999999999</v>
      </c>
      <c r="DI145" s="7">
        <v>2</v>
      </c>
      <c r="DJ145" s="7">
        <v>88</v>
      </c>
      <c r="DK145" s="7">
        <v>61</v>
      </c>
      <c r="DL145" s="7">
        <v>2.66</v>
      </c>
      <c r="DM145" s="7">
        <v>435.34699999999998</v>
      </c>
      <c r="DN145" s="7">
        <v>435.60899999999998</v>
      </c>
      <c r="DO145" s="7">
        <v>44</v>
      </c>
      <c r="DP145" s="4" t="s">
        <v>1929</v>
      </c>
      <c r="DQ145" s="4" t="s">
        <v>320</v>
      </c>
      <c r="DR145" s="4"/>
      <c r="DS145" s="73">
        <v>-888</v>
      </c>
      <c r="DT145" s="4" t="s">
        <v>1930</v>
      </c>
      <c r="DU145" s="7">
        <v>13.673</v>
      </c>
      <c r="DV145" s="7">
        <v>42.161999999999999</v>
      </c>
      <c r="DW145" s="7">
        <v>236.68</v>
      </c>
      <c r="DX145" s="7">
        <v>2</v>
      </c>
      <c r="DY145" s="7">
        <v>100</v>
      </c>
      <c r="DZ145" s="7">
        <v>100</v>
      </c>
      <c r="EA145" s="7">
        <v>134.25399999999999</v>
      </c>
      <c r="EB145" s="7">
        <v>165.39699999999999</v>
      </c>
      <c r="EC145" s="7">
        <v>170.904</v>
      </c>
      <c r="ED145" s="7">
        <v>3</v>
      </c>
      <c r="EE145" s="94" t="s">
        <v>417</v>
      </c>
      <c r="EF145" s="94" t="s">
        <v>1931</v>
      </c>
      <c r="EG145" s="7">
        <v>0</v>
      </c>
      <c r="EH145" s="7">
        <v>0</v>
      </c>
      <c r="EI145" s="7">
        <v>129.321</v>
      </c>
      <c r="EJ145" s="7">
        <v>0</v>
      </c>
      <c r="EK145" s="7">
        <v>84</v>
      </c>
      <c r="EL145" s="7">
        <v>100</v>
      </c>
      <c r="EM145" s="7">
        <v>2</v>
      </c>
      <c r="EN145" s="7">
        <v>4</v>
      </c>
      <c r="EO145" s="4" t="s">
        <v>1932</v>
      </c>
      <c r="EP145" s="7">
        <v>278.94200000000001</v>
      </c>
      <c r="EQ145" s="7">
        <v>291.05399999999997</v>
      </c>
      <c r="ER145" s="7">
        <v>306.53800000000001</v>
      </c>
      <c r="ES145" s="7">
        <v>5</v>
      </c>
      <c r="ET145" s="4" t="s">
        <v>366</v>
      </c>
      <c r="EU145" s="7">
        <v>0</v>
      </c>
      <c r="EV145" s="7">
        <v>0</v>
      </c>
      <c r="EW145" s="7">
        <v>312.59699999999998</v>
      </c>
      <c r="EX145" s="7">
        <v>0</v>
      </c>
      <c r="EY145" s="7">
        <v>100</v>
      </c>
      <c r="EZ145" s="7">
        <v>92</v>
      </c>
      <c r="FA145" s="7">
        <v>3.7879999999999998</v>
      </c>
      <c r="FB145" s="7">
        <v>101.869</v>
      </c>
      <c r="FC145" s="7">
        <v>103.663</v>
      </c>
      <c r="FD145" s="7">
        <v>16</v>
      </c>
      <c r="FE145" s="4" t="s">
        <v>1933</v>
      </c>
      <c r="FF145" s="7">
        <v>1</v>
      </c>
      <c r="FG145" s="7">
        <v>1</v>
      </c>
      <c r="FH145" s="7">
        <v>1</v>
      </c>
      <c r="FI145" s="7">
        <v>4</v>
      </c>
      <c r="FJ145" s="7">
        <v>1</v>
      </c>
      <c r="FK145" s="7">
        <v>0</v>
      </c>
      <c r="FL145" s="4" t="s">
        <v>336</v>
      </c>
      <c r="FM145" s="4" t="s">
        <v>1934</v>
      </c>
      <c r="FN145" s="7">
        <v>1</v>
      </c>
      <c r="FO145" s="7">
        <v>42.79</v>
      </c>
      <c r="FP145" s="7">
        <v>108.655</v>
      </c>
      <c r="FQ145" s="7">
        <v>150.49600000000001</v>
      </c>
      <c r="FR145" s="7">
        <v>15</v>
      </c>
      <c r="FS145" s="4" t="s">
        <v>1916</v>
      </c>
      <c r="FT145" s="4" t="s">
        <v>331</v>
      </c>
      <c r="FU145" s="4"/>
      <c r="FV145" s="73">
        <v>0</v>
      </c>
      <c r="FW145" s="4" t="s">
        <v>1935</v>
      </c>
      <c r="FX145" s="4" t="s">
        <v>336</v>
      </c>
      <c r="FY145" s="7">
        <v>606.49300000000005</v>
      </c>
      <c r="FZ145" s="7">
        <v>701.65700000000004</v>
      </c>
      <c r="GA145" s="7">
        <v>703.07</v>
      </c>
      <c r="GB145" s="7">
        <v>9</v>
      </c>
      <c r="GC145" s="4" t="s">
        <v>1511</v>
      </c>
      <c r="GD145" s="4" t="s">
        <v>368</v>
      </c>
      <c r="GE145" s="4"/>
      <c r="GF145" s="73">
        <v>1</v>
      </c>
      <c r="GG145" s="4" t="s">
        <v>1936</v>
      </c>
      <c r="GH145" s="4" t="s">
        <v>370</v>
      </c>
      <c r="GI145" s="4" t="s">
        <v>353</v>
      </c>
      <c r="GJ145" s="4" t="s">
        <v>353</v>
      </c>
      <c r="GK145" s="4" t="s">
        <v>353</v>
      </c>
      <c r="GL145" s="4" t="s">
        <v>353</v>
      </c>
      <c r="GM145" s="4" t="s">
        <v>353</v>
      </c>
      <c r="GN145" s="4" t="s">
        <v>353</v>
      </c>
      <c r="GO145" s="4" t="s">
        <v>353</v>
      </c>
      <c r="GP145" s="4" t="s">
        <v>353</v>
      </c>
      <c r="GQ145" s="4" t="s">
        <v>353</v>
      </c>
      <c r="GR145" s="4" t="s">
        <v>353</v>
      </c>
      <c r="GS145" s="4" t="s">
        <v>353</v>
      </c>
      <c r="GT145" s="4" t="s">
        <v>353</v>
      </c>
      <c r="GU145" s="4" t="s">
        <v>353</v>
      </c>
      <c r="GV145" s="4" t="s">
        <v>353</v>
      </c>
      <c r="GW145" s="4" t="s">
        <v>353</v>
      </c>
      <c r="GX145" s="4" t="s">
        <v>353</v>
      </c>
      <c r="GY145" s="4" t="s">
        <v>353</v>
      </c>
      <c r="GZ145" s="4" t="s">
        <v>353</v>
      </c>
      <c r="HA145" s="4" t="s">
        <v>353</v>
      </c>
      <c r="HB145" s="4" t="s">
        <v>353</v>
      </c>
      <c r="HC145" s="4" t="s">
        <v>353</v>
      </c>
      <c r="HD145" s="4" t="s">
        <v>353</v>
      </c>
      <c r="HE145" s="4" t="s">
        <v>353</v>
      </c>
      <c r="HF145" s="4" t="s">
        <v>353</v>
      </c>
      <c r="HG145" s="4" t="s">
        <v>353</v>
      </c>
      <c r="HH145" s="4" t="s">
        <v>353</v>
      </c>
      <c r="HI145" s="4" t="s">
        <v>346</v>
      </c>
      <c r="HJ145" s="4" t="s">
        <v>347</v>
      </c>
      <c r="HK145" s="8"/>
      <c r="HL145" s="4" t="s">
        <v>1918</v>
      </c>
      <c r="HM145" s="9"/>
      <c r="HN145" s="9"/>
      <c r="HO145" s="9"/>
      <c r="HP145" s="9"/>
      <c r="HQ145" s="9"/>
      <c r="HR145" s="9"/>
      <c r="HS145" s="9"/>
      <c r="HT145" s="9"/>
      <c r="HU145" s="9"/>
      <c r="HV145" s="9"/>
      <c r="HW145" s="9"/>
      <c r="HX145" s="9"/>
      <c r="HY145" s="9"/>
      <c r="HZ145" s="9"/>
      <c r="IA145" s="9"/>
      <c r="IB145" s="9"/>
      <c r="IC145" s="9"/>
      <c r="ID145" s="9"/>
      <c r="IE145" s="9"/>
      <c r="IF145" s="9"/>
      <c r="IG145" s="9"/>
      <c r="IH145" s="9"/>
      <c r="II145" s="9" t="s">
        <v>320</v>
      </c>
      <c r="IJ145" s="9"/>
      <c r="IK145" s="7">
        <v>-999</v>
      </c>
      <c r="IL145" s="9"/>
      <c r="IM145" s="9" t="s">
        <v>320</v>
      </c>
      <c r="IN145" s="9"/>
      <c r="IO145" s="73">
        <v>-999</v>
      </c>
      <c r="IP145" s="9"/>
      <c r="IQ145" s="9"/>
      <c r="IR145" s="9" t="s">
        <v>320</v>
      </c>
      <c r="IS145" s="9"/>
      <c r="IT145" s="7">
        <v>-999</v>
      </c>
      <c r="IU145" s="9"/>
      <c r="IV145" s="9" t="s">
        <v>320</v>
      </c>
      <c r="IW145" s="9"/>
      <c r="IX145" s="7">
        <v>-999</v>
      </c>
      <c r="IY145" s="9"/>
      <c r="IZ145" s="9"/>
      <c r="JA145" s="9" t="s">
        <v>320</v>
      </c>
      <c r="JB145" s="9"/>
      <c r="JC145" s="7">
        <v>-999</v>
      </c>
      <c r="JD145" s="9"/>
      <c r="JE145" s="9" t="s">
        <v>320</v>
      </c>
      <c r="JF145" s="9"/>
      <c r="JG145" s="7">
        <v>-999</v>
      </c>
      <c r="JH145" s="9"/>
      <c r="JI145" s="9"/>
      <c r="JJ145" s="9"/>
      <c r="JK145" s="9"/>
      <c r="JL145" s="9"/>
      <c r="JM145" s="9"/>
      <c r="JN145" s="9"/>
      <c r="JO145" s="9"/>
      <c r="JP145" s="9"/>
      <c r="JQ145" s="9"/>
      <c r="JR145" s="9"/>
      <c r="JS145" s="9"/>
      <c r="JT145" s="9"/>
      <c r="JU145" s="9"/>
      <c r="JV145" s="9"/>
      <c r="JW145" s="9"/>
      <c r="JX145" s="9"/>
      <c r="JY145" s="9"/>
      <c r="JZ145" s="9"/>
      <c r="KA145" s="9"/>
      <c r="KB145" s="9"/>
      <c r="KC145" s="9"/>
      <c r="KD145" s="9"/>
      <c r="KE145" s="9"/>
      <c r="KF145" s="9"/>
      <c r="KG145" s="9"/>
      <c r="KH145" s="9"/>
      <c r="KI145" s="9"/>
      <c r="KJ145" s="9"/>
      <c r="KK145" s="9"/>
      <c r="KL145" s="9"/>
      <c r="KM145" s="9"/>
      <c r="KN145" s="9"/>
      <c r="KO145" s="9"/>
      <c r="KP145" s="9"/>
      <c r="KQ145" s="9"/>
      <c r="KR145" s="9"/>
      <c r="KS145" s="9"/>
      <c r="KT145" s="9"/>
      <c r="KU145" s="9"/>
      <c r="KV145" s="9"/>
      <c r="KW145" s="9"/>
      <c r="KX145" s="9"/>
      <c r="KY145" s="9"/>
      <c r="KZ145" s="9"/>
      <c r="LA145" s="9"/>
      <c r="LB145" s="9"/>
      <c r="LC145" s="9"/>
      <c r="LD145" s="9"/>
      <c r="LE145" s="9"/>
      <c r="LF145" s="9"/>
      <c r="LG145" s="9"/>
      <c r="LH145" s="9"/>
      <c r="LI145" s="9"/>
      <c r="LJ145" s="9"/>
      <c r="LK145" s="9"/>
      <c r="LL145" s="9"/>
      <c r="LM145" s="9"/>
      <c r="LN145" s="9"/>
      <c r="LO145" s="9"/>
      <c r="LP145" s="9"/>
      <c r="LQ145" s="9"/>
      <c r="LR145" s="9"/>
      <c r="LS145" s="9"/>
      <c r="LT145" s="9"/>
      <c r="LU145" s="9"/>
      <c r="LV145" s="9"/>
      <c r="LW145" s="9"/>
      <c r="LX145" s="9"/>
      <c r="LY145" s="9"/>
      <c r="LZ145" s="9"/>
      <c r="MA145">
        <f t="shared" si="117"/>
        <v>12</v>
      </c>
      <c r="MB145" t="str">
        <f t="shared" si="118"/>
        <v/>
      </c>
      <c r="MC145" t="str">
        <f t="shared" si="119"/>
        <v/>
      </c>
      <c r="MD145" t="str">
        <f t="shared" si="120"/>
        <v/>
      </c>
      <c r="ME145" t="str">
        <f t="shared" si="150"/>
        <v/>
      </c>
      <c r="MF145">
        <f t="shared" si="151"/>
        <v>2</v>
      </c>
      <c r="MG145" t="str">
        <f t="shared" si="152"/>
        <v/>
      </c>
      <c r="MH145" t="str">
        <f t="shared" si="153"/>
        <v/>
      </c>
      <c r="MI145" t="str">
        <f t="shared" si="154"/>
        <v/>
      </c>
      <c r="MJ145" t="str">
        <f t="shared" si="155"/>
        <v/>
      </c>
      <c r="MK145">
        <f t="shared" si="156"/>
        <v>2.8</v>
      </c>
      <c r="ML145">
        <f t="shared" si="157"/>
        <v>2.6</v>
      </c>
      <c r="MM145" t="str">
        <f t="shared" si="158"/>
        <v/>
      </c>
      <c r="MN145" t="str">
        <f t="shared" si="159"/>
        <v/>
      </c>
      <c r="MO145">
        <f t="shared" si="160"/>
        <v>2.8</v>
      </c>
      <c r="MP145">
        <f t="shared" si="161"/>
        <v>2.6</v>
      </c>
      <c r="MQ145" t="str">
        <f t="shared" si="162"/>
        <v/>
      </c>
      <c r="MR145" t="str">
        <f t="shared" si="163"/>
        <v/>
      </c>
      <c r="MS145">
        <f t="shared" si="164"/>
        <v>96</v>
      </c>
      <c r="MT145">
        <f t="shared" si="165"/>
        <v>84</v>
      </c>
      <c r="MU145" s="77">
        <f t="shared" si="121"/>
        <v>0</v>
      </c>
      <c r="MV145">
        <f t="shared" si="122"/>
        <v>0</v>
      </c>
      <c r="MW145">
        <v>0</v>
      </c>
      <c r="MX145">
        <v>0</v>
      </c>
      <c r="MY145">
        <f t="shared" si="123"/>
        <v>0</v>
      </c>
      <c r="MZ145">
        <v>1</v>
      </c>
      <c r="NA145">
        <v>0</v>
      </c>
      <c r="NB145">
        <f t="shared" si="124"/>
        <v>0</v>
      </c>
      <c r="NC145">
        <f t="shared" si="125"/>
        <v>0</v>
      </c>
      <c r="ND145">
        <f t="shared" si="126"/>
        <v>1</v>
      </c>
      <c r="NE145">
        <f t="shared" si="127"/>
        <v>0</v>
      </c>
      <c r="NF145" t="str">
        <f t="shared" si="128"/>
        <v/>
      </c>
      <c r="NG145" t="str">
        <f t="shared" si="129"/>
        <v/>
      </c>
      <c r="NH145" t="str">
        <f t="shared" si="130"/>
        <v/>
      </c>
      <c r="NI145" t="str">
        <f t="shared" si="131"/>
        <v/>
      </c>
      <c r="NJ145" t="str">
        <f t="shared" si="132"/>
        <v/>
      </c>
      <c r="NK145" t="str">
        <f t="shared" si="133"/>
        <v/>
      </c>
      <c r="NL145" t="str">
        <f t="shared" si="134"/>
        <v/>
      </c>
      <c r="NM145" t="str">
        <f t="shared" si="135"/>
        <v/>
      </c>
      <c r="NN145" s="77" t="str">
        <f t="shared" si="136"/>
        <v/>
      </c>
      <c r="NO145" s="77" t="str">
        <f t="shared" si="137"/>
        <v/>
      </c>
      <c r="NP145" s="77" t="str">
        <f t="shared" si="138"/>
        <v/>
      </c>
      <c r="NQ145" s="77" t="str">
        <f t="shared" si="139"/>
        <v/>
      </c>
      <c r="NR145" s="77" t="str">
        <f t="shared" si="140"/>
        <v/>
      </c>
      <c r="NS145" s="77" t="str">
        <f t="shared" si="141"/>
        <v/>
      </c>
      <c r="NT145" s="77" t="str">
        <f t="shared" si="142"/>
        <v/>
      </c>
      <c r="NU145" s="77" t="str">
        <f t="shared" si="143"/>
        <v/>
      </c>
      <c r="NV145" s="77" t="str">
        <f t="shared" si="144"/>
        <v/>
      </c>
      <c r="NW145" s="77" t="e">
        <f>IF(LEN(VLOOKUP(I:I,#REF!, 2, 0))=0, "", VLOOKUP(I:I,#REF!, 2, 0))</f>
        <v>#REF!</v>
      </c>
      <c r="NX145" s="77" t="e">
        <f>IF(LEN(VLOOKUP(I:I,#REF!, 3, 0))=0, "", VLOOKUP(I:I,#REF!, 3, 0))</f>
        <v>#REF!</v>
      </c>
      <c r="NY145" s="77">
        <f t="shared" si="166"/>
        <v>0.16666666666666666</v>
      </c>
      <c r="NZ145" s="77">
        <f t="shared" si="167"/>
        <v>0.25</v>
      </c>
      <c r="OA145" s="77">
        <f t="shared" si="168"/>
        <v>0</v>
      </c>
      <c r="OB145" s="77">
        <f t="shared" si="145"/>
        <v>0.25</v>
      </c>
      <c r="OC145">
        <f t="shared" si="146"/>
        <v>0.5</v>
      </c>
      <c r="OD145" s="77">
        <f t="shared" si="169"/>
        <v>0</v>
      </c>
      <c r="OE145" t="str">
        <f t="shared" si="147"/>
        <v/>
      </c>
      <c r="OF145" t="str">
        <f t="shared" si="148"/>
        <v/>
      </c>
      <c r="OG145" t="str">
        <f t="shared" si="170"/>
        <v/>
      </c>
      <c r="OH145">
        <f t="shared" si="149"/>
        <v>0.2</v>
      </c>
      <c r="OI145">
        <f t="shared" si="171"/>
        <v>0.25</v>
      </c>
      <c r="OJ145" s="77">
        <f t="shared" si="172"/>
        <v>0.16666666666666666</v>
      </c>
      <c r="OK145" t="e">
        <f>IF(LEN(VLOOKUP(I:I,#REF!, 2, 0))=0, "", VLOOKUP(I:I,#REF!, 2, 0))</f>
        <v>#REF!</v>
      </c>
      <c r="OL145" t="e">
        <f>IF(LEN(VLOOKUP(I:I,#REF!, 3, 0))=0, "", VLOOKUP(I:I,#REF!, 3, 0))</f>
        <v>#REF!</v>
      </c>
      <c r="OM145" t="s">
        <v>353</v>
      </c>
      <c r="ON145" t="s">
        <v>353</v>
      </c>
      <c r="OO145" s="161">
        <v>0</v>
      </c>
      <c r="OP145" t="str">
        <f t="shared" si="173"/>
        <v/>
      </c>
      <c r="OQ145">
        <v>0</v>
      </c>
      <c r="OR145">
        <v>5</v>
      </c>
      <c r="OS145">
        <f t="shared" si="174"/>
        <v>12</v>
      </c>
    </row>
    <row r="146" spans="1:409" ht="18" customHeight="1">
      <c r="F146">
        <v>1</v>
      </c>
      <c r="G146">
        <v>1</v>
      </c>
      <c r="H146" s="110" t="s">
        <v>1937</v>
      </c>
      <c r="I146" s="110" t="s">
        <v>1937</v>
      </c>
      <c r="J146" s="5"/>
      <c r="K146" s="6">
        <v>44287.985046296293</v>
      </c>
      <c r="L146" s="6">
        <v>44288.056319444448</v>
      </c>
      <c r="M146" s="7">
        <v>100</v>
      </c>
      <c r="N146" s="7">
        <v>2</v>
      </c>
      <c r="O146" s="73">
        <v>1</v>
      </c>
      <c r="P146" s="4" t="s">
        <v>313</v>
      </c>
      <c r="Q146" s="7">
        <v>6158</v>
      </c>
      <c r="R146" s="7">
        <v>1</v>
      </c>
      <c r="S146" s="6">
        <v>44288.056345231482</v>
      </c>
      <c r="T146" s="4" t="s">
        <v>1938</v>
      </c>
      <c r="U146" s="4" t="s">
        <v>1098</v>
      </c>
      <c r="V146" s="4" t="s">
        <v>1939</v>
      </c>
      <c r="W146" s="4" t="s">
        <v>1940</v>
      </c>
      <c r="X146" s="7">
        <v>1.3520000000000001</v>
      </c>
      <c r="Y146" s="7">
        <v>23.068999999999999</v>
      </c>
      <c r="Z146" s="7">
        <v>24.9</v>
      </c>
      <c r="AA146" s="7">
        <v>20</v>
      </c>
      <c r="AB146" s="7">
        <v>1</v>
      </c>
      <c r="AC146" s="7">
        <v>1</v>
      </c>
      <c r="AD146" s="7">
        <v>3</v>
      </c>
      <c r="AE146" s="7">
        <v>0</v>
      </c>
      <c r="AF146" s="7">
        <v>2</v>
      </c>
      <c r="AG146" s="7">
        <v>2</v>
      </c>
      <c r="AH146" s="7">
        <v>3</v>
      </c>
      <c r="AI146" s="7">
        <v>0</v>
      </c>
      <c r="AJ146" s="4" t="s">
        <v>1941</v>
      </c>
      <c r="AK146" s="7">
        <v>3.19</v>
      </c>
      <c r="AL146" s="7">
        <v>68.933999999999997</v>
      </c>
      <c r="AM146" s="7">
        <v>70.001000000000005</v>
      </c>
      <c r="AN146" s="7">
        <v>21</v>
      </c>
      <c r="AO146" s="7">
        <v>2</v>
      </c>
      <c r="AP146" s="7">
        <v>1</v>
      </c>
      <c r="AQ146" s="7">
        <v>1.421</v>
      </c>
      <c r="AR146" s="7">
        <v>234.36199999999999</v>
      </c>
      <c r="AS146" s="7">
        <v>236.453</v>
      </c>
      <c r="AT146" s="7">
        <v>9</v>
      </c>
      <c r="AU146" s="7">
        <v>0.48899999999999999</v>
      </c>
      <c r="AV146" s="7">
        <v>213.898</v>
      </c>
      <c r="AW146" s="7">
        <v>216.749</v>
      </c>
      <c r="AX146" s="7">
        <v>39</v>
      </c>
      <c r="AY146" s="4" t="s">
        <v>1291</v>
      </c>
      <c r="AZ146" s="4" t="s">
        <v>377</v>
      </c>
      <c r="BA146" s="4"/>
      <c r="BB146" s="73">
        <v>1</v>
      </c>
      <c r="BC146" s="4" t="s">
        <v>1942</v>
      </c>
      <c r="BD146" s="7">
        <v>1.974</v>
      </c>
      <c r="BE146" s="7">
        <v>365.54500000000002</v>
      </c>
      <c r="BF146" s="7">
        <v>638.28099999999995</v>
      </c>
      <c r="BG146" s="7">
        <v>24</v>
      </c>
      <c r="BH146" s="7">
        <v>0.53900000000000003</v>
      </c>
      <c r="BI146" s="7">
        <v>31.135000000000002</v>
      </c>
      <c r="BJ146" s="7">
        <v>35.997999999999998</v>
      </c>
      <c r="BK146" s="7">
        <v>11</v>
      </c>
      <c r="BL146" s="4" t="s">
        <v>1943</v>
      </c>
      <c r="BM146" s="7">
        <v>0.245</v>
      </c>
      <c r="BN146" s="7">
        <v>99.427000000000007</v>
      </c>
      <c r="BO146" s="7">
        <v>100.319</v>
      </c>
      <c r="BP146" s="7">
        <v>12</v>
      </c>
      <c r="BQ146" s="7">
        <v>100</v>
      </c>
      <c r="BR146" s="7">
        <v>99</v>
      </c>
      <c r="BS146" s="7">
        <v>1.2110000000000001</v>
      </c>
      <c r="BT146" s="7">
        <v>351.334</v>
      </c>
      <c r="BU146" s="7">
        <v>352.88099999999997</v>
      </c>
      <c r="BV146" s="7">
        <v>56</v>
      </c>
      <c r="BW146" s="4" t="s">
        <v>572</v>
      </c>
      <c r="BX146" s="4" t="s">
        <v>572</v>
      </c>
      <c r="BY146" s="4"/>
      <c r="BZ146" s="73">
        <v>0</v>
      </c>
      <c r="CA146" s="4" t="s">
        <v>1944</v>
      </c>
      <c r="CB146" s="7">
        <v>57.085999999999999</v>
      </c>
      <c r="CC146" s="7">
        <v>59.637999999999998</v>
      </c>
      <c r="CD146" s="7">
        <v>61.136000000000003</v>
      </c>
      <c r="CE146" s="7">
        <v>3</v>
      </c>
      <c r="CF146" s="7">
        <v>99</v>
      </c>
      <c r="CG146" s="7">
        <v>100</v>
      </c>
      <c r="CH146" s="7">
        <v>0.27300000000000002</v>
      </c>
      <c r="CI146" s="7">
        <v>123.42100000000001</v>
      </c>
      <c r="CJ146" s="7">
        <v>124.976</v>
      </c>
      <c r="CK146" s="7">
        <v>20</v>
      </c>
      <c r="CL146" s="97" t="s">
        <v>413</v>
      </c>
      <c r="CM146" s="94" t="s">
        <v>414</v>
      </c>
      <c r="CN146" s="7">
        <v>6.2530000000000001</v>
      </c>
      <c r="CO146" s="7">
        <v>12.654999999999999</v>
      </c>
      <c r="CP146" s="7">
        <v>171.887</v>
      </c>
      <c r="CQ146" s="7">
        <v>2</v>
      </c>
      <c r="CR146" s="7">
        <v>98</v>
      </c>
      <c r="CS146" s="7">
        <v>100</v>
      </c>
      <c r="CT146" s="7">
        <v>2</v>
      </c>
      <c r="CU146" s="7">
        <v>0</v>
      </c>
      <c r="CV146" s="4" t="s">
        <v>1945</v>
      </c>
      <c r="CW146" s="7">
        <v>1.1879999999999999</v>
      </c>
      <c r="CX146" s="7">
        <v>480.03300000000002</v>
      </c>
      <c r="CY146" s="7">
        <v>483.20299999999997</v>
      </c>
      <c r="CZ146" s="7">
        <v>15</v>
      </c>
      <c r="DA146" s="7">
        <v>1.2270000000000001</v>
      </c>
      <c r="DB146" s="7">
        <v>30.975000000000001</v>
      </c>
      <c r="DC146" s="7">
        <v>32.914999999999999</v>
      </c>
      <c r="DD146" s="7">
        <v>14</v>
      </c>
      <c r="DE146" s="4" t="s">
        <v>377</v>
      </c>
      <c r="DF146" s="7">
        <v>0.376</v>
      </c>
      <c r="DG146" s="7">
        <v>45.622999999999998</v>
      </c>
      <c r="DH146" s="7">
        <v>47.218000000000004</v>
      </c>
      <c r="DI146" s="7">
        <v>11</v>
      </c>
      <c r="DJ146" s="7">
        <v>100</v>
      </c>
      <c r="DK146" s="7">
        <v>100</v>
      </c>
      <c r="DL146" s="7">
        <v>0.81299999999999994</v>
      </c>
      <c r="DM146" s="7">
        <v>79.600999999999999</v>
      </c>
      <c r="DN146" s="7">
        <v>80.861999999999995</v>
      </c>
      <c r="DO146" s="7">
        <v>17</v>
      </c>
      <c r="DP146" s="4" t="s">
        <v>572</v>
      </c>
      <c r="DQ146" s="4" t="s">
        <v>572</v>
      </c>
      <c r="DR146" s="4"/>
      <c r="DS146" s="73">
        <v>0</v>
      </c>
      <c r="DT146" s="4" t="s">
        <v>1946</v>
      </c>
      <c r="DU146" s="7">
        <v>74.179000000000002</v>
      </c>
      <c r="DV146" s="7">
        <v>75.694000000000003</v>
      </c>
      <c r="DW146" s="7">
        <v>75.73</v>
      </c>
      <c r="DX146" s="7">
        <v>4</v>
      </c>
      <c r="DY146" s="7">
        <v>100</v>
      </c>
      <c r="DZ146" s="7">
        <v>99</v>
      </c>
      <c r="EA146" s="7">
        <v>5.9329999999999998</v>
      </c>
      <c r="EB146" s="7">
        <v>56.579000000000001</v>
      </c>
      <c r="EC146" s="7">
        <v>57.814999999999998</v>
      </c>
      <c r="ED146" s="7">
        <v>17</v>
      </c>
      <c r="EE146" s="94" t="s">
        <v>417</v>
      </c>
      <c r="EF146" s="94" t="s">
        <v>364</v>
      </c>
      <c r="EG146" s="7">
        <v>6.1079999999999997</v>
      </c>
      <c r="EH146" s="7">
        <v>181.137</v>
      </c>
      <c r="EI146" s="7">
        <v>182.92099999999999</v>
      </c>
      <c r="EJ146" s="7">
        <v>5</v>
      </c>
      <c r="EK146" s="7">
        <v>97</v>
      </c>
      <c r="EL146" s="7">
        <v>100</v>
      </c>
      <c r="EM146" s="7">
        <v>2</v>
      </c>
      <c r="EN146" s="7">
        <v>0</v>
      </c>
      <c r="EO146" s="4" t="s">
        <v>1947</v>
      </c>
      <c r="EP146" s="7">
        <v>0.46500000000000002</v>
      </c>
      <c r="EQ146" s="7">
        <v>41.677</v>
      </c>
      <c r="ER146" s="7">
        <v>42.612000000000002</v>
      </c>
      <c r="ES146" s="7">
        <v>33</v>
      </c>
      <c r="ET146" s="4" t="s">
        <v>419</v>
      </c>
      <c r="EU146" s="7">
        <v>292.61700000000002</v>
      </c>
      <c r="EV146" s="7">
        <v>295.899</v>
      </c>
      <c r="EW146" s="7">
        <v>298.13200000000001</v>
      </c>
      <c r="EX146" s="7">
        <v>2</v>
      </c>
      <c r="EY146" s="7">
        <v>100</v>
      </c>
      <c r="EZ146" s="7">
        <v>100</v>
      </c>
      <c r="FA146" s="7">
        <v>0.63</v>
      </c>
      <c r="FB146" s="7">
        <v>74.125</v>
      </c>
      <c r="FC146" s="7">
        <v>74.168000000000006</v>
      </c>
      <c r="FD146" s="7">
        <v>37</v>
      </c>
      <c r="FE146" s="4" t="s">
        <v>1948</v>
      </c>
      <c r="FF146" s="7">
        <v>1</v>
      </c>
      <c r="FG146" s="7">
        <v>2</v>
      </c>
      <c r="FH146" s="7">
        <v>1</v>
      </c>
      <c r="FI146" s="7">
        <v>0</v>
      </c>
      <c r="FJ146" s="7">
        <v>1</v>
      </c>
      <c r="FK146" s="7">
        <v>0</v>
      </c>
      <c r="FL146" s="4" t="s">
        <v>313</v>
      </c>
      <c r="FM146" s="4" t="s">
        <v>313</v>
      </c>
      <c r="FN146" s="7">
        <v>1</v>
      </c>
      <c r="FO146" s="7">
        <v>0.28499999999999998</v>
      </c>
      <c r="FP146" s="7">
        <v>347.11200000000002</v>
      </c>
      <c r="FQ146" s="7">
        <v>348.90199999999999</v>
      </c>
      <c r="FR146" s="7">
        <v>39</v>
      </c>
      <c r="FS146" s="4" t="s">
        <v>323</v>
      </c>
      <c r="FT146" s="4" t="s">
        <v>323</v>
      </c>
      <c r="FU146" s="4"/>
      <c r="FV146" s="73">
        <v>1</v>
      </c>
      <c r="FW146" s="4" t="s">
        <v>1949</v>
      </c>
      <c r="FX146" s="4" t="s">
        <v>343</v>
      </c>
      <c r="FY146" s="7">
        <v>0.32700000000000001</v>
      </c>
      <c r="FZ146" s="7">
        <v>278.66800000000001</v>
      </c>
      <c r="GA146" s="7">
        <v>280.36200000000002</v>
      </c>
      <c r="GB146" s="7">
        <v>47</v>
      </c>
      <c r="GC146" s="4" t="s">
        <v>909</v>
      </c>
      <c r="GD146" s="4" t="s">
        <v>909</v>
      </c>
      <c r="GE146" s="4"/>
      <c r="GF146" s="73">
        <v>0</v>
      </c>
      <c r="GG146" s="4" t="s">
        <v>1950</v>
      </c>
      <c r="GH146" s="4" t="s">
        <v>339</v>
      </c>
      <c r="GI146" s="7">
        <v>1.3779999999999999</v>
      </c>
      <c r="GJ146" s="7">
        <v>157.55000000000001</v>
      </c>
      <c r="GK146" s="7">
        <v>158.82400000000001</v>
      </c>
      <c r="GL146" s="7">
        <v>54</v>
      </c>
      <c r="GM146" s="7">
        <v>1</v>
      </c>
      <c r="GN146" s="4" t="s">
        <v>1951</v>
      </c>
      <c r="GO146" s="7">
        <v>0.41099999999999998</v>
      </c>
      <c r="GP146" s="7">
        <v>103.021</v>
      </c>
      <c r="GQ146" s="7">
        <v>104.245</v>
      </c>
      <c r="GR146" s="7">
        <v>51</v>
      </c>
      <c r="GS146" s="7">
        <v>2</v>
      </c>
      <c r="GT146" s="7">
        <v>1</v>
      </c>
      <c r="GU146" s="7">
        <v>0</v>
      </c>
      <c r="GV146" s="7">
        <v>1</v>
      </c>
      <c r="GW146" s="4" t="s">
        <v>627</v>
      </c>
      <c r="GX146" s="7">
        <v>0.41399999999999998</v>
      </c>
      <c r="GY146" s="7">
        <v>65.709000000000003</v>
      </c>
      <c r="GZ146" s="7">
        <v>67.052999999999997</v>
      </c>
      <c r="HA146" s="7">
        <v>42</v>
      </c>
      <c r="HB146" s="7">
        <v>2</v>
      </c>
      <c r="HC146" s="7">
        <v>1</v>
      </c>
      <c r="HD146" s="7">
        <v>1</v>
      </c>
      <c r="HE146" s="7">
        <v>1</v>
      </c>
      <c r="HF146" s="7">
        <v>2</v>
      </c>
      <c r="HG146" s="7">
        <v>5</v>
      </c>
      <c r="HH146" s="7">
        <v>6</v>
      </c>
      <c r="HI146" s="4" t="s">
        <v>346</v>
      </c>
      <c r="HJ146" s="4" t="s">
        <v>347</v>
      </c>
      <c r="HK146" s="8"/>
      <c r="HL146" s="4" t="s">
        <v>1937</v>
      </c>
      <c r="HM146" s="6">
        <v>44288.450231481482</v>
      </c>
      <c r="HN146" s="6">
        <v>44288.506435185183</v>
      </c>
      <c r="HO146" s="7">
        <v>100</v>
      </c>
      <c r="HP146" s="7">
        <v>4855</v>
      </c>
      <c r="HQ146" s="7">
        <v>1</v>
      </c>
      <c r="HR146" s="6">
        <v>44288.506448749999</v>
      </c>
      <c r="HS146" s="4" t="s">
        <v>1938</v>
      </c>
      <c r="HT146" s="4" t="s">
        <v>1098</v>
      </c>
      <c r="HU146" s="4" t="s">
        <v>1939</v>
      </c>
      <c r="HV146" s="4" t="s">
        <v>1940</v>
      </c>
      <c r="HW146" s="7">
        <v>1</v>
      </c>
      <c r="HX146" s="7">
        <v>2</v>
      </c>
      <c r="HY146" s="7">
        <v>1</v>
      </c>
      <c r="HZ146" s="7">
        <v>2</v>
      </c>
      <c r="IA146" s="7">
        <v>3</v>
      </c>
      <c r="IB146" s="7">
        <v>2</v>
      </c>
      <c r="IC146" s="7">
        <v>1</v>
      </c>
      <c r="ID146" s="7">
        <v>1</v>
      </c>
      <c r="IE146" s="4" t="s">
        <v>1952</v>
      </c>
      <c r="IF146" s="7">
        <v>3</v>
      </c>
      <c r="IG146" s="7">
        <v>0</v>
      </c>
      <c r="IH146" s="4" t="s">
        <v>1145</v>
      </c>
      <c r="II146" s="4" t="s">
        <v>391</v>
      </c>
      <c r="IJ146" s="4"/>
      <c r="IK146" s="73">
        <v>1</v>
      </c>
      <c r="IL146" s="73">
        <v>33</v>
      </c>
      <c r="IM146" s="73">
        <v>33</v>
      </c>
      <c r="IN146" s="4"/>
      <c r="IO146" s="73">
        <v>1</v>
      </c>
      <c r="IP146" s="4" t="s">
        <v>770</v>
      </c>
      <c r="IQ146" s="73">
        <v>22</v>
      </c>
      <c r="IR146" s="73">
        <v>22</v>
      </c>
      <c r="IS146" s="4"/>
      <c r="IT146" s="73">
        <v>1</v>
      </c>
      <c r="IU146" s="73">
        <v>15</v>
      </c>
      <c r="IV146" s="73">
        <v>15</v>
      </c>
      <c r="IW146" s="4"/>
      <c r="IX146" s="73">
        <v>0</v>
      </c>
      <c r="IY146" s="4" t="s">
        <v>1953</v>
      </c>
      <c r="IZ146" s="4" t="s">
        <v>1954</v>
      </c>
      <c r="JA146" s="73">
        <v>40</v>
      </c>
      <c r="JB146" s="4"/>
      <c r="JC146" s="73">
        <v>1</v>
      </c>
      <c r="JD146" s="73">
        <v>22</v>
      </c>
      <c r="JE146" s="73">
        <v>22</v>
      </c>
      <c r="JF146" s="4"/>
      <c r="JG146" s="73">
        <v>0</v>
      </c>
      <c r="JH146" s="4" t="s">
        <v>1955</v>
      </c>
      <c r="JI146" s="7">
        <v>4</v>
      </c>
      <c r="JJ146" s="7">
        <v>0</v>
      </c>
      <c r="JK146" s="7">
        <v>2</v>
      </c>
      <c r="JL146" s="7">
        <v>1</v>
      </c>
      <c r="JM146" s="4" t="s">
        <v>1956</v>
      </c>
      <c r="JN146" s="7">
        <v>1</v>
      </c>
      <c r="JO146" s="7">
        <v>2</v>
      </c>
      <c r="JP146" s="7">
        <v>2</v>
      </c>
      <c r="JQ146" s="7">
        <v>2</v>
      </c>
      <c r="JR146" s="7">
        <v>1</v>
      </c>
      <c r="JS146" s="4" t="s">
        <v>1957</v>
      </c>
      <c r="JT146" s="7">
        <v>2</v>
      </c>
      <c r="JU146" s="7">
        <v>1</v>
      </c>
      <c r="JV146" s="4" t="s">
        <v>1958</v>
      </c>
      <c r="JW146" s="7">
        <v>1</v>
      </c>
      <c r="JX146" s="7">
        <v>3</v>
      </c>
      <c r="JY146" s="7">
        <v>0</v>
      </c>
      <c r="JZ146" s="7">
        <v>1</v>
      </c>
      <c r="KA146" s="7">
        <v>0</v>
      </c>
      <c r="KB146" s="4" t="s">
        <v>313</v>
      </c>
      <c r="KC146" s="4" t="s">
        <v>313</v>
      </c>
      <c r="KD146" s="7">
        <v>1</v>
      </c>
      <c r="KE146" s="7">
        <v>0.48599999999999999</v>
      </c>
      <c r="KF146" s="7">
        <v>31.774999999999999</v>
      </c>
      <c r="KG146" s="7">
        <v>33.048999999999999</v>
      </c>
      <c r="KH146" s="7">
        <v>20</v>
      </c>
      <c r="KI146" s="7">
        <v>2</v>
      </c>
      <c r="KJ146" s="7">
        <v>1</v>
      </c>
      <c r="KK146" s="7">
        <v>1</v>
      </c>
      <c r="KL146" s="7">
        <v>2</v>
      </c>
      <c r="KM146" s="7">
        <v>2</v>
      </c>
      <c r="KN146" s="7">
        <v>10</v>
      </c>
      <c r="KO146" s="7">
        <v>2</v>
      </c>
      <c r="KP146" s="4" t="s">
        <v>1092</v>
      </c>
      <c r="KQ146" s="4" t="s">
        <v>313</v>
      </c>
      <c r="KR146" s="7">
        <v>1</v>
      </c>
      <c r="KS146" s="4" t="s">
        <v>1959</v>
      </c>
      <c r="KT146" s="4" t="s">
        <v>1960</v>
      </c>
      <c r="KU146" s="7">
        <v>5</v>
      </c>
      <c r="KV146" s="7">
        <v>5</v>
      </c>
      <c r="KW146" s="7">
        <v>5</v>
      </c>
      <c r="KX146" s="7">
        <v>4</v>
      </c>
      <c r="KY146" s="7">
        <v>5</v>
      </c>
      <c r="KZ146" s="7">
        <v>5</v>
      </c>
      <c r="LA146" s="7">
        <v>5</v>
      </c>
      <c r="LB146" s="7">
        <v>5</v>
      </c>
      <c r="LC146" s="7">
        <v>5</v>
      </c>
      <c r="LD146" s="7">
        <v>5</v>
      </c>
      <c r="LE146" s="7">
        <v>5</v>
      </c>
      <c r="LF146" s="7">
        <v>5</v>
      </c>
      <c r="LG146" s="7">
        <v>4</v>
      </c>
      <c r="LH146" s="7">
        <v>1</v>
      </c>
      <c r="LI146" s="7">
        <v>5</v>
      </c>
      <c r="LJ146" s="7">
        <v>4</v>
      </c>
      <c r="LK146" s="7">
        <v>5</v>
      </c>
      <c r="LL146" s="7">
        <v>5</v>
      </c>
      <c r="LM146" s="7">
        <v>5</v>
      </c>
      <c r="LN146" s="7">
        <v>5</v>
      </c>
      <c r="LO146" s="7">
        <v>4</v>
      </c>
      <c r="LP146" s="7">
        <v>5</v>
      </c>
      <c r="LQ146" s="7">
        <v>5</v>
      </c>
      <c r="LR146" s="7">
        <v>5</v>
      </c>
      <c r="LS146" s="7">
        <v>4</v>
      </c>
      <c r="LT146" s="7">
        <v>5</v>
      </c>
      <c r="LU146" s="7">
        <v>5</v>
      </c>
      <c r="LV146" s="4" t="s">
        <v>1961</v>
      </c>
      <c r="LW146" s="4" t="s">
        <v>1962</v>
      </c>
      <c r="LX146" s="4" t="s">
        <v>1963</v>
      </c>
      <c r="LY146" s="4" t="s">
        <v>1964</v>
      </c>
      <c r="LZ146" s="7">
        <v>64</v>
      </c>
      <c r="MA146">
        <f t="shared" si="117"/>
        <v>10</v>
      </c>
      <c r="MB146">
        <f t="shared" si="118"/>
        <v>10</v>
      </c>
      <c r="MC146">
        <f t="shared" si="119"/>
        <v>7</v>
      </c>
      <c r="MD146">
        <f t="shared" si="120"/>
        <v>8</v>
      </c>
      <c r="ME146">
        <f t="shared" si="150"/>
        <v>59</v>
      </c>
      <c r="MF146">
        <f t="shared" si="151"/>
        <v>1.6666666666666667</v>
      </c>
      <c r="MG146">
        <f t="shared" si="152"/>
        <v>1.6666666666666667</v>
      </c>
      <c r="MH146">
        <f t="shared" si="153"/>
        <v>1.4</v>
      </c>
      <c r="MI146">
        <f t="shared" si="154"/>
        <v>1.6</v>
      </c>
      <c r="MJ146">
        <f t="shared" si="155"/>
        <v>4.916666666666667</v>
      </c>
      <c r="MK146">
        <f t="shared" si="156"/>
        <v>0.4</v>
      </c>
      <c r="ML146">
        <f t="shared" si="157"/>
        <v>1.6</v>
      </c>
      <c r="MM146">
        <f t="shared" si="158"/>
        <v>0</v>
      </c>
      <c r="MN146">
        <f t="shared" si="159"/>
        <v>1</v>
      </c>
      <c r="MO146">
        <f t="shared" si="160"/>
        <v>0.33333333333333331</v>
      </c>
      <c r="MP146">
        <f t="shared" si="161"/>
        <v>1.5</v>
      </c>
      <c r="MQ146">
        <f t="shared" si="162"/>
        <v>0</v>
      </c>
      <c r="MR146">
        <f t="shared" si="163"/>
        <v>3.3333333333333335</v>
      </c>
      <c r="MS146">
        <f t="shared" si="164"/>
        <v>99.142857142857139</v>
      </c>
      <c r="MT146">
        <f t="shared" si="165"/>
        <v>99.714285714285708</v>
      </c>
      <c r="MU146" s="77">
        <f t="shared" si="121"/>
        <v>1</v>
      </c>
      <c r="MV146">
        <f t="shared" si="122"/>
        <v>0</v>
      </c>
      <c r="MW146">
        <v>1</v>
      </c>
      <c r="MX146">
        <v>1</v>
      </c>
      <c r="MY146">
        <f t="shared" si="123"/>
        <v>0</v>
      </c>
      <c r="MZ146">
        <v>1</v>
      </c>
      <c r="NA146">
        <v>1</v>
      </c>
      <c r="NB146">
        <f t="shared" si="124"/>
        <v>1</v>
      </c>
      <c r="NC146">
        <f t="shared" si="125"/>
        <v>0</v>
      </c>
      <c r="ND146">
        <f t="shared" si="126"/>
        <v>0</v>
      </c>
      <c r="NE146">
        <f t="shared" si="127"/>
        <v>1</v>
      </c>
      <c r="NF146">
        <f t="shared" si="128"/>
        <v>1</v>
      </c>
      <c r="NG146">
        <f t="shared" si="129"/>
        <v>0</v>
      </c>
      <c r="NH146">
        <f t="shared" si="130"/>
        <v>1</v>
      </c>
      <c r="NI146">
        <f t="shared" si="131"/>
        <v>1</v>
      </c>
      <c r="NJ146">
        <f t="shared" si="132"/>
        <v>1</v>
      </c>
      <c r="NK146">
        <f t="shared" si="133"/>
        <v>0</v>
      </c>
      <c r="NL146">
        <f t="shared" si="134"/>
        <v>1</v>
      </c>
      <c r="NM146">
        <f t="shared" si="135"/>
        <v>0</v>
      </c>
      <c r="NN146" s="77">
        <f t="shared" si="136"/>
        <v>1</v>
      </c>
      <c r="NO146" s="77">
        <f t="shared" si="137"/>
        <v>0</v>
      </c>
      <c r="NP146" s="77">
        <f t="shared" si="138"/>
        <v>1</v>
      </c>
      <c r="NQ146" s="77">
        <f t="shared" si="139"/>
        <v>1</v>
      </c>
      <c r="NR146" s="77">
        <f t="shared" si="140"/>
        <v>1</v>
      </c>
      <c r="NS146" s="77">
        <f t="shared" si="141"/>
        <v>0</v>
      </c>
      <c r="NT146" s="77">
        <f t="shared" si="142"/>
        <v>1</v>
      </c>
      <c r="NU146" s="77">
        <f t="shared" si="143"/>
        <v>1</v>
      </c>
      <c r="NV146" s="77">
        <f t="shared" si="144"/>
        <v>1</v>
      </c>
      <c r="NW146" s="77" t="e">
        <f>IF(LEN(VLOOKUP(I:I,#REF!, 2, 0))=0, "", VLOOKUP(I:I,#REF!, 2, 0))</f>
        <v>#REF!</v>
      </c>
      <c r="NX146" s="77" t="e">
        <f>IF(LEN(VLOOKUP(I:I,#REF!, 3, 0))=0, "", VLOOKUP(I:I,#REF!, 3, 0))</f>
        <v>#REF!</v>
      </c>
      <c r="NY146" s="77">
        <f t="shared" si="166"/>
        <v>0.66666666666666663</v>
      </c>
      <c r="NZ146" s="77">
        <f t="shared" si="167"/>
        <v>1</v>
      </c>
      <c r="OA146" s="77">
        <f t="shared" si="168"/>
        <v>0</v>
      </c>
      <c r="OB146" s="77">
        <f t="shared" si="145"/>
        <v>0.5</v>
      </c>
      <c r="OC146">
        <f t="shared" si="146"/>
        <v>0.5</v>
      </c>
      <c r="OD146" s="77">
        <f t="shared" si="169"/>
        <v>0.5</v>
      </c>
      <c r="OE146">
        <f t="shared" si="147"/>
        <v>0.73333333333333328</v>
      </c>
      <c r="OF146">
        <f t="shared" si="148"/>
        <v>0.81818181818181823</v>
      </c>
      <c r="OG146" t="e">
        <f t="shared" si="170"/>
        <v>#REF!</v>
      </c>
      <c r="OH146">
        <f t="shared" si="149"/>
        <v>0.58333333333333337</v>
      </c>
      <c r="OI146">
        <f t="shared" si="171"/>
        <v>0.25</v>
      </c>
      <c r="OJ146" s="77">
        <f t="shared" si="172"/>
        <v>0.75</v>
      </c>
      <c r="OK146" t="e">
        <f>IF(LEN(VLOOKUP(I:I,#REF!, 2, 0))=0, "", VLOOKUP(I:I,#REF!, 2, 0))</f>
        <v>#REF!</v>
      </c>
      <c r="OL146" t="e">
        <f>IF(LEN(VLOOKUP(I:I,#REF!, 3, 0))=0, "", VLOOKUP(I:I,#REF!, 3, 0))</f>
        <v>#REF!</v>
      </c>
      <c r="OM146">
        <v>5</v>
      </c>
      <c r="ON146">
        <v>1</v>
      </c>
      <c r="OO146" s="109">
        <v>1</v>
      </c>
      <c r="OP146">
        <f t="shared" si="173"/>
        <v>9</v>
      </c>
      <c r="OQ146">
        <v>0</v>
      </c>
      <c r="OR146">
        <v>5</v>
      </c>
      <c r="OS146">
        <f t="shared" si="174"/>
        <v>7</v>
      </c>
    </row>
    <row r="147" spans="1:409" ht="18" customHeight="1">
      <c r="F147" t="s">
        <v>353</v>
      </c>
      <c r="G147" t="s">
        <v>353</v>
      </c>
      <c r="H147" s="112" t="s">
        <v>5151</v>
      </c>
      <c r="I147" s="112" t="s">
        <v>5151</v>
      </c>
      <c r="J147" s="22"/>
      <c r="K147" s="23">
        <v>44285.650972222225</v>
      </c>
      <c r="L147" s="23">
        <v>44285.762789351851</v>
      </c>
      <c r="M147" s="24">
        <v>100</v>
      </c>
      <c r="N147" s="24">
        <v>1</v>
      </c>
      <c r="O147" s="74">
        <v>1</v>
      </c>
      <c r="P147" s="25" t="s">
        <v>313</v>
      </c>
      <c r="Q147" s="24">
        <v>9660</v>
      </c>
      <c r="R147" s="24">
        <v>1</v>
      </c>
      <c r="S147" s="23">
        <v>44285.762807291663</v>
      </c>
      <c r="T147" s="25" t="s">
        <v>314</v>
      </c>
      <c r="U147" s="25" t="s">
        <v>826</v>
      </c>
      <c r="V147" s="25" t="s">
        <v>811</v>
      </c>
      <c r="W147" s="25" t="s">
        <v>3316</v>
      </c>
      <c r="X147" s="24">
        <v>2.4009999999999998</v>
      </c>
      <c r="Y147" s="24">
        <v>34.344000000000001</v>
      </c>
      <c r="Z147" s="24">
        <v>36.22</v>
      </c>
      <c r="AA147" s="24">
        <v>6</v>
      </c>
      <c r="AB147" s="24">
        <v>2</v>
      </c>
      <c r="AC147" s="24">
        <v>1</v>
      </c>
      <c r="AD147" s="24">
        <v>1</v>
      </c>
      <c r="AE147" s="24">
        <v>1</v>
      </c>
      <c r="AF147" s="24">
        <v>1</v>
      </c>
      <c r="AG147" s="24">
        <v>1</v>
      </c>
      <c r="AH147" s="24">
        <v>2</v>
      </c>
      <c r="AI147" s="24">
        <v>1</v>
      </c>
      <c r="AJ147" s="25" t="s">
        <v>5152</v>
      </c>
      <c r="AK147" s="24">
        <v>1.7250000000000001</v>
      </c>
      <c r="AL147" s="24">
        <v>6.2450000000000001</v>
      </c>
      <c r="AM147" s="24">
        <v>7.1929999999999996</v>
      </c>
      <c r="AN147" s="24">
        <v>3</v>
      </c>
      <c r="AO147" s="24">
        <v>3</v>
      </c>
      <c r="AP147" s="24">
        <v>1</v>
      </c>
      <c r="AQ147" s="24">
        <v>0</v>
      </c>
      <c r="AR147" s="24">
        <v>0</v>
      </c>
      <c r="AS147" s="24">
        <v>159.86799999999999</v>
      </c>
      <c r="AT147" s="24">
        <v>0</v>
      </c>
      <c r="AU147" s="24">
        <v>66.855000000000004</v>
      </c>
      <c r="AV147" s="24">
        <v>276.11099999999999</v>
      </c>
      <c r="AW147" s="24">
        <v>290.71899999999999</v>
      </c>
      <c r="AX147" s="24">
        <v>19</v>
      </c>
      <c r="AY147" s="25" t="s">
        <v>377</v>
      </c>
      <c r="AZ147" s="25" t="s">
        <v>377</v>
      </c>
      <c r="BA147" s="25"/>
      <c r="BB147" s="74">
        <v>1</v>
      </c>
      <c r="BC147" s="25" t="s">
        <v>5153</v>
      </c>
      <c r="BD147" s="24">
        <v>0</v>
      </c>
      <c r="BE147" s="24">
        <v>0</v>
      </c>
      <c r="BF147" s="24">
        <v>559.91099999999994</v>
      </c>
      <c r="BG147" s="24">
        <v>0</v>
      </c>
      <c r="BH147" s="24">
        <v>1.202</v>
      </c>
      <c r="BI147" s="24">
        <v>9.1359999999999992</v>
      </c>
      <c r="BJ147" s="24">
        <v>9.7870000000000008</v>
      </c>
      <c r="BK147" s="24">
        <v>3</v>
      </c>
      <c r="BL147" s="25" t="s">
        <v>377</v>
      </c>
      <c r="BM147" s="24">
        <v>0</v>
      </c>
      <c r="BN147" s="24">
        <v>0</v>
      </c>
      <c r="BO147" s="24">
        <v>53.283000000000001</v>
      </c>
      <c r="BP147" s="24">
        <v>0</v>
      </c>
      <c r="BQ147" s="24">
        <v>97</v>
      </c>
      <c r="BR147" s="24">
        <v>100</v>
      </c>
      <c r="BS147" s="24">
        <v>284.73099999999999</v>
      </c>
      <c r="BT147" s="24">
        <v>445.00599999999997</v>
      </c>
      <c r="BU147" s="24">
        <v>479.125</v>
      </c>
      <c r="BV147" s="24">
        <v>25</v>
      </c>
      <c r="BW147" s="25" t="s">
        <v>516</v>
      </c>
      <c r="BX147" s="25" t="s">
        <v>516</v>
      </c>
      <c r="BY147" s="25"/>
      <c r="BZ147" s="74">
        <v>0</v>
      </c>
      <c r="CA147" s="25" t="s">
        <v>5154</v>
      </c>
      <c r="CB147" s="24">
        <v>78.858999999999995</v>
      </c>
      <c r="CC147" s="24">
        <v>78.858999999999995</v>
      </c>
      <c r="CD147" s="24">
        <v>79.546999999999997</v>
      </c>
      <c r="CE147" s="24">
        <v>1</v>
      </c>
      <c r="CF147" s="24">
        <v>98</v>
      </c>
      <c r="CG147" s="24">
        <v>100</v>
      </c>
      <c r="CH147" s="24">
        <v>352.14400000000001</v>
      </c>
      <c r="CI147" s="24">
        <v>357.92700000000002</v>
      </c>
      <c r="CJ147" s="24">
        <v>376.10899999999998</v>
      </c>
      <c r="CK147" s="24">
        <v>5</v>
      </c>
      <c r="CL147" s="99" t="s">
        <v>413</v>
      </c>
      <c r="CM147" s="96" t="s">
        <v>414</v>
      </c>
      <c r="CN147" s="24">
        <v>0</v>
      </c>
      <c r="CO147" s="24">
        <v>0</v>
      </c>
      <c r="CP147" s="24">
        <v>300.11</v>
      </c>
      <c r="CQ147" s="24">
        <v>0</v>
      </c>
      <c r="CR147" s="24">
        <v>97</v>
      </c>
      <c r="CS147" s="24">
        <v>98</v>
      </c>
      <c r="CT147" s="24">
        <v>2</v>
      </c>
      <c r="CU147" s="24">
        <v>1</v>
      </c>
      <c r="CV147" s="25" t="s">
        <v>5155</v>
      </c>
      <c r="CW147" s="24">
        <v>0</v>
      </c>
      <c r="CX147" s="24">
        <v>0</v>
      </c>
      <c r="CY147" s="24">
        <v>467.46699999999998</v>
      </c>
      <c r="CZ147" s="24">
        <v>0</v>
      </c>
      <c r="DA147" s="24">
        <v>8.7149999999999999</v>
      </c>
      <c r="DB147" s="24">
        <v>13.141</v>
      </c>
      <c r="DC147" s="24">
        <v>14.266999999999999</v>
      </c>
      <c r="DD147" s="24">
        <v>2</v>
      </c>
      <c r="DE147" s="25" t="s">
        <v>1087</v>
      </c>
      <c r="DF147" s="24">
        <v>0</v>
      </c>
      <c r="DG147" s="24">
        <v>0</v>
      </c>
      <c r="DH147" s="24">
        <v>56.045999999999999</v>
      </c>
      <c r="DI147" s="24">
        <v>0</v>
      </c>
      <c r="DJ147" s="24">
        <v>98</v>
      </c>
      <c r="DK147" s="24">
        <v>10</v>
      </c>
      <c r="DL147" s="24">
        <v>120.414</v>
      </c>
      <c r="DM147" s="24">
        <v>762.05499999999995</v>
      </c>
      <c r="DN147" s="24">
        <v>763.69799999999998</v>
      </c>
      <c r="DO147" s="24">
        <v>9</v>
      </c>
      <c r="DP147" s="25" t="s">
        <v>356</v>
      </c>
      <c r="DQ147" s="25" t="s">
        <v>320</v>
      </c>
      <c r="DR147" s="25"/>
      <c r="DS147" s="74">
        <v>-888</v>
      </c>
      <c r="DT147" s="25" t="s">
        <v>356</v>
      </c>
      <c r="DU147" s="24">
        <v>0</v>
      </c>
      <c r="DV147" s="24">
        <v>0</v>
      </c>
      <c r="DW147" s="24">
        <v>397.334</v>
      </c>
      <c r="DX147" s="24">
        <v>0</v>
      </c>
      <c r="DY147" s="24">
        <v>98</v>
      </c>
      <c r="DZ147" s="24">
        <v>97</v>
      </c>
      <c r="EA147" s="24">
        <v>13.058</v>
      </c>
      <c r="EB147" s="24">
        <v>19.643999999999998</v>
      </c>
      <c r="EC147" s="24">
        <v>24.079000000000001</v>
      </c>
      <c r="ED147" s="24">
        <v>3</v>
      </c>
      <c r="EE147" s="96" t="s">
        <v>363</v>
      </c>
      <c r="EF147" s="96" t="s">
        <v>364</v>
      </c>
      <c r="EG147" s="24">
        <v>198.303</v>
      </c>
      <c r="EH147" s="24">
        <v>198.303</v>
      </c>
      <c r="EI147" s="24">
        <v>198.86199999999999</v>
      </c>
      <c r="EJ147" s="24">
        <v>1</v>
      </c>
      <c r="EK147" s="24">
        <v>97</v>
      </c>
      <c r="EL147" s="24">
        <v>96</v>
      </c>
      <c r="EM147" s="24">
        <v>2</v>
      </c>
      <c r="EN147" s="24">
        <v>0</v>
      </c>
      <c r="EO147" s="25" t="s">
        <v>5156</v>
      </c>
      <c r="EP147" s="24">
        <v>10.292</v>
      </c>
      <c r="EQ147" s="24">
        <v>32.619999999999997</v>
      </c>
      <c r="ER147" s="24">
        <v>33.463999999999999</v>
      </c>
      <c r="ES147" s="24">
        <v>7</v>
      </c>
      <c r="ET147" s="25" t="s">
        <v>3325</v>
      </c>
      <c r="EU147" s="24">
        <v>0</v>
      </c>
      <c r="EV147" s="24">
        <v>0</v>
      </c>
      <c r="EW147" s="24">
        <v>294.39600000000002</v>
      </c>
      <c r="EX147" s="24">
        <v>0</v>
      </c>
      <c r="EY147" s="24">
        <v>71</v>
      </c>
      <c r="EZ147" s="24">
        <v>65</v>
      </c>
      <c r="FA147" s="24">
        <v>7.3959999999999999</v>
      </c>
      <c r="FB147" s="24">
        <v>616.65499999999997</v>
      </c>
      <c r="FC147" s="24">
        <v>617.95600000000002</v>
      </c>
      <c r="FD147" s="24">
        <v>19</v>
      </c>
      <c r="FE147" s="25" t="s">
        <v>5157</v>
      </c>
      <c r="FF147" s="24">
        <v>2</v>
      </c>
      <c r="FG147" s="24">
        <v>2</v>
      </c>
      <c r="FH147" s="24">
        <v>2</v>
      </c>
      <c r="FI147" s="24">
        <v>0</v>
      </c>
      <c r="FJ147" s="24">
        <v>1</v>
      </c>
      <c r="FK147" s="24">
        <v>0</v>
      </c>
      <c r="FL147" s="25" t="s">
        <v>336</v>
      </c>
      <c r="FM147" s="25" t="s">
        <v>1111</v>
      </c>
      <c r="FN147" s="24">
        <v>1</v>
      </c>
      <c r="FO147" s="24">
        <v>14.815</v>
      </c>
      <c r="FP147" s="24">
        <v>784.30200000000002</v>
      </c>
      <c r="FQ147" s="24">
        <v>834.18</v>
      </c>
      <c r="FR147" s="24">
        <v>22</v>
      </c>
      <c r="FS147" s="25" t="s">
        <v>323</v>
      </c>
      <c r="FT147" s="25" t="s">
        <v>323</v>
      </c>
      <c r="FU147" s="25"/>
      <c r="FV147" s="74">
        <v>1</v>
      </c>
      <c r="FW147" s="25" t="s">
        <v>5158</v>
      </c>
      <c r="FX147" s="25" t="s">
        <v>336</v>
      </c>
      <c r="FY147" s="24">
        <v>92.786000000000001</v>
      </c>
      <c r="FZ147" s="24">
        <v>1870.932</v>
      </c>
      <c r="GA147" s="24">
        <v>1872.377</v>
      </c>
      <c r="GB147" s="24">
        <v>33</v>
      </c>
      <c r="GC147" s="25" t="s">
        <v>3307</v>
      </c>
      <c r="GD147" s="25" t="s">
        <v>327</v>
      </c>
      <c r="GE147" s="25"/>
      <c r="GF147" s="74">
        <v>0</v>
      </c>
      <c r="GG147" s="25" t="s">
        <v>5159</v>
      </c>
      <c r="GH147" s="25" t="s">
        <v>610</v>
      </c>
      <c r="GI147" s="24">
        <v>32.511000000000003</v>
      </c>
      <c r="GJ147" s="24">
        <v>84.531999999999996</v>
      </c>
      <c r="GK147" s="24">
        <v>296.09899999999999</v>
      </c>
      <c r="GL147" s="24">
        <v>8</v>
      </c>
      <c r="GM147" s="24">
        <v>1</v>
      </c>
      <c r="GN147" s="25" t="s">
        <v>5160</v>
      </c>
      <c r="GO147" s="24">
        <v>1.383</v>
      </c>
      <c r="GP147" s="24">
        <v>213.01599999999999</v>
      </c>
      <c r="GQ147" s="24">
        <v>228.446</v>
      </c>
      <c r="GR147" s="24">
        <v>7</v>
      </c>
      <c r="GS147" s="24">
        <v>1</v>
      </c>
      <c r="GT147" s="24">
        <v>2</v>
      </c>
      <c r="GU147" s="24">
        <v>0</v>
      </c>
      <c r="GV147" s="24">
        <v>3</v>
      </c>
      <c r="GW147" s="25" t="s">
        <v>336</v>
      </c>
      <c r="GX147" s="24">
        <v>2.8559999999999999</v>
      </c>
      <c r="GY147" s="24">
        <v>44.503999999999998</v>
      </c>
      <c r="GZ147" s="24">
        <v>45.19</v>
      </c>
      <c r="HA147" s="24">
        <v>10</v>
      </c>
      <c r="HB147" s="24">
        <v>3</v>
      </c>
      <c r="HC147" s="24">
        <v>3</v>
      </c>
      <c r="HD147" s="24">
        <v>1</v>
      </c>
      <c r="HE147" s="24">
        <v>2</v>
      </c>
      <c r="HF147" s="24">
        <v>2</v>
      </c>
      <c r="HG147" s="24">
        <v>4</v>
      </c>
      <c r="HH147" s="24">
        <v>4</v>
      </c>
      <c r="HI147" s="25" t="s">
        <v>3684</v>
      </c>
      <c r="HJ147" s="25" t="s">
        <v>3685</v>
      </c>
      <c r="HK147" s="8"/>
      <c r="HL147" s="25" t="s">
        <v>5151</v>
      </c>
      <c r="HM147" s="23">
        <v>44288.435740740744</v>
      </c>
      <c r="HN147" s="23">
        <v>44288.600370370368</v>
      </c>
      <c r="HO147" s="24">
        <v>100</v>
      </c>
      <c r="HP147" s="24">
        <v>14223</v>
      </c>
      <c r="HQ147" s="24">
        <v>1</v>
      </c>
      <c r="HR147" s="23">
        <v>44288.600382303244</v>
      </c>
      <c r="HS147" s="25" t="s">
        <v>314</v>
      </c>
      <c r="HT147" s="25" t="s">
        <v>826</v>
      </c>
      <c r="HU147" s="25" t="s">
        <v>811</v>
      </c>
      <c r="HV147" s="25" t="s">
        <v>3316</v>
      </c>
      <c r="HW147" s="24">
        <v>0</v>
      </c>
      <c r="HX147" s="24">
        <v>2</v>
      </c>
      <c r="HY147" s="24">
        <v>2</v>
      </c>
      <c r="HZ147" s="24">
        <v>1</v>
      </c>
      <c r="IA147" s="24">
        <v>2</v>
      </c>
      <c r="IB147" s="24">
        <v>1</v>
      </c>
      <c r="IC147" s="24">
        <v>3</v>
      </c>
      <c r="ID147" s="24">
        <v>2</v>
      </c>
      <c r="IE147" s="25" t="s">
        <v>5161</v>
      </c>
      <c r="IF147" s="24">
        <v>1</v>
      </c>
      <c r="IG147" s="24">
        <v>1</v>
      </c>
      <c r="IH147" s="25" t="s">
        <v>1646</v>
      </c>
      <c r="II147" s="25" t="s">
        <v>391</v>
      </c>
      <c r="IJ147" s="25"/>
      <c r="IK147" s="74">
        <v>1</v>
      </c>
      <c r="IL147" s="25" t="s">
        <v>1345</v>
      </c>
      <c r="IM147" s="74">
        <v>33</v>
      </c>
      <c r="IN147" s="25"/>
      <c r="IO147" s="74">
        <v>1</v>
      </c>
      <c r="IP147" s="25" t="s">
        <v>5162</v>
      </c>
      <c r="IQ147" s="25" t="s">
        <v>5163</v>
      </c>
      <c r="IR147" s="74">
        <v>22</v>
      </c>
      <c r="IS147" s="74">
        <v>0.8</v>
      </c>
      <c r="IT147" s="74">
        <v>1</v>
      </c>
      <c r="IU147" s="74">
        <v>21.6</v>
      </c>
      <c r="IV147" s="74">
        <v>21</v>
      </c>
      <c r="IW147" s="74">
        <v>0.6</v>
      </c>
      <c r="IX147" s="74">
        <v>0</v>
      </c>
      <c r="IY147" s="25" t="s">
        <v>5164</v>
      </c>
      <c r="IZ147" s="25" t="s">
        <v>1768</v>
      </c>
      <c r="JA147" s="74">
        <v>40</v>
      </c>
      <c r="JB147" s="25"/>
      <c r="JC147" s="74">
        <v>1</v>
      </c>
      <c r="JD147" s="25" t="s">
        <v>635</v>
      </c>
      <c r="JE147" s="74">
        <v>60</v>
      </c>
      <c r="JF147" s="25"/>
      <c r="JG147" s="74">
        <v>1</v>
      </c>
      <c r="JH147" s="25" t="s">
        <v>5165</v>
      </c>
      <c r="JI147" s="24">
        <v>2</v>
      </c>
      <c r="JJ147" s="24">
        <v>0</v>
      </c>
      <c r="JK147" s="24">
        <v>3</v>
      </c>
      <c r="JL147" s="24">
        <v>4</v>
      </c>
      <c r="JM147" s="25" t="s">
        <v>5166</v>
      </c>
      <c r="JN147" s="24">
        <v>1</v>
      </c>
      <c r="JO147" s="24">
        <v>2</v>
      </c>
      <c r="JP147" s="24">
        <v>2</v>
      </c>
      <c r="JQ147" s="24">
        <v>2</v>
      </c>
      <c r="JR147" s="24">
        <v>1</v>
      </c>
      <c r="JS147" s="25" t="s">
        <v>5167</v>
      </c>
      <c r="JT147" s="24">
        <v>2</v>
      </c>
      <c r="JU147" s="24">
        <v>1</v>
      </c>
      <c r="JV147" s="25" t="s">
        <v>5168</v>
      </c>
      <c r="JW147" s="24">
        <v>1</v>
      </c>
      <c r="JX147" s="24">
        <v>2</v>
      </c>
      <c r="JY147" s="24">
        <v>0</v>
      </c>
      <c r="JZ147" s="24">
        <v>1</v>
      </c>
      <c r="KA147" s="24">
        <v>0</v>
      </c>
      <c r="KB147" s="25" t="s">
        <v>336</v>
      </c>
      <c r="KC147" s="25" t="s">
        <v>313</v>
      </c>
      <c r="KD147" s="24">
        <v>2</v>
      </c>
      <c r="KE147" s="24">
        <v>1.3069999999999999</v>
      </c>
      <c r="KF147" s="24">
        <v>24.693000000000001</v>
      </c>
      <c r="KG147" s="24">
        <v>25.747</v>
      </c>
      <c r="KH147" s="24">
        <v>10</v>
      </c>
      <c r="KI147" s="24">
        <v>1</v>
      </c>
      <c r="KJ147" s="24">
        <v>2</v>
      </c>
      <c r="KK147" s="24">
        <v>1</v>
      </c>
      <c r="KL147" s="24">
        <v>2</v>
      </c>
      <c r="KM147" s="24">
        <v>2</v>
      </c>
      <c r="KN147" s="24">
        <v>11</v>
      </c>
      <c r="KO147" s="24">
        <v>2</v>
      </c>
      <c r="KP147" s="25" t="s">
        <v>336</v>
      </c>
      <c r="KQ147" s="25" t="s">
        <v>313</v>
      </c>
      <c r="KR147" s="24">
        <v>1</v>
      </c>
      <c r="KS147" s="25" t="s">
        <v>336</v>
      </c>
      <c r="KT147" s="25" t="s">
        <v>313</v>
      </c>
      <c r="KU147" s="24">
        <v>3</v>
      </c>
      <c r="KV147" s="24">
        <v>3</v>
      </c>
      <c r="KW147" s="24">
        <v>3</v>
      </c>
      <c r="KX147" s="24">
        <v>2</v>
      </c>
      <c r="KY147" s="24">
        <v>3</v>
      </c>
      <c r="KZ147" s="24">
        <v>3</v>
      </c>
      <c r="LA147" s="24">
        <v>4</v>
      </c>
      <c r="LB147" s="24">
        <v>2</v>
      </c>
      <c r="LC147" s="24">
        <v>4</v>
      </c>
      <c r="LD147" s="24">
        <v>3</v>
      </c>
      <c r="LE147" s="24">
        <v>4</v>
      </c>
      <c r="LF147" s="24">
        <v>3</v>
      </c>
      <c r="LG147" s="24">
        <v>3</v>
      </c>
      <c r="LH147" s="24">
        <v>2</v>
      </c>
      <c r="LI147" s="24">
        <v>3</v>
      </c>
      <c r="LJ147" s="24">
        <v>3</v>
      </c>
      <c r="LK147" s="24">
        <v>3</v>
      </c>
      <c r="LL147" s="24">
        <v>3</v>
      </c>
      <c r="LM147" s="24">
        <v>3</v>
      </c>
      <c r="LN147" s="24">
        <v>3</v>
      </c>
      <c r="LO147" s="24">
        <v>4</v>
      </c>
      <c r="LP147" s="24">
        <v>4</v>
      </c>
      <c r="LQ147" s="24">
        <v>3</v>
      </c>
      <c r="LR147" s="24">
        <v>4</v>
      </c>
      <c r="LS147" s="24">
        <v>3</v>
      </c>
      <c r="LT147" s="24">
        <v>2</v>
      </c>
      <c r="LU147" s="24">
        <v>3</v>
      </c>
      <c r="LV147" s="25" t="s">
        <v>5169</v>
      </c>
      <c r="LW147" s="25" t="s">
        <v>5170</v>
      </c>
      <c r="LX147" s="25" t="s">
        <v>5171</v>
      </c>
      <c r="LY147" s="25" t="s">
        <v>5172</v>
      </c>
      <c r="LZ147" s="24">
        <v>42</v>
      </c>
      <c r="MA147">
        <f t="shared" si="117"/>
        <v>7</v>
      </c>
      <c r="MB147">
        <f t="shared" si="118"/>
        <v>11</v>
      </c>
      <c r="MC147">
        <f t="shared" si="119"/>
        <v>11</v>
      </c>
      <c r="MD147">
        <f t="shared" si="120"/>
        <v>8</v>
      </c>
      <c r="ME147">
        <f t="shared" si="150"/>
        <v>37</v>
      </c>
      <c r="MF147">
        <f t="shared" si="151"/>
        <v>1.1666666666666667</v>
      </c>
      <c r="MG147">
        <f t="shared" si="152"/>
        <v>1.8333333333333333</v>
      </c>
      <c r="MH147">
        <f t="shared" si="153"/>
        <v>2.2000000000000002</v>
      </c>
      <c r="MI147">
        <f t="shared" si="154"/>
        <v>1.6</v>
      </c>
      <c r="MJ147">
        <f t="shared" si="155"/>
        <v>3.0833333333333335</v>
      </c>
      <c r="MK147">
        <f t="shared" si="156"/>
        <v>0.6</v>
      </c>
      <c r="ML147">
        <f t="shared" si="157"/>
        <v>2.2000000000000002</v>
      </c>
      <c r="MM147">
        <f t="shared" si="158"/>
        <v>0</v>
      </c>
      <c r="MN147">
        <f t="shared" si="159"/>
        <v>2</v>
      </c>
      <c r="MO147">
        <f t="shared" si="160"/>
        <v>0.5</v>
      </c>
      <c r="MP147">
        <f t="shared" si="161"/>
        <v>2.1666666666666665</v>
      </c>
      <c r="MQ147">
        <f t="shared" si="162"/>
        <v>0.33333333333333331</v>
      </c>
      <c r="MR147">
        <f t="shared" si="163"/>
        <v>1.6666666666666667</v>
      </c>
      <c r="MS147">
        <f t="shared" si="164"/>
        <v>93.714285714285708</v>
      </c>
      <c r="MT147">
        <f t="shared" si="165"/>
        <v>80.857142857142861</v>
      </c>
      <c r="MU147" s="77">
        <f t="shared" si="121"/>
        <v>1</v>
      </c>
      <c r="MV147">
        <f t="shared" si="122"/>
        <v>0</v>
      </c>
      <c r="MW147">
        <v>1</v>
      </c>
      <c r="MX147">
        <v>1</v>
      </c>
      <c r="MY147">
        <f t="shared" si="123"/>
        <v>0</v>
      </c>
      <c r="MZ147">
        <v>1</v>
      </c>
      <c r="NA147">
        <v>1</v>
      </c>
      <c r="NB147">
        <f t="shared" si="124"/>
        <v>1</v>
      </c>
      <c r="NC147">
        <f t="shared" si="125"/>
        <v>0</v>
      </c>
      <c r="ND147">
        <f t="shared" si="126"/>
        <v>0</v>
      </c>
      <c r="NE147">
        <f t="shared" si="127"/>
        <v>0</v>
      </c>
      <c r="NF147">
        <f t="shared" si="128"/>
        <v>1</v>
      </c>
      <c r="NG147">
        <f t="shared" si="129"/>
        <v>1</v>
      </c>
      <c r="NH147">
        <f t="shared" si="130"/>
        <v>1</v>
      </c>
      <c r="NI147">
        <f t="shared" si="131"/>
        <v>1</v>
      </c>
      <c r="NJ147">
        <f t="shared" si="132"/>
        <v>1</v>
      </c>
      <c r="NK147">
        <f t="shared" si="133"/>
        <v>0</v>
      </c>
      <c r="NL147">
        <f t="shared" si="134"/>
        <v>1</v>
      </c>
      <c r="NM147">
        <f t="shared" si="135"/>
        <v>1</v>
      </c>
      <c r="NN147" s="77">
        <f t="shared" si="136"/>
        <v>0.5</v>
      </c>
      <c r="NO147" s="77">
        <f t="shared" si="137"/>
        <v>0</v>
      </c>
      <c r="NP147" s="77">
        <f t="shared" si="138"/>
        <v>1</v>
      </c>
      <c r="NQ147" s="77">
        <f t="shared" si="139"/>
        <v>1</v>
      </c>
      <c r="NR147" s="77">
        <f t="shared" si="140"/>
        <v>1</v>
      </c>
      <c r="NS147" s="77">
        <f t="shared" si="141"/>
        <v>0</v>
      </c>
      <c r="NT147" s="77">
        <f t="shared" si="142"/>
        <v>1</v>
      </c>
      <c r="NU147" s="77">
        <f t="shared" si="143"/>
        <v>1</v>
      </c>
      <c r="NV147" s="77">
        <f t="shared" si="144"/>
        <v>1</v>
      </c>
      <c r="NW147" s="77" t="e">
        <f>IF(LEN(VLOOKUP(I:I,#REF!, 2, 0))=0, "", VLOOKUP(I:I,#REF!, 2, 0))</f>
        <v>#REF!</v>
      </c>
      <c r="NX147" s="77" t="e">
        <f>IF(LEN(VLOOKUP(I:I,#REF!, 3, 0))=0, "", VLOOKUP(I:I,#REF!, 3, 0))</f>
        <v>#REF!</v>
      </c>
      <c r="NY147" s="77">
        <f t="shared" si="166"/>
        <v>0.66666666666666663</v>
      </c>
      <c r="NZ147" s="77">
        <f t="shared" si="167"/>
        <v>1</v>
      </c>
      <c r="OA147" s="77">
        <f t="shared" si="168"/>
        <v>0</v>
      </c>
      <c r="OB147" s="77">
        <f t="shared" si="145"/>
        <v>0.5</v>
      </c>
      <c r="OC147">
        <f t="shared" si="146"/>
        <v>0.5</v>
      </c>
      <c r="OD147" s="77">
        <f t="shared" si="169"/>
        <v>0.5</v>
      </c>
      <c r="OE147">
        <f t="shared" si="147"/>
        <v>0.76666666666666672</v>
      </c>
      <c r="OF147">
        <f t="shared" si="148"/>
        <v>0.90909090909090906</v>
      </c>
      <c r="OG147" t="e">
        <f t="shared" si="170"/>
        <v>#REF!</v>
      </c>
      <c r="OH147">
        <f t="shared" si="149"/>
        <v>0.58333333333333337</v>
      </c>
      <c r="OI147">
        <f t="shared" si="171"/>
        <v>0.25</v>
      </c>
      <c r="OJ147" s="77">
        <f t="shared" si="172"/>
        <v>0.75</v>
      </c>
      <c r="OK147" t="e">
        <f>IF(LEN(VLOOKUP(I:I,#REF!, 2, 0))=0, "", VLOOKUP(I:I,#REF!, 2, 0))</f>
        <v>#REF!</v>
      </c>
      <c r="OL147" t="e">
        <f>IF(LEN(VLOOKUP(I:I,#REF!, 3, 0))=0, "", VLOOKUP(I:I,#REF!, 3, 0))</f>
        <v>#REF!</v>
      </c>
      <c r="OM147">
        <v>3</v>
      </c>
      <c r="ON147">
        <v>1</v>
      </c>
      <c r="OO147" s="1">
        <v>1</v>
      </c>
      <c r="OP147">
        <f t="shared" si="173"/>
        <v>9</v>
      </c>
      <c r="OQ147">
        <v>0</v>
      </c>
      <c r="OR147">
        <v>5</v>
      </c>
      <c r="OS147">
        <f t="shared" si="174"/>
        <v>5</v>
      </c>
    </row>
    <row r="148" spans="1:409" ht="18" customHeight="1">
      <c r="A148">
        <v>1</v>
      </c>
      <c r="B148" s="80" t="s">
        <v>7129</v>
      </c>
      <c r="C148" s="80"/>
      <c r="D148" s="80"/>
      <c r="E148" s="80"/>
      <c r="F148" s="80" t="s">
        <v>353</v>
      </c>
      <c r="G148" s="80" t="s">
        <v>353</v>
      </c>
      <c r="H148" s="158" t="s">
        <v>7258</v>
      </c>
      <c r="I148" s="111" t="s">
        <v>5173</v>
      </c>
      <c r="J148" s="22" t="s">
        <v>7129</v>
      </c>
      <c r="K148" s="23">
        <v>44287.432060185187</v>
      </c>
      <c r="L148" s="23">
        <v>44287.464942129627</v>
      </c>
      <c r="M148" s="24">
        <v>100</v>
      </c>
      <c r="N148" s="24">
        <v>1</v>
      </c>
      <c r="O148" s="74">
        <v>0</v>
      </c>
      <c r="P148" s="25" t="s">
        <v>5174</v>
      </c>
      <c r="Q148" s="24">
        <v>2841</v>
      </c>
      <c r="R148" s="24">
        <v>1</v>
      </c>
      <c r="S148" s="23">
        <v>44287.464960474535</v>
      </c>
      <c r="T148" s="25" t="s">
        <v>314</v>
      </c>
      <c r="U148" s="25" t="s">
        <v>407</v>
      </c>
      <c r="V148" s="25" t="s">
        <v>444</v>
      </c>
      <c r="W148" s="25" t="s">
        <v>979</v>
      </c>
      <c r="X148" s="24">
        <v>5.2610000000000001</v>
      </c>
      <c r="Y148" s="24">
        <v>12.061</v>
      </c>
      <c r="Z148" s="24">
        <v>13.846</v>
      </c>
      <c r="AA148" s="24">
        <v>3</v>
      </c>
      <c r="AB148" s="24">
        <v>0</v>
      </c>
      <c r="AC148" s="24">
        <v>0</v>
      </c>
      <c r="AD148" s="24">
        <v>1</v>
      </c>
      <c r="AE148" s="24">
        <v>0</v>
      </c>
      <c r="AF148" s="24">
        <v>2</v>
      </c>
      <c r="AG148" s="24">
        <v>3</v>
      </c>
      <c r="AH148" s="24">
        <v>0</v>
      </c>
      <c r="AI148" s="24">
        <v>1</v>
      </c>
      <c r="AJ148" s="25" t="s">
        <v>5175</v>
      </c>
      <c r="AK148" s="24">
        <v>2.6379999999999999</v>
      </c>
      <c r="AL148" s="24">
        <v>8.3810000000000002</v>
      </c>
      <c r="AM148" s="24">
        <v>12.429</v>
      </c>
      <c r="AN148" s="24">
        <v>3</v>
      </c>
      <c r="AO148" s="24">
        <v>1</v>
      </c>
      <c r="AP148" s="24">
        <v>0</v>
      </c>
      <c r="AQ148" s="24">
        <v>0</v>
      </c>
      <c r="AR148" s="24">
        <v>0</v>
      </c>
      <c r="AS148" s="24">
        <v>142.34100000000001</v>
      </c>
      <c r="AT148" s="24">
        <v>0</v>
      </c>
      <c r="AU148" s="24">
        <v>9.7319999999999993</v>
      </c>
      <c r="AV148" s="24">
        <v>21.901</v>
      </c>
      <c r="AW148" s="24">
        <v>52.185000000000002</v>
      </c>
      <c r="AX148" s="24">
        <v>3</v>
      </c>
      <c r="AY148" s="25" t="s">
        <v>377</v>
      </c>
      <c r="AZ148" s="25" t="s">
        <v>377</v>
      </c>
      <c r="BA148" s="25"/>
      <c r="BB148" s="74">
        <v>1</v>
      </c>
      <c r="BC148" s="25" t="s">
        <v>5176</v>
      </c>
      <c r="BD148" s="24">
        <v>272.70400000000001</v>
      </c>
      <c r="BE148" s="24">
        <v>272.70400000000001</v>
      </c>
      <c r="BF148" s="24">
        <v>278.31099999999998</v>
      </c>
      <c r="BG148" s="24">
        <v>1</v>
      </c>
      <c r="BH148" s="24">
        <v>2.3199999999999998</v>
      </c>
      <c r="BI148" s="24">
        <v>2.3199999999999998</v>
      </c>
      <c r="BJ148" s="24">
        <v>7.3719999999999999</v>
      </c>
      <c r="BK148" s="24">
        <v>1</v>
      </c>
      <c r="BL148" s="25" t="s">
        <v>377</v>
      </c>
      <c r="BM148" s="24">
        <v>8.4320000000000004</v>
      </c>
      <c r="BN148" s="24">
        <v>8.4320000000000004</v>
      </c>
      <c r="BO148" s="24">
        <v>53.798000000000002</v>
      </c>
      <c r="BP148" s="24">
        <v>1</v>
      </c>
      <c r="BQ148" s="24">
        <v>60</v>
      </c>
      <c r="BR148" s="24">
        <v>40</v>
      </c>
      <c r="BS148" s="24">
        <v>81.433999999999997</v>
      </c>
      <c r="BT148" s="24">
        <v>223.19399999999999</v>
      </c>
      <c r="BU148" s="24">
        <v>242.15299999999999</v>
      </c>
      <c r="BV148" s="24">
        <v>12</v>
      </c>
      <c r="BW148" s="25" t="s">
        <v>508</v>
      </c>
      <c r="BX148" s="25" t="s">
        <v>508</v>
      </c>
      <c r="BY148" s="25"/>
      <c r="BZ148" s="74">
        <v>0</v>
      </c>
      <c r="CA148" s="25" t="s">
        <v>782</v>
      </c>
      <c r="CB148" s="24">
        <v>48.356999999999999</v>
      </c>
      <c r="CC148" s="24">
        <v>75.156999999999996</v>
      </c>
      <c r="CD148" s="24">
        <v>78.198999999999998</v>
      </c>
      <c r="CE148" s="24">
        <v>3</v>
      </c>
      <c r="CF148" s="24">
        <v>100</v>
      </c>
      <c r="CG148" s="24">
        <v>40</v>
      </c>
      <c r="CH148" s="24">
        <v>40.131</v>
      </c>
      <c r="CI148" s="24">
        <v>57.753999999999998</v>
      </c>
      <c r="CJ148" s="24">
        <v>58.411999999999999</v>
      </c>
      <c r="CK148" s="24">
        <v>4</v>
      </c>
      <c r="CL148" s="99" t="s">
        <v>413</v>
      </c>
      <c r="CM148" s="96" t="s">
        <v>414</v>
      </c>
      <c r="CN148" s="24">
        <v>95.290999999999997</v>
      </c>
      <c r="CO148" s="24">
        <v>131.298</v>
      </c>
      <c r="CP148" s="24">
        <v>132.09100000000001</v>
      </c>
      <c r="CQ148" s="24">
        <v>2</v>
      </c>
      <c r="CR148" s="24">
        <v>40</v>
      </c>
      <c r="CS148" s="24">
        <v>30</v>
      </c>
      <c r="CT148" s="24">
        <v>0</v>
      </c>
      <c r="CU148" s="24">
        <v>1</v>
      </c>
      <c r="CV148" s="25" t="s">
        <v>313</v>
      </c>
      <c r="CW148" s="24">
        <v>52.881999999999998</v>
      </c>
      <c r="CX148" s="24">
        <v>175.267</v>
      </c>
      <c r="CY148" s="24">
        <v>225.524</v>
      </c>
      <c r="CZ148" s="24">
        <v>4</v>
      </c>
      <c r="DA148" s="24">
        <v>2.0979999999999999</v>
      </c>
      <c r="DB148" s="24">
        <v>2.0979999999999999</v>
      </c>
      <c r="DC148" s="24">
        <v>6.2430000000000003</v>
      </c>
      <c r="DD148" s="24">
        <v>1</v>
      </c>
      <c r="DE148" s="25" t="s">
        <v>377</v>
      </c>
      <c r="DF148" s="24">
        <v>11.693</v>
      </c>
      <c r="DG148" s="24">
        <v>11.693</v>
      </c>
      <c r="DH148" s="24">
        <v>41.691000000000003</v>
      </c>
      <c r="DI148" s="24">
        <v>1</v>
      </c>
      <c r="DJ148" s="24">
        <v>50</v>
      </c>
      <c r="DK148" s="24">
        <v>40</v>
      </c>
      <c r="DL148" s="24">
        <v>6.883</v>
      </c>
      <c r="DM148" s="24">
        <v>28.067</v>
      </c>
      <c r="DN148" s="24">
        <v>30.945</v>
      </c>
      <c r="DO148" s="24">
        <v>4</v>
      </c>
      <c r="DP148" s="25" t="s">
        <v>782</v>
      </c>
      <c r="DQ148" s="25" t="s">
        <v>320</v>
      </c>
      <c r="DR148" s="25"/>
      <c r="DS148" s="74">
        <v>-888</v>
      </c>
      <c r="DT148" s="25" t="s">
        <v>782</v>
      </c>
      <c r="DU148" s="24">
        <v>0</v>
      </c>
      <c r="DV148" s="24">
        <v>0</v>
      </c>
      <c r="DW148" s="24">
        <v>52.578000000000003</v>
      </c>
      <c r="DX148" s="24">
        <v>0</v>
      </c>
      <c r="DY148" s="24">
        <v>30</v>
      </c>
      <c r="DZ148" s="24">
        <v>41</v>
      </c>
      <c r="EA148" s="24">
        <v>22.536000000000001</v>
      </c>
      <c r="EB148" s="24">
        <v>64.388000000000005</v>
      </c>
      <c r="EC148" s="24">
        <v>64.986999999999995</v>
      </c>
      <c r="ED148" s="24">
        <v>6</v>
      </c>
      <c r="EE148" s="96" t="s">
        <v>5177</v>
      </c>
      <c r="EF148" s="96" t="s">
        <v>364</v>
      </c>
      <c r="EG148" s="24">
        <v>21.437999999999999</v>
      </c>
      <c r="EH148" s="24">
        <v>21.437999999999999</v>
      </c>
      <c r="EI148" s="24">
        <v>143.85400000000001</v>
      </c>
      <c r="EJ148" s="24">
        <v>1</v>
      </c>
      <c r="EK148" s="24">
        <v>40</v>
      </c>
      <c r="EL148" s="24">
        <v>30</v>
      </c>
      <c r="EM148" s="24">
        <v>0</v>
      </c>
      <c r="EN148" s="24">
        <v>0</v>
      </c>
      <c r="EO148" s="25" t="s">
        <v>5178</v>
      </c>
      <c r="EP148" s="24">
        <v>22.712</v>
      </c>
      <c r="EQ148" s="24">
        <v>35.271000000000001</v>
      </c>
      <c r="ER148" s="24">
        <v>36.765999999999998</v>
      </c>
      <c r="ES148" s="24">
        <v>5</v>
      </c>
      <c r="ET148" s="25" t="s">
        <v>334</v>
      </c>
      <c r="EU148" s="24">
        <v>64.555999999999997</v>
      </c>
      <c r="EV148" s="24">
        <v>64.555999999999997</v>
      </c>
      <c r="EW148" s="24">
        <v>245.90299999999999</v>
      </c>
      <c r="EX148" s="24">
        <v>1</v>
      </c>
      <c r="EY148" s="24">
        <v>80</v>
      </c>
      <c r="EZ148" s="24">
        <v>40</v>
      </c>
      <c r="FA148" s="24">
        <v>6.5010000000000003</v>
      </c>
      <c r="FB148" s="24">
        <v>54.756999999999998</v>
      </c>
      <c r="FC148" s="24">
        <v>55.915999999999997</v>
      </c>
      <c r="FD148" s="24">
        <v>13</v>
      </c>
      <c r="FE148" s="25" t="s">
        <v>5179</v>
      </c>
      <c r="FF148" s="24">
        <v>3</v>
      </c>
      <c r="FG148" s="24">
        <v>2</v>
      </c>
      <c r="FH148" s="24">
        <v>0</v>
      </c>
      <c r="FI148" s="24">
        <v>0</v>
      </c>
      <c r="FJ148" s="24">
        <v>2</v>
      </c>
      <c r="FK148" s="24">
        <v>0</v>
      </c>
      <c r="FL148" s="25" t="s">
        <v>313</v>
      </c>
      <c r="FM148" s="25" t="s">
        <v>313</v>
      </c>
      <c r="FN148" s="24">
        <v>0</v>
      </c>
      <c r="FO148" s="24">
        <v>26.766999999999999</v>
      </c>
      <c r="FP148" s="24">
        <v>38.840000000000003</v>
      </c>
      <c r="FQ148" s="24">
        <v>39.401000000000003</v>
      </c>
      <c r="FR148" s="24">
        <v>6</v>
      </c>
      <c r="FS148" s="25" t="s">
        <v>782</v>
      </c>
      <c r="FT148" s="25" t="s">
        <v>320</v>
      </c>
      <c r="FU148" s="25"/>
      <c r="FV148" s="74">
        <v>-888</v>
      </c>
      <c r="FW148" s="25" t="s">
        <v>782</v>
      </c>
      <c r="FX148" s="25" t="s">
        <v>336</v>
      </c>
      <c r="FY148" s="24">
        <v>34.390999999999998</v>
      </c>
      <c r="FZ148" s="24">
        <v>62.098999999999997</v>
      </c>
      <c r="GA148" s="24">
        <v>63.423000000000002</v>
      </c>
      <c r="GB148" s="24">
        <v>4</v>
      </c>
      <c r="GC148" s="25" t="s">
        <v>584</v>
      </c>
      <c r="GD148" s="25" t="s">
        <v>584</v>
      </c>
      <c r="GE148" s="25"/>
      <c r="GF148" s="74">
        <v>0</v>
      </c>
      <c r="GG148" s="25" t="s">
        <v>827</v>
      </c>
      <c r="GH148" s="25" t="s">
        <v>336</v>
      </c>
      <c r="GI148" s="24">
        <v>6.67</v>
      </c>
      <c r="GJ148" s="24">
        <v>20.798999999999999</v>
      </c>
      <c r="GK148" s="24">
        <v>20.812000000000001</v>
      </c>
      <c r="GL148" s="24">
        <v>6</v>
      </c>
      <c r="GM148" s="24">
        <v>1</v>
      </c>
      <c r="GN148" s="25" t="s">
        <v>313</v>
      </c>
      <c r="GO148" s="24">
        <v>4.6920000000000002</v>
      </c>
      <c r="GP148" s="24">
        <v>7.5650000000000004</v>
      </c>
      <c r="GQ148" s="24">
        <v>8.3119999999999994</v>
      </c>
      <c r="GR148" s="24">
        <v>3</v>
      </c>
      <c r="GS148" s="24">
        <v>2</v>
      </c>
      <c r="GT148" s="24">
        <v>0</v>
      </c>
      <c r="GU148" s="24">
        <v>1</v>
      </c>
      <c r="GV148" s="24">
        <v>1</v>
      </c>
      <c r="GW148" s="25" t="s">
        <v>336</v>
      </c>
      <c r="GX148" s="24">
        <v>8.1240000000000006</v>
      </c>
      <c r="GY148" s="24">
        <v>56.267000000000003</v>
      </c>
      <c r="GZ148" s="24">
        <v>58.03</v>
      </c>
      <c r="HA148" s="24">
        <v>11</v>
      </c>
      <c r="HB148" s="24">
        <v>2</v>
      </c>
      <c r="HC148" s="24">
        <v>2</v>
      </c>
      <c r="HD148" s="24">
        <v>3</v>
      </c>
      <c r="HE148" s="24">
        <v>2</v>
      </c>
      <c r="HF148" s="24">
        <v>2</v>
      </c>
      <c r="HG148" s="24">
        <v>2</v>
      </c>
      <c r="HH148" s="24">
        <v>2</v>
      </c>
      <c r="HI148" s="25" t="s">
        <v>3684</v>
      </c>
      <c r="HJ148" s="25" t="s">
        <v>3685</v>
      </c>
      <c r="HK148" s="8"/>
      <c r="HL148" s="12" t="s">
        <v>5173</v>
      </c>
      <c r="HM148" s="27"/>
      <c r="HN148" s="27"/>
      <c r="HO148" s="27"/>
      <c r="HP148" s="27"/>
      <c r="HQ148" s="27"/>
      <c r="HR148" s="27"/>
      <c r="HS148" s="27"/>
      <c r="HT148" s="27"/>
      <c r="HU148" s="27"/>
      <c r="HV148" s="27"/>
      <c r="HW148" s="27"/>
      <c r="HX148" s="27"/>
      <c r="HY148" s="27"/>
      <c r="HZ148" s="27"/>
      <c r="IA148" s="27"/>
      <c r="IB148" s="27"/>
      <c r="IC148" s="27"/>
      <c r="ID148" s="27"/>
      <c r="IE148" s="27"/>
      <c r="IF148" s="27"/>
      <c r="IG148" s="27"/>
      <c r="IH148" s="27"/>
      <c r="II148" s="27" t="s">
        <v>320</v>
      </c>
      <c r="IJ148" s="27"/>
      <c r="IK148" s="24">
        <v>-999</v>
      </c>
      <c r="IL148" s="27"/>
      <c r="IM148" s="27" t="s">
        <v>320</v>
      </c>
      <c r="IN148" s="27"/>
      <c r="IO148" s="74">
        <v>-999</v>
      </c>
      <c r="IP148" s="27"/>
      <c r="IQ148" s="27"/>
      <c r="IR148" s="27" t="s">
        <v>320</v>
      </c>
      <c r="IS148" s="27"/>
      <c r="IT148" s="24">
        <v>-999</v>
      </c>
      <c r="IU148" s="27"/>
      <c r="IV148" s="27" t="s">
        <v>320</v>
      </c>
      <c r="IW148" s="27"/>
      <c r="IX148" s="24">
        <v>-999</v>
      </c>
      <c r="IY148" s="27"/>
      <c r="IZ148" s="27"/>
      <c r="JA148" s="27" t="s">
        <v>320</v>
      </c>
      <c r="JB148" s="27"/>
      <c r="JC148" s="24">
        <v>-999</v>
      </c>
      <c r="JD148" s="27"/>
      <c r="JE148" s="27" t="s">
        <v>320</v>
      </c>
      <c r="JF148" s="27"/>
      <c r="JG148" s="24">
        <v>-999</v>
      </c>
      <c r="JH148" s="27"/>
      <c r="JI148" s="27"/>
      <c r="JJ148" s="27"/>
      <c r="JK148" s="27"/>
      <c r="JL148" s="27"/>
      <c r="JM148" s="27"/>
      <c r="JN148" s="27"/>
      <c r="JO148" s="27"/>
      <c r="JP148" s="27"/>
      <c r="JQ148" s="27"/>
      <c r="JR148" s="27"/>
      <c r="JS148" s="27"/>
      <c r="JT148" s="27"/>
      <c r="JU148" s="27"/>
      <c r="JV148" s="27"/>
      <c r="JW148" s="27"/>
      <c r="JX148" s="27"/>
      <c r="JY148" s="27"/>
      <c r="JZ148" s="27"/>
      <c r="KA148" s="27"/>
      <c r="KB148" s="27"/>
      <c r="KC148" s="27"/>
      <c r="KD148" s="27"/>
      <c r="KE148" s="27"/>
      <c r="KF148" s="27"/>
      <c r="KG148" s="27"/>
      <c r="KH148" s="27"/>
      <c r="KI148" s="27"/>
      <c r="KJ148" s="27"/>
      <c r="KK148" s="27"/>
      <c r="KL148" s="27"/>
      <c r="KM148" s="27"/>
      <c r="KN148" s="27"/>
      <c r="KO148" s="27"/>
      <c r="KP148" s="27"/>
      <c r="KQ148" s="27"/>
      <c r="KR148" s="27"/>
      <c r="KS148" s="27"/>
      <c r="KT148" s="27"/>
      <c r="KU148" s="27"/>
      <c r="KV148" s="27"/>
      <c r="KW148" s="27"/>
      <c r="KX148" s="27"/>
      <c r="KY148" s="27"/>
      <c r="KZ148" s="27"/>
      <c r="LA148" s="27"/>
      <c r="LB148" s="27"/>
      <c r="LC148" s="27"/>
      <c r="LD148" s="27"/>
      <c r="LE148" s="27"/>
      <c r="LF148" s="27"/>
      <c r="LG148" s="27"/>
      <c r="LH148" s="27"/>
      <c r="LI148" s="27"/>
      <c r="LJ148" s="27"/>
      <c r="LK148" s="27"/>
      <c r="LL148" s="27"/>
      <c r="LM148" s="27"/>
      <c r="LN148" s="27"/>
      <c r="LO148" s="27"/>
      <c r="LP148" s="27"/>
      <c r="LQ148" s="27"/>
      <c r="LR148" s="27"/>
      <c r="LS148" s="27"/>
      <c r="LT148" s="27"/>
      <c r="LU148" s="27"/>
      <c r="LV148" s="27"/>
      <c r="LW148" s="27"/>
      <c r="LX148" s="27"/>
      <c r="LY148" s="27"/>
      <c r="LZ148" s="27"/>
      <c r="MA148">
        <f t="shared" si="117"/>
        <v>7</v>
      </c>
      <c r="MB148" t="str">
        <f t="shared" si="118"/>
        <v/>
      </c>
      <c r="MC148">
        <f t="shared" si="119"/>
        <v>11</v>
      </c>
      <c r="MD148" t="str">
        <f t="shared" si="120"/>
        <v/>
      </c>
      <c r="ME148" t="str">
        <f t="shared" si="150"/>
        <v/>
      </c>
      <c r="MF148">
        <f t="shared" si="151"/>
        <v>1.1666666666666667</v>
      </c>
      <c r="MG148" t="str">
        <f t="shared" si="152"/>
        <v/>
      </c>
      <c r="MH148">
        <f t="shared" si="153"/>
        <v>2.2000000000000002</v>
      </c>
      <c r="MI148" t="str">
        <f t="shared" si="154"/>
        <v/>
      </c>
      <c r="MJ148" t="str">
        <f t="shared" si="155"/>
        <v/>
      </c>
      <c r="MK148">
        <f t="shared" si="156"/>
        <v>0.2</v>
      </c>
      <c r="ML148">
        <f t="shared" si="157"/>
        <v>0.2</v>
      </c>
      <c r="MM148">
        <f t="shared" si="158"/>
        <v>1</v>
      </c>
      <c r="MN148">
        <f t="shared" si="159"/>
        <v>0</v>
      </c>
      <c r="MO148">
        <f t="shared" si="160"/>
        <v>0.33333333333333331</v>
      </c>
      <c r="MP148">
        <f t="shared" si="161"/>
        <v>0.16666666666666666</v>
      </c>
      <c r="MQ148" t="str">
        <f t="shared" si="162"/>
        <v/>
      </c>
      <c r="MR148" t="str">
        <f t="shared" si="163"/>
        <v/>
      </c>
      <c r="MS148">
        <f t="shared" si="164"/>
        <v>57.142857142857146</v>
      </c>
      <c r="MT148">
        <f t="shared" si="165"/>
        <v>37.285714285714285</v>
      </c>
      <c r="MU148" s="102">
        <f t="shared" si="121"/>
        <v>1</v>
      </c>
      <c r="MV148">
        <f t="shared" si="122"/>
        <v>0</v>
      </c>
      <c r="MW148">
        <v>1</v>
      </c>
      <c r="MX148">
        <v>1</v>
      </c>
      <c r="MY148">
        <f t="shared" si="123"/>
        <v>0</v>
      </c>
      <c r="MZ148">
        <v>1</v>
      </c>
      <c r="NA148">
        <v>1</v>
      </c>
      <c r="NB148">
        <f t="shared" si="124"/>
        <v>0</v>
      </c>
      <c r="NC148">
        <f t="shared" si="125"/>
        <v>0</v>
      </c>
      <c r="ND148">
        <f t="shared" si="126"/>
        <v>0</v>
      </c>
      <c r="NE148">
        <f t="shared" si="127"/>
        <v>0</v>
      </c>
      <c r="NF148">
        <f t="shared" si="128"/>
        <v>1</v>
      </c>
      <c r="NG148">
        <f t="shared" si="129"/>
        <v>0</v>
      </c>
      <c r="NH148" t="str">
        <f t="shared" si="130"/>
        <v/>
      </c>
      <c r="NI148" t="str">
        <f t="shared" si="131"/>
        <v/>
      </c>
      <c r="NJ148" t="str">
        <f t="shared" si="132"/>
        <v/>
      </c>
      <c r="NK148" t="str">
        <f t="shared" si="133"/>
        <v/>
      </c>
      <c r="NL148" t="str">
        <f t="shared" si="134"/>
        <v/>
      </c>
      <c r="NM148" t="str">
        <f t="shared" si="135"/>
        <v/>
      </c>
      <c r="NN148" s="77" t="str">
        <f t="shared" si="136"/>
        <v/>
      </c>
      <c r="NO148" s="77" t="str">
        <f t="shared" si="137"/>
        <v/>
      </c>
      <c r="NP148" s="77" t="str">
        <f t="shared" si="138"/>
        <v/>
      </c>
      <c r="NQ148" s="77" t="str">
        <f t="shared" si="139"/>
        <v/>
      </c>
      <c r="NR148" s="77" t="str">
        <f t="shared" si="140"/>
        <v/>
      </c>
      <c r="NS148" s="77" t="str">
        <f t="shared" si="141"/>
        <v/>
      </c>
      <c r="NT148" s="77" t="str">
        <f t="shared" si="142"/>
        <v/>
      </c>
      <c r="NU148" s="77" t="str">
        <f t="shared" si="143"/>
        <v/>
      </c>
      <c r="NV148" s="77" t="str">
        <f t="shared" si="144"/>
        <v/>
      </c>
      <c r="NW148" s="77"/>
      <c r="NX148" s="77"/>
      <c r="NY148" s="77">
        <f t="shared" si="166"/>
        <v>0.66666666666666663</v>
      </c>
      <c r="NZ148" s="77">
        <f t="shared" si="167"/>
        <v>1</v>
      </c>
      <c r="OA148" s="77">
        <f t="shared" si="168"/>
        <v>0</v>
      </c>
      <c r="OB148" s="77">
        <f t="shared" si="145"/>
        <v>0.16666666666666666</v>
      </c>
      <c r="OC148">
        <f t="shared" si="146"/>
        <v>0</v>
      </c>
      <c r="OD148" s="77">
        <f t="shared" si="169"/>
        <v>0.25</v>
      </c>
      <c r="OE148" t="str">
        <f t="shared" si="147"/>
        <v/>
      </c>
      <c r="OF148" t="str">
        <f t="shared" si="148"/>
        <v/>
      </c>
      <c r="OG148" t="str">
        <f t="shared" si="170"/>
        <v/>
      </c>
      <c r="OH148">
        <f t="shared" si="149"/>
        <v>0.41666666666666669</v>
      </c>
      <c r="OI148">
        <f t="shared" si="171"/>
        <v>0</v>
      </c>
      <c r="OJ148" s="77">
        <f t="shared" si="172"/>
        <v>0.625</v>
      </c>
      <c r="OM148" t="s">
        <v>353</v>
      </c>
      <c r="ON148" t="s">
        <v>353</v>
      </c>
      <c r="OO148" s="161">
        <v>1</v>
      </c>
      <c r="OP148" t="str">
        <f t="shared" si="173"/>
        <v/>
      </c>
      <c r="OQ148">
        <v>0</v>
      </c>
      <c r="OR148">
        <v>5</v>
      </c>
      <c r="OS148">
        <f t="shared" si="174"/>
        <v>7</v>
      </c>
    </row>
    <row r="149" spans="1:409" ht="18" customHeight="1">
      <c r="A149">
        <v>1</v>
      </c>
      <c r="B149" s="80" t="s">
        <v>7129</v>
      </c>
      <c r="C149" s="80"/>
      <c r="D149" s="80"/>
      <c r="E149" s="80"/>
      <c r="F149" s="80" t="s">
        <v>353</v>
      </c>
      <c r="G149" s="80" t="s">
        <v>353</v>
      </c>
      <c r="H149" s="158" t="s">
        <v>7258</v>
      </c>
      <c r="I149" s="111" t="s">
        <v>1965</v>
      </c>
      <c r="J149" s="5" t="s">
        <v>7129</v>
      </c>
      <c r="K149" s="6">
        <v>44285.490173611113</v>
      </c>
      <c r="L149" s="6">
        <v>44286.456319444442</v>
      </c>
      <c r="M149" s="7">
        <v>72</v>
      </c>
      <c r="N149" s="7">
        <v>2</v>
      </c>
      <c r="O149" s="73">
        <v>0</v>
      </c>
      <c r="P149" s="4" t="s">
        <v>313</v>
      </c>
      <c r="Q149" s="7">
        <v>83475</v>
      </c>
      <c r="R149" s="7">
        <v>0</v>
      </c>
      <c r="S149" s="6">
        <v>44293.456335451388</v>
      </c>
      <c r="T149" s="4" t="s">
        <v>314</v>
      </c>
      <c r="U149" s="4" t="s">
        <v>1496</v>
      </c>
      <c r="V149" s="4" t="s">
        <v>1531</v>
      </c>
      <c r="W149" s="4" t="s">
        <v>317</v>
      </c>
      <c r="X149" s="7">
        <v>9.7579999999999991</v>
      </c>
      <c r="Y149" s="7">
        <v>27.477</v>
      </c>
      <c r="Z149" s="7">
        <v>29.448</v>
      </c>
      <c r="AA149" s="7">
        <v>4</v>
      </c>
      <c r="AB149" s="7">
        <v>2</v>
      </c>
      <c r="AC149" s="7">
        <v>1</v>
      </c>
      <c r="AD149" s="7">
        <v>1</v>
      </c>
      <c r="AE149" s="7">
        <v>3</v>
      </c>
      <c r="AF149" s="7">
        <v>3</v>
      </c>
      <c r="AG149" s="7">
        <v>3</v>
      </c>
      <c r="AH149" s="7">
        <v>0</v>
      </c>
      <c r="AI149" s="7">
        <v>0</v>
      </c>
      <c r="AJ149" s="4" t="s">
        <v>1966</v>
      </c>
      <c r="AK149" s="7">
        <v>4.3739999999999997</v>
      </c>
      <c r="AL149" s="7">
        <v>7.3490000000000002</v>
      </c>
      <c r="AM149" s="7">
        <v>9.5619999999999994</v>
      </c>
      <c r="AN149" s="7">
        <v>2</v>
      </c>
      <c r="AO149" s="7">
        <v>3</v>
      </c>
      <c r="AP149" s="7">
        <v>0</v>
      </c>
      <c r="AQ149" s="7">
        <v>159.14400000000001</v>
      </c>
      <c r="AR149" s="7">
        <v>159.14400000000001</v>
      </c>
      <c r="AS149" s="7">
        <v>166.03</v>
      </c>
      <c r="AT149" s="7">
        <v>1</v>
      </c>
      <c r="AU149" s="7">
        <v>159.48699999999999</v>
      </c>
      <c r="AV149" s="7">
        <v>161.19999999999999</v>
      </c>
      <c r="AW149" s="7">
        <v>168.708</v>
      </c>
      <c r="AX149" s="7">
        <v>2</v>
      </c>
      <c r="AY149" s="4" t="s">
        <v>782</v>
      </c>
      <c r="AZ149" s="4" t="s">
        <v>320</v>
      </c>
      <c r="BA149" s="4"/>
      <c r="BB149" s="73">
        <v>-888</v>
      </c>
      <c r="BC149" s="4" t="s">
        <v>782</v>
      </c>
      <c r="BD149" s="7">
        <v>18.087</v>
      </c>
      <c r="BE149" s="7">
        <v>362.46</v>
      </c>
      <c r="BF149" s="7">
        <v>366.21499999999997</v>
      </c>
      <c r="BG149" s="7">
        <v>3</v>
      </c>
      <c r="BH149" s="7">
        <v>3.7330000000000001</v>
      </c>
      <c r="BI149" s="7">
        <v>3.7330000000000001</v>
      </c>
      <c r="BJ149" s="7">
        <v>7.851</v>
      </c>
      <c r="BK149" s="7">
        <v>1</v>
      </c>
      <c r="BL149" s="4" t="s">
        <v>377</v>
      </c>
      <c r="BM149" s="7">
        <v>47.905000000000001</v>
      </c>
      <c r="BN149" s="7">
        <v>47.905000000000001</v>
      </c>
      <c r="BO149" s="7">
        <v>51.372</v>
      </c>
      <c r="BP149" s="7">
        <v>1</v>
      </c>
      <c r="BQ149" s="7">
        <v>56</v>
      </c>
      <c r="BR149" s="7">
        <v>31</v>
      </c>
      <c r="BS149" s="7">
        <v>808.30399999999997</v>
      </c>
      <c r="BT149" s="7">
        <v>817.18</v>
      </c>
      <c r="BU149" s="7">
        <v>819.60799999999995</v>
      </c>
      <c r="BV149" s="7">
        <v>4</v>
      </c>
      <c r="BW149" s="4" t="s">
        <v>1967</v>
      </c>
      <c r="BX149" s="4" t="s">
        <v>508</v>
      </c>
      <c r="BY149" s="4"/>
      <c r="BZ149" s="73">
        <v>0</v>
      </c>
      <c r="CA149" s="4" t="s">
        <v>782</v>
      </c>
      <c r="CB149" s="7">
        <v>138.22399999999999</v>
      </c>
      <c r="CC149" s="7">
        <v>138.22399999999999</v>
      </c>
      <c r="CD149" s="7">
        <v>142.154</v>
      </c>
      <c r="CE149" s="7">
        <v>1</v>
      </c>
      <c r="CF149" s="7">
        <v>96</v>
      </c>
      <c r="CG149" s="7">
        <v>70</v>
      </c>
      <c r="CH149" s="7">
        <v>38.604999999999997</v>
      </c>
      <c r="CI149" s="7">
        <v>113.197</v>
      </c>
      <c r="CJ149" s="7">
        <v>117.6</v>
      </c>
      <c r="CK149" s="7">
        <v>10</v>
      </c>
      <c r="CL149" s="97" t="s">
        <v>413</v>
      </c>
      <c r="CM149" s="94" t="s">
        <v>414</v>
      </c>
      <c r="CN149" s="7">
        <v>165.40899999999999</v>
      </c>
      <c r="CO149" s="7">
        <v>167.86199999999999</v>
      </c>
      <c r="CP149" s="7">
        <v>168.45099999999999</v>
      </c>
      <c r="CQ149" s="7">
        <v>2</v>
      </c>
      <c r="CR149" s="7">
        <v>97</v>
      </c>
      <c r="CS149" s="7">
        <v>60</v>
      </c>
      <c r="CT149" s="7">
        <v>0</v>
      </c>
      <c r="CU149" s="7">
        <v>0</v>
      </c>
      <c r="CV149" s="4" t="s">
        <v>1968</v>
      </c>
      <c r="CW149" s="7">
        <v>49.706000000000003</v>
      </c>
      <c r="CX149" s="7">
        <v>369.76499999999999</v>
      </c>
      <c r="CY149" s="7">
        <v>515.14800000000002</v>
      </c>
      <c r="CZ149" s="7">
        <v>8</v>
      </c>
      <c r="DA149" s="7">
        <v>5.9329999999999998</v>
      </c>
      <c r="DB149" s="7">
        <v>23.879000000000001</v>
      </c>
      <c r="DC149" s="7">
        <v>32.478999999999999</v>
      </c>
      <c r="DD149" s="7">
        <v>5</v>
      </c>
      <c r="DE149" s="4" t="s">
        <v>377</v>
      </c>
      <c r="DF149" s="7">
        <v>360.41500000000002</v>
      </c>
      <c r="DG149" s="7">
        <v>699.43200000000002</v>
      </c>
      <c r="DH149" s="7">
        <v>718.3</v>
      </c>
      <c r="DI149" s="7">
        <v>11</v>
      </c>
      <c r="DJ149" s="7">
        <v>23</v>
      </c>
      <c r="DK149" s="7">
        <v>34</v>
      </c>
      <c r="DL149" s="4" t="s">
        <v>353</v>
      </c>
      <c r="DM149" s="4" t="s">
        <v>353</v>
      </c>
      <c r="DN149" s="4" t="s">
        <v>353</v>
      </c>
      <c r="DO149" s="4" t="s">
        <v>353</v>
      </c>
      <c r="DP149" s="4" t="s">
        <v>353</v>
      </c>
      <c r="DQ149" s="4" t="s">
        <v>320</v>
      </c>
      <c r="DR149" s="4"/>
      <c r="DS149" s="73">
        <v>-999</v>
      </c>
      <c r="DT149" s="4" t="s">
        <v>353</v>
      </c>
      <c r="DU149" s="4" t="s">
        <v>353</v>
      </c>
      <c r="DV149" s="4" t="s">
        <v>353</v>
      </c>
      <c r="DW149" s="4" t="s">
        <v>353</v>
      </c>
      <c r="DX149" s="4" t="s">
        <v>353</v>
      </c>
      <c r="DY149" s="4" t="s">
        <v>353</v>
      </c>
      <c r="DZ149" s="4" t="s">
        <v>353</v>
      </c>
      <c r="EA149" s="4" t="s">
        <v>353</v>
      </c>
      <c r="EB149" s="4" t="s">
        <v>353</v>
      </c>
      <c r="EC149" s="4" t="s">
        <v>353</v>
      </c>
      <c r="ED149" s="4" t="s">
        <v>353</v>
      </c>
      <c r="EE149" s="94" t="s">
        <v>353</v>
      </c>
      <c r="EF149" s="94" t="s">
        <v>353</v>
      </c>
      <c r="EG149" s="4" t="s">
        <v>353</v>
      </c>
      <c r="EH149" s="4" t="s">
        <v>353</v>
      </c>
      <c r="EI149" s="4" t="s">
        <v>353</v>
      </c>
      <c r="EJ149" s="4" t="s">
        <v>353</v>
      </c>
      <c r="EK149" s="4" t="s">
        <v>353</v>
      </c>
      <c r="EL149" s="4" t="s">
        <v>353</v>
      </c>
      <c r="EM149" s="4" t="s">
        <v>353</v>
      </c>
      <c r="EN149" s="4" t="s">
        <v>353</v>
      </c>
      <c r="EO149" s="4" t="s">
        <v>353</v>
      </c>
      <c r="EP149" s="4" t="s">
        <v>353</v>
      </c>
      <c r="EQ149" s="4" t="s">
        <v>353</v>
      </c>
      <c r="ER149" s="4" t="s">
        <v>353</v>
      </c>
      <c r="ES149" s="4" t="s">
        <v>353</v>
      </c>
      <c r="ET149" s="4" t="s">
        <v>353</v>
      </c>
      <c r="EU149" s="4" t="s">
        <v>353</v>
      </c>
      <c r="EV149" s="4" t="s">
        <v>353</v>
      </c>
      <c r="EW149" s="4" t="s">
        <v>353</v>
      </c>
      <c r="EX149" s="4" t="s">
        <v>353</v>
      </c>
      <c r="EY149" s="4" t="s">
        <v>353</v>
      </c>
      <c r="EZ149" s="4" t="s">
        <v>353</v>
      </c>
      <c r="FA149" s="4" t="s">
        <v>353</v>
      </c>
      <c r="FB149" s="4" t="s">
        <v>353</v>
      </c>
      <c r="FC149" s="4" t="s">
        <v>353</v>
      </c>
      <c r="FD149" s="4" t="s">
        <v>353</v>
      </c>
      <c r="FE149" s="4" t="s">
        <v>353</v>
      </c>
      <c r="FF149" s="4" t="s">
        <v>353</v>
      </c>
      <c r="FG149" s="4" t="s">
        <v>353</v>
      </c>
      <c r="FH149" s="4" t="s">
        <v>353</v>
      </c>
      <c r="FI149" s="4" t="s">
        <v>353</v>
      </c>
      <c r="FJ149" s="4" t="s">
        <v>353</v>
      </c>
      <c r="FK149" s="4" t="s">
        <v>353</v>
      </c>
      <c r="FL149" s="4" t="s">
        <v>353</v>
      </c>
      <c r="FM149" s="4" t="s">
        <v>353</v>
      </c>
      <c r="FN149" s="4" t="s">
        <v>353</v>
      </c>
      <c r="FO149" s="4" t="s">
        <v>353</v>
      </c>
      <c r="FP149" s="4" t="s">
        <v>353</v>
      </c>
      <c r="FQ149" s="4" t="s">
        <v>353</v>
      </c>
      <c r="FR149" s="4" t="s">
        <v>353</v>
      </c>
      <c r="FS149" s="4" t="s">
        <v>353</v>
      </c>
      <c r="FT149" s="4" t="s">
        <v>320</v>
      </c>
      <c r="FU149" s="4"/>
      <c r="FV149" s="73">
        <v>-999</v>
      </c>
      <c r="FW149" s="4" t="s">
        <v>353</v>
      </c>
      <c r="FX149" s="4" t="s">
        <v>353</v>
      </c>
      <c r="FY149" s="4" t="s">
        <v>353</v>
      </c>
      <c r="FZ149" s="4" t="s">
        <v>353</v>
      </c>
      <c r="GA149" s="4" t="s">
        <v>353</v>
      </c>
      <c r="GB149" s="4" t="s">
        <v>353</v>
      </c>
      <c r="GC149" s="4" t="s">
        <v>353</v>
      </c>
      <c r="GD149" s="4" t="s">
        <v>320</v>
      </c>
      <c r="GE149" s="4"/>
      <c r="GF149" s="73">
        <v>-999</v>
      </c>
      <c r="GG149" s="4" t="s">
        <v>353</v>
      </c>
      <c r="GH149" s="4" t="s">
        <v>353</v>
      </c>
      <c r="GI149" s="4" t="s">
        <v>353</v>
      </c>
      <c r="GJ149" s="4" t="s">
        <v>353</v>
      </c>
      <c r="GK149" s="4" t="s">
        <v>353</v>
      </c>
      <c r="GL149" s="4" t="s">
        <v>353</v>
      </c>
      <c r="GM149" s="4" t="s">
        <v>353</v>
      </c>
      <c r="GN149" s="4" t="s">
        <v>353</v>
      </c>
      <c r="GO149" s="4" t="s">
        <v>353</v>
      </c>
      <c r="GP149" s="4" t="s">
        <v>353</v>
      </c>
      <c r="GQ149" s="4" t="s">
        <v>353</v>
      </c>
      <c r="GR149" s="4" t="s">
        <v>353</v>
      </c>
      <c r="GS149" s="4" t="s">
        <v>353</v>
      </c>
      <c r="GT149" s="4" t="s">
        <v>353</v>
      </c>
      <c r="GU149" s="4" t="s">
        <v>353</v>
      </c>
      <c r="GV149" s="4" t="s">
        <v>353</v>
      </c>
      <c r="GW149" s="4" t="s">
        <v>353</v>
      </c>
      <c r="GX149" s="4" t="s">
        <v>353</v>
      </c>
      <c r="GY149" s="4" t="s">
        <v>353</v>
      </c>
      <c r="GZ149" s="4" t="s">
        <v>353</v>
      </c>
      <c r="HA149" s="4" t="s">
        <v>353</v>
      </c>
      <c r="HB149" s="4" t="s">
        <v>353</v>
      </c>
      <c r="HC149" s="4" t="s">
        <v>353</v>
      </c>
      <c r="HD149" s="4" t="s">
        <v>353</v>
      </c>
      <c r="HE149" s="4" t="s">
        <v>353</v>
      </c>
      <c r="HF149" s="4" t="s">
        <v>353</v>
      </c>
      <c r="HG149" s="4" t="s">
        <v>353</v>
      </c>
      <c r="HH149" s="4" t="s">
        <v>353</v>
      </c>
      <c r="HI149" s="4" t="s">
        <v>346</v>
      </c>
      <c r="HJ149" s="4" t="s">
        <v>347</v>
      </c>
      <c r="HK149" s="8"/>
      <c r="HL149" s="12" t="s">
        <v>1965</v>
      </c>
      <c r="HM149" s="9"/>
      <c r="HN149" s="9"/>
      <c r="HO149" s="9"/>
      <c r="HP149" s="9"/>
      <c r="HQ149" s="9"/>
      <c r="HR149" s="9"/>
      <c r="HS149" s="9"/>
      <c r="HT149" s="9"/>
      <c r="HU149" s="9"/>
      <c r="HV149" s="9"/>
      <c r="HW149" s="9"/>
      <c r="HX149" s="9"/>
      <c r="HY149" s="9"/>
      <c r="HZ149" s="9"/>
      <c r="IA149" s="9"/>
      <c r="IB149" s="9"/>
      <c r="IC149" s="9"/>
      <c r="ID149" s="9"/>
      <c r="IE149" s="9"/>
      <c r="IF149" s="9"/>
      <c r="IG149" s="9"/>
      <c r="IH149" s="9"/>
      <c r="II149" s="9" t="s">
        <v>320</v>
      </c>
      <c r="IJ149" s="9"/>
      <c r="IK149" s="7">
        <v>-999</v>
      </c>
      <c r="IL149" s="9"/>
      <c r="IM149" s="9" t="s">
        <v>320</v>
      </c>
      <c r="IN149" s="9"/>
      <c r="IO149" s="73">
        <v>-999</v>
      </c>
      <c r="IP149" s="9"/>
      <c r="IQ149" s="9"/>
      <c r="IR149" s="9" t="s">
        <v>320</v>
      </c>
      <c r="IS149" s="9"/>
      <c r="IT149" s="7">
        <v>-999</v>
      </c>
      <c r="IU149" s="9"/>
      <c r="IV149" s="9" t="s">
        <v>320</v>
      </c>
      <c r="IW149" s="9"/>
      <c r="IX149" s="7">
        <v>-999</v>
      </c>
      <c r="IY149" s="9"/>
      <c r="IZ149" s="9"/>
      <c r="JA149" s="9" t="s">
        <v>320</v>
      </c>
      <c r="JB149" s="9"/>
      <c r="JC149" s="7">
        <v>-999</v>
      </c>
      <c r="JD149" s="9"/>
      <c r="JE149" s="9" t="s">
        <v>320</v>
      </c>
      <c r="JF149" s="9"/>
      <c r="JG149" s="7">
        <v>-999</v>
      </c>
      <c r="JH149" s="9"/>
      <c r="JI149" s="9"/>
      <c r="JJ149" s="9"/>
      <c r="JK149" s="9"/>
      <c r="JL149" s="9"/>
      <c r="JM149" s="9"/>
      <c r="JN149" s="9"/>
      <c r="JO149" s="9"/>
      <c r="JP149" s="9"/>
      <c r="JQ149" s="9"/>
      <c r="JR149" s="9"/>
      <c r="JS149" s="9"/>
      <c r="JT149" s="9"/>
      <c r="JU149" s="9"/>
      <c r="JV149" s="9"/>
      <c r="JW149" s="9"/>
      <c r="JX149" s="9"/>
      <c r="JY149" s="9"/>
      <c r="JZ149" s="9"/>
      <c r="KA149" s="9"/>
      <c r="KB149" s="9"/>
      <c r="KC149" s="9"/>
      <c r="KD149" s="9"/>
      <c r="KE149" s="9"/>
      <c r="KF149" s="9"/>
      <c r="KG149" s="9"/>
      <c r="KH149" s="9"/>
      <c r="KI149" s="9"/>
      <c r="KJ149" s="9"/>
      <c r="KK149" s="9"/>
      <c r="KL149" s="9"/>
      <c r="KM149" s="9"/>
      <c r="KN149" s="9"/>
      <c r="KO149" s="9"/>
      <c r="KP149" s="9"/>
      <c r="KQ149" s="9"/>
      <c r="KR149" s="9"/>
      <c r="KS149" s="9"/>
      <c r="KT149" s="9"/>
      <c r="KU149" s="9"/>
      <c r="KV149" s="9"/>
      <c r="KW149" s="9"/>
      <c r="KX149" s="9"/>
      <c r="KY149" s="9"/>
      <c r="KZ149" s="9"/>
      <c r="LA149" s="9"/>
      <c r="LB149" s="9"/>
      <c r="LC149" s="9"/>
      <c r="LD149" s="9"/>
      <c r="LE149" s="9"/>
      <c r="LF149" s="9"/>
      <c r="LG149" s="9"/>
      <c r="LH149" s="9"/>
      <c r="LI149" s="9"/>
      <c r="LJ149" s="9"/>
      <c r="LK149" s="9"/>
      <c r="LL149" s="9"/>
      <c r="LM149" s="9"/>
      <c r="LN149" s="9"/>
      <c r="LO149" s="9"/>
      <c r="LP149" s="9"/>
      <c r="LQ149" s="9"/>
      <c r="LR149" s="9"/>
      <c r="LS149" s="9"/>
      <c r="LT149" s="9"/>
      <c r="LU149" s="9"/>
      <c r="LV149" s="9"/>
      <c r="LW149" s="9"/>
      <c r="LX149" s="9"/>
      <c r="LY149" s="9"/>
      <c r="LZ149" s="9"/>
      <c r="MA149">
        <f t="shared" si="117"/>
        <v>10</v>
      </c>
      <c r="MB149" t="str">
        <f t="shared" si="118"/>
        <v/>
      </c>
      <c r="MC149" t="str">
        <f t="shared" si="119"/>
        <v/>
      </c>
      <c r="MD149" t="str">
        <f t="shared" si="120"/>
        <v/>
      </c>
      <c r="ME149" t="str">
        <f t="shared" si="150"/>
        <v/>
      </c>
      <c r="MF149">
        <f t="shared" si="151"/>
        <v>1.6666666666666667</v>
      </c>
      <c r="MG149" t="str">
        <f t="shared" si="152"/>
        <v/>
      </c>
      <c r="MH149" t="str">
        <f t="shared" si="153"/>
        <v/>
      </c>
      <c r="MI149" t="str">
        <f t="shared" si="154"/>
        <v/>
      </c>
      <c r="MJ149" t="str">
        <f t="shared" si="155"/>
        <v/>
      </c>
      <c r="MK149">
        <f t="shared" si="156"/>
        <v>0.33333333333333331</v>
      </c>
      <c r="ML149">
        <f t="shared" si="157"/>
        <v>1.6666666666666667</v>
      </c>
      <c r="MM149" t="str">
        <f t="shared" si="158"/>
        <v/>
      </c>
      <c r="MN149" t="str">
        <f t="shared" si="159"/>
        <v/>
      </c>
      <c r="MO149">
        <f t="shared" si="160"/>
        <v>0.33333333333333331</v>
      </c>
      <c r="MP149">
        <f t="shared" si="161"/>
        <v>1.6666666666666667</v>
      </c>
      <c r="MQ149" t="str">
        <f t="shared" si="162"/>
        <v/>
      </c>
      <c r="MR149" t="str">
        <f t="shared" si="163"/>
        <v/>
      </c>
      <c r="MS149">
        <f t="shared" si="164"/>
        <v>68</v>
      </c>
      <c r="MT149">
        <f t="shared" si="165"/>
        <v>48.75</v>
      </c>
      <c r="MU149" s="102">
        <f t="shared" si="121"/>
        <v>0</v>
      </c>
      <c r="MV149">
        <f t="shared" si="122"/>
        <v>0</v>
      </c>
      <c r="MW149">
        <v>1</v>
      </c>
      <c r="MX149">
        <v>1</v>
      </c>
      <c r="MY149" t="str">
        <f t="shared" si="123"/>
        <v/>
      </c>
      <c r="NB149" t="str">
        <f t="shared" si="124"/>
        <v/>
      </c>
      <c r="NC149" t="str">
        <f t="shared" si="125"/>
        <v/>
      </c>
      <c r="ND149" t="str">
        <f t="shared" si="126"/>
        <v/>
      </c>
      <c r="NE149" t="str">
        <f t="shared" si="127"/>
        <v/>
      </c>
      <c r="NF149" t="str">
        <f t="shared" si="128"/>
        <v/>
      </c>
      <c r="NG149" t="str">
        <f t="shared" si="129"/>
        <v/>
      </c>
      <c r="NH149" t="str">
        <f t="shared" si="130"/>
        <v/>
      </c>
      <c r="NI149" t="str">
        <f t="shared" si="131"/>
        <v/>
      </c>
      <c r="NJ149" t="str">
        <f t="shared" si="132"/>
        <v/>
      </c>
      <c r="NK149" t="str">
        <f t="shared" si="133"/>
        <v/>
      </c>
      <c r="NL149" t="str">
        <f t="shared" si="134"/>
        <v/>
      </c>
      <c r="NM149" t="str">
        <f t="shared" si="135"/>
        <v/>
      </c>
      <c r="NN149" s="77" t="str">
        <f t="shared" si="136"/>
        <v/>
      </c>
      <c r="NO149" s="77" t="str">
        <f t="shared" si="137"/>
        <v/>
      </c>
      <c r="NP149" s="77" t="str">
        <f t="shared" si="138"/>
        <v/>
      </c>
      <c r="NQ149" s="77" t="str">
        <f t="shared" si="139"/>
        <v/>
      </c>
      <c r="NR149" s="77" t="str">
        <f t="shared" si="140"/>
        <v/>
      </c>
      <c r="NS149" s="77" t="str">
        <f t="shared" si="141"/>
        <v/>
      </c>
      <c r="NT149" s="77" t="str">
        <f t="shared" si="142"/>
        <v/>
      </c>
      <c r="NU149" s="77" t="str">
        <f t="shared" si="143"/>
        <v/>
      </c>
      <c r="NV149" s="77" t="str">
        <f t="shared" si="144"/>
        <v/>
      </c>
      <c r="NW149" s="77"/>
      <c r="NX149" s="77"/>
      <c r="NY149" s="77">
        <f t="shared" si="166"/>
        <v>0.66666666666666663</v>
      </c>
      <c r="NZ149" s="77">
        <f t="shared" si="167"/>
        <v>1</v>
      </c>
      <c r="OA149" s="77">
        <f t="shared" si="168"/>
        <v>0</v>
      </c>
      <c r="OB149" s="77" t="str">
        <f t="shared" si="145"/>
        <v/>
      </c>
      <c r="OC149" t="str">
        <f t="shared" si="146"/>
        <v/>
      </c>
      <c r="OD149" s="77" t="str">
        <f t="shared" si="169"/>
        <v/>
      </c>
      <c r="OE149" t="str">
        <f t="shared" si="147"/>
        <v/>
      </c>
      <c r="OF149" t="str">
        <f t="shared" si="148"/>
        <v/>
      </c>
      <c r="OG149" t="str">
        <f t="shared" si="170"/>
        <v/>
      </c>
      <c r="OH149">
        <f t="shared" si="149"/>
        <v>0.66666666666666663</v>
      </c>
      <c r="OI149">
        <f t="shared" si="171"/>
        <v>0</v>
      </c>
      <c r="OJ149" s="77">
        <f t="shared" si="172"/>
        <v>1</v>
      </c>
      <c r="OM149" t="s">
        <v>353</v>
      </c>
      <c r="ON149" t="s">
        <v>353</v>
      </c>
      <c r="OO149" s="161">
        <v>0</v>
      </c>
      <c r="OP149" t="str">
        <f t="shared" si="173"/>
        <v/>
      </c>
      <c r="OQ149">
        <v>0</v>
      </c>
      <c r="OR149">
        <v>5</v>
      </c>
      <c r="OS149">
        <f t="shared" si="174"/>
        <v>10</v>
      </c>
    </row>
    <row r="150" spans="1:409" ht="18" customHeight="1">
      <c r="F150">
        <v>1</v>
      </c>
      <c r="G150">
        <v>1</v>
      </c>
      <c r="H150" s="112" t="s">
        <v>5180</v>
      </c>
      <c r="I150" s="112" t="s">
        <v>5180</v>
      </c>
      <c r="J150" s="22"/>
      <c r="K150" s="23">
        <v>44285.482418981483</v>
      </c>
      <c r="L150" s="23">
        <v>44287.444861111115</v>
      </c>
      <c r="M150" s="24">
        <v>100</v>
      </c>
      <c r="N150" s="24">
        <v>1</v>
      </c>
      <c r="O150" s="74">
        <v>1</v>
      </c>
      <c r="P150" s="25" t="s">
        <v>313</v>
      </c>
      <c r="Q150" s="24">
        <v>169554</v>
      </c>
      <c r="R150" s="24">
        <v>1</v>
      </c>
      <c r="S150" s="23">
        <v>44287.444876689813</v>
      </c>
      <c r="T150" s="25" t="s">
        <v>314</v>
      </c>
      <c r="U150" s="25" t="s">
        <v>1496</v>
      </c>
      <c r="V150" s="25" t="s">
        <v>1531</v>
      </c>
      <c r="W150" s="25" t="s">
        <v>317</v>
      </c>
      <c r="X150" s="24">
        <v>9.157</v>
      </c>
      <c r="Y150" s="24">
        <v>28.181999999999999</v>
      </c>
      <c r="Z150" s="24">
        <v>36.622999999999998</v>
      </c>
      <c r="AA150" s="24">
        <v>5</v>
      </c>
      <c r="AB150" s="24">
        <v>2</v>
      </c>
      <c r="AC150" s="24">
        <v>0</v>
      </c>
      <c r="AD150" s="24">
        <v>2</v>
      </c>
      <c r="AE150" s="24">
        <v>1</v>
      </c>
      <c r="AF150" s="24">
        <v>1</v>
      </c>
      <c r="AG150" s="24">
        <v>0</v>
      </c>
      <c r="AH150" s="24">
        <v>2</v>
      </c>
      <c r="AI150" s="24">
        <v>1</v>
      </c>
      <c r="AJ150" s="25" t="s">
        <v>5181</v>
      </c>
      <c r="AK150" s="24">
        <v>3.2440000000000002</v>
      </c>
      <c r="AL150" s="24">
        <v>8.5229999999999997</v>
      </c>
      <c r="AM150" s="24">
        <v>10.5</v>
      </c>
      <c r="AN150" s="24">
        <v>3</v>
      </c>
      <c r="AO150" s="24">
        <v>2</v>
      </c>
      <c r="AP150" s="24">
        <v>0</v>
      </c>
      <c r="AQ150" s="24">
        <v>0</v>
      </c>
      <c r="AR150" s="24">
        <v>0</v>
      </c>
      <c r="AS150" s="24">
        <v>152.77799999999999</v>
      </c>
      <c r="AT150" s="24">
        <v>0</v>
      </c>
      <c r="AU150" s="24">
        <v>15.279</v>
      </c>
      <c r="AV150" s="24">
        <v>386.60899999999998</v>
      </c>
      <c r="AW150" s="24">
        <v>391.07900000000001</v>
      </c>
      <c r="AX150" s="24">
        <v>7</v>
      </c>
      <c r="AY150" s="25" t="s">
        <v>5182</v>
      </c>
      <c r="AZ150" s="25" t="s">
        <v>377</v>
      </c>
      <c r="BA150" s="25"/>
      <c r="BB150" s="74">
        <v>1</v>
      </c>
      <c r="BC150" s="25" t="s">
        <v>5183</v>
      </c>
      <c r="BD150" s="24">
        <v>0</v>
      </c>
      <c r="BE150" s="24">
        <v>0</v>
      </c>
      <c r="BF150" s="24">
        <v>275.94799999999998</v>
      </c>
      <c r="BG150" s="24">
        <v>0</v>
      </c>
      <c r="BH150" s="24">
        <v>1.897</v>
      </c>
      <c r="BI150" s="24">
        <v>17.172000000000001</v>
      </c>
      <c r="BJ150" s="24">
        <v>17.885999999999999</v>
      </c>
      <c r="BK150" s="24">
        <v>2</v>
      </c>
      <c r="BL150" s="25" t="s">
        <v>5184</v>
      </c>
      <c r="BM150" s="24">
        <v>0</v>
      </c>
      <c r="BN150" s="24">
        <v>0</v>
      </c>
      <c r="BO150" s="24">
        <v>106.92100000000001</v>
      </c>
      <c r="BP150" s="24">
        <v>0</v>
      </c>
      <c r="BQ150" s="24">
        <v>97</v>
      </c>
      <c r="BR150" s="24">
        <v>94</v>
      </c>
      <c r="BS150" s="24">
        <v>98.481999999999999</v>
      </c>
      <c r="BT150" s="24">
        <v>2116.0749999999998</v>
      </c>
      <c r="BU150" s="24">
        <v>2130.9659999999999</v>
      </c>
      <c r="BV150" s="24">
        <v>6</v>
      </c>
      <c r="BW150" s="25" t="s">
        <v>5185</v>
      </c>
      <c r="BX150" s="25" t="s">
        <v>526</v>
      </c>
      <c r="BY150" s="25" t="s">
        <v>1013</v>
      </c>
      <c r="BZ150" s="74">
        <v>0</v>
      </c>
      <c r="CA150" s="25" t="s">
        <v>5186</v>
      </c>
      <c r="CB150" s="24">
        <v>97.432000000000002</v>
      </c>
      <c r="CC150" s="24">
        <v>136.15299999999999</v>
      </c>
      <c r="CD150" s="24">
        <v>137.31399999999999</v>
      </c>
      <c r="CE150" s="24">
        <v>5</v>
      </c>
      <c r="CF150" s="24">
        <v>91</v>
      </c>
      <c r="CG150" s="24">
        <v>82</v>
      </c>
      <c r="CH150" s="24">
        <v>34.674999999999997</v>
      </c>
      <c r="CI150" s="24">
        <v>44.692</v>
      </c>
      <c r="CJ150" s="24">
        <v>68.887</v>
      </c>
      <c r="CK150" s="24">
        <v>5</v>
      </c>
      <c r="CL150" s="99" t="s">
        <v>1680</v>
      </c>
      <c r="CM150" s="96" t="s">
        <v>1334</v>
      </c>
      <c r="CN150" s="24">
        <v>32.396999999999998</v>
      </c>
      <c r="CO150" s="24">
        <v>161.27500000000001</v>
      </c>
      <c r="CP150" s="24">
        <v>193.01900000000001</v>
      </c>
      <c r="CQ150" s="24">
        <v>3</v>
      </c>
      <c r="CR150" s="24">
        <v>98</v>
      </c>
      <c r="CS150" s="24">
        <v>98</v>
      </c>
      <c r="CT150" s="24">
        <v>2</v>
      </c>
      <c r="CU150" s="24">
        <v>0</v>
      </c>
      <c r="CV150" s="25" t="s">
        <v>5187</v>
      </c>
      <c r="CW150" s="24">
        <v>302.86500000000001</v>
      </c>
      <c r="CX150" s="24">
        <v>302.86500000000001</v>
      </c>
      <c r="CY150" s="24">
        <v>415.66</v>
      </c>
      <c r="CZ150" s="24">
        <v>1</v>
      </c>
      <c r="DA150" s="24">
        <v>1.8029999999999999</v>
      </c>
      <c r="DB150" s="24">
        <v>5.3479999999999999</v>
      </c>
      <c r="DC150" s="24">
        <v>15.305999999999999</v>
      </c>
      <c r="DD150" s="24">
        <v>3</v>
      </c>
      <c r="DE150" s="25" t="s">
        <v>5188</v>
      </c>
      <c r="DF150" s="24">
        <v>0</v>
      </c>
      <c r="DG150" s="24">
        <v>0</v>
      </c>
      <c r="DH150" s="24">
        <v>36.875</v>
      </c>
      <c r="DI150" s="24">
        <v>0</v>
      </c>
      <c r="DJ150" s="24">
        <v>100</v>
      </c>
      <c r="DK150" s="24">
        <v>95</v>
      </c>
      <c r="DL150" s="24">
        <v>35.43</v>
      </c>
      <c r="DM150" s="24">
        <v>687.69399999999996</v>
      </c>
      <c r="DN150" s="24">
        <v>692.49699999999996</v>
      </c>
      <c r="DO150" s="24">
        <v>15</v>
      </c>
      <c r="DP150" s="25" t="s">
        <v>5189</v>
      </c>
      <c r="DQ150" s="25" t="s">
        <v>320</v>
      </c>
      <c r="DR150" s="25"/>
      <c r="DS150" s="74">
        <v>-888</v>
      </c>
      <c r="DT150" s="25" t="s">
        <v>5190</v>
      </c>
      <c r="DU150" s="24">
        <v>67.228999999999999</v>
      </c>
      <c r="DV150" s="24">
        <v>67.228999999999999</v>
      </c>
      <c r="DW150" s="24">
        <v>71.983999999999995</v>
      </c>
      <c r="DX150" s="24">
        <v>1</v>
      </c>
      <c r="DY150" s="24">
        <v>91</v>
      </c>
      <c r="DZ150" s="24">
        <v>81</v>
      </c>
      <c r="EA150" s="24">
        <v>17.456</v>
      </c>
      <c r="EB150" s="24">
        <v>49.886000000000003</v>
      </c>
      <c r="EC150" s="24">
        <v>141.773</v>
      </c>
      <c r="ED150" s="24">
        <v>2</v>
      </c>
      <c r="EE150" s="96" t="s">
        <v>1368</v>
      </c>
      <c r="EF150" s="96" t="s">
        <v>5191</v>
      </c>
      <c r="EG150" s="24">
        <v>35.509</v>
      </c>
      <c r="EH150" s="24">
        <v>176.279</v>
      </c>
      <c r="EI150" s="24">
        <v>204.90600000000001</v>
      </c>
      <c r="EJ150" s="24">
        <v>9</v>
      </c>
      <c r="EK150" s="24">
        <v>95</v>
      </c>
      <c r="EL150" s="24">
        <v>95</v>
      </c>
      <c r="EM150" s="24">
        <v>1</v>
      </c>
      <c r="EN150" s="24">
        <v>1</v>
      </c>
      <c r="EO150" s="25" t="s">
        <v>5192</v>
      </c>
      <c r="EP150" s="24">
        <v>0.68500000000000005</v>
      </c>
      <c r="EQ150" s="24">
        <v>40.491</v>
      </c>
      <c r="ER150" s="24">
        <v>44.798999999999999</v>
      </c>
      <c r="ES150" s="24">
        <v>29</v>
      </c>
      <c r="ET150" s="25" t="s">
        <v>4041</v>
      </c>
      <c r="EU150" s="24">
        <v>10.297000000000001</v>
      </c>
      <c r="EV150" s="24">
        <v>96.152000000000001</v>
      </c>
      <c r="EW150" s="24">
        <v>328.65100000000001</v>
      </c>
      <c r="EX150" s="24">
        <v>2</v>
      </c>
      <c r="EY150" s="24">
        <v>85</v>
      </c>
      <c r="EZ150" s="24">
        <v>85</v>
      </c>
      <c r="FA150" s="24">
        <v>0.42599999999999999</v>
      </c>
      <c r="FB150" s="24">
        <v>109.66200000000001</v>
      </c>
      <c r="FC150" s="24">
        <v>111.562</v>
      </c>
      <c r="FD150" s="24">
        <v>36</v>
      </c>
      <c r="FE150" s="25" t="s">
        <v>5193</v>
      </c>
      <c r="FF150" s="24">
        <v>1</v>
      </c>
      <c r="FG150" s="24">
        <v>2</v>
      </c>
      <c r="FH150" s="24">
        <v>2</v>
      </c>
      <c r="FI150" s="24">
        <v>0</v>
      </c>
      <c r="FJ150" s="24">
        <v>2</v>
      </c>
      <c r="FK150" s="24">
        <v>0</v>
      </c>
      <c r="FL150" s="25" t="s">
        <v>336</v>
      </c>
      <c r="FM150" s="25" t="s">
        <v>313</v>
      </c>
      <c r="FN150" s="24">
        <v>1</v>
      </c>
      <c r="FO150" s="24">
        <v>723.94799999999998</v>
      </c>
      <c r="FP150" s="24">
        <v>929.31</v>
      </c>
      <c r="FQ150" s="24">
        <v>1009.614</v>
      </c>
      <c r="FR150" s="24">
        <v>7</v>
      </c>
      <c r="FS150" s="25" t="s">
        <v>5194</v>
      </c>
      <c r="FT150" s="25" t="s">
        <v>323</v>
      </c>
      <c r="FU150" s="25"/>
      <c r="FV150" s="74">
        <v>1</v>
      </c>
      <c r="FW150" s="25" t="s">
        <v>5195</v>
      </c>
      <c r="FX150" s="25" t="s">
        <v>343</v>
      </c>
      <c r="FY150" s="24">
        <v>40.511000000000003</v>
      </c>
      <c r="FZ150" s="24">
        <v>458.78899999999999</v>
      </c>
      <c r="GA150" s="24">
        <v>519.64200000000005</v>
      </c>
      <c r="GB150" s="24">
        <v>17</v>
      </c>
      <c r="GC150" s="25" t="s">
        <v>5196</v>
      </c>
      <c r="GD150" s="25" t="s">
        <v>5197</v>
      </c>
      <c r="GE150" s="25"/>
      <c r="GF150" s="74">
        <v>0</v>
      </c>
      <c r="GG150" s="25" t="s">
        <v>5198</v>
      </c>
      <c r="GH150" s="25" t="s">
        <v>343</v>
      </c>
      <c r="GI150" s="24">
        <v>3.9990000000000001</v>
      </c>
      <c r="GJ150" s="24">
        <v>125.26900000000001</v>
      </c>
      <c r="GK150" s="24">
        <v>160.077</v>
      </c>
      <c r="GL150" s="24">
        <v>21</v>
      </c>
      <c r="GM150" s="24">
        <v>1</v>
      </c>
      <c r="GN150" s="25" t="s">
        <v>5199</v>
      </c>
      <c r="GO150" s="24">
        <v>28.64</v>
      </c>
      <c r="GP150" s="24">
        <v>30.529</v>
      </c>
      <c r="GQ150" s="24">
        <v>36.918999999999997</v>
      </c>
      <c r="GR150" s="24">
        <v>4</v>
      </c>
      <c r="GS150" s="24">
        <v>2</v>
      </c>
      <c r="GT150" s="24">
        <v>3</v>
      </c>
      <c r="GU150" s="24">
        <v>0</v>
      </c>
      <c r="GV150" s="24">
        <v>3</v>
      </c>
      <c r="GW150" s="25" t="s">
        <v>345</v>
      </c>
      <c r="GX150" s="24">
        <v>9.4269999999999996</v>
      </c>
      <c r="GY150" s="24">
        <v>52.601999999999997</v>
      </c>
      <c r="GZ150" s="24">
        <v>54.154000000000003</v>
      </c>
      <c r="HA150" s="24">
        <v>12</v>
      </c>
      <c r="HB150" s="24">
        <v>2</v>
      </c>
      <c r="HC150" s="24">
        <v>3</v>
      </c>
      <c r="HD150" s="24">
        <v>3</v>
      </c>
      <c r="HE150" s="24">
        <v>2</v>
      </c>
      <c r="HF150" s="24">
        <v>2</v>
      </c>
      <c r="HG150" s="24">
        <v>4</v>
      </c>
      <c r="HH150" s="24">
        <v>5</v>
      </c>
      <c r="HI150" s="25" t="s">
        <v>3684</v>
      </c>
      <c r="HJ150" s="25" t="s">
        <v>3685</v>
      </c>
      <c r="HK150" s="8"/>
      <c r="HL150" s="25" t="s">
        <v>5180</v>
      </c>
      <c r="HM150" s="23">
        <v>44288.453530092593</v>
      </c>
      <c r="HN150" s="23">
        <v>44288.526585648149</v>
      </c>
      <c r="HO150" s="24">
        <v>100</v>
      </c>
      <c r="HP150" s="24">
        <v>6311</v>
      </c>
      <c r="HQ150" s="24">
        <v>1</v>
      </c>
      <c r="HR150" s="23">
        <v>44288.526601782411</v>
      </c>
      <c r="HS150" s="25" t="s">
        <v>314</v>
      </c>
      <c r="HT150" s="25" t="s">
        <v>5200</v>
      </c>
      <c r="HU150" s="25" t="s">
        <v>5201</v>
      </c>
      <c r="HV150" s="25" t="s">
        <v>317</v>
      </c>
      <c r="HW150" s="24">
        <v>1</v>
      </c>
      <c r="HX150" s="24">
        <v>2</v>
      </c>
      <c r="HY150" s="24">
        <v>1</v>
      </c>
      <c r="HZ150" s="24">
        <v>1</v>
      </c>
      <c r="IA150" s="24">
        <v>2</v>
      </c>
      <c r="IB150" s="24">
        <v>1</v>
      </c>
      <c r="IC150" s="24">
        <v>2</v>
      </c>
      <c r="ID150" s="24">
        <v>3</v>
      </c>
      <c r="IE150" s="25" t="s">
        <v>5202</v>
      </c>
      <c r="IF150" s="24">
        <v>2</v>
      </c>
      <c r="IG150" s="24">
        <v>0</v>
      </c>
      <c r="IH150" s="25" t="s">
        <v>4621</v>
      </c>
      <c r="II150" s="25" t="s">
        <v>391</v>
      </c>
      <c r="IJ150" s="25"/>
      <c r="IK150" s="74">
        <v>1</v>
      </c>
      <c r="IL150" s="25" t="s">
        <v>5203</v>
      </c>
      <c r="IM150" s="74">
        <v>33</v>
      </c>
      <c r="IN150" s="25"/>
      <c r="IO150" s="74">
        <v>1</v>
      </c>
      <c r="IP150" s="25" t="s">
        <v>5204</v>
      </c>
      <c r="IQ150" s="25" t="s">
        <v>5205</v>
      </c>
      <c r="IR150" s="74">
        <v>30</v>
      </c>
      <c r="IS150" s="25"/>
      <c r="IT150" s="74">
        <v>0</v>
      </c>
      <c r="IU150" s="25" t="s">
        <v>5206</v>
      </c>
      <c r="IV150" s="74">
        <v>24</v>
      </c>
      <c r="IW150" s="25"/>
      <c r="IX150" s="74">
        <v>0</v>
      </c>
      <c r="IY150" s="25" t="s">
        <v>5207</v>
      </c>
      <c r="IZ150" s="25" t="s">
        <v>1314</v>
      </c>
      <c r="JA150" s="74">
        <v>40</v>
      </c>
      <c r="JB150" s="25"/>
      <c r="JC150" s="74">
        <v>1</v>
      </c>
      <c r="JD150" s="25" t="s">
        <v>5208</v>
      </c>
      <c r="JE150" s="74">
        <v>60</v>
      </c>
      <c r="JF150" s="25"/>
      <c r="JG150" s="74">
        <v>1</v>
      </c>
      <c r="JH150" s="25" t="s">
        <v>5209</v>
      </c>
      <c r="JI150" s="24">
        <v>2</v>
      </c>
      <c r="JJ150" s="24">
        <v>0</v>
      </c>
      <c r="JK150" s="24">
        <v>2</v>
      </c>
      <c r="JL150" s="24">
        <v>3</v>
      </c>
      <c r="JM150" s="25" t="s">
        <v>5210</v>
      </c>
      <c r="JN150" s="24">
        <v>1</v>
      </c>
      <c r="JO150" s="24">
        <v>2</v>
      </c>
      <c r="JP150" s="24">
        <v>2</v>
      </c>
      <c r="JQ150" s="24">
        <v>2</v>
      </c>
      <c r="JR150" s="24">
        <v>1</v>
      </c>
      <c r="JS150" s="25" t="s">
        <v>5211</v>
      </c>
      <c r="JT150" s="24">
        <v>3</v>
      </c>
      <c r="JU150" s="24">
        <v>1</v>
      </c>
      <c r="JV150" s="25" t="s">
        <v>5212</v>
      </c>
      <c r="JW150" s="24">
        <v>1</v>
      </c>
      <c r="JX150" s="24">
        <v>2</v>
      </c>
      <c r="JY150" s="24">
        <v>0</v>
      </c>
      <c r="JZ150" s="24">
        <v>3</v>
      </c>
      <c r="KA150" s="24">
        <v>0</v>
      </c>
      <c r="KB150" s="25" t="s">
        <v>313</v>
      </c>
      <c r="KC150" s="25" t="s">
        <v>313</v>
      </c>
      <c r="KD150" s="24">
        <v>1</v>
      </c>
      <c r="KE150" s="24">
        <v>15.617000000000001</v>
      </c>
      <c r="KF150" s="24">
        <v>76.338999999999999</v>
      </c>
      <c r="KG150" s="24">
        <v>77.948999999999998</v>
      </c>
      <c r="KH150" s="24">
        <v>8</v>
      </c>
      <c r="KI150" s="24">
        <v>2</v>
      </c>
      <c r="KJ150" s="24">
        <v>2</v>
      </c>
      <c r="KK150" s="24">
        <v>2</v>
      </c>
      <c r="KL150" s="24">
        <v>3</v>
      </c>
      <c r="KM150" s="24">
        <v>1</v>
      </c>
      <c r="KN150" s="24">
        <v>10</v>
      </c>
      <c r="KO150" s="24">
        <v>2</v>
      </c>
      <c r="KP150" s="25" t="s">
        <v>312</v>
      </c>
      <c r="KQ150" s="25" t="s">
        <v>313</v>
      </c>
      <c r="KR150" s="24">
        <v>1</v>
      </c>
      <c r="KS150" s="25" t="s">
        <v>331</v>
      </c>
      <c r="KT150" s="25" t="s">
        <v>5213</v>
      </c>
      <c r="KU150" s="24">
        <v>4</v>
      </c>
      <c r="KV150" s="24">
        <v>4</v>
      </c>
      <c r="KW150" s="24">
        <v>4</v>
      </c>
      <c r="KX150" s="24">
        <v>3</v>
      </c>
      <c r="KY150" s="24">
        <v>3</v>
      </c>
      <c r="KZ150" s="24">
        <v>4</v>
      </c>
      <c r="LA150" s="24">
        <v>4</v>
      </c>
      <c r="LB150" s="24">
        <v>4</v>
      </c>
      <c r="LC150" s="24">
        <v>4</v>
      </c>
      <c r="LD150" s="24">
        <v>4</v>
      </c>
      <c r="LE150" s="24">
        <v>5</v>
      </c>
      <c r="LF150" s="24">
        <v>4</v>
      </c>
      <c r="LG150" s="24">
        <v>4</v>
      </c>
      <c r="LH150" s="24">
        <v>3</v>
      </c>
      <c r="LI150" s="24">
        <v>4</v>
      </c>
      <c r="LJ150" s="24">
        <v>4</v>
      </c>
      <c r="LK150" s="24">
        <v>4</v>
      </c>
      <c r="LL150" s="24">
        <v>3</v>
      </c>
      <c r="LM150" s="24">
        <v>2</v>
      </c>
      <c r="LN150" s="24">
        <v>4</v>
      </c>
      <c r="LO150" s="24">
        <v>4</v>
      </c>
      <c r="LP150" s="24">
        <v>5</v>
      </c>
      <c r="LQ150" s="24">
        <v>4</v>
      </c>
      <c r="LR150" s="24">
        <v>4</v>
      </c>
      <c r="LS150" s="24">
        <v>3</v>
      </c>
      <c r="LT150" s="24">
        <v>3</v>
      </c>
      <c r="LU150" s="24">
        <v>4</v>
      </c>
      <c r="LV150" s="25" t="s">
        <v>5214</v>
      </c>
      <c r="LW150" s="25" t="s">
        <v>5215</v>
      </c>
      <c r="LX150" s="25" t="s">
        <v>5216</v>
      </c>
      <c r="LY150" s="25" t="s">
        <v>5217</v>
      </c>
      <c r="LZ150" s="24">
        <v>54</v>
      </c>
      <c r="MA150">
        <f t="shared" si="117"/>
        <v>7</v>
      </c>
      <c r="MB150">
        <f t="shared" si="118"/>
        <v>10</v>
      </c>
      <c r="MC150">
        <f t="shared" si="119"/>
        <v>12</v>
      </c>
      <c r="MD150">
        <f t="shared" si="120"/>
        <v>10</v>
      </c>
      <c r="ME150">
        <f t="shared" si="150"/>
        <v>47</v>
      </c>
      <c r="MF150">
        <f t="shared" si="151"/>
        <v>1.1666666666666667</v>
      </c>
      <c r="MG150">
        <f t="shared" si="152"/>
        <v>1.6666666666666667</v>
      </c>
      <c r="MH150">
        <f t="shared" si="153"/>
        <v>2.4</v>
      </c>
      <c r="MI150">
        <f t="shared" si="154"/>
        <v>2</v>
      </c>
      <c r="MJ150">
        <f t="shared" si="155"/>
        <v>3.9166666666666665</v>
      </c>
      <c r="MK150">
        <f t="shared" si="156"/>
        <v>0.2</v>
      </c>
      <c r="ML150">
        <f t="shared" si="157"/>
        <v>1.8</v>
      </c>
      <c r="MM150">
        <f t="shared" si="158"/>
        <v>0</v>
      </c>
      <c r="MN150">
        <f t="shared" si="159"/>
        <v>3</v>
      </c>
      <c r="MO150">
        <f t="shared" si="160"/>
        <v>0.16666666666666666</v>
      </c>
      <c r="MP150">
        <f t="shared" si="161"/>
        <v>2</v>
      </c>
      <c r="MQ150">
        <f t="shared" si="162"/>
        <v>0</v>
      </c>
      <c r="MR150">
        <f t="shared" si="163"/>
        <v>2</v>
      </c>
      <c r="MS150">
        <f t="shared" si="164"/>
        <v>93.857142857142861</v>
      </c>
      <c r="MT150">
        <f t="shared" si="165"/>
        <v>90</v>
      </c>
      <c r="MU150" s="77">
        <f t="shared" si="121"/>
        <v>1</v>
      </c>
      <c r="MV150">
        <f t="shared" si="122"/>
        <v>0</v>
      </c>
      <c r="MW150">
        <v>1</v>
      </c>
      <c r="MX150">
        <v>1</v>
      </c>
      <c r="MY150">
        <f t="shared" si="123"/>
        <v>0</v>
      </c>
      <c r="MZ150">
        <v>1</v>
      </c>
      <c r="NA150">
        <v>0</v>
      </c>
      <c r="NB150">
        <f t="shared" si="124"/>
        <v>1</v>
      </c>
      <c r="NC150">
        <f t="shared" si="125"/>
        <v>0</v>
      </c>
      <c r="ND150">
        <f t="shared" si="126"/>
        <v>0</v>
      </c>
      <c r="NE150">
        <f t="shared" si="127"/>
        <v>0</v>
      </c>
      <c r="NF150">
        <f t="shared" si="128"/>
        <v>1</v>
      </c>
      <c r="NG150">
        <f t="shared" si="129"/>
        <v>0</v>
      </c>
      <c r="NH150">
        <f t="shared" si="130"/>
        <v>1</v>
      </c>
      <c r="NI150">
        <f t="shared" si="131"/>
        <v>1</v>
      </c>
      <c r="NJ150">
        <f t="shared" si="132"/>
        <v>0</v>
      </c>
      <c r="NK150">
        <f t="shared" si="133"/>
        <v>0</v>
      </c>
      <c r="NL150">
        <f t="shared" si="134"/>
        <v>1</v>
      </c>
      <c r="NM150">
        <f t="shared" si="135"/>
        <v>1</v>
      </c>
      <c r="NN150" s="77">
        <f t="shared" si="136"/>
        <v>1</v>
      </c>
      <c r="NO150" s="77">
        <f t="shared" si="137"/>
        <v>0</v>
      </c>
      <c r="NP150" s="77">
        <f t="shared" si="138"/>
        <v>1</v>
      </c>
      <c r="NQ150" s="77">
        <f t="shared" si="139"/>
        <v>1</v>
      </c>
      <c r="NR150" s="77">
        <f t="shared" si="140"/>
        <v>1</v>
      </c>
      <c r="NS150" s="77">
        <f t="shared" si="141"/>
        <v>0</v>
      </c>
      <c r="NT150" s="77">
        <f t="shared" si="142"/>
        <v>1</v>
      </c>
      <c r="NU150" s="77">
        <f t="shared" si="143"/>
        <v>0</v>
      </c>
      <c r="NV150" s="77">
        <f t="shared" si="144"/>
        <v>1</v>
      </c>
      <c r="NW150" s="77" t="e">
        <f>IF(LEN(VLOOKUP(I:I,#REF!, 2, 0))=0, "", VLOOKUP(I:I,#REF!, 2, 0))</f>
        <v>#REF!</v>
      </c>
      <c r="NX150" s="77" t="e">
        <f>IF(LEN(VLOOKUP(I:I,#REF!, 3, 0))=0, "", VLOOKUP(I:I,#REF!, 3, 0))</f>
        <v>#REF!</v>
      </c>
      <c r="NY150" s="77">
        <f t="shared" si="166"/>
        <v>0.5</v>
      </c>
      <c r="NZ150" s="77">
        <f t="shared" si="167"/>
        <v>0.75</v>
      </c>
      <c r="OA150" s="77">
        <f t="shared" si="168"/>
        <v>0</v>
      </c>
      <c r="OB150" s="77">
        <f t="shared" si="145"/>
        <v>0.33333333333333331</v>
      </c>
      <c r="OC150">
        <f t="shared" si="146"/>
        <v>0.5</v>
      </c>
      <c r="OD150" s="77">
        <f t="shared" si="169"/>
        <v>0.25</v>
      </c>
      <c r="OE150">
        <f t="shared" si="147"/>
        <v>0.66666666666666663</v>
      </c>
      <c r="OF150">
        <f t="shared" si="148"/>
        <v>0.81818181818181823</v>
      </c>
      <c r="OG150" t="e">
        <f t="shared" si="170"/>
        <v>#REF!</v>
      </c>
      <c r="OH150">
        <f t="shared" si="149"/>
        <v>0.41666666666666669</v>
      </c>
      <c r="OI150">
        <f t="shared" si="171"/>
        <v>0.25</v>
      </c>
      <c r="OJ150" s="77">
        <f t="shared" si="172"/>
        <v>0.5</v>
      </c>
      <c r="OK150" t="e">
        <f>IF(LEN(VLOOKUP(I:I,#REF!, 2, 0))=0, "", VLOOKUP(I:I,#REF!, 2, 0))</f>
        <v>#REF!</v>
      </c>
      <c r="OL150" t="e">
        <f>IF(LEN(VLOOKUP(I:I,#REF!, 3, 0))=0, "", VLOOKUP(I:I,#REF!, 3, 0))</f>
        <v>#REF!</v>
      </c>
      <c r="OM150">
        <v>1</v>
      </c>
      <c r="ON150">
        <v>0</v>
      </c>
      <c r="OO150" s="1">
        <v>1</v>
      </c>
      <c r="OP150">
        <f t="shared" si="173"/>
        <v>7</v>
      </c>
      <c r="OQ150">
        <v>0</v>
      </c>
      <c r="OR150">
        <v>5</v>
      </c>
      <c r="OS150">
        <f t="shared" si="174"/>
        <v>5</v>
      </c>
    </row>
    <row r="151" spans="1:409" ht="18" customHeight="1">
      <c r="F151" t="s">
        <v>353</v>
      </c>
      <c r="G151" t="s">
        <v>353</v>
      </c>
      <c r="H151" s="112" t="s">
        <v>5218</v>
      </c>
      <c r="I151" s="112" t="s">
        <v>5218</v>
      </c>
      <c r="J151" s="22"/>
      <c r="K151" s="23">
        <v>44285.651041666664</v>
      </c>
      <c r="L151" s="23">
        <v>44286.735092592593</v>
      </c>
      <c r="M151" s="24">
        <v>100</v>
      </c>
      <c r="N151" s="24">
        <v>1</v>
      </c>
      <c r="O151" s="74">
        <v>1</v>
      </c>
      <c r="P151" s="25" t="s">
        <v>313</v>
      </c>
      <c r="Q151" s="24">
        <v>93661</v>
      </c>
      <c r="R151" s="24">
        <v>1</v>
      </c>
      <c r="S151" s="23">
        <v>44286.735106562497</v>
      </c>
      <c r="T151" s="25" t="s">
        <v>314</v>
      </c>
      <c r="U151" s="25" t="s">
        <v>1496</v>
      </c>
      <c r="V151" s="25" t="s">
        <v>1531</v>
      </c>
      <c r="W151" s="25" t="s">
        <v>598</v>
      </c>
      <c r="X151" s="24">
        <v>81.241</v>
      </c>
      <c r="Y151" s="24">
        <v>103.824</v>
      </c>
      <c r="Z151" s="24">
        <v>111.101</v>
      </c>
      <c r="AA151" s="24">
        <v>3</v>
      </c>
      <c r="AB151" s="24">
        <v>4</v>
      </c>
      <c r="AC151" s="24">
        <v>1</v>
      </c>
      <c r="AD151" s="24">
        <v>3</v>
      </c>
      <c r="AE151" s="24">
        <v>1</v>
      </c>
      <c r="AF151" s="24">
        <v>2</v>
      </c>
      <c r="AG151" s="24">
        <v>2</v>
      </c>
      <c r="AH151" s="24">
        <v>3</v>
      </c>
      <c r="AI151" s="24">
        <v>2</v>
      </c>
      <c r="AJ151" s="25" t="s">
        <v>5219</v>
      </c>
      <c r="AK151" s="24">
        <v>2.2759999999999998</v>
      </c>
      <c r="AL151" s="24">
        <v>4.24</v>
      </c>
      <c r="AM151" s="24">
        <v>5.4630000000000001</v>
      </c>
      <c r="AN151" s="24">
        <v>2</v>
      </c>
      <c r="AO151" s="24">
        <v>4</v>
      </c>
      <c r="AP151" s="24">
        <v>1</v>
      </c>
      <c r="AQ151" s="24">
        <v>0</v>
      </c>
      <c r="AR151" s="24">
        <v>0</v>
      </c>
      <c r="AS151" s="24">
        <v>167.32499999999999</v>
      </c>
      <c r="AT151" s="24">
        <v>0</v>
      </c>
      <c r="AU151" s="24">
        <v>77.525000000000006</v>
      </c>
      <c r="AV151" s="24">
        <v>1763.5909999999999</v>
      </c>
      <c r="AW151" s="24">
        <v>1795.8440000000001</v>
      </c>
      <c r="AX151" s="24">
        <v>16</v>
      </c>
      <c r="AY151" s="25" t="s">
        <v>5220</v>
      </c>
      <c r="AZ151" s="28" t="s">
        <v>320</v>
      </c>
      <c r="BA151" s="26"/>
      <c r="BB151" s="74">
        <v>-888</v>
      </c>
      <c r="BC151" s="25" t="s">
        <v>5221</v>
      </c>
      <c r="BD151" s="24">
        <v>348.80599999999998</v>
      </c>
      <c r="BE151" s="24">
        <v>348.80599999999998</v>
      </c>
      <c r="BF151" s="24">
        <v>598.57799999999997</v>
      </c>
      <c r="BG151" s="24">
        <v>1</v>
      </c>
      <c r="BH151" s="24">
        <v>2.6139999999999999</v>
      </c>
      <c r="BI151" s="24">
        <v>2.6139999999999999</v>
      </c>
      <c r="BJ151" s="24">
        <v>28.038</v>
      </c>
      <c r="BK151" s="24">
        <v>1</v>
      </c>
      <c r="BL151" s="25" t="s">
        <v>5222</v>
      </c>
      <c r="BM151" s="24">
        <v>311.68799999999999</v>
      </c>
      <c r="BN151" s="24">
        <v>313.77</v>
      </c>
      <c r="BO151" s="24">
        <v>770.74800000000005</v>
      </c>
      <c r="BP151" s="24">
        <v>2</v>
      </c>
      <c r="BQ151" s="24">
        <v>100</v>
      </c>
      <c r="BR151" s="24">
        <v>100</v>
      </c>
      <c r="BS151" s="24">
        <v>5.9960000000000004</v>
      </c>
      <c r="BT151" s="24">
        <v>1594.2139999999999</v>
      </c>
      <c r="BU151" s="24">
        <v>1595.1559999999999</v>
      </c>
      <c r="BV151" s="24">
        <v>8</v>
      </c>
      <c r="BW151" s="25" t="s">
        <v>5223</v>
      </c>
      <c r="BX151" s="25" t="s">
        <v>909</v>
      </c>
      <c r="BY151" s="25"/>
      <c r="BZ151" s="74">
        <v>0</v>
      </c>
      <c r="CA151" s="25" t="s">
        <v>5224</v>
      </c>
      <c r="CB151" s="24">
        <v>0</v>
      </c>
      <c r="CC151" s="24">
        <v>0</v>
      </c>
      <c r="CD151" s="24">
        <v>47.4</v>
      </c>
      <c r="CE151" s="24">
        <v>0</v>
      </c>
      <c r="CF151" s="24">
        <v>100</v>
      </c>
      <c r="CG151" s="24">
        <v>86</v>
      </c>
      <c r="CH151" s="24">
        <v>247.892</v>
      </c>
      <c r="CI151" s="24">
        <v>311.48700000000002</v>
      </c>
      <c r="CJ151" s="24">
        <v>317.435</v>
      </c>
      <c r="CK151" s="24">
        <v>7</v>
      </c>
      <c r="CL151" s="99" t="s">
        <v>5225</v>
      </c>
      <c r="CM151" s="96" t="s">
        <v>5226</v>
      </c>
      <c r="CN151" s="24">
        <v>0</v>
      </c>
      <c r="CO151" s="24">
        <v>0</v>
      </c>
      <c r="CP151" s="24">
        <v>148.16399999999999</v>
      </c>
      <c r="CQ151" s="24">
        <v>0</v>
      </c>
      <c r="CR151" s="24">
        <v>99</v>
      </c>
      <c r="CS151" s="24">
        <v>87</v>
      </c>
      <c r="CT151" s="24">
        <v>3</v>
      </c>
      <c r="CU151" s="24">
        <v>3</v>
      </c>
      <c r="CV151" s="25" t="s">
        <v>5227</v>
      </c>
      <c r="CW151" s="24">
        <v>0</v>
      </c>
      <c r="CX151" s="24">
        <v>0</v>
      </c>
      <c r="CY151" s="24">
        <v>248.613</v>
      </c>
      <c r="CZ151" s="24">
        <v>0</v>
      </c>
      <c r="DA151" s="24">
        <v>2.4980000000000002</v>
      </c>
      <c r="DB151" s="24">
        <v>22.466999999999999</v>
      </c>
      <c r="DC151" s="24">
        <v>22.76</v>
      </c>
      <c r="DD151" s="24">
        <v>2</v>
      </c>
      <c r="DE151" s="25" t="s">
        <v>5228</v>
      </c>
      <c r="DF151" s="24">
        <v>0</v>
      </c>
      <c r="DG151" s="24">
        <v>0</v>
      </c>
      <c r="DH151" s="24">
        <v>106.822</v>
      </c>
      <c r="DI151" s="24">
        <v>0</v>
      </c>
      <c r="DJ151" s="24">
        <v>100</v>
      </c>
      <c r="DK151" s="24">
        <v>100</v>
      </c>
      <c r="DL151" s="24">
        <v>204.38200000000001</v>
      </c>
      <c r="DM151" s="24">
        <v>233.3</v>
      </c>
      <c r="DN151" s="24">
        <v>469.14499999999998</v>
      </c>
      <c r="DO151" s="24">
        <v>2</v>
      </c>
      <c r="DP151" s="25" t="s">
        <v>5229</v>
      </c>
      <c r="DQ151" s="25" t="s">
        <v>448</v>
      </c>
      <c r="DR151" s="25" t="s">
        <v>956</v>
      </c>
      <c r="DS151" s="74">
        <v>0</v>
      </c>
      <c r="DT151" s="25" t="s">
        <v>5230</v>
      </c>
      <c r="DU151" s="24">
        <v>102.51900000000001</v>
      </c>
      <c r="DV151" s="24">
        <v>103.39400000000001</v>
      </c>
      <c r="DW151" s="24">
        <v>237.672</v>
      </c>
      <c r="DX151" s="24">
        <v>2</v>
      </c>
      <c r="DY151" s="24">
        <v>100</v>
      </c>
      <c r="DZ151" s="24">
        <v>70</v>
      </c>
      <c r="EA151" s="24">
        <v>10.287000000000001</v>
      </c>
      <c r="EB151" s="24">
        <v>24.384</v>
      </c>
      <c r="EC151" s="24">
        <v>51.915999999999997</v>
      </c>
      <c r="ED151" s="24">
        <v>2</v>
      </c>
      <c r="EE151" s="96" t="s">
        <v>5231</v>
      </c>
      <c r="EF151" s="96" t="s">
        <v>2542</v>
      </c>
      <c r="EG151" s="24">
        <v>2150.1149999999998</v>
      </c>
      <c r="EH151" s="24">
        <v>2150.1149999999998</v>
      </c>
      <c r="EI151" s="24">
        <v>2159.3180000000002</v>
      </c>
      <c r="EJ151" s="24">
        <v>1</v>
      </c>
      <c r="EK151" s="24">
        <v>100</v>
      </c>
      <c r="EL151" s="24">
        <v>100</v>
      </c>
      <c r="EM151" s="24">
        <v>2</v>
      </c>
      <c r="EN151" s="24">
        <v>2</v>
      </c>
      <c r="EO151" s="25" t="s">
        <v>5232</v>
      </c>
      <c r="EP151" s="24">
        <v>7.81</v>
      </c>
      <c r="EQ151" s="24">
        <v>21.725999999999999</v>
      </c>
      <c r="ER151" s="24">
        <v>23.725000000000001</v>
      </c>
      <c r="ES151" s="24">
        <v>2</v>
      </c>
      <c r="ET151" s="25" t="s">
        <v>456</v>
      </c>
      <c r="EU151" s="24">
        <v>0</v>
      </c>
      <c r="EV151" s="24">
        <v>0</v>
      </c>
      <c r="EW151" s="24">
        <v>283.35399999999998</v>
      </c>
      <c r="EX151" s="24">
        <v>0</v>
      </c>
      <c r="EY151" s="24">
        <v>99</v>
      </c>
      <c r="EZ151" s="24">
        <v>100</v>
      </c>
      <c r="FA151" s="24">
        <v>9.35</v>
      </c>
      <c r="FB151" s="24">
        <v>180.976</v>
      </c>
      <c r="FC151" s="24">
        <v>182.33799999999999</v>
      </c>
      <c r="FD151" s="24">
        <v>11</v>
      </c>
      <c r="FE151" s="25" t="s">
        <v>5233</v>
      </c>
      <c r="FF151" s="24">
        <v>3</v>
      </c>
      <c r="FG151" s="24">
        <v>4</v>
      </c>
      <c r="FH151" s="24">
        <v>3</v>
      </c>
      <c r="FI151" s="24">
        <v>1</v>
      </c>
      <c r="FJ151" s="24">
        <v>1</v>
      </c>
      <c r="FK151" s="24">
        <v>0</v>
      </c>
      <c r="FL151" s="25" t="s">
        <v>313</v>
      </c>
      <c r="FM151" s="25" t="s">
        <v>313</v>
      </c>
      <c r="FN151" s="24">
        <v>1</v>
      </c>
      <c r="FO151" s="24">
        <v>144.553</v>
      </c>
      <c r="FP151" s="24">
        <v>204.839</v>
      </c>
      <c r="FQ151" s="24">
        <v>209.3</v>
      </c>
      <c r="FR151" s="24">
        <v>4</v>
      </c>
      <c r="FS151" s="25" t="s">
        <v>5234</v>
      </c>
      <c r="FT151" s="25" t="s">
        <v>323</v>
      </c>
      <c r="FU151" s="25"/>
      <c r="FV151" s="74">
        <v>1</v>
      </c>
      <c r="FW151" s="25" t="s">
        <v>5235</v>
      </c>
      <c r="FX151" s="25" t="s">
        <v>343</v>
      </c>
      <c r="FY151" s="24">
        <v>283.38600000000002</v>
      </c>
      <c r="FZ151" s="24">
        <v>347.55799999999999</v>
      </c>
      <c r="GA151" s="24">
        <v>348.70800000000003</v>
      </c>
      <c r="GB151" s="24">
        <v>4</v>
      </c>
      <c r="GC151" s="25" t="s">
        <v>4685</v>
      </c>
      <c r="GD151" s="25" t="s">
        <v>368</v>
      </c>
      <c r="GE151" s="25"/>
      <c r="GF151" s="74">
        <v>1</v>
      </c>
      <c r="GG151" s="25" t="s">
        <v>5236</v>
      </c>
      <c r="GH151" s="25" t="s">
        <v>1274</v>
      </c>
      <c r="GI151" s="24">
        <v>279.37900000000002</v>
      </c>
      <c r="GJ151" s="24">
        <v>400.85</v>
      </c>
      <c r="GK151" s="24">
        <v>402.2</v>
      </c>
      <c r="GL151" s="24">
        <v>13</v>
      </c>
      <c r="GM151" s="24">
        <v>1</v>
      </c>
      <c r="GN151" s="25" t="s">
        <v>5237</v>
      </c>
      <c r="GO151" s="24">
        <v>272.661</v>
      </c>
      <c r="GP151" s="24">
        <v>272.661</v>
      </c>
      <c r="GQ151" s="24">
        <v>275.31400000000002</v>
      </c>
      <c r="GR151" s="24">
        <v>1</v>
      </c>
      <c r="GS151" s="24">
        <v>2</v>
      </c>
      <c r="GT151" s="24">
        <v>3</v>
      </c>
      <c r="GU151" s="24">
        <v>1</v>
      </c>
      <c r="GV151" s="24">
        <v>1</v>
      </c>
      <c r="GW151" s="25" t="s">
        <v>336</v>
      </c>
      <c r="GX151" s="24">
        <v>45.621000000000002</v>
      </c>
      <c r="GY151" s="24">
        <v>98.992999999999995</v>
      </c>
      <c r="GZ151" s="24">
        <v>99.251999999999995</v>
      </c>
      <c r="HA151" s="24">
        <v>13</v>
      </c>
      <c r="HB151" s="24">
        <v>1</v>
      </c>
      <c r="HC151" s="24">
        <v>2</v>
      </c>
      <c r="HD151" s="24">
        <v>2</v>
      </c>
      <c r="HE151" s="24">
        <v>1</v>
      </c>
      <c r="HF151" s="24">
        <v>2</v>
      </c>
      <c r="HG151" s="24">
        <v>6</v>
      </c>
      <c r="HH151" s="24">
        <v>6</v>
      </c>
      <c r="HI151" s="25" t="s">
        <v>3684</v>
      </c>
      <c r="HJ151" s="25" t="s">
        <v>3685</v>
      </c>
      <c r="HK151" s="8"/>
      <c r="HL151" s="25" t="s">
        <v>5218</v>
      </c>
      <c r="HM151" s="23">
        <v>44288.48238425926</v>
      </c>
      <c r="HN151" s="23">
        <v>44288.555462962962</v>
      </c>
      <c r="HO151" s="24">
        <v>100</v>
      </c>
      <c r="HP151" s="24">
        <v>6314</v>
      </c>
      <c r="HQ151" s="24">
        <v>1</v>
      </c>
      <c r="HR151" s="23">
        <v>44288.555478090275</v>
      </c>
      <c r="HS151" s="25" t="s">
        <v>314</v>
      </c>
      <c r="HT151" s="25" t="s">
        <v>1496</v>
      </c>
      <c r="HU151" s="25" t="s">
        <v>1531</v>
      </c>
      <c r="HV151" s="25" t="s">
        <v>598</v>
      </c>
      <c r="HW151" s="24">
        <v>1</v>
      </c>
      <c r="HX151" s="24">
        <v>1</v>
      </c>
      <c r="HY151" s="24">
        <v>3</v>
      </c>
      <c r="HZ151" s="24">
        <v>2</v>
      </c>
      <c r="IA151" s="24">
        <v>3</v>
      </c>
      <c r="IB151" s="24">
        <v>4</v>
      </c>
      <c r="IC151" s="24">
        <v>5</v>
      </c>
      <c r="ID151" s="24">
        <v>3</v>
      </c>
      <c r="IE151" s="25" t="s">
        <v>5238</v>
      </c>
      <c r="IF151" s="24">
        <v>3</v>
      </c>
      <c r="IG151" s="24">
        <v>2</v>
      </c>
      <c r="IH151" s="25" t="s">
        <v>5239</v>
      </c>
      <c r="II151" s="25" t="s">
        <v>391</v>
      </c>
      <c r="IJ151" s="25"/>
      <c r="IK151" s="74">
        <v>1</v>
      </c>
      <c r="IL151" s="25" t="s">
        <v>5240</v>
      </c>
      <c r="IM151" s="74">
        <v>33</v>
      </c>
      <c r="IN151" s="25"/>
      <c r="IO151" s="74">
        <v>1</v>
      </c>
      <c r="IP151" s="25" t="s">
        <v>5241</v>
      </c>
      <c r="IQ151" s="25" t="s">
        <v>5242</v>
      </c>
      <c r="IR151" s="74">
        <v>22</v>
      </c>
      <c r="IS151" s="25"/>
      <c r="IT151" s="74">
        <v>1</v>
      </c>
      <c r="IU151" s="25" t="s">
        <v>5243</v>
      </c>
      <c r="IV151" s="74">
        <v>21</v>
      </c>
      <c r="IW151" s="25"/>
      <c r="IX151" s="74">
        <v>1</v>
      </c>
      <c r="IY151" s="25" t="s">
        <v>5244</v>
      </c>
      <c r="IZ151" s="25" t="s">
        <v>1314</v>
      </c>
      <c r="JA151" s="74">
        <v>40</v>
      </c>
      <c r="JB151" s="25"/>
      <c r="JC151" s="74">
        <v>1</v>
      </c>
      <c r="JD151" s="25" t="s">
        <v>1616</v>
      </c>
      <c r="JE151" s="74">
        <v>60</v>
      </c>
      <c r="JF151" s="25"/>
      <c r="JG151" s="74">
        <v>1</v>
      </c>
      <c r="JH151" s="25" t="s">
        <v>5245</v>
      </c>
      <c r="JI151" s="24">
        <v>3</v>
      </c>
      <c r="JJ151" s="24">
        <v>2</v>
      </c>
      <c r="JK151" s="24">
        <v>3</v>
      </c>
      <c r="JL151" s="24">
        <v>1</v>
      </c>
      <c r="JM151" s="25" t="s">
        <v>5246</v>
      </c>
      <c r="JN151" s="24">
        <v>1</v>
      </c>
      <c r="JO151" s="24">
        <v>2</v>
      </c>
      <c r="JP151" s="24">
        <v>3</v>
      </c>
      <c r="JQ151" s="24">
        <v>3</v>
      </c>
      <c r="JR151" s="24">
        <v>1</v>
      </c>
      <c r="JS151" s="25" t="s">
        <v>5247</v>
      </c>
      <c r="JT151" s="24">
        <v>2</v>
      </c>
      <c r="JU151" s="24">
        <v>1</v>
      </c>
      <c r="JV151" s="25" t="s">
        <v>5248</v>
      </c>
      <c r="JW151" s="24">
        <v>1</v>
      </c>
      <c r="JX151" s="24">
        <v>4</v>
      </c>
      <c r="JY151" s="24">
        <v>1</v>
      </c>
      <c r="JZ151" s="24">
        <v>1</v>
      </c>
      <c r="KA151" s="24">
        <v>0</v>
      </c>
      <c r="KB151" s="25" t="s">
        <v>313</v>
      </c>
      <c r="KC151" s="25" t="s">
        <v>313</v>
      </c>
      <c r="KD151" s="24">
        <v>2</v>
      </c>
      <c r="KE151" s="24">
        <v>6.806</v>
      </c>
      <c r="KF151" s="24">
        <v>36.134999999999998</v>
      </c>
      <c r="KG151" s="24">
        <v>37.152999999999999</v>
      </c>
      <c r="KH151" s="24">
        <v>9</v>
      </c>
      <c r="KI151" s="24">
        <v>3</v>
      </c>
      <c r="KJ151" s="24">
        <v>2</v>
      </c>
      <c r="KK151" s="24">
        <v>2</v>
      </c>
      <c r="KL151" s="24">
        <v>3</v>
      </c>
      <c r="KM151" s="24">
        <v>4</v>
      </c>
      <c r="KN151" s="24">
        <v>11</v>
      </c>
      <c r="KO151" s="24">
        <v>2</v>
      </c>
      <c r="KP151" s="25" t="s">
        <v>336</v>
      </c>
      <c r="KQ151" s="25" t="s">
        <v>313</v>
      </c>
      <c r="KR151" s="24">
        <v>0</v>
      </c>
      <c r="KS151" s="25" t="s">
        <v>331</v>
      </c>
      <c r="KT151" s="25" t="s">
        <v>5249</v>
      </c>
      <c r="KU151" s="24">
        <v>4</v>
      </c>
      <c r="KV151" s="24">
        <v>4</v>
      </c>
      <c r="KW151" s="24">
        <v>4</v>
      </c>
      <c r="KX151" s="24">
        <v>3</v>
      </c>
      <c r="KY151" s="24">
        <v>4</v>
      </c>
      <c r="KZ151" s="24">
        <v>4</v>
      </c>
      <c r="LA151" s="24">
        <v>4</v>
      </c>
      <c r="LB151" s="24">
        <v>5</v>
      </c>
      <c r="LC151" s="24">
        <v>5</v>
      </c>
      <c r="LD151" s="24">
        <v>5</v>
      </c>
      <c r="LE151" s="24">
        <v>5</v>
      </c>
      <c r="LF151" s="24">
        <v>5</v>
      </c>
      <c r="LG151" s="24">
        <v>4</v>
      </c>
      <c r="LH151" s="24">
        <v>3</v>
      </c>
      <c r="LI151" s="24">
        <v>5</v>
      </c>
      <c r="LJ151" s="24">
        <v>3</v>
      </c>
      <c r="LK151" s="24">
        <v>3</v>
      </c>
      <c r="LL151" s="24">
        <v>5</v>
      </c>
      <c r="LM151" s="24">
        <v>3</v>
      </c>
      <c r="LN151" s="24">
        <v>5</v>
      </c>
      <c r="LO151" s="24">
        <v>5</v>
      </c>
      <c r="LP151" s="24">
        <v>5</v>
      </c>
      <c r="LQ151" s="24">
        <v>4</v>
      </c>
      <c r="LR151" s="24">
        <v>4</v>
      </c>
      <c r="LS151" s="24">
        <v>4</v>
      </c>
      <c r="LT151" s="24">
        <v>1</v>
      </c>
      <c r="LU151" s="24">
        <v>5</v>
      </c>
      <c r="LV151" s="25" t="s">
        <v>5250</v>
      </c>
      <c r="LW151" s="25" t="s">
        <v>5251</v>
      </c>
      <c r="LX151" s="25" t="s">
        <v>5252</v>
      </c>
      <c r="LY151" s="25" t="s">
        <v>5253</v>
      </c>
      <c r="LZ151" s="24">
        <v>59</v>
      </c>
      <c r="MA151">
        <f t="shared" si="117"/>
        <v>13</v>
      </c>
      <c r="MB151">
        <f t="shared" si="118"/>
        <v>20</v>
      </c>
      <c r="MC151">
        <f t="shared" si="119"/>
        <v>8</v>
      </c>
      <c r="MD151">
        <f t="shared" si="120"/>
        <v>14</v>
      </c>
      <c r="ME151">
        <f t="shared" si="150"/>
        <v>52</v>
      </c>
      <c r="MF151">
        <f t="shared" si="151"/>
        <v>2.1666666666666665</v>
      </c>
      <c r="MG151">
        <f t="shared" si="152"/>
        <v>3.3333333333333335</v>
      </c>
      <c r="MH151">
        <f t="shared" si="153"/>
        <v>1.6</v>
      </c>
      <c r="MI151">
        <f t="shared" si="154"/>
        <v>2.8</v>
      </c>
      <c r="MJ151">
        <f t="shared" si="155"/>
        <v>4.333333333333333</v>
      </c>
      <c r="MK151">
        <f t="shared" si="156"/>
        <v>1.6</v>
      </c>
      <c r="ML151">
        <f t="shared" si="157"/>
        <v>3.2</v>
      </c>
      <c r="MM151">
        <f t="shared" si="158"/>
        <v>1</v>
      </c>
      <c r="MN151">
        <f t="shared" si="159"/>
        <v>3</v>
      </c>
      <c r="MO151">
        <f t="shared" si="160"/>
        <v>1.5</v>
      </c>
      <c r="MP151">
        <f t="shared" si="161"/>
        <v>3.1666666666666665</v>
      </c>
      <c r="MQ151">
        <f t="shared" si="162"/>
        <v>1.6666666666666667</v>
      </c>
      <c r="MR151">
        <f t="shared" si="163"/>
        <v>3.3333333333333335</v>
      </c>
      <c r="MS151">
        <f t="shared" si="164"/>
        <v>99.714285714285708</v>
      </c>
      <c r="MT151">
        <f t="shared" si="165"/>
        <v>91.857142857142861</v>
      </c>
      <c r="MU151" s="77">
        <f t="shared" si="121"/>
        <v>0</v>
      </c>
      <c r="MV151">
        <f t="shared" si="122"/>
        <v>0</v>
      </c>
      <c r="MW151">
        <v>1</v>
      </c>
      <c r="MX151">
        <v>1</v>
      </c>
      <c r="MY151">
        <f t="shared" si="123"/>
        <v>0</v>
      </c>
      <c r="MZ151">
        <v>1</v>
      </c>
      <c r="NA151">
        <v>1</v>
      </c>
      <c r="NB151">
        <f t="shared" si="124"/>
        <v>1</v>
      </c>
      <c r="NC151">
        <f t="shared" si="125"/>
        <v>0</v>
      </c>
      <c r="ND151">
        <f t="shared" si="126"/>
        <v>1</v>
      </c>
      <c r="NE151">
        <f t="shared" si="127"/>
        <v>0</v>
      </c>
      <c r="NF151">
        <f t="shared" si="128"/>
        <v>1</v>
      </c>
      <c r="NG151">
        <f t="shared" si="129"/>
        <v>0</v>
      </c>
      <c r="NH151">
        <f t="shared" si="130"/>
        <v>1</v>
      </c>
      <c r="NI151">
        <f t="shared" si="131"/>
        <v>1</v>
      </c>
      <c r="NJ151">
        <f t="shared" si="132"/>
        <v>1</v>
      </c>
      <c r="NK151">
        <f t="shared" si="133"/>
        <v>1</v>
      </c>
      <c r="NL151">
        <f t="shared" si="134"/>
        <v>1</v>
      </c>
      <c r="NM151">
        <f t="shared" si="135"/>
        <v>1</v>
      </c>
      <c r="NN151" s="77">
        <f t="shared" si="136"/>
        <v>0.5</v>
      </c>
      <c r="NO151" s="77">
        <f t="shared" si="137"/>
        <v>0</v>
      </c>
      <c r="NP151" s="77">
        <f t="shared" si="138"/>
        <v>1</v>
      </c>
      <c r="NQ151" s="77">
        <f t="shared" si="139"/>
        <v>1</v>
      </c>
      <c r="NR151" s="77">
        <f t="shared" si="140"/>
        <v>0</v>
      </c>
      <c r="NS151" s="77">
        <f t="shared" si="141"/>
        <v>1</v>
      </c>
      <c r="NT151" s="77">
        <f t="shared" si="142"/>
        <v>1</v>
      </c>
      <c r="NU151" s="77">
        <f t="shared" si="143"/>
        <v>1</v>
      </c>
      <c r="NV151" s="77">
        <f t="shared" si="144"/>
        <v>1</v>
      </c>
      <c r="NW151" s="77" t="e">
        <f>IF(LEN(VLOOKUP(I:I,#REF!, 2, 0))=0, "", VLOOKUP(I:I,#REF!, 2, 0))</f>
        <v>#REF!</v>
      </c>
      <c r="NX151" s="77" t="e">
        <f>IF(LEN(VLOOKUP(I:I,#REF!, 3, 0))=0, "", VLOOKUP(I:I,#REF!, 3, 0))</f>
        <v>#REF!</v>
      </c>
      <c r="NY151" s="77">
        <f t="shared" si="166"/>
        <v>0.66666666666666663</v>
      </c>
      <c r="NZ151" s="77">
        <f t="shared" si="167"/>
        <v>1</v>
      </c>
      <c r="OA151" s="77">
        <f t="shared" si="168"/>
        <v>0</v>
      </c>
      <c r="OB151" s="77">
        <f t="shared" si="145"/>
        <v>0.5</v>
      </c>
      <c r="OC151">
        <f t="shared" si="146"/>
        <v>1</v>
      </c>
      <c r="OD151" s="77">
        <f t="shared" si="169"/>
        <v>0.25</v>
      </c>
      <c r="OE151">
        <f t="shared" si="147"/>
        <v>0.83333333333333337</v>
      </c>
      <c r="OF151">
        <f t="shared" si="148"/>
        <v>0.90909090909090906</v>
      </c>
      <c r="OG151" t="e">
        <f t="shared" si="170"/>
        <v>#REF!</v>
      </c>
      <c r="OH151">
        <f t="shared" si="149"/>
        <v>0.58333333333333337</v>
      </c>
      <c r="OI151">
        <f t="shared" si="171"/>
        <v>0.5</v>
      </c>
      <c r="OJ151" s="77">
        <f t="shared" si="172"/>
        <v>0.625</v>
      </c>
      <c r="OK151" t="e">
        <f>IF(LEN(VLOOKUP(I:I,#REF!, 2, 0))=0, "", VLOOKUP(I:I,#REF!, 2, 0))</f>
        <v>#REF!</v>
      </c>
      <c r="OL151" t="e">
        <f>IF(LEN(VLOOKUP(I:I,#REF!, 3, 0))=0, "", VLOOKUP(I:I,#REF!, 3, 0))</f>
        <v>#REF!</v>
      </c>
      <c r="OM151">
        <v>3</v>
      </c>
      <c r="ON151">
        <v>1</v>
      </c>
      <c r="OO151" s="1">
        <v>0</v>
      </c>
      <c r="OP151">
        <f t="shared" si="173"/>
        <v>17</v>
      </c>
      <c r="OQ151">
        <v>0</v>
      </c>
      <c r="OR151">
        <v>5</v>
      </c>
      <c r="OS151">
        <f t="shared" si="174"/>
        <v>10</v>
      </c>
    </row>
    <row r="152" spans="1:409" ht="18" customHeight="1">
      <c r="F152" t="s">
        <v>353</v>
      </c>
      <c r="G152" t="s">
        <v>353</v>
      </c>
      <c r="H152" s="110" t="s">
        <v>1969</v>
      </c>
      <c r="I152" s="110" t="s">
        <v>1969</v>
      </c>
      <c r="J152" s="5"/>
      <c r="K152" s="6">
        <v>44285.652233796296</v>
      </c>
      <c r="L152" s="6">
        <v>44285.724861111114</v>
      </c>
      <c r="M152" s="7">
        <v>100</v>
      </c>
      <c r="N152" s="7">
        <v>2</v>
      </c>
      <c r="O152" s="73">
        <v>1</v>
      </c>
      <c r="P152" s="4" t="s">
        <v>313</v>
      </c>
      <c r="Q152" s="7">
        <v>6275</v>
      </c>
      <c r="R152" s="7">
        <v>1</v>
      </c>
      <c r="S152" s="6">
        <v>44285.724876631946</v>
      </c>
      <c r="T152" s="4" t="s">
        <v>314</v>
      </c>
      <c r="U152" s="4" t="s">
        <v>1496</v>
      </c>
      <c r="V152" s="4" t="s">
        <v>1531</v>
      </c>
      <c r="W152" s="4" t="s">
        <v>317</v>
      </c>
      <c r="X152" s="7">
        <v>31.155999999999999</v>
      </c>
      <c r="Y152" s="7">
        <v>45.554000000000002</v>
      </c>
      <c r="Z152" s="7">
        <v>48.801000000000002</v>
      </c>
      <c r="AA152" s="7">
        <v>2</v>
      </c>
      <c r="AB152" s="7">
        <v>2</v>
      </c>
      <c r="AC152" s="7">
        <v>1</v>
      </c>
      <c r="AD152" s="7">
        <v>0</v>
      </c>
      <c r="AE152" s="7">
        <v>2</v>
      </c>
      <c r="AF152" s="7">
        <v>2</v>
      </c>
      <c r="AG152" s="7">
        <v>1</v>
      </c>
      <c r="AH152" s="7">
        <v>3</v>
      </c>
      <c r="AI152" s="7">
        <v>1</v>
      </c>
      <c r="AJ152" s="4" t="s">
        <v>1970</v>
      </c>
      <c r="AK152" s="7">
        <v>15.718</v>
      </c>
      <c r="AL152" s="7">
        <v>19.645</v>
      </c>
      <c r="AM152" s="7">
        <v>30.140999999999998</v>
      </c>
      <c r="AN152" s="7">
        <v>2</v>
      </c>
      <c r="AO152" s="7">
        <v>2</v>
      </c>
      <c r="AP152" s="7">
        <v>0</v>
      </c>
      <c r="AQ152" s="7">
        <v>0</v>
      </c>
      <c r="AR152" s="7">
        <v>0</v>
      </c>
      <c r="AS152" s="7">
        <v>235.27199999999999</v>
      </c>
      <c r="AT152" s="7">
        <v>0</v>
      </c>
      <c r="AU152" s="7">
        <v>47.457999999999998</v>
      </c>
      <c r="AV152" s="7">
        <v>337.15499999999997</v>
      </c>
      <c r="AW152" s="7">
        <v>351.13600000000002</v>
      </c>
      <c r="AX152" s="7">
        <v>14</v>
      </c>
      <c r="AY152" s="4" t="s">
        <v>1971</v>
      </c>
      <c r="AZ152" s="4" t="s">
        <v>377</v>
      </c>
      <c r="BA152" s="4"/>
      <c r="BB152" s="73">
        <v>1</v>
      </c>
      <c r="BC152" s="4" t="s">
        <v>1972</v>
      </c>
      <c r="BD152" s="7">
        <v>0</v>
      </c>
      <c r="BE152" s="7">
        <v>0</v>
      </c>
      <c r="BF152" s="7">
        <v>304.666</v>
      </c>
      <c r="BG152" s="7">
        <v>0</v>
      </c>
      <c r="BH152" s="7">
        <v>5.1520000000000001</v>
      </c>
      <c r="BI152" s="7">
        <v>40.847999999999999</v>
      </c>
      <c r="BJ152" s="7">
        <v>46.817</v>
      </c>
      <c r="BK152" s="7">
        <v>3</v>
      </c>
      <c r="BL152" s="4" t="s">
        <v>1599</v>
      </c>
      <c r="BM152" s="7">
        <v>0</v>
      </c>
      <c r="BN152" s="7">
        <v>0</v>
      </c>
      <c r="BO152" s="7">
        <v>48.36</v>
      </c>
      <c r="BP152" s="7">
        <v>0</v>
      </c>
      <c r="BQ152" s="7">
        <v>70</v>
      </c>
      <c r="BR152" s="7">
        <v>90</v>
      </c>
      <c r="BS152" s="7">
        <v>475.77800000000002</v>
      </c>
      <c r="BT152" s="7">
        <v>980.96600000000001</v>
      </c>
      <c r="BU152" s="7">
        <v>1013.869</v>
      </c>
      <c r="BV152" s="7">
        <v>21</v>
      </c>
      <c r="BW152" s="4" t="s">
        <v>1973</v>
      </c>
      <c r="BX152" s="4" t="s">
        <v>411</v>
      </c>
      <c r="BY152" s="4" t="s">
        <v>1974</v>
      </c>
      <c r="BZ152" s="73">
        <v>0</v>
      </c>
      <c r="CA152" s="4" t="s">
        <v>1975</v>
      </c>
      <c r="CB152" s="7">
        <v>0</v>
      </c>
      <c r="CC152" s="7">
        <v>0</v>
      </c>
      <c r="CD152" s="7">
        <v>48.695</v>
      </c>
      <c r="CE152" s="7">
        <v>0</v>
      </c>
      <c r="CF152" s="7">
        <v>80</v>
      </c>
      <c r="CG152" s="7">
        <v>95</v>
      </c>
      <c r="CH152" s="7">
        <v>54.783000000000001</v>
      </c>
      <c r="CI152" s="7">
        <v>80.849000000000004</v>
      </c>
      <c r="CJ152" s="7">
        <v>88.126999999999995</v>
      </c>
      <c r="CK152" s="7">
        <v>4</v>
      </c>
      <c r="CL152" s="97" t="s">
        <v>413</v>
      </c>
      <c r="CM152" s="94" t="s">
        <v>414</v>
      </c>
      <c r="CN152" s="7">
        <v>0</v>
      </c>
      <c r="CO152" s="7">
        <v>0</v>
      </c>
      <c r="CP152" s="7">
        <v>198.398</v>
      </c>
      <c r="CQ152" s="7">
        <v>0</v>
      </c>
      <c r="CR152" s="7">
        <v>80</v>
      </c>
      <c r="CS152" s="7">
        <v>100</v>
      </c>
      <c r="CT152" s="7">
        <v>1</v>
      </c>
      <c r="CU152" s="7">
        <v>0</v>
      </c>
      <c r="CV152" s="4" t="s">
        <v>1976</v>
      </c>
      <c r="CW152" s="7">
        <v>0</v>
      </c>
      <c r="CX152" s="7">
        <v>0</v>
      </c>
      <c r="CY152" s="7">
        <v>229.1</v>
      </c>
      <c r="CZ152" s="7">
        <v>0</v>
      </c>
      <c r="DA152" s="7">
        <v>3.2559999999999998</v>
      </c>
      <c r="DB152" s="7">
        <v>3.2559999999999998</v>
      </c>
      <c r="DC152" s="7">
        <v>38.164000000000001</v>
      </c>
      <c r="DD152" s="7">
        <v>1</v>
      </c>
      <c r="DE152" s="4" t="s">
        <v>1297</v>
      </c>
      <c r="DF152" s="7">
        <v>0</v>
      </c>
      <c r="DG152" s="7">
        <v>0</v>
      </c>
      <c r="DH152" s="7">
        <v>40.695999999999998</v>
      </c>
      <c r="DI152" s="7">
        <v>0</v>
      </c>
      <c r="DJ152" s="7">
        <v>100</v>
      </c>
      <c r="DK152" s="7">
        <v>100</v>
      </c>
      <c r="DL152" s="7">
        <v>533.77099999999996</v>
      </c>
      <c r="DM152" s="7">
        <v>610.649</v>
      </c>
      <c r="DN152" s="7">
        <v>625.96600000000001</v>
      </c>
      <c r="DO152" s="7">
        <v>3</v>
      </c>
      <c r="DP152" s="4" t="s">
        <v>1977</v>
      </c>
      <c r="DQ152" s="4" t="s">
        <v>510</v>
      </c>
      <c r="DR152" s="4" t="s">
        <v>956</v>
      </c>
      <c r="DS152" s="73">
        <v>1</v>
      </c>
      <c r="DT152" s="4" t="s">
        <v>1978</v>
      </c>
      <c r="DU152" s="7">
        <v>0</v>
      </c>
      <c r="DV152" s="7">
        <v>0</v>
      </c>
      <c r="DW152" s="7">
        <v>179.11099999999999</v>
      </c>
      <c r="DX152" s="7">
        <v>0</v>
      </c>
      <c r="DY152" s="7">
        <v>100</v>
      </c>
      <c r="DZ152" s="7">
        <v>100</v>
      </c>
      <c r="EA152" s="7">
        <v>70.412000000000006</v>
      </c>
      <c r="EB152" s="7">
        <v>77</v>
      </c>
      <c r="EC152" s="7">
        <v>88.268000000000001</v>
      </c>
      <c r="ED152" s="7">
        <v>2</v>
      </c>
      <c r="EE152" s="94" t="s">
        <v>417</v>
      </c>
      <c r="EF152" s="94" t="s">
        <v>364</v>
      </c>
      <c r="EG152" s="7">
        <v>0</v>
      </c>
      <c r="EH152" s="7">
        <v>0</v>
      </c>
      <c r="EI152" s="7">
        <v>168.42599999999999</v>
      </c>
      <c r="EJ152" s="7">
        <v>0</v>
      </c>
      <c r="EK152" s="7">
        <v>84</v>
      </c>
      <c r="EL152" s="7">
        <v>96</v>
      </c>
      <c r="EM152" s="7">
        <v>2</v>
      </c>
      <c r="EN152" s="7">
        <v>0</v>
      </c>
      <c r="EO152" s="4" t="s">
        <v>1110</v>
      </c>
      <c r="EP152" s="7">
        <v>37.411000000000001</v>
      </c>
      <c r="EQ152" s="7">
        <v>59.064999999999998</v>
      </c>
      <c r="ER152" s="7">
        <v>61.692999999999998</v>
      </c>
      <c r="ES152" s="7">
        <v>5</v>
      </c>
      <c r="ET152" s="4" t="s">
        <v>1092</v>
      </c>
      <c r="EU152" s="7">
        <v>0</v>
      </c>
      <c r="EV152" s="7">
        <v>0</v>
      </c>
      <c r="EW152" s="7">
        <v>284.529</v>
      </c>
      <c r="EX152" s="7">
        <v>0</v>
      </c>
      <c r="EY152" s="7">
        <v>100</v>
      </c>
      <c r="EZ152" s="7">
        <v>100</v>
      </c>
      <c r="FA152" s="7">
        <v>2.8959999999999999</v>
      </c>
      <c r="FB152" s="7">
        <v>191.327</v>
      </c>
      <c r="FC152" s="7">
        <v>193.35499999999999</v>
      </c>
      <c r="FD152" s="7">
        <v>5</v>
      </c>
      <c r="FE152" s="4" t="s">
        <v>1979</v>
      </c>
      <c r="FF152" s="7">
        <v>3</v>
      </c>
      <c r="FG152" s="7">
        <v>3</v>
      </c>
      <c r="FH152" s="7">
        <v>2</v>
      </c>
      <c r="FI152" s="7">
        <v>0</v>
      </c>
      <c r="FJ152" s="7">
        <v>1</v>
      </c>
      <c r="FK152" s="7">
        <v>0</v>
      </c>
      <c r="FL152" s="4" t="s">
        <v>313</v>
      </c>
      <c r="FM152" s="4" t="s">
        <v>313</v>
      </c>
      <c r="FN152" s="7">
        <v>1</v>
      </c>
      <c r="FO152" s="7">
        <v>51.85</v>
      </c>
      <c r="FP152" s="7">
        <v>288.06200000000001</v>
      </c>
      <c r="FQ152" s="7">
        <v>289.77600000000001</v>
      </c>
      <c r="FR152" s="7">
        <v>27</v>
      </c>
      <c r="FS152" s="4" t="s">
        <v>1980</v>
      </c>
      <c r="FT152" s="4" t="s">
        <v>323</v>
      </c>
      <c r="FU152" s="4"/>
      <c r="FV152" s="73">
        <v>1</v>
      </c>
      <c r="FW152" s="4" t="s">
        <v>1981</v>
      </c>
      <c r="FX152" s="4" t="s">
        <v>456</v>
      </c>
      <c r="FY152" s="7">
        <v>204.143</v>
      </c>
      <c r="FZ152" s="7">
        <v>465.63</v>
      </c>
      <c r="GA152" s="7">
        <v>467.21499999999997</v>
      </c>
      <c r="GB152" s="7">
        <v>6</v>
      </c>
      <c r="GC152" s="4" t="s">
        <v>1982</v>
      </c>
      <c r="GD152" s="4" t="s">
        <v>1668</v>
      </c>
      <c r="GE152" s="4"/>
      <c r="GF152" s="73">
        <v>0</v>
      </c>
      <c r="GG152" s="4" t="s">
        <v>1983</v>
      </c>
      <c r="GH152" s="4" t="s">
        <v>339</v>
      </c>
      <c r="GI152" s="7">
        <v>41.808999999999997</v>
      </c>
      <c r="GJ152" s="7">
        <v>114.09399999999999</v>
      </c>
      <c r="GK152" s="7">
        <v>115.55200000000001</v>
      </c>
      <c r="GL152" s="7">
        <v>5</v>
      </c>
      <c r="GM152" s="7">
        <v>2</v>
      </c>
      <c r="GN152" s="4" t="s">
        <v>1984</v>
      </c>
      <c r="GO152" s="7">
        <v>20.594999999999999</v>
      </c>
      <c r="GP152" s="7">
        <v>29.491</v>
      </c>
      <c r="GQ152" s="7">
        <v>33.116999999999997</v>
      </c>
      <c r="GR152" s="7">
        <v>2</v>
      </c>
      <c r="GS152" s="7">
        <v>1</v>
      </c>
      <c r="GT152" s="7">
        <v>1</v>
      </c>
      <c r="GU152" s="7">
        <v>0</v>
      </c>
      <c r="GV152" s="7">
        <v>2</v>
      </c>
      <c r="GW152" s="4" t="s">
        <v>312</v>
      </c>
      <c r="GX152" s="7">
        <v>51.972999999999999</v>
      </c>
      <c r="GY152" s="7">
        <v>156.846</v>
      </c>
      <c r="GZ152" s="7">
        <v>159.04900000000001</v>
      </c>
      <c r="HA152" s="7">
        <v>7</v>
      </c>
      <c r="HB152" s="7">
        <v>2</v>
      </c>
      <c r="HC152" s="7">
        <v>3</v>
      </c>
      <c r="HD152" s="7">
        <v>3</v>
      </c>
      <c r="HE152" s="7">
        <v>5</v>
      </c>
      <c r="HF152" s="7">
        <v>4</v>
      </c>
      <c r="HG152" s="7">
        <v>4</v>
      </c>
      <c r="HH152" s="7">
        <v>5</v>
      </c>
      <c r="HI152" s="4" t="s">
        <v>346</v>
      </c>
      <c r="HJ152" s="4" t="s">
        <v>347</v>
      </c>
      <c r="HK152" s="8"/>
      <c r="HL152" s="4" t="s">
        <v>1969</v>
      </c>
      <c r="HM152" s="6">
        <v>44288.451736111114</v>
      </c>
      <c r="HN152" s="6">
        <v>44288.531956018516</v>
      </c>
      <c r="HO152" s="7">
        <v>100</v>
      </c>
      <c r="HP152" s="7">
        <v>6931</v>
      </c>
      <c r="HQ152" s="7">
        <v>1</v>
      </c>
      <c r="HR152" s="6">
        <v>44288.531983923611</v>
      </c>
      <c r="HS152" s="4" t="s">
        <v>314</v>
      </c>
      <c r="HT152" s="4" t="s">
        <v>1985</v>
      </c>
      <c r="HU152" s="4" t="s">
        <v>1986</v>
      </c>
      <c r="HV152" s="4" t="s">
        <v>317</v>
      </c>
      <c r="HW152" s="7">
        <v>1</v>
      </c>
      <c r="HX152" s="7">
        <v>0</v>
      </c>
      <c r="HY152" s="7">
        <v>1</v>
      </c>
      <c r="HZ152" s="7">
        <v>2</v>
      </c>
      <c r="IA152" s="7">
        <v>2</v>
      </c>
      <c r="IB152" s="7">
        <v>2</v>
      </c>
      <c r="IC152" s="7">
        <v>1</v>
      </c>
      <c r="ID152" s="7">
        <v>1</v>
      </c>
      <c r="IE152" s="4" t="s">
        <v>1987</v>
      </c>
      <c r="IF152" s="7">
        <v>1</v>
      </c>
      <c r="IG152" s="7">
        <v>0</v>
      </c>
      <c r="IH152" s="4" t="s">
        <v>1988</v>
      </c>
      <c r="II152" s="4" t="s">
        <v>391</v>
      </c>
      <c r="IJ152" s="4"/>
      <c r="IK152" s="73">
        <v>1</v>
      </c>
      <c r="IL152" s="4" t="s">
        <v>1989</v>
      </c>
      <c r="IM152" s="73">
        <v>33</v>
      </c>
      <c r="IN152" s="4"/>
      <c r="IO152" s="73">
        <v>1</v>
      </c>
      <c r="IP152" s="4" t="s">
        <v>1990</v>
      </c>
      <c r="IQ152" s="4" t="s">
        <v>1991</v>
      </c>
      <c r="IR152" s="73">
        <v>5</v>
      </c>
      <c r="IS152" s="73">
        <v>0.5</v>
      </c>
      <c r="IT152" s="73">
        <v>0</v>
      </c>
      <c r="IU152" s="4" t="s">
        <v>1992</v>
      </c>
      <c r="IV152" s="73">
        <v>21</v>
      </c>
      <c r="IW152" s="4"/>
      <c r="IX152" s="73">
        <v>1</v>
      </c>
      <c r="IY152" s="4" t="s">
        <v>1993</v>
      </c>
      <c r="IZ152" s="4" t="s">
        <v>1314</v>
      </c>
      <c r="JA152" s="73">
        <v>40</v>
      </c>
      <c r="JB152" s="4"/>
      <c r="JC152" s="73">
        <v>1</v>
      </c>
      <c r="JD152" s="4" t="s">
        <v>1994</v>
      </c>
      <c r="JE152" s="73">
        <v>60</v>
      </c>
      <c r="JF152" s="4"/>
      <c r="JG152" s="73">
        <v>1</v>
      </c>
      <c r="JH152" s="4" t="s">
        <v>1995</v>
      </c>
      <c r="JI152" s="7">
        <v>2</v>
      </c>
      <c r="JJ152" s="7">
        <v>0</v>
      </c>
      <c r="JK152" s="7">
        <v>2</v>
      </c>
      <c r="JL152" s="7">
        <v>1</v>
      </c>
      <c r="JM152" s="4" t="s">
        <v>1996</v>
      </c>
      <c r="JN152" s="7">
        <v>1</v>
      </c>
      <c r="JO152" s="7">
        <v>2</v>
      </c>
      <c r="JP152" s="7">
        <v>2</v>
      </c>
      <c r="JQ152" s="7">
        <v>3</v>
      </c>
      <c r="JR152" s="7">
        <v>1</v>
      </c>
      <c r="JS152" s="4" t="s">
        <v>1997</v>
      </c>
      <c r="JT152" s="7">
        <v>2</v>
      </c>
      <c r="JU152" s="7">
        <v>1</v>
      </c>
      <c r="JV152" s="4" t="s">
        <v>1998</v>
      </c>
      <c r="JW152" s="7">
        <v>2</v>
      </c>
      <c r="JX152" s="7">
        <v>2</v>
      </c>
      <c r="JY152" s="7">
        <v>0</v>
      </c>
      <c r="JZ152" s="7">
        <v>1</v>
      </c>
      <c r="KA152" s="7">
        <v>0</v>
      </c>
      <c r="KB152" s="4" t="s">
        <v>313</v>
      </c>
      <c r="KC152" s="4" t="s">
        <v>313</v>
      </c>
      <c r="KD152" s="7">
        <v>2</v>
      </c>
      <c r="KE152" s="7">
        <v>41.899000000000001</v>
      </c>
      <c r="KF152" s="7">
        <v>74.052000000000007</v>
      </c>
      <c r="KG152" s="7">
        <v>74.855999999999995</v>
      </c>
      <c r="KH152" s="7">
        <v>7</v>
      </c>
      <c r="KI152" s="7">
        <v>1</v>
      </c>
      <c r="KJ152" s="7">
        <v>3</v>
      </c>
      <c r="KK152" s="7">
        <v>1</v>
      </c>
      <c r="KL152" s="7">
        <v>1</v>
      </c>
      <c r="KM152" s="7">
        <v>2</v>
      </c>
      <c r="KN152" s="7">
        <v>11</v>
      </c>
      <c r="KO152" s="7">
        <v>2</v>
      </c>
      <c r="KP152" s="4" t="s">
        <v>312</v>
      </c>
      <c r="KQ152" s="4" t="s">
        <v>313</v>
      </c>
      <c r="KR152" s="7">
        <v>1</v>
      </c>
      <c r="KS152" s="4" t="s">
        <v>633</v>
      </c>
      <c r="KT152" s="4" t="s">
        <v>313</v>
      </c>
      <c r="KU152" s="7">
        <v>3</v>
      </c>
      <c r="KV152" s="7">
        <v>3</v>
      </c>
      <c r="KW152" s="7">
        <v>2</v>
      </c>
      <c r="KX152" s="7">
        <v>2</v>
      </c>
      <c r="KY152" s="7">
        <v>2</v>
      </c>
      <c r="KZ152" s="7">
        <v>3</v>
      </c>
      <c r="LA152" s="7">
        <v>4</v>
      </c>
      <c r="LB152" s="7">
        <v>3</v>
      </c>
      <c r="LC152" s="7">
        <v>4</v>
      </c>
      <c r="LD152" s="7">
        <v>3</v>
      </c>
      <c r="LE152" s="7">
        <v>4</v>
      </c>
      <c r="LF152" s="7">
        <v>3</v>
      </c>
      <c r="LG152" s="7">
        <v>2</v>
      </c>
      <c r="LH152" s="7">
        <v>1</v>
      </c>
      <c r="LI152" s="7">
        <v>3</v>
      </c>
      <c r="LJ152" s="7">
        <v>2</v>
      </c>
      <c r="LK152" s="7">
        <v>3</v>
      </c>
      <c r="LL152" s="7">
        <v>5</v>
      </c>
      <c r="LM152" s="7">
        <v>2</v>
      </c>
      <c r="LN152" s="7">
        <v>3</v>
      </c>
      <c r="LO152" s="7">
        <v>3</v>
      </c>
      <c r="LP152" s="7">
        <v>4</v>
      </c>
      <c r="LQ152" s="7">
        <v>4</v>
      </c>
      <c r="LR152" s="7">
        <v>2</v>
      </c>
      <c r="LS152" s="7">
        <v>2</v>
      </c>
      <c r="LT152" s="7">
        <v>3</v>
      </c>
      <c r="LU152" s="7">
        <v>4</v>
      </c>
      <c r="LV152" s="4" t="s">
        <v>1999</v>
      </c>
      <c r="LW152" s="4" t="s">
        <v>2000</v>
      </c>
      <c r="LX152" s="4" t="s">
        <v>2001</v>
      </c>
      <c r="LY152" s="4" t="s">
        <v>2002</v>
      </c>
      <c r="LZ152" s="7">
        <v>39</v>
      </c>
      <c r="MA152">
        <f t="shared" si="117"/>
        <v>9</v>
      </c>
      <c r="MB152">
        <f t="shared" si="118"/>
        <v>9</v>
      </c>
      <c r="MC152">
        <f t="shared" si="119"/>
        <v>17</v>
      </c>
      <c r="MD152">
        <f t="shared" si="120"/>
        <v>8</v>
      </c>
      <c r="ME152">
        <f t="shared" si="150"/>
        <v>36</v>
      </c>
      <c r="MF152">
        <f t="shared" si="151"/>
        <v>1.5</v>
      </c>
      <c r="MG152">
        <f t="shared" si="152"/>
        <v>1.5</v>
      </c>
      <c r="MH152">
        <f t="shared" si="153"/>
        <v>3.4</v>
      </c>
      <c r="MI152">
        <f t="shared" si="154"/>
        <v>1.6</v>
      </c>
      <c r="MJ152">
        <f t="shared" si="155"/>
        <v>3</v>
      </c>
      <c r="MK152">
        <f t="shared" si="156"/>
        <v>0.2</v>
      </c>
      <c r="ML152">
        <f t="shared" si="157"/>
        <v>1.8</v>
      </c>
      <c r="MM152">
        <f t="shared" si="158"/>
        <v>0</v>
      </c>
      <c r="MN152">
        <f t="shared" si="159"/>
        <v>1</v>
      </c>
      <c r="MO152">
        <f t="shared" si="160"/>
        <v>0.16666666666666666</v>
      </c>
      <c r="MP152">
        <f t="shared" si="161"/>
        <v>1.6666666666666667</v>
      </c>
      <c r="MQ152">
        <f t="shared" si="162"/>
        <v>0</v>
      </c>
      <c r="MR152">
        <f t="shared" si="163"/>
        <v>1.6666666666666667</v>
      </c>
      <c r="MS152">
        <f t="shared" si="164"/>
        <v>87.714285714285708</v>
      </c>
      <c r="MT152">
        <f t="shared" si="165"/>
        <v>97.285714285714292</v>
      </c>
      <c r="MU152" s="77">
        <f t="shared" si="121"/>
        <v>1</v>
      </c>
      <c r="MV152">
        <f t="shared" si="122"/>
        <v>0</v>
      </c>
      <c r="MW152">
        <v>1</v>
      </c>
      <c r="MX152">
        <v>1</v>
      </c>
      <c r="MY152">
        <f t="shared" si="123"/>
        <v>1</v>
      </c>
      <c r="MZ152">
        <v>1</v>
      </c>
      <c r="NA152">
        <v>1</v>
      </c>
      <c r="NB152">
        <f t="shared" si="124"/>
        <v>1</v>
      </c>
      <c r="NC152">
        <f t="shared" si="125"/>
        <v>0.5</v>
      </c>
      <c r="ND152">
        <f t="shared" si="126"/>
        <v>0</v>
      </c>
      <c r="NE152">
        <f t="shared" si="127"/>
        <v>1</v>
      </c>
      <c r="NF152">
        <f t="shared" si="128"/>
        <v>0</v>
      </c>
      <c r="NG152">
        <f t="shared" si="129"/>
        <v>1</v>
      </c>
      <c r="NH152">
        <f t="shared" si="130"/>
        <v>1</v>
      </c>
      <c r="NI152">
        <f t="shared" si="131"/>
        <v>1</v>
      </c>
      <c r="NJ152">
        <f t="shared" si="132"/>
        <v>0</v>
      </c>
      <c r="NK152">
        <f t="shared" si="133"/>
        <v>1</v>
      </c>
      <c r="NL152">
        <f t="shared" si="134"/>
        <v>1</v>
      </c>
      <c r="NM152">
        <f t="shared" si="135"/>
        <v>1</v>
      </c>
      <c r="NN152" s="77">
        <f t="shared" si="136"/>
        <v>1</v>
      </c>
      <c r="NO152" s="77">
        <f t="shared" si="137"/>
        <v>0</v>
      </c>
      <c r="NP152" s="77">
        <f t="shared" si="138"/>
        <v>1</v>
      </c>
      <c r="NQ152" s="77">
        <f t="shared" si="139"/>
        <v>1</v>
      </c>
      <c r="NR152" s="77">
        <f t="shared" si="140"/>
        <v>1</v>
      </c>
      <c r="NS152" s="77">
        <f t="shared" si="141"/>
        <v>1</v>
      </c>
      <c r="NT152" s="77">
        <f t="shared" si="142"/>
        <v>1</v>
      </c>
      <c r="NU152" s="77">
        <f t="shared" si="143"/>
        <v>1</v>
      </c>
      <c r="NV152" s="77">
        <f t="shared" si="144"/>
        <v>1</v>
      </c>
      <c r="NW152" s="77" t="e">
        <f>IF(LEN(VLOOKUP(I:I,#REF!, 2, 0))=0, "", VLOOKUP(I:I,#REF!, 2, 0))</f>
        <v>#REF!</v>
      </c>
      <c r="NX152" s="77" t="e">
        <f>IF(LEN(VLOOKUP(I:I,#REF!, 3, 0))=0, "", VLOOKUP(I:I,#REF!, 3, 0))</f>
        <v>#REF!</v>
      </c>
      <c r="NY152" s="77">
        <f t="shared" si="166"/>
        <v>0.83333333333333337</v>
      </c>
      <c r="NZ152" s="77">
        <f t="shared" si="167"/>
        <v>1</v>
      </c>
      <c r="OA152" s="77">
        <f t="shared" si="168"/>
        <v>0.5</v>
      </c>
      <c r="OB152" s="77">
        <f t="shared" si="145"/>
        <v>0.58333333333333337</v>
      </c>
      <c r="OC152">
        <f t="shared" si="146"/>
        <v>0.5</v>
      </c>
      <c r="OD152" s="77">
        <f t="shared" si="169"/>
        <v>0.625</v>
      </c>
      <c r="OE152">
        <f t="shared" si="147"/>
        <v>0.8666666666666667</v>
      </c>
      <c r="OF152">
        <f t="shared" si="148"/>
        <v>0.90909090909090906</v>
      </c>
      <c r="OG152" t="e">
        <f t="shared" si="170"/>
        <v>#REF!</v>
      </c>
      <c r="OH152">
        <f t="shared" si="149"/>
        <v>0.70833333333333337</v>
      </c>
      <c r="OI152">
        <f t="shared" si="171"/>
        <v>0.5</v>
      </c>
      <c r="OJ152" s="77">
        <f t="shared" si="172"/>
        <v>0.8125</v>
      </c>
      <c r="OK152" t="e">
        <f>IF(LEN(VLOOKUP(I:I,#REF!, 2, 0))=0, "", VLOOKUP(I:I,#REF!, 2, 0))</f>
        <v>#REF!</v>
      </c>
      <c r="OL152" t="e">
        <f>IF(LEN(VLOOKUP(I:I,#REF!, 3, 0))=0, "", VLOOKUP(I:I,#REF!, 3, 0))</f>
        <v>#REF!</v>
      </c>
      <c r="OM152">
        <v>1</v>
      </c>
      <c r="ON152">
        <v>0</v>
      </c>
      <c r="OO152" s="1">
        <v>1</v>
      </c>
      <c r="OP152">
        <f t="shared" si="173"/>
        <v>8</v>
      </c>
      <c r="OQ152">
        <v>0</v>
      </c>
      <c r="OR152">
        <v>5</v>
      </c>
      <c r="OS152">
        <f t="shared" si="174"/>
        <v>6</v>
      </c>
    </row>
    <row r="153" spans="1:409" ht="18" customHeight="1">
      <c r="E153">
        <v>1</v>
      </c>
      <c r="F153">
        <v>1</v>
      </c>
      <c r="G153" t="s">
        <v>353</v>
      </c>
      <c r="H153" s="112" t="s">
        <v>5254</v>
      </c>
      <c r="I153" s="112" t="s">
        <v>5254</v>
      </c>
      <c r="J153" s="22"/>
      <c r="K153" s="23">
        <v>44285.481527777774</v>
      </c>
      <c r="L153" s="23">
        <v>44286.829421296294</v>
      </c>
      <c r="M153" s="24">
        <v>100</v>
      </c>
      <c r="N153" s="24">
        <v>1</v>
      </c>
      <c r="O153" s="74">
        <v>1</v>
      </c>
      <c r="P153" s="25" t="s">
        <v>313</v>
      </c>
      <c r="Q153" s="24">
        <v>116457</v>
      </c>
      <c r="R153" s="24">
        <v>1</v>
      </c>
      <c r="S153" s="23">
        <v>44286.829437488428</v>
      </c>
      <c r="T153" s="25" t="s">
        <v>314</v>
      </c>
      <c r="U153" s="25" t="s">
        <v>1496</v>
      </c>
      <c r="V153" s="25" t="s">
        <v>1531</v>
      </c>
      <c r="W153" s="25" t="s">
        <v>645</v>
      </c>
      <c r="X153" s="24">
        <v>30.614999999999998</v>
      </c>
      <c r="Y153" s="24">
        <v>44.807000000000002</v>
      </c>
      <c r="Z153" s="24">
        <v>48.76</v>
      </c>
      <c r="AA153" s="24">
        <v>3</v>
      </c>
      <c r="AB153" s="24">
        <v>4</v>
      </c>
      <c r="AC153" s="24">
        <v>1</v>
      </c>
      <c r="AD153" s="24">
        <v>0</v>
      </c>
      <c r="AE153" s="24">
        <v>2</v>
      </c>
      <c r="AF153" s="24">
        <v>1</v>
      </c>
      <c r="AG153" s="24">
        <v>2</v>
      </c>
      <c r="AH153" s="24">
        <v>3</v>
      </c>
      <c r="AI153" s="24">
        <v>2</v>
      </c>
      <c r="AJ153" s="25" t="s">
        <v>5255</v>
      </c>
      <c r="AK153" s="24">
        <v>8.5649999999999995</v>
      </c>
      <c r="AL153" s="24">
        <v>10.218999999999999</v>
      </c>
      <c r="AM153" s="24">
        <v>12.896000000000001</v>
      </c>
      <c r="AN153" s="24">
        <v>2</v>
      </c>
      <c r="AO153" s="24">
        <v>4</v>
      </c>
      <c r="AP153" s="24">
        <v>0</v>
      </c>
      <c r="AQ153" s="24">
        <v>0</v>
      </c>
      <c r="AR153" s="24">
        <v>0</v>
      </c>
      <c r="AS153" s="24">
        <v>151.89500000000001</v>
      </c>
      <c r="AT153" s="24">
        <v>0</v>
      </c>
      <c r="AU153" s="24">
        <v>46.5</v>
      </c>
      <c r="AV153" s="24">
        <v>95.771000000000001</v>
      </c>
      <c r="AW153" s="24">
        <v>257.53500000000003</v>
      </c>
      <c r="AX153" s="24">
        <v>3</v>
      </c>
      <c r="AY153" s="25" t="s">
        <v>479</v>
      </c>
      <c r="AZ153" s="25" t="s">
        <v>377</v>
      </c>
      <c r="BA153" s="25"/>
      <c r="BB153" s="74">
        <v>1</v>
      </c>
      <c r="BC153" s="25" t="s">
        <v>5256</v>
      </c>
      <c r="BD153" s="24">
        <v>0</v>
      </c>
      <c r="BE153" s="24">
        <v>0</v>
      </c>
      <c r="BF153" s="24">
        <v>283.471</v>
      </c>
      <c r="BG153" s="24">
        <v>0</v>
      </c>
      <c r="BH153" s="24">
        <v>4.24</v>
      </c>
      <c r="BI153" s="24">
        <v>64.076999999999998</v>
      </c>
      <c r="BJ153" s="24">
        <v>64.766000000000005</v>
      </c>
      <c r="BK153" s="24">
        <v>3</v>
      </c>
      <c r="BL153" s="25" t="s">
        <v>5257</v>
      </c>
      <c r="BM153" s="24">
        <v>0</v>
      </c>
      <c r="BN153" s="24">
        <v>0</v>
      </c>
      <c r="BO153" s="24">
        <v>344.51299999999998</v>
      </c>
      <c r="BP153" s="24">
        <v>0</v>
      </c>
      <c r="BQ153" s="24">
        <v>100</v>
      </c>
      <c r="BR153" s="24">
        <v>85</v>
      </c>
      <c r="BS153" s="24">
        <v>10.702</v>
      </c>
      <c r="BT153" s="24">
        <v>397.61599999999999</v>
      </c>
      <c r="BU153" s="24">
        <v>430.46</v>
      </c>
      <c r="BV153" s="24">
        <v>5</v>
      </c>
      <c r="BW153" s="25" t="s">
        <v>5258</v>
      </c>
      <c r="BX153" s="25" t="s">
        <v>320</v>
      </c>
      <c r="BY153" s="25"/>
      <c r="BZ153" s="74">
        <v>-888</v>
      </c>
      <c r="CA153" s="25" t="s">
        <v>1805</v>
      </c>
      <c r="CB153" s="24">
        <v>38.795000000000002</v>
      </c>
      <c r="CC153" s="24">
        <v>38.795000000000002</v>
      </c>
      <c r="CD153" s="24">
        <v>86.846000000000004</v>
      </c>
      <c r="CE153" s="24">
        <v>1</v>
      </c>
      <c r="CF153" s="24">
        <v>100</v>
      </c>
      <c r="CG153" s="24">
        <v>74</v>
      </c>
      <c r="CH153" s="24">
        <v>172.23400000000001</v>
      </c>
      <c r="CI153" s="24">
        <v>174.708</v>
      </c>
      <c r="CJ153" s="24">
        <v>226.185</v>
      </c>
      <c r="CK153" s="24">
        <v>2</v>
      </c>
      <c r="CL153" s="99" t="s">
        <v>413</v>
      </c>
      <c r="CM153" s="96" t="s">
        <v>414</v>
      </c>
      <c r="CN153" s="24">
        <v>0</v>
      </c>
      <c r="CO153" s="24">
        <v>0</v>
      </c>
      <c r="CP153" s="24">
        <v>167.50899999999999</v>
      </c>
      <c r="CQ153" s="24">
        <v>0</v>
      </c>
      <c r="CR153" s="24">
        <v>100</v>
      </c>
      <c r="CS153" s="24">
        <v>94</v>
      </c>
      <c r="CT153" s="24">
        <v>3</v>
      </c>
      <c r="CU153" s="24">
        <v>1</v>
      </c>
      <c r="CV153" s="25" t="s">
        <v>3070</v>
      </c>
      <c r="CW153" s="24">
        <v>0</v>
      </c>
      <c r="CX153" s="24">
        <v>0</v>
      </c>
      <c r="CY153" s="24">
        <v>457.53</v>
      </c>
      <c r="CZ153" s="24">
        <v>0</v>
      </c>
      <c r="DA153" s="24">
        <v>9.8780000000000001</v>
      </c>
      <c r="DB153" s="24">
        <v>16.178999999999998</v>
      </c>
      <c r="DC153" s="24">
        <v>35.270000000000003</v>
      </c>
      <c r="DD153" s="24">
        <v>4</v>
      </c>
      <c r="DE153" s="25" t="s">
        <v>479</v>
      </c>
      <c r="DF153" s="24">
        <v>0</v>
      </c>
      <c r="DG153" s="24">
        <v>0</v>
      </c>
      <c r="DH153" s="24">
        <v>59.701000000000001</v>
      </c>
      <c r="DI153" s="24">
        <v>0</v>
      </c>
      <c r="DJ153" s="24">
        <v>100</v>
      </c>
      <c r="DK153" s="24">
        <v>93</v>
      </c>
      <c r="DL153" s="24">
        <v>37.33</v>
      </c>
      <c r="DM153" s="24">
        <v>199.928</v>
      </c>
      <c r="DN153" s="24">
        <v>232.70699999999999</v>
      </c>
      <c r="DO153" s="24">
        <v>7</v>
      </c>
      <c r="DP153" s="25" t="s">
        <v>3675</v>
      </c>
      <c r="DQ153" s="25" t="s">
        <v>378</v>
      </c>
      <c r="DR153" s="25"/>
      <c r="DS153" s="74">
        <v>0</v>
      </c>
      <c r="DT153" s="25" t="s">
        <v>5259</v>
      </c>
      <c r="DU153" s="24">
        <v>0</v>
      </c>
      <c r="DV153" s="24">
        <v>0</v>
      </c>
      <c r="DW153" s="24">
        <v>68.263000000000005</v>
      </c>
      <c r="DX153" s="24">
        <v>0</v>
      </c>
      <c r="DY153" s="24">
        <v>100</v>
      </c>
      <c r="DZ153" s="24">
        <v>100</v>
      </c>
      <c r="EA153" s="24">
        <v>27.669</v>
      </c>
      <c r="EB153" s="24">
        <v>72.442999999999998</v>
      </c>
      <c r="EC153" s="24">
        <v>95.759</v>
      </c>
      <c r="ED153" s="24">
        <v>2</v>
      </c>
      <c r="EE153" s="96" t="s">
        <v>363</v>
      </c>
      <c r="EF153" s="96" t="s">
        <v>364</v>
      </c>
      <c r="EG153" s="24">
        <v>0</v>
      </c>
      <c r="EH153" s="24">
        <v>0</v>
      </c>
      <c r="EI153" s="24">
        <v>222.87200000000001</v>
      </c>
      <c r="EJ153" s="24">
        <v>0</v>
      </c>
      <c r="EK153" s="24">
        <v>100</v>
      </c>
      <c r="EL153" s="24">
        <v>100</v>
      </c>
      <c r="EM153" s="24">
        <v>4</v>
      </c>
      <c r="EN153" s="24">
        <v>0</v>
      </c>
      <c r="EO153" s="25" t="s">
        <v>5260</v>
      </c>
      <c r="EP153" s="24">
        <v>22.308</v>
      </c>
      <c r="EQ153" s="24">
        <v>27.364000000000001</v>
      </c>
      <c r="ER153" s="24">
        <v>31.344999999999999</v>
      </c>
      <c r="ES153" s="24">
        <v>3</v>
      </c>
      <c r="ET153" s="25" t="s">
        <v>959</v>
      </c>
      <c r="EU153" s="24">
        <v>0</v>
      </c>
      <c r="EV153" s="24">
        <v>0</v>
      </c>
      <c r="EW153" s="24">
        <v>340.959</v>
      </c>
      <c r="EX153" s="24">
        <v>0</v>
      </c>
      <c r="EY153" s="24">
        <v>100</v>
      </c>
      <c r="EZ153" s="24">
        <v>73</v>
      </c>
      <c r="FA153" s="24">
        <v>40.704999999999998</v>
      </c>
      <c r="FB153" s="24">
        <v>487.61399999999998</v>
      </c>
      <c r="FC153" s="24">
        <v>496.87900000000002</v>
      </c>
      <c r="FD153" s="24">
        <v>7</v>
      </c>
      <c r="FE153" s="25" t="s">
        <v>5261</v>
      </c>
      <c r="FF153" s="24">
        <v>1</v>
      </c>
      <c r="FG153" s="24">
        <v>3</v>
      </c>
      <c r="FH153" s="24">
        <v>4</v>
      </c>
      <c r="FI153" s="24">
        <v>0</v>
      </c>
      <c r="FJ153" s="24">
        <v>3</v>
      </c>
      <c r="FK153" s="24">
        <v>0</v>
      </c>
      <c r="FL153" s="25" t="s">
        <v>313</v>
      </c>
      <c r="FM153" s="25" t="s">
        <v>313</v>
      </c>
      <c r="FN153" s="24">
        <v>1</v>
      </c>
      <c r="FO153" s="24">
        <v>71.406999999999996</v>
      </c>
      <c r="FP153" s="24">
        <v>265.70699999999999</v>
      </c>
      <c r="FQ153" s="24">
        <v>266.81099999999998</v>
      </c>
      <c r="FR153" s="24">
        <v>10</v>
      </c>
      <c r="FS153" s="25" t="s">
        <v>420</v>
      </c>
      <c r="FT153" s="25" t="s">
        <v>323</v>
      </c>
      <c r="FU153" s="25"/>
      <c r="FV153" s="74">
        <v>1</v>
      </c>
      <c r="FW153" s="25" t="s">
        <v>5262</v>
      </c>
      <c r="FX153" s="25" t="s">
        <v>343</v>
      </c>
      <c r="FY153" s="24">
        <v>45.521999999999998</v>
      </c>
      <c r="FZ153" s="24">
        <v>156.87100000000001</v>
      </c>
      <c r="GA153" s="24">
        <v>199.87899999999999</v>
      </c>
      <c r="GB153" s="24">
        <v>5</v>
      </c>
      <c r="GC153" s="25" t="s">
        <v>5258</v>
      </c>
      <c r="GD153" s="25" t="s">
        <v>320</v>
      </c>
      <c r="GE153" s="25"/>
      <c r="GF153" s="74">
        <v>-888</v>
      </c>
      <c r="GG153" s="25" t="s">
        <v>1805</v>
      </c>
      <c r="GH153" s="25" t="s">
        <v>1274</v>
      </c>
      <c r="GI153" s="24">
        <v>123.104</v>
      </c>
      <c r="GJ153" s="24">
        <v>237.80099999999999</v>
      </c>
      <c r="GK153" s="24">
        <v>239.535</v>
      </c>
      <c r="GL153" s="24">
        <v>5</v>
      </c>
      <c r="GM153" s="24">
        <v>2</v>
      </c>
      <c r="GN153" s="25" t="s">
        <v>5263</v>
      </c>
      <c r="GO153" s="24">
        <v>296.44099999999997</v>
      </c>
      <c r="GP153" s="24">
        <v>296.44099999999997</v>
      </c>
      <c r="GQ153" s="24">
        <v>394.99099999999999</v>
      </c>
      <c r="GR153" s="24">
        <v>1</v>
      </c>
      <c r="GS153" s="24">
        <v>1</v>
      </c>
      <c r="GT153" s="24">
        <v>3</v>
      </c>
      <c r="GU153" s="24">
        <v>2</v>
      </c>
      <c r="GV153" s="24">
        <v>3</v>
      </c>
      <c r="GW153" s="25" t="s">
        <v>627</v>
      </c>
      <c r="GX153" s="24">
        <v>18.36</v>
      </c>
      <c r="GY153" s="24">
        <v>64.86</v>
      </c>
      <c r="GZ153" s="24">
        <v>66.33</v>
      </c>
      <c r="HA153" s="24">
        <v>9</v>
      </c>
      <c r="HB153" s="24">
        <v>1</v>
      </c>
      <c r="HC153" s="24">
        <v>1</v>
      </c>
      <c r="HD153" s="24">
        <v>1</v>
      </c>
      <c r="HE153" s="24">
        <v>1</v>
      </c>
      <c r="HF153" s="24">
        <v>2</v>
      </c>
      <c r="HG153" s="24">
        <v>6</v>
      </c>
      <c r="HH153" s="24">
        <v>6</v>
      </c>
      <c r="HI153" s="25" t="s">
        <v>3684</v>
      </c>
      <c r="HJ153" s="25" t="s">
        <v>3685</v>
      </c>
      <c r="HK153" s="8"/>
      <c r="HL153" s="25" t="s">
        <v>5254</v>
      </c>
      <c r="HM153" s="23">
        <v>44288.458703703705</v>
      </c>
      <c r="HN153" s="23">
        <v>44288.478587962964</v>
      </c>
      <c r="HO153" s="24">
        <v>9</v>
      </c>
      <c r="HP153" s="24">
        <v>1718</v>
      </c>
      <c r="HQ153" s="24">
        <v>0</v>
      </c>
      <c r="HR153" s="23">
        <v>44293.503088703706</v>
      </c>
      <c r="HS153" s="25" t="s">
        <v>314</v>
      </c>
      <c r="HT153" s="25" t="s">
        <v>1496</v>
      </c>
      <c r="HU153" s="25" t="s">
        <v>1531</v>
      </c>
      <c r="HV153" s="25" t="s">
        <v>645</v>
      </c>
      <c r="HW153" s="25" t="s">
        <v>353</v>
      </c>
      <c r="HX153" s="25" t="s">
        <v>353</v>
      </c>
      <c r="HY153" s="25" t="s">
        <v>353</v>
      </c>
      <c r="HZ153" s="25" t="s">
        <v>353</v>
      </c>
      <c r="IA153" s="25" t="s">
        <v>353</v>
      </c>
      <c r="IB153" s="25" t="s">
        <v>353</v>
      </c>
      <c r="IC153" s="25" t="s">
        <v>353</v>
      </c>
      <c r="ID153" s="25" t="s">
        <v>353</v>
      </c>
      <c r="IE153" s="25" t="s">
        <v>353</v>
      </c>
      <c r="IF153" s="25" t="s">
        <v>353</v>
      </c>
      <c r="IG153" s="25" t="s">
        <v>353</v>
      </c>
      <c r="IH153" s="25" t="s">
        <v>353</v>
      </c>
      <c r="II153" s="25" t="s">
        <v>320</v>
      </c>
      <c r="IJ153" s="25"/>
      <c r="IK153" s="74">
        <v>-999</v>
      </c>
      <c r="IL153" s="25" t="s">
        <v>353</v>
      </c>
      <c r="IM153" s="25" t="s">
        <v>320</v>
      </c>
      <c r="IN153" s="25"/>
      <c r="IO153" s="74">
        <v>-999</v>
      </c>
      <c r="IP153" s="25" t="s">
        <v>353</v>
      </c>
      <c r="IQ153" s="25" t="s">
        <v>353</v>
      </c>
      <c r="IR153" s="25" t="s">
        <v>320</v>
      </c>
      <c r="IS153" s="25"/>
      <c r="IT153" s="74">
        <v>-999</v>
      </c>
      <c r="IU153" s="25" t="s">
        <v>353</v>
      </c>
      <c r="IV153" s="25" t="s">
        <v>320</v>
      </c>
      <c r="IW153" s="25"/>
      <c r="IX153" s="24">
        <v>-999</v>
      </c>
      <c r="IY153" s="25" t="s">
        <v>353</v>
      </c>
      <c r="IZ153" s="25" t="s">
        <v>353</v>
      </c>
      <c r="JA153" s="25" t="s">
        <v>320</v>
      </c>
      <c r="JB153" s="25"/>
      <c r="JC153" s="74">
        <v>-999</v>
      </c>
      <c r="JD153" s="25" t="s">
        <v>353</v>
      </c>
      <c r="JE153" s="25" t="s">
        <v>320</v>
      </c>
      <c r="JF153" s="25"/>
      <c r="JG153" s="74">
        <v>-999</v>
      </c>
      <c r="JH153" s="25" t="s">
        <v>353</v>
      </c>
      <c r="JI153" s="25" t="s">
        <v>353</v>
      </c>
      <c r="JJ153" s="25" t="s">
        <v>353</v>
      </c>
      <c r="JK153" s="25" t="s">
        <v>353</v>
      </c>
      <c r="JL153" s="25" t="s">
        <v>353</v>
      </c>
      <c r="JM153" s="25" t="s">
        <v>353</v>
      </c>
      <c r="JN153" s="25" t="s">
        <v>353</v>
      </c>
      <c r="JO153" s="25" t="s">
        <v>353</v>
      </c>
      <c r="JP153" s="25" t="s">
        <v>353</v>
      </c>
      <c r="JQ153" s="25" t="s">
        <v>353</v>
      </c>
      <c r="JR153" s="25" t="s">
        <v>353</v>
      </c>
      <c r="JS153" s="25" t="s">
        <v>353</v>
      </c>
      <c r="JT153" s="25" t="s">
        <v>353</v>
      </c>
      <c r="JU153" s="25" t="s">
        <v>353</v>
      </c>
      <c r="JV153" s="25" t="s">
        <v>353</v>
      </c>
      <c r="JW153" s="25" t="s">
        <v>353</v>
      </c>
      <c r="JX153" s="25" t="s">
        <v>353</v>
      </c>
      <c r="JY153" s="25" t="s">
        <v>353</v>
      </c>
      <c r="JZ153" s="25" t="s">
        <v>353</v>
      </c>
      <c r="KA153" s="25" t="s">
        <v>353</v>
      </c>
      <c r="KB153" s="25" t="s">
        <v>353</v>
      </c>
      <c r="KC153" s="25" t="s">
        <v>353</v>
      </c>
      <c r="KD153" s="25" t="s">
        <v>353</v>
      </c>
      <c r="KE153" s="25" t="s">
        <v>353</v>
      </c>
      <c r="KF153" s="25" t="s">
        <v>353</v>
      </c>
      <c r="KG153" s="25" t="s">
        <v>353</v>
      </c>
      <c r="KH153" s="25" t="s">
        <v>353</v>
      </c>
      <c r="KI153" s="25" t="s">
        <v>353</v>
      </c>
      <c r="KJ153" s="25" t="s">
        <v>353</v>
      </c>
      <c r="KK153" s="25" t="s">
        <v>353</v>
      </c>
      <c r="KL153" s="25" t="s">
        <v>353</v>
      </c>
      <c r="KM153" s="25" t="s">
        <v>353</v>
      </c>
      <c r="KN153" s="25" t="s">
        <v>353</v>
      </c>
      <c r="KO153" s="25" t="s">
        <v>353</v>
      </c>
      <c r="KP153" s="25" t="s">
        <v>353</v>
      </c>
      <c r="KQ153" s="25" t="s">
        <v>353</v>
      </c>
      <c r="KR153" s="25" t="s">
        <v>353</v>
      </c>
      <c r="KS153" s="25" t="s">
        <v>353</v>
      </c>
      <c r="KT153" s="25" t="s">
        <v>353</v>
      </c>
      <c r="KU153" s="25" t="s">
        <v>353</v>
      </c>
      <c r="KV153" s="25" t="s">
        <v>353</v>
      </c>
      <c r="KW153" s="25" t="s">
        <v>353</v>
      </c>
      <c r="KX153" s="25" t="s">
        <v>353</v>
      </c>
      <c r="KY153" s="25" t="s">
        <v>353</v>
      </c>
      <c r="KZ153" s="25" t="s">
        <v>353</v>
      </c>
      <c r="LA153" s="25" t="s">
        <v>353</v>
      </c>
      <c r="LB153" s="25" t="s">
        <v>353</v>
      </c>
      <c r="LC153" s="25" t="s">
        <v>353</v>
      </c>
      <c r="LD153" s="25" t="s">
        <v>353</v>
      </c>
      <c r="LE153" s="25" t="s">
        <v>353</v>
      </c>
      <c r="LF153" s="25" t="s">
        <v>353</v>
      </c>
      <c r="LG153" s="25" t="s">
        <v>353</v>
      </c>
      <c r="LH153" s="25" t="s">
        <v>353</v>
      </c>
      <c r="LI153" s="25" t="s">
        <v>353</v>
      </c>
      <c r="LJ153" s="25" t="s">
        <v>353</v>
      </c>
      <c r="LK153" s="25" t="s">
        <v>353</v>
      </c>
      <c r="LL153" s="25" t="s">
        <v>353</v>
      </c>
      <c r="LM153" s="25" t="s">
        <v>353</v>
      </c>
      <c r="LN153" s="25" t="s">
        <v>353</v>
      </c>
      <c r="LO153" s="25" t="s">
        <v>353</v>
      </c>
      <c r="LP153" s="25" t="s">
        <v>353</v>
      </c>
      <c r="LQ153" s="25" t="s">
        <v>353</v>
      </c>
      <c r="LR153" s="25" t="s">
        <v>353</v>
      </c>
      <c r="LS153" s="25" t="s">
        <v>353</v>
      </c>
      <c r="LT153" s="25" t="s">
        <v>353</v>
      </c>
      <c r="LU153" s="25" t="s">
        <v>353</v>
      </c>
      <c r="LV153" s="25" t="s">
        <v>353</v>
      </c>
      <c r="LW153" s="25" t="s">
        <v>353</v>
      </c>
      <c r="LX153" s="25" t="s">
        <v>353</v>
      </c>
      <c r="LY153" s="25" t="s">
        <v>353</v>
      </c>
      <c r="LZ153" s="25" t="s">
        <v>353</v>
      </c>
      <c r="MA153">
        <f t="shared" si="117"/>
        <v>10</v>
      </c>
      <c r="MB153" t="str">
        <f t="shared" si="118"/>
        <v/>
      </c>
      <c r="MC153">
        <f t="shared" si="119"/>
        <v>6</v>
      </c>
      <c r="MD153" t="str">
        <f t="shared" si="120"/>
        <v/>
      </c>
      <c r="ME153" t="str">
        <f t="shared" si="150"/>
        <v/>
      </c>
      <c r="MF153">
        <f t="shared" si="151"/>
        <v>1.6666666666666667</v>
      </c>
      <c r="MG153" t="str">
        <f t="shared" si="152"/>
        <v/>
      </c>
      <c r="MH153">
        <f t="shared" si="153"/>
        <v>1.2</v>
      </c>
      <c r="MI153" t="str">
        <f t="shared" si="154"/>
        <v/>
      </c>
      <c r="MJ153" t="str">
        <f t="shared" si="155"/>
        <v/>
      </c>
      <c r="MK153">
        <f t="shared" si="156"/>
        <v>0.4</v>
      </c>
      <c r="ML153">
        <f t="shared" si="157"/>
        <v>3.8</v>
      </c>
      <c r="MM153">
        <f t="shared" si="158"/>
        <v>2</v>
      </c>
      <c r="MN153">
        <f t="shared" si="159"/>
        <v>3</v>
      </c>
      <c r="MO153">
        <f t="shared" si="160"/>
        <v>0.66666666666666663</v>
      </c>
      <c r="MP153">
        <f t="shared" si="161"/>
        <v>3.6666666666666665</v>
      </c>
      <c r="MQ153" t="str">
        <f t="shared" si="162"/>
        <v/>
      </c>
      <c r="MR153" t="str">
        <f t="shared" si="163"/>
        <v/>
      </c>
      <c r="MS153">
        <f t="shared" si="164"/>
        <v>100</v>
      </c>
      <c r="MT153">
        <f t="shared" si="165"/>
        <v>88.428571428571431</v>
      </c>
      <c r="MU153" s="77">
        <f t="shared" si="121"/>
        <v>1</v>
      </c>
      <c r="MV153">
        <f t="shared" si="122"/>
        <v>0</v>
      </c>
      <c r="MW153">
        <v>1</v>
      </c>
      <c r="MX153">
        <v>1</v>
      </c>
      <c r="MY153">
        <f t="shared" si="123"/>
        <v>0</v>
      </c>
      <c r="MZ153">
        <v>1</v>
      </c>
      <c r="NA153">
        <v>1</v>
      </c>
      <c r="NB153">
        <f t="shared" si="124"/>
        <v>1</v>
      </c>
      <c r="NC153">
        <f t="shared" si="125"/>
        <v>0</v>
      </c>
      <c r="ND153">
        <f t="shared" si="126"/>
        <v>0</v>
      </c>
      <c r="NE153">
        <f t="shared" si="127"/>
        <v>0</v>
      </c>
      <c r="NF153">
        <f t="shared" si="128"/>
        <v>0</v>
      </c>
      <c r="NG153">
        <f t="shared" si="129"/>
        <v>1</v>
      </c>
      <c r="NH153" t="str">
        <f t="shared" si="130"/>
        <v/>
      </c>
      <c r="NI153" t="str">
        <f t="shared" si="131"/>
        <v/>
      </c>
      <c r="NJ153" t="str">
        <f t="shared" si="132"/>
        <v/>
      </c>
      <c r="NK153" t="str">
        <f t="shared" si="133"/>
        <v/>
      </c>
      <c r="NL153" t="str">
        <f t="shared" si="134"/>
        <v/>
      </c>
      <c r="NM153" t="str">
        <f t="shared" si="135"/>
        <v/>
      </c>
      <c r="NN153" s="77" t="str">
        <f t="shared" si="136"/>
        <v/>
      </c>
      <c r="NO153" s="77" t="str">
        <f t="shared" si="137"/>
        <v/>
      </c>
      <c r="NP153" s="77" t="str">
        <f t="shared" si="138"/>
        <v/>
      </c>
      <c r="NQ153" s="77" t="str">
        <f t="shared" si="139"/>
        <v/>
      </c>
      <c r="NR153" s="77" t="str">
        <f t="shared" si="140"/>
        <v/>
      </c>
      <c r="NS153" s="77" t="str">
        <f t="shared" si="141"/>
        <v/>
      </c>
      <c r="NT153" s="77" t="str">
        <f t="shared" si="142"/>
        <v/>
      </c>
      <c r="NU153" s="77" t="str">
        <f t="shared" si="143"/>
        <v/>
      </c>
      <c r="NV153" s="77" t="str">
        <f t="shared" si="144"/>
        <v/>
      </c>
      <c r="NW153" s="77" t="e">
        <f>IF(LEN(VLOOKUP(I:I,#REF!, 2, 0))=0, "", VLOOKUP(I:I,#REF!, 2, 0))</f>
        <v>#REF!</v>
      </c>
      <c r="NX153" s="77" t="e">
        <f>IF(LEN(VLOOKUP(I:I,#REF!, 3, 0))=0, "", VLOOKUP(I:I,#REF!, 3, 0))</f>
        <v>#REF!</v>
      </c>
      <c r="NY153" s="77">
        <f t="shared" si="166"/>
        <v>0.66666666666666663</v>
      </c>
      <c r="NZ153" s="77">
        <f t="shared" si="167"/>
        <v>1</v>
      </c>
      <c r="OA153" s="77">
        <f t="shared" si="168"/>
        <v>0</v>
      </c>
      <c r="OB153" s="77">
        <f t="shared" si="145"/>
        <v>0.33333333333333331</v>
      </c>
      <c r="OC153">
        <f t="shared" si="146"/>
        <v>0.5</v>
      </c>
      <c r="OD153" s="77">
        <f t="shared" si="169"/>
        <v>0.25</v>
      </c>
      <c r="OE153" t="str">
        <f t="shared" si="147"/>
        <v/>
      </c>
      <c r="OF153" t="str">
        <f t="shared" si="148"/>
        <v/>
      </c>
      <c r="OG153" t="str">
        <f t="shared" si="170"/>
        <v/>
      </c>
      <c r="OH153">
        <f t="shared" si="149"/>
        <v>0.5</v>
      </c>
      <c r="OI153">
        <f t="shared" si="171"/>
        <v>0.25</v>
      </c>
      <c r="OJ153" s="77">
        <f t="shared" si="172"/>
        <v>0.625</v>
      </c>
      <c r="OK153" t="e">
        <f>IF(LEN(VLOOKUP(I:I,#REF!, 2, 0))=0, "", VLOOKUP(I:I,#REF!, 2, 0))</f>
        <v>#REF!</v>
      </c>
      <c r="OL153" t="e">
        <f>IF(LEN(VLOOKUP(I:I,#REF!, 3, 0))=0, "", VLOOKUP(I:I,#REF!, 3, 0))</f>
        <v>#REF!</v>
      </c>
      <c r="OM153" t="s">
        <v>353</v>
      </c>
      <c r="ON153" t="s">
        <v>353</v>
      </c>
      <c r="OO153" s="109">
        <v>1</v>
      </c>
      <c r="OP153" t="str">
        <f t="shared" si="173"/>
        <v/>
      </c>
      <c r="OQ153">
        <v>0</v>
      </c>
      <c r="OR153">
        <v>5</v>
      </c>
      <c r="OS153">
        <f t="shared" si="174"/>
        <v>7</v>
      </c>
    </row>
    <row r="154" spans="1:409" ht="18" customHeight="1">
      <c r="E154">
        <v>1</v>
      </c>
      <c r="F154" t="s">
        <v>353</v>
      </c>
      <c r="G154" t="s">
        <v>353</v>
      </c>
      <c r="H154" s="110" t="s">
        <v>2003</v>
      </c>
      <c r="I154" s="110" t="s">
        <v>2003</v>
      </c>
      <c r="J154" s="5"/>
      <c r="K154" s="6">
        <v>44285.652777777781</v>
      </c>
      <c r="L154" s="6">
        <v>44287.438611111109</v>
      </c>
      <c r="M154" s="7">
        <v>100</v>
      </c>
      <c r="N154" s="7">
        <v>2</v>
      </c>
      <c r="O154" s="73">
        <v>1</v>
      </c>
      <c r="P154" s="4" t="s">
        <v>313</v>
      </c>
      <c r="Q154" s="7">
        <v>154295</v>
      </c>
      <c r="R154" s="7">
        <v>1</v>
      </c>
      <c r="S154" s="6">
        <v>44287.438621886577</v>
      </c>
      <c r="T154" s="4" t="s">
        <v>314</v>
      </c>
      <c r="U154" s="4" t="s">
        <v>779</v>
      </c>
      <c r="V154" s="4" t="s">
        <v>1158</v>
      </c>
      <c r="W154" s="4" t="s">
        <v>675</v>
      </c>
      <c r="X154" s="7">
        <v>27.483000000000001</v>
      </c>
      <c r="Y154" s="7">
        <v>32.996000000000002</v>
      </c>
      <c r="Z154" s="7">
        <v>40.100999999999999</v>
      </c>
      <c r="AA154" s="7">
        <v>3</v>
      </c>
      <c r="AB154" s="7">
        <v>0</v>
      </c>
      <c r="AC154" s="7">
        <v>0</v>
      </c>
      <c r="AD154" s="7">
        <v>0</v>
      </c>
      <c r="AE154" s="7">
        <v>0</v>
      </c>
      <c r="AF154" s="7">
        <v>3</v>
      </c>
      <c r="AG154" s="7">
        <v>3</v>
      </c>
      <c r="AH154" s="7">
        <v>1</v>
      </c>
      <c r="AI154" s="7">
        <v>0</v>
      </c>
      <c r="AJ154" s="4" t="s">
        <v>2004</v>
      </c>
      <c r="AK154" s="7">
        <v>2.8029999999999999</v>
      </c>
      <c r="AL154" s="7">
        <v>4.9000000000000004</v>
      </c>
      <c r="AM154" s="7">
        <v>6.2</v>
      </c>
      <c r="AN154" s="7">
        <v>2</v>
      </c>
      <c r="AO154" s="7">
        <v>1</v>
      </c>
      <c r="AP154" s="7">
        <v>0</v>
      </c>
      <c r="AQ154" s="7">
        <v>0</v>
      </c>
      <c r="AR154" s="7">
        <v>0</v>
      </c>
      <c r="AS154" s="7">
        <v>158.23400000000001</v>
      </c>
      <c r="AT154" s="7">
        <v>0</v>
      </c>
      <c r="AU154" s="7">
        <v>165.45099999999999</v>
      </c>
      <c r="AV154" s="7">
        <v>178.42599999999999</v>
      </c>
      <c r="AW154" s="7">
        <v>216.43799999999999</v>
      </c>
      <c r="AX154" s="7">
        <v>2</v>
      </c>
      <c r="AY154" s="4" t="s">
        <v>479</v>
      </c>
      <c r="AZ154" s="4" t="s">
        <v>377</v>
      </c>
      <c r="BA154" s="4"/>
      <c r="BB154" s="73">
        <v>1</v>
      </c>
      <c r="BC154" s="4" t="s">
        <v>2005</v>
      </c>
      <c r="BD154" s="7">
        <v>0</v>
      </c>
      <c r="BE154" s="7">
        <v>0</v>
      </c>
      <c r="BF154" s="7">
        <v>374.71</v>
      </c>
      <c r="BG154" s="7">
        <v>0</v>
      </c>
      <c r="BH154" s="7">
        <v>3.63</v>
      </c>
      <c r="BI154" s="7">
        <v>18.780999999999999</v>
      </c>
      <c r="BJ154" s="7">
        <v>19.869</v>
      </c>
      <c r="BK154" s="7">
        <v>2</v>
      </c>
      <c r="BL154" s="4" t="s">
        <v>2006</v>
      </c>
      <c r="BM154" s="7">
        <v>50.247999999999998</v>
      </c>
      <c r="BN154" s="7">
        <v>50.247999999999998</v>
      </c>
      <c r="BO154" s="7">
        <v>82.242000000000004</v>
      </c>
      <c r="BP154" s="7">
        <v>1</v>
      </c>
      <c r="BQ154" s="7">
        <v>94</v>
      </c>
      <c r="BR154" s="7">
        <v>100</v>
      </c>
      <c r="BS154" s="7">
        <v>45.44</v>
      </c>
      <c r="BT154" s="7">
        <v>466.91899999999998</v>
      </c>
      <c r="BU154" s="7">
        <v>488.55900000000003</v>
      </c>
      <c r="BV154" s="7">
        <v>8</v>
      </c>
      <c r="BW154" s="4" t="s">
        <v>572</v>
      </c>
      <c r="BX154" s="4" t="s">
        <v>572</v>
      </c>
      <c r="BY154" s="4"/>
      <c r="BZ154" s="73">
        <v>0</v>
      </c>
      <c r="CA154" s="4" t="s">
        <v>2007</v>
      </c>
      <c r="CB154" s="7">
        <v>0</v>
      </c>
      <c r="CC154" s="7">
        <v>0</v>
      </c>
      <c r="CD154" s="7">
        <v>51.308999999999997</v>
      </c>
      <c r="CE154" s="7">
        <v>0</v>
      </c>
      <c r="CF154" s="7">
        <v>100</v>
      </c>
      <c r="CG154" s="7">
        <v>90</v>
      </c>
      <c r="CH154" s="7">
        <v>73.748999999999995</v>
      </c>
      <c r="CI154" s="7">
        <v>124.133</v>
      </c>
      <c r="CJ154" s="7">
        <v>139.08699999999999</v>
      </c>
      <c r="CK154" s="7">
        <v>2</v>
      </c>
      <c r="CL154" s="97" t="s">
        <v>413</v>
      </c>
      <c r="CM154" s="94" t="s">
        <v>414</v>
      </c>
      <c r="CN154" s="7">
        <v>0</v>
      </c>
      <c r="CO154" s="7">
        <v>0</v>
      </c>
      <c r="CP154" s="7">
        <v>471.46699999999998</v>
      </c>
      <c r="CQ154" s="7">
        <v>0</v>
      </c>
      <c r="CR154" s="7">
        <v>100</v>
      </c>
      <c r="CS154" s="7">
        <v>20</v>
      </c>
      <c r="CT154" s="7">
        <v>0</v>
      </c>
      <c r="CU154" s="7">
        <v>0</v>
      </c>
      <c r="CV154" s="4" t="s">
        <v>2008</v>
      </c>
      <c r="CW154" s="7">
        <v>0</v>
      </c>
      <c r="CX154" s="7">
        <v>0</v>
      </c>
      <c r="CY154" s="7">
        <v>436.58600000000001</v>
      </c>
      <c r="CZ154" s="7">
        <v>0</v>
      </c>
      <c r="DA154" s="7">
        <v>5.6879999999999997</v>
      </c>
      <c r="DB154" s="7">
        <v>6.4039999999999999</v>
      </c>
      <c r="DC154" s="7">
        <v>8.5500000000000007</v>
      </c>
      <c r="DD154" s="7">
        <v>2</v>
      </c>
      <c r="DE154" s="4" t="s">
        <v>377</v>
      </c>
      <c r="DF154" s="7">
        <v>0</v>
      </c>
      <c r="DG154" s="7">
        <v>0</v>
      </c>
      <c r="DH154" s="7">
        <v>106.378</v>
      </c>
      <c r="DI154" s="7">
        <v>0</v>
      </c>
      <c r="DJ154" s="7">
        <v>100</v>
      </c>
      <c r="DK154" s="7">
        <v>100</v>
      </c>
      <c r="DL154" s="7">
        <v>90.846999999999994</v>
      </c>
      <c r="DM154" s="7">
        <v>289.12799999999999</v>
      </c>
      <c r="DN154" s="7">
        <v>589.577</v>
      </c>
      <c r="DO154" s="7">
        <v>5</v>
      </c>
      <c r="DP154" s="4" t="s">
        <v>327</v>
      </c>
      <c r="DQ154" s="4" t="s">
        <v>327</v>
      </c>
      <c r="DR154" s="4"/>
      <c r="DS154" s="73">
        <v>0</v>
      </c>
      <c r="DT154" s="4" t="s">
        <v>2009</v>
      </c>
      <c r="DU154" s="7">
        <v>0</v>
      </c>
      <c r="DV154" s="7">
        <v>0</v>
      </c>
      <c r="DW154" s="7">
        <v>150.55600000000001</v>
      </c>
      <c r="DX154" s="7">
        <v>0</v>
      </c>
      <c r="DY154" s="7">
        <v>100</v>
      </c>
      <c r="DZ154" s="7">
        <v>70</v>
      </c>
      <c r="EA154" s="7">
        <v>36.137999999999998</v>
      </c>
      <c r="EB154" s="7">
        <v>56.768000000000001</v>
      </c>
      <c r="EC154" s="7">
        <v>60.398000000000003</v>
      </c>
      <c r="ED154" s="7">
        <v>2</v>
      </c>
      <c r="EE154" s="94" t="s">
        <v>417</v>
      </c>
      <c r="EF154" s="94" t="s">
        <v>364</v>
      </c>
      <c r="EG154" s="7">
        <v>0</v>
      </c>
      <c r="EH154" s="7">
        <v>0</v>
      </c>
      <c r="EI154" s="7">
        <v>5144.6379999999999</v>
      </c>
      <c r="EJ154" s="7">
        <v>0</v>
      </c>
      <c r="EK154" s="7">
        <v>70</v>
      </c>
      <c r="EL154" s="7">
        <v>70</v>
      </c>
      <c r="EM154" s="7">
        <v>0</v>
      </c>
      <c r="EN154" s="7">
        <v>0</v>
      </c>
      <c r="EO154" s="4" t="s">
        <v>2010</v>
      </c>
      <c r="EP154" s="7">
        <v>12.488</v>
      </c>
      <c r="EQ154" s="7">
        <v>28.997</v>
      </c>
      <c r="ER154" s="7">
        <v>37.411000000000001</v>
      </c>
      <c r="ES154" s="7">
        <v>6</v>
      </c>
      <c r="ET154" s="4" t="s">
        <v>419</v>
      </c>
      <c r="EU154" s="7">
        <v>0</v>
      </c>
      <c r="EV154" s="7">
        <v>0</v>
      </c>
      <c r="EW154" s="7">
        <v>284.74099999999999</v>
      </c>
      <c r="EX154" s="7">
        <v>0</v>
      </c>
      <c r="EY154" s="7">
        <v>100</v>
      </c>
      <c r="EZ154" s="7">
        <v>100</v>
      </c>
      <c r="FA154" s="7">
        <v>20.81</v>
      </c>
      <c r="FB154" s="7">
        <v>120.053</v>
      </c>
      <c r="FC154" s="7">
        <v>122.337</v>
      </c>
      <c r="FD154" s="7">
        <v>17</v>
      </c>
      <c r="FE154" s="4" t="s">
        <v>2011</v>
      </c>
      <c r="FF154" s="7">
        <v>4</v>
      </c>
      <c r="FG154" s="7">
        <v>3</v>
      </c>
      <c r="FH154" s="7">
        <v>0</v>
      </c>
      <c r="FI154" s="7">
        <v>0</v>
      </c>
      <c r="FJ154" s="7">
        <v>1</v>
      </c>
      <c r="FK154" s="7">
        <v>0</v>
      </c>
      <c r="FL154" s="4" t="s">
        <v>336</v>
      </c>
      <c r="FM154" s="4" t="s">
        <v>337</v>
      </c>
      <c r="FN154" s="7">
        <v>0</v>
      </c>
      <c r="FO154" s="7">
        <v>13152.218000000001</v>
      </c>
      <c r="FP154" s="7">
        <v>13496.816999999999</v>
      </c>
      <c r="FQ154" s="7">
        <v>13497.93</v>
      </c>
      <c r="FR154" s="7">
        <v>17</v>
      </c>
      <c r="FS154" s="4" t="s">
        <v>323</v>
      </c>
      <c r="FT154" s="4" t="s">
        <v>323</v>
      </c>
      <c r="FU154" s="4"/>
      <c r="FV154" s="73">
        <v>1</v>
      </c>
      <c r="FW154" s="4" t="s">
        <v>2012</v>
      </c>
      <c r="FX154" s="4" t="s">
        <v>339</v>
      </c>
      <c r="FY154" s="7">
        <v>242.5</v>
      </c>
      <c r="FZ154" s="7">
        <v>288.98500000000001</v>
      </c>
      <c r="GA154" s="7">
        <v>297.42200000000003</v>
      </c>
      <c r="GB154" s="7">
        <v>6</v>
      </c>
      <c r="GC154" s="4" t="s">
        <v>1511</v>
      </c>
      <c r="GD154" s="4" t="s">
        <v>368</v>
      </c>
      <c r="GE154" s="4"/>
      <c r="GF154" s="73">
        <v>1</v>
      </c>
      <c r="GG154" s="4" t="s">
        <v>2013</v>
      </c>
      <c r="GH154" s="4" t="s">
        <v>339</v>
      </c>
      <c r="GI154" s="7">
        <v>58.670999999999999</v>
      </c>
      <c r="GJ154" s="7">
        <v>63.113999999999997</v>
      </c>
      <c r="GK154" s="7">
        <v>147.31399999999999</v>
      </c>
      <c r="GL154" s="7">
        <v>2</v>
      </c>
      <c r="GM154" s="7">
        <v>2</v>
      </c>
      <c r="GN154" s="4" t="s">
        <v>2014</v>
      </c>
      <c r="GO154" s="7">
        <v>52.429000000000002</v>
      </c>
      <c r="GP154" s="7">
        <v>52.429000000000002</v>
      </c>
      <c r="GQ154" s="7">
        <v>58.31</v>
      </c>
      <c r="GR154" s="7">
        <v>1</v>
      </c>
      <c r="GS154" s="7">
        <v>1</v>
      </c>
      <c r="GT154" s="7">
        <v>0</v>
      </c>
      <c r="GU154" s="7">
        <v>0</v>
      </c>
      <c r="GV154" s="7">
        <v>2</v>
      </c>
      <c r="GW154" s="4" t="s">
        <v>345</v>
      </c>
      <c r="GX154" s="7">
        <v>6.2249999999999996</v>
      </c>
      <c r="GY154" s="7">
        <v>46.627000000000002</v>
      </c>
      <c r="GZ154" s="7">
        <v>58.838999999999999</v>
      </c>
      <c r="HA154" s="7">
        <v>8</v>
      </c>
      <c r="HB154" s="7">
        <v>2</v>
      </c>
      <c r="HC154" s="7">
        <v>4</v>
      </c>
      <c r="HD154" s="7">
        <v>2</v>
      </c>
      <c r="HE154" s="7">
        <v>3</v>
      </c>
      <c r="HF154" s="7">
        <v>5</v>
      </c>
      <c r="HG154" s="7">
        <v>3</v>
      </c>
      <c r="HH154" s="7">
        <v>4</v>
      </c>
      <c r="HI154" s="4" t="s">
        <v>346</v>
      </c>
      <c r="HJ154" s="4" t="s">
        <v>347</v>
      </c>
      <c r="HK154" s="8"/>
      <c r="HL154" s="4" t="s">
        <v>2003</v>
      </c>
      <c r="HM154" s="6">
        <v>44288.471053240741</v>
      </c>
      <c r="HN154" s="6">
        <v>44288.471597222226</v>
      </c>
      <c r="HO154" s="7">
        <v>9</v>
      </c>
      <c r="HP154" s="7">
        <v>46</v>
      </c>
      <c r="HQ154" s="7">
        <v>0</v>
      </c>
      <c r="HR154" s="6">
        <v>44293.503079861111</v>
      </c>
      <c r="HS154" s="4" t="s">
        <v>314</v>
      </c>
      <c r="HT154" s="4" t="s">
        <v>779</v>
      </c>
      <c r="HU154" s="4" t="s">
        <v>1158</v>
      </c>
      <c r="HV154" s="4" t="s">
        <v>675</v>
      </c>
      <c r="HW154" s="4" t="s">
        <v>353</v>
      </c>
      <c r="HX154" s="4" t="s">
        <v>353</v>
      </c>
      <c r="HY154" s="4" t="s">
        <v>353</v>
      </c>
      <c r="HZ154" s="4" t="s">
        <v>353</v>
      </c>
      <c r="IA154" s="4" t="s">
        <v>353</v>
      </c>
      <c r="IB154" s="4" t="s">
        <v>353</v>
      </c>
      <c r="IC154" s="4" t="s">
        <v>353</v>
      </c>
      <c r="ID154" s="4" t="s">
        <v>353</v>
      </c>
      <c r="IE154" s="4" t="s">
        <v>353</v>
      </c>
      <c r="IF154" s="4" t="s">
        <v>353</v>
      </c>
      <c r="IG154" s="4" t="s">
        <v>353</v>
      </c>
      <c r="IH154" s="4" t="s">
        <v>353</v>
      </c>
      <c r="II154" s="4" t="s">
        <v>320</v>
      </c>
      <c r="IJ154" s="4"/>
      <c r="IK154" s="73">
        <v>-999</v>
      </c>
      <c r="IL154" s="4" t="s">
        <v>353</v>
      </c>
      <c r="IM154" s="4" t="s">
        <v>320</v>
      </c>
      <c r="IN154" s="4"/>
      <c r="IO154" s="73">
        <v>-999</v>
      </c>
      <c r="IP154" s="4" t="s">
        <v>353</v>
      </c>
      <c r="IQ154" s="4" t="s">
        <v>353</v>
      </c>
      <c r="IR154" s="4" t="s">
        <v>320</v>
      </c>
      <c r="IS154" s="4"/>
      <c r="IT154" s="73">
        <v>-999</v>
      </c>
      <c r="IU154" s="4" t="s">
        <v>353</v>
      </c>
      <c r="IV154" s="4" t="s">
        <v>320</v>
      </c>
      <c r="IW154" s="4"/>
      <c r="IX154" s="7">
        <v>-999</v>
      </c>
      <c r="IY154" s="4" t="s">
        <v>353</v>
      </c>
      <c r="IZ154" s="4" t="s">
        <v>353</v>
      </c>
      <c r="JA154" s="4" t="s">
        <v>320</v>
      </c>
      <c r="JB154" s="4"/>
      <c r="JC154" s="73">
        <v>-999</v>
      </c>
      <c r="JD154" s="4" t="s">
        <v>353</v>
      </c>
      <c r="JE154" s="4" t="s">
        <v>320</v>
      </c>
      <c r="JF154" s="4"/>
      <c r="JG154" s="73">
        <v>-999</v>
      </c>
      <c r="JH154" s="4" t="s">
        <v>353</v>
      </c>
      <c r="JI154" s="4" t="s">
        <v>353</v>
      </c>
      <c r="JJ154" s="4" t="s">
        <v>353</v>
      </c>
      <c r="JK154" s="4" t="s">
        <v>353</v>
      </c>
      <c r="JL154" s="4" t="s">
        <v>353</v>
      </c>
      <c r="JM154" s="4" t="s">
        <v>353</v>
      </c>
      <c r="JN154" s="4" t="s">
        <v>353</v>
      </c>
      <c r="JO154" s="4" t="s">
        <v>353</v>
      </c>
      <c r="JP154" s="4" t="s">
        <v>353</v>
      </c>
      <c r="JQ154" s="4" t="s">
        <v>353</v>
      </c>
      <c r="JR154" s="4" t="s">
        <v>353</v>
      </c>
      <c r="JS154" s="4" t="s">
        <v>353</v>
      </c>
      <c r="JT154" s="4" t="s">
        <v>353</v>
      </c>
      <c r="JU154" s="4" t="s">
        <v>353</v>
      </c>
      <c r="JV154" s="4" t="s">
        <v>353</v>
      </c>
      <c r="JW154" s="4" t="s">
        <v>353</v>
      </c>
      <c r="JX154" s="4" t="s">
        <v>353</v>
      </c>
      <c r="JY154" s="4" t="s">
        <v>353</v>
      </c>
      <c r="JZ154" s="4" t="s">
        <v>353</v>
      </c>
      <c r="KA154" s="4" t="s">
        <v>353</v>
      </c>
      <c r="KB154" s="4" t="s">
        <v>353</v>
      </c>
      <c r="KC154" s="4" t="s">
        <v>353</v>
      </c>
      <c r="KD154" s="4" t="s">
        <v>353</v>
      </c>
      <c r="KE154" s="4" t="s">
        <v>353</v>
      </c>
      <c r="KF154" s="4" t="s">
        <v>353</v>
      </c>
      <c r="KG154" s="4" t="s">
        <v>353</v>
      </c>
      <c r="KH154" s="4" t="s">
        <v>353</v>
      </c>
      <c r="KI154" s="4" t="s">
        <v>353</v>
      </c>
      <c r="KJ154" s="4" t="s">
        <v>353</v>
      </c>
      <c r="KK154" s="4" t="s">
        <v>353</v>
      </c>
      <c r="KL154" s="4" t="s">
        <v>353</v>
      </c>
      <c r="KM154" s="4" t="s">
        <v>353</v>
      </c>
      <c r="KN154" s="4" t="s">
        <v>353</v>
      </c>
      <c r="KO154" s="4" t="s">
        <v>353</v>
      </c>
      <c r="KP154" s="4" t="s">
        <v>353</v>
      </c>
      <c r="KQ154" s="4" t="s">
        <v>353</v>
      </c>
      <c r="KR154" s="4" t="s">
        <v>353</v>
      </c>
      <c r="KS154" s="4" t="s">
        <v>353</v>
      </c>
      <c r="KT154" s="4" t="s">
        <v>353</v>
      </c>
      <c r="KU154" s="4" t="s">
        <v>353</v>
      </c>
      <c r="KV154" s="4" t="s">
        <v>353</v>
      </c>
      <c r="KW154" s="4" t="s">
        <v>353</v>
      </c>
      <c r="KX154" s="4" t="s">
        <v>353</v>
      </c>
      <c r="KY154" s="4" t="s">
        <v>353</v>
      </c>
      <c r="KZ154" s="4" t="s">
        <v>353</v>
      </c>
      <c r="LA154" s="4" t="s">
        <v>353</v>
      </c>
      <c r="LB154" s="4" t="s">
        <v>353</v>
      </c>
      <c r="LC154" s="4" t="s">
        <v>353</v>
      </c>
      <c r="LD154" s="4" t="s">
        <v>353</v>
      </c>
      <c r="LE154" s="4" t="s">
        <v>353</v>
      </c>
      <c r="LF154" s="4" t="s">
        <v>353</v>
      </c>
      <c r="LG154" s="4" t="s">
        <v>353</v>
      </c>
      <c r="LH154" s="4" t="s">
        <v>353</v>
      </c>
      <c r="LI154" s="4" t="s">
        <v>353</v>
      </c>
      <c r="LJ154" s="4" t="s">
        <v>353</v>
      </c>
      <c r="LK154" s="4" t="s">
        <v>353</v>
      </c>
      <c r="LL154" s="4" t="s">
        <v>353</v>
      </c>
      <c r="LM154" s="4" t="s">
        <v>353</v>
      </c>
      <c r="LN154" s="4" t="s">
        <v>353</v>
      </c>
      <c r="LO154" s="4" t="s">
        <v>353</v>
      </c>
      <c r="LP154" s="4" t="s">
        <v>353</v>
      </c>
      <c r="LQ154" s="4" t="s">
        <v>353</v>
      </c>
      <c r="LR154" s="4" t="s">
        <v>353</v>
      </c>
      <c r="LS154" s="4" t="s">
        <v>353</v>
      </c>
      <c r="LT154" s="4" t="s">
        <v>353</v>
      </c>
      <c r="LU154" s="4" t="s">
        <v>353</v>
      </c>
      <c r="LV154" s="4" t="s">
        <v>353</v>
      </c>
      <c r="LW154" s="4" t="s">
        <v>353</v>
      </c>
      <c r="LX154" s="4" t="s">
        <v>353</v>
      </c>
      <c r="LY154" s="4" t="s">
        <v>353</v>
      </c>
      <c r="LZ154" s="4" t="s">
        <v>353</v>
      </c>
      <c r="MA154">
        <f t="shared" si="117"/>
        <v>7</v>
      </c>
      <c r="MB154" t="str">
        <f t="shared" si="118"/>
        <v/>
      </c>
      <c r="MC154">
        <f t="shared" si="119"/>
        <v>16</v>
      </c>
      <c r="MD154" t="str">
        <f t="shared" si="120"/>
        <v/>
      </c>
      <c r="ME154" t="str">
        <f t="shared" si="150"/>
        <v/>
      </c>
      <c r="MF154">
        <f t="shared" si="151"/>
        <v>1.1666666666666667</v>
      </c>
      <c r="MG154" t="str">
        <f t="shared" si="152"/>
        <v/>
      </c>
      <c r="MH154">
        <f t="shared" si="153"/>
        <v>3.2</v>
      </c>
      <c r="MI154" t="str">
        <f t="shared" si="154"/>
        <v/>
      </c>
      <c r="MJ154" t="str">
        <f t="shared" si="155"/>
        <v/>
      </c>
      <c r="MK154">
        <f t="shared" si="156"/>
        <v>0</v>
      </c>
      <c r="ML154">
        <f t="shared" si="157"/>
        <v>0.2</v>
      </c>
      <c r="MM154">
        <f t="shared" si="158"/>
        <v>0</v>
      </c>
      <c r="MN154">
        <f t="shared" si="159"/>
        <v>0</v>
      </c>
      <c r="MO154">
        <f t="shared" si="160"/>
        <v>0</v>
      </c>
      <c r="MP154">
        <f t="shared" si="161"/>
        <v>0.16666666666666666</v>
      </c>
      <c r="MQ154" t="str">
        <f t="shared" si="162"/>
        <v/>
      </c>
      <c r="MR154" t="str">
        <f t="shared" si="163"/>
        <v/>
      </c>
      <c r="MS154">
        <f t="shared" si="164"/>
        <v>94.857142857142861</v>
      </c>
      <c r="MT154">
        <f t="shared" si="165"/>
        <v>78.571428571428569</v>
      </c>
      <c r="MU154" s="77">
        <f t="shared" si="121"/>
        <v>1</v>
      </c>
      <c r="MV154">
        <f t="shared" si="122"/>
        <v>0</v>
      </c>
      <c r="MW154">
        <v>1</v>
      </c>
      <c r="MX154">
        <v>1</v>
      </c>
      <c r="MY154">
        <f t="shared" si="123"/>
        <v>0</v>
      </c>
      <c r="MZ154">
        <v>1</v>
      </c>
      <c r="NA154">
        <v>1</v>
      </c>
      <c r="NB154">
        <f t="shared" si="124"/>
        <v>1</v>
      </c>
      <c r="NC154">
        <f t="shared" si="125"/>
        <v>1</v>
      </c>
      <c r="ND154">
        <f t="shared" si="126"/>
        <v>1</v>
      </c>
      <c r="NE154">
        <f t="shared" si="127"/>
        <v>1</v>
      </c>
      <c r="NF154">
        <f t="shared" si="128"/>
        <v>0</v>
      </c>
      <c r="NG154">
        <f t="shared" si="129"/>
        <v>1</v>
      </c>
      <c r="NH154" t="str">
        <f t="shared" si="130"/>
        <v/>
      </c>
      <c r="NI154" t="str">
        <f t="shared" si="131"/>
        <v/>
      </c>
      <c r="NJ154" t="str">
        <f t="shared" si="132"/>
        <v/>
      </c>
      <c r="NK154" t="str">
        <f t="shared" si="133"/>
        <v/>
      </c>
      <c r="NL154" t="str">
        <f t="shared" si="134"/>
        <v/>
      </c>
      <c r="NM154" t="str">
        <f t="shared" si="135"/>
        <v/>
      </c>
      <c r="NN154" s="77" t="str">
        <f t="shared" si="136"/>
        <v/>
      </c>
      <c r="NO154" s="77" t="str">
        <f t="shared" si="137"/>
        <v/>
      </c>
      <c r="NP154" s="77" t="str">
        <f t="shared" si="138"/>
        <v/>
      </c>
      <c r="NQ154" s="77" t="str">
        <f t="shared" si="139"/>
        <v/>
      </c>
      <c r="NR154" s="77" t="str">
        <f t="shared" si="140"/>
        <v/>
      </c>
      <c r="NS154" s="77" t="str">
        <f t="shared" si="141"/>
        <v/>
      </c>
      <c r="NT154" s="77" t="str">
        <f t="shared" si="142"/>
        <v/>
      </c>
      <c r="NU154" s="77" t="str">
        <f t="shared" si="143"/>
        <v/>
      </c>
      <c r="NV154" s="77" t="str">
        <f t="shared" si="144"/>
        <v/>
      </c>
      <c r="NW154" s="77" t="e">
        <f>IF(LEN(VLOOKUP(I:I,#REF!, 2, 0))=0, "", VLOOKUP(I:I,#REF!, 2, 0))</f>
        <v>#REF!</v>
      </c>
      <c r="NX154" s="77" t="e">
        <f>IF(LEN(VLOOKUP(I:I,#REF!, 3, 0))=0, "", VLOOKUP(I:I,#REF!, 3, 0))</f>
        <v>#REF!</v>
      </c>
      <c r="NY154" s="77">
        <f t="shared" si="166"/>
        <v>0.66666666666666663</v>
      </c>
      <c r="NZ154" s="77">
        <f t="shared" si="167"/>
        <v>1</v>
      </c>
      <c r="OA154" s="77">
        <f t="shared" si="168"/>
        <v>0</v>
      </c>
      <c r="OB154" s="77">
        <f t="shared" si="145"/>
        <v>0.83333333333333337</v>
      </c>
      <c r="OC154">
        <f t="shared" si="146"/>
        <v>1</v>
      </c>
      <c r="OD154" s="77">
        <f t="shared" si="169"/>
        <v>0.75</v>
      </c>
      <c r="OE154" t="str">
        <f t="shared" si="147"/>
        <v/>
      </c>
      <c r="OF154" t="str">
        <f t="shared" si="148"/>
        <v/>
      </c>
      <c r="OG154" t="str">
        <f t="shared" si="170"/>
        <v/>
      </c>
      <c r="OH154">
        <f t="shared" si="149"/>
        <v>0.75</v>
      </c>
      <c r="OI154">
        <f t="shared" si="171"/>
        <v>0.5</v>
      </c>
      <c r="OJ154" s="77">
        <f t="shared" si="172"/>
        <v>0.875</v>
      </c>
      <c r="OK154" t="e">
        <f>IF(LEN(VLOOKUP(I:I,#REF!, 2, 0))=0, "", VLOOKUP(I:I,#REF!, 2, 0))</f>
        <v>#REF!</v>
      </c>
      <c r="OL154" t="e">
        <f>IF(LEN(VLOOKUP(I:I,#REF!, 3, 0))=0, "", VLOOKUP(I:I,#REF!, 3, 0))</f>
        <v>#REF!</v>
      </c>
      <c r="OM154" t="s">
        <v>353</v>
      </c>
      <c r="ON154" t="s">
        <v>353</v>
      </c>
      <c r="OO154" s="109">
        <v>1</v>
      </c>
      <c r="OP154" t="str">
        <f t="shared" si="173"/>
        <v/>
      </c>
      <c r="OQ154">
        <v>0</v>
      </c>
      <c r="OR154">
        <v>5</v>
      </c>
      <c r="OS154">
        <f t="shared" si="174"/>
        <v>6</v>
      </c>
    </row>
    <row r="155" spans="1:409" ht="18" customHeight="1">
      <c r="F155" t="s">
        <v>353</v>
      </c>
      <c r="G155" t="s">
        <v>353</v>
      </c>
      <c r="H155" s="112" t="s">
        <v>5264</v>
      </c>
      <c r="I155" s="112" t="s">
        <v>5264</v>
      </c>
      <c r="J155" s="22"/>
      <c r="K155" s="23">
        <v>44285.486134259256</v>
      </c>
      <c r="L155" s="23">
        <v>44286.463773148149</v>
      </c>
      <c r="M155" s="24">
        <v>100</v>
      </c>
      <c r="N155" s="24">
        <v>1</v>
      </c>
      <c r="O155" s="74">
        <v>1</v>
      </c>
      <c r="P155" s="25" t="s">
        <v>313</v>
      </c>
      <c r="Q155" s="24">
        <v>84468</v>
      </c>
      <c r="R155" s="24">
        <v>1</v>
      </c>
      <c r="S155" s="23">
        <v>44286.463796493059</v>
      </c>
      <c r="T155" s="25" t="s">
        <v>314</v>
      </c>
      <c r="U155" s="25" t="s">
        <v>1496</v>
      </c>
      <c r="V155" s="25" t="s">
        <v>1497</v>
      </c>
      <c r="W155" s="25" t="s">
        <v>979</v>
      </c>
      <c r="X155" s="24">
        <v>26.234000000000002</v>
      </c>
      <c r="Y155" s="24">
        <v>34.546999999999997</v>
      </c>
      <c r="Z155" s="24">
        <v>36.863</v>
      </c>
      <c r="AA155" s="24">
        <v>2</v>
      </c>
      <c r="AB155" s="24">
        <v>4</v>
      </c>
      <c r="AC155" s="24">
        <v>0</v>
      </c>
      <c r="AD155" s="24">
        <v>0</v>
      </c>
      <c r="AE155" s="24">
        <v>0</v>
      </c>
      <c r="AF155" s="24">
        <v>1</v>
      </c>
      <c r="AG155" s="24">
        <v>1</v>
      </c>
      <c r="AH155" s="24">
        <v>0</v>
      </c>
      <c r="AI155" s="24">
        <v>0</v>
      </c>
      <c r="AJ155" s="25" t="s">
        <v>5265</v>
      </c>
      <c r="AK155" s="24">
        <v>2.2879999999999998</v>
      </c>
      <c r="AL155" s="24">
        <v>3.8</v>
      </c>
      <c r="AM155" s="24">
        <v>5.3810000000000002</v>
      </c>
      <c r="AN155" s="24">
        <v>2</v>
      </c>
      <c r="AO155" s="24">
        <v>4</v>
      </c>
      <c r="AP155" s="24">
        <v>0</v>
      </c>
      <c r="AQ155" s="24">
        <v>0</v>
      </c>
      <c r="AR155" s="24">
        <v>0</v>
      </c>
      <c r="AS155" s="24">
        <v>170.101</v>
      </c>
      <c r="AT155" s="24">
        <v>0</v>
      </c>
      <c r="AU155" s="24">
        <v>2.25</v>
      </c>
      <c r="AV155" s="24">
        <v>222.83199999999999</v>
      </c>
      <c r="AW155" s="24">
        <v>277.71199999999999</v>
      </c>
      <c r="AX155" s="24">
        <v>31</v>
      </c>
      <c r="AY155" s="25" t="s">
        <v>5266</v>
      </c>
      <c r="AZ155" s="25" t="s">
        <v>377</v>
      </c>
      <c r="BA155" s="25"/>
      <c r="BB155" s="74">
        <v>1</v>
      </c>
      <c r="BC155" s="25" t="s">
        <v>5267</v>
      </c>
      <c r="BD155" s="24">
        <v>0</v>
      </c>
      <c r="BE155" s="24">
        <v>0</v>
      </c>
      <c r="BF155" s="24">
        <v>271.37599999999998</v>
      </c>
      <c r="BG155" s="24">
        <v>0</v>
      </c>
      <c r="BH155" s="24">
        <v>4.601</v>
      </c>
      <c r="BI155" s="24">
        <v>26.024999999999999</v>
      </c>
      <c r="BJ155" s="24">
        <v>27.12</v>
      </c>
      <c r="BK155" s="24">
        <v>3</v>
      </c>
      <c r="BL155" s="25" t="s">
        <v>4331</v>
      </c>
      <c r="BM155" s="24">
        <v>0</v>
      </c>
      <c r="BN155" s="24">
        <v>0</v>
      </c>
      <c r="BO155" s="24">
        <v>69.370999999999995</v>
      </c>
      <c r="BP155" s="24">
        <v>0</v>
      </c>
      <c r="BQ155" s="24">
        <v>100</v>
      </c>
      <c r="BR155" s="24">
        <v>100</v>
      </c>
      <c r="BS155" s="24">
        <v>28.413</v>
      </c>
      <c r="BT155" s="24">
        <v>1175.0989999999999</v>
      </c>
      <c r="BU155" s="24">
        <v>1218.2070000000001</v>
      </c>
      <c r="BV155" s="24">
        <v>4</v>
      </c>
      <c r="BW155" s="25" t="s">
        <v>5268</v>
      </c>
      <c r="BX155" s="25" t="s">
        <v>508</v>
      </c>
      <c r="BY155" s="25"/>
      <c r="BZ155" s="74">
        <v>0</v>
      </c>
      <c r="CA155" s="25" t="s">
        <v>5269</v>
      </c>
      <c r="CB155" s="24">
        <v>0</v>
      </c>
      <c r="CC155" s="24">
        <v>0</v>
      </c>
      <c r="CD155" s="24">
        <v>79.522000000000006</v>
      </c>
      <c r="CE155" s="24">
        <v>0</v>
      </c>
      <c r="CF155" s="24">
        <v>90</v>
      </c>
      <c r="CG155" s="24">
        <v>70</v>
      </c>
      <c r="CH155" s="24">
        <v>28.501000000000001</v>
      </c>
      <c r="CI155" s="24">
        <v>34.384</v>
      </c>
      <c r="CJ155" s="24">
        <v>48.460999999999999</v>
      </c>
      <c r="CK155" s="24">
        <v>2</v>
      </c>
      <c r="CL155" s="99" t="s">
        <v>413</v>
      </c>
      <c r="CM155" s="96" t="s">
        <v>800</v>
      </c>
      <c r="CN155" s="24">
        <v>0</v>
      </c>
      <c r="CO155" s="24">
        <v>0</v>
      </c>
      <c r="CP155" s="24">
        <v>139</v>
      </c>
      <c r="CQ155" s="24">
        <v>0</v>
      </c>
      <c r="CR155" s="24">
        <v>90</v>
      </c>
      <c r="CS155" s="24">
        <v>81</v>
      </c>
      <c r="CT155" s="24">
        <v>4</v>
      </c>
      <c r="CU155" s="24">
        <v>0</v>
      </c>
      <c r="CV155" s="25" t="s">
        <v>3159</v>
      </c>
      <c r="CW155" s="24">
        <v>1199.4369999999999</v>
      </c>
      <c r="CX155" s="24">
        <v>1199.4369999999999</v>
      </c>
      <c r="CY155" s="24">
        <v>1263.3420000000001</v>
      </c>
      <c r="CZ155" s="24">
        <v>1</v>
      </c>
      <c r="DA155" s="24">
        <v>1.7729999999999999</v>
      </c>
      <c r="DB155" s="24">
        <v>10.606</v>
      </c>
      <c r="DC155" s="24">
        <v>45.462000000000003</v>
      </c>
      <c r="DD155" s="24">
        <v>10</v>
      </c>
      <c r="DE155" s="25" t="s">
        <v>2804</v>
      </c>
      <c r="DF155" s="24">
        <v>0</v>
      </c>
      <c r="DG155" s="24">
        <v>0</v>
      </c>
      <c r="DH155" s="24">
        <v>39.066000000000003</v>
      </c>
      <c r="DI155" s="24">
        <v>0</v>
      </c>
      <c r="DJ155" s="24">
        <v>100</v>
      </c>
      <c r="DK155" s="24">
        <v>100</v>
      </c>
      <c r="DL155" s="24">
        <v>89.191000000000003</v>
      </c>
      <c r="DM155" s="24">
        <v>364.38499999999999</v>
      </c>
      <c r="DN155" s="24">
        <v>434.81</v>
      </c>
      <c r="DO155" s="24">
        <v>3</v>
      </c>
      <c r="DP155" s="25" t="s">
        <v>5270</v>
      </c>
      <c r="DQ155" s="25" t="s">
        <v>378</v>
      </c>
      <c r="DR155" s="25"/>
      <c r="DS155" s="74">
        <v>0</v>
      </c>
      <c r="DT155" s="25" t="s">
        <v>5271</v>
      </c>
      <c r="DU155" s="24">
        <v>0</v>
      </c>
      <c r="DV155" s="24">
        <v>0</v>
      </c>
      <c r="DW155" s="24">
        <v>76.519000000000005</v>
      </c>
      <c r="DX155" s="24">
        <v>0</v>
      </c>
      <c r="DY155" s="24">
        <v>100</v>
      </c>
      <c r="DZ155" s="24">
        <v>100</v>
      </c>
      <c r="EA155" s="24">
        <v>18.515999999999998</v>
      </c>
      <c r="EB155" s="24">
        <v>25.65</v>
      </c>
      <c r="EC155" s="24">
        <v>33.155999999999999</v>
      </c>
      <c r="ED155" s="24">
        <v>2</v>
      </c>
      <c r="EE155" s="96" t="s">
        <v>417</v>
      </c>
      <c r="EF155" s="96" t="s">
        <v>364</v>
      </c>
      <c r="EG155" s="24">
        <v>0</v>
      </c>
      <c r="EH155" s="24">
        <v>0</v>
      </c>
      <c r="EI155" s="24">
        <v>156.90100000000001</v>
      </c>
      <c r="EJ155" s="24">
        <v>0</v>
      </c>
      <c r="EK155" s="24">
        <v>92</v>
      </c>
      <c r="EL155" s="24">
        <v>92</v>
      </c>
      <c r="EM155" s="24">
        <v>4</v>
      </c>
      <c r="EN155" s="24">
        <v>0</v>
      </c>
      <c r="EO155" s="25" t="s">
        <v>5272</v>
      </c>
      <c r="EP155" s="24">
        <v>16.274000000000001</v>
      </c>
      <c r="EQ155" s="24">
        <v>52.558999999999997</v>
      </c>
      <c r="ER155" s="24">
        <v>54.244999999999997</v>
      </c>
      <c r="ES155" s="24">
        <v>24</v>
      </c>
      <c r="ET155" s="25" t="s">
        <v>456</v>
      </c>
      <c r="EU155" s="24">
        <v>408.79500000000002</v>
      </c>
      <c r="EV155" s="24">
        <v>416.61200000000002</v>
      </c>
      <c r="EW155" s="24">
        <v>573.976</v>
      </c>
      <c r="EX155" s="24">
        <v>2</v>
      </c>
      <c r="EY155" s="24">
        <v>100</v>
      </c>
      <c r="EZ155" s="24">
        <v>81</v>
      </c>
      <c r="FA155" s="24">
        <v>1.54</v>
      </c>
      <c r="FB155" s="24">
        <v>97.629000000000005</v>
      </c>
      <c r="FC155" s="24">
        <v>106.02800000000001</v>
      </c>
      <c r="FD155" s="24">
        <v>23</v>
      </c>
      <c r="FE155" s="25" t="s">
        <v>5273</v>
      </c>
      <c r="FF155" s="24">
        <v>3</v>
      </c>
      <c r="FG155" s="24">
        <v>3</v>
      </c>
      <c r="FH155" s="24">
        <v>4</v>
      </c>
      <c r="FI155" s="24">
        <v>0</v>
      </c>
      <c r="FJ155" s="24">
        <v>2</v>
      </c>
      <c r="FK155" s="24">
        <v>0</v>
      </c>
      <c r="FL155" s="25" t="s">
        <v>336</v>
      </c>
      <c r="FM155" s="25" t="s">
        <v>337</v>
      </c>
      <c r="FN155" s="24">
        <v>1</v>
      </c>
      <c r="FO155" s="24">
        <v>58.344999999999999</v>
      </c>
      <c r="FP155" s="24">
        <v>184.47200000000001</v>
      </c>
      <c r="FQ155" s="24">
        <v>226.53800000000001</v>
      </c>
      <c r="FR155" s="24">
        <v>11</v>
      </c>
      <c r="FS155" s="25" t="s">
        <v>2699</v>
      </c>
      <c r="FT155" s="25" t="s">
        <v>323</v>
      </c>
      <c r="FU155" s="25"/>
      <c r="FV155" s="74">
        <v>1</v>
      </c>
      <c r="FW155" s="25" t="s">
        <v>5274</v>
      </c>
      <c r="FX155" s="25" t="s">
        <v>370</v>
      </c>
      <c r="FY155" s="24">
        <v>4.2110000000000003</v>
      </c>
      <c r="FZ155" s="24">
        <v>511.69900000000001</v>
      </c>
      <c r="GA155" s="24">
        <v>554.32399999999996</v>
      </c>
      <c r="GB155" s="24">
        <v>8</v>
      </c>
      <c r="GC155" s="25" t="s">
        <v>5275</v>
      </c>
      <c r="GD155" s="25" t="s">
        <v>909</v>
      </c>
      <c r="GE155" s="25"/>
      <c r="GF155" s="74">
        <v>0</v>
      </c>
      <c r="GG155" s="25" t="s">
        <v>5276</v>
      </c>
      <c r="GH155" s="25" t="s">
        <v>1274</v>
      </c>
      <c r="GI155" s="24">
        <v>29.332999999999998</v>
      </c>
      <c r="GJ155" s="24">
        <v>53.482999999999997</v>
      </c>
      <c r="GK155" s="24">
        <v>56.52</v>
      </c>
      <c r="GL155" s="24">
        <v>3</v>
      </c>
      <c r="GM155" s="24">
        <v>3</v>
      </c>
      <c r="GN155" s="25" t="s">
        <v>5277</v>
      </c>
      <c r="GO155" s="24">
        <v>13.917</v>
      </c>
      <c r="GP155" s="24">
        <v>14.499000000000001</v>
      </c>
      <c r="GQ155" s="24">
        <v>15.685</v>
      </c>
      <c r="GR155" s="24">
        <v>2</v>
      </c>
      <c r="GS155" s="24">
        <v>1</v>
      </c>
      <c r="GT155" s="24">
        <v>4</v>
      </c>
      <c r="GU155" s="24">
        <v>0</v>
      </c>
      <c r="GV155" s="24">
        <v>2</v>
      </c>
      <c r="GW155" s="25" t="s">
        <v>627</v>
      </c>
      <c r="GX155" s="24">
        <v>6.29</v>
      </c>
      <c r="GY155" s="24">
        <v>72.17</v>
      </c>
      <c r="GZ155" s="24">
        <v>74.09</v>
      </c>
      <c r="HA155" s="24">
        <v>13</v>
      </c>
      <c r="HB155" s="24">
        <v>2</v>
      </c>
      <c r="HC155" s="24">
        <v>1</v>
      </c>
      <c r="HD155" s="24">
        <v>1</v>
      </c>
      <c r="HE155" s="24">
        <v>1</v>
      </c>
      <c r="HF155" s="24">
        <v>1</v>
      </c>
      <c r="HG155" s="24">
        <v>2</v>
      </c>
      <c r="HH155" s="24">
        <v>6</v>
      </c>
      <c r="HI155" s="25" t="s">
        <v>3684</v>
      </c>
      <c r="HJ155" s="25" t="s">
        <v>3685</v>
      </c>
      <c r="HK155" s="8"/>
      <c r="HL155" s="25" t="s">
        <v>5264</v>
      </c>
      <c r="HM155" s="23">
        <v>44288.433819444443</v>
      </c>
      <c r="HN155" s="23">
        <v>44289.91642361111</v>
      </c>
      <c r="HO155" s="24">
        <v>100</v>
      </c>
      <c r="HP155" s="24">
        <v>128096</v>
      </c>
      <c r="HQ155" s="24">
        <v>1</v>
      </c>
      <c r="HR155" s="23">
        <v>44289.916439687498</v>
      </c>
      <c r="HS155" s="25" t="s">
        <v>314</v>
      </c>
      <c r="HT155" s="25" t="s">
        <v>1496</v>
      </c>
      <c r="HU155" s="25" t="s">
        <v>1497</v>
      </c>
      <c r="HV155" s="25" t="s">
        <v>979</v>
      </c>
      <c r="HW155" s="24">
        <v>1</v>
      </c>
      <c r="HX155" s="24">
        <v>1</v>
      </c>
      <c r="HY155" s="24">
        <v>1</v>
      </c>
      <c r="HZ155" s="24">
        <v>1</v>
      </c>
      <c r="IA155" s="24">
        <v>2</v>
      </c>
      <c r="IB155" s="24">
        <v>1</v>
      </c>
      <c r="IC155" s="24">
        <v>2</v>
      </c>
      <c r="ID155" s="24">
        <v>2</v>
      </c>
      <c r="IE155" s="25" t="s">
        <v>5278</v>
      </c>
      <c r="IF155" s="24">
        <v>4</v>
      </c>
      <c r="IG155" s="24">
        <v>0</v>
      </c>
      <c r="IH155" s="25" t="s">
        <v>5279</v>
      </c>
      <c r="II155" s="25" t="s">
        <v>370</v>
      </c>
      <c r="IJ155" s="25" t="s">
        <v>5280</v>
      </c>
      <c r="IK155" s="74">
        <v>0</v>
      </c>
      <c r="IL155" s="25" t="s">
        <v>5281</v>
      </c>
      <c r="IM155" s="74">
        <v>33</v>
      </c>
      <c r="IN155" s="25"/>
      <c r="IO155" s="74">
        <v>1</v>
      </c>
      <c r="IP155" s="25" t="s">
        <v>5282</v>
      </c>
      <c r="IQ155" s="25" t="s">
        <v>1727</v>
      </c>
      <c r="IR155" s="74">
        <v>22</v>
      </c>
      <c r="IS155" s="25"/>
      <c r="IT155" s="74">
        <v>1</v>
      </c>
      <c r="IU155" s="25" t="s">
        <v>1467</v>
      </c>
      <c r="IV155" s="74">
        <v>21</v>
      </c>
      <c r="IW155" s="25"/>
      <c r="IX155" s="74">
        <v>1</v>
      </c>
      <c r="IY155" s="25" t="s">
        <v>5283</v>
      </c>
      <c r="IZ155" s="25" t="s">
        <v>435</v>
      </c>
      <c r="JA155" s="74">
        <v>40</v>
      </c>
      <c r="JB155" s="25"/>
      <c r="JC155" s="74">
        <v>1</v>
      </c>
      <c r="JD155" s="25" t="s">
        <v>635</v>
      </c>
      <c r="JE155" s="74">
        <v>60</v>
      </c>
      <c r="JF155" s="25"/>
      <c r="JG155" s="74">
        <v>1</v>
      </c>
      <c r="JH155" s="25" t="s">
        <v>5284</v>
      </c>
      <c r="JI155" s="24">
        <v>4</v>
      </c>
      <c r="JJ155" s="24">
        <v>0</v>
      </c>
      <c r="JK155" s="24">
        <v>2</v>
      </c>
      <c r="JL155" s="24">
        <v>2</v>
      </c>
      <c r="JM155" s="25" t="s">
        <v>5285</v>
      </c>
      <c r="JN155" s="24">
        <v>1</v>
      </c>
      <c r="JO155" s="24">
        <v>2</v>
      </c>
      <c r="JP155" s="24">
        <v>2</v>
      </c>
      <c r="JQ155" s="24">
        <v>2</v>
      </c>
      <c r="JR155" s="24">
        <v>1</v>
      </c>
      <c r="JS155" s="25" t="s">
        <v>5286</v>
      </c>
      <c r="JT155" s="24">
        <v>3</v>
      </c>
      <c r="JU155" s="24">
        <v>1</v>
      </c>
      <c r="JV155" s="25" t="s">
        <v>5287</v>
      </c>
      <c r="JW155" s="24">
        <v>2</v>
      </c>
      <c r="JX155" s="24">
        <v>4</v>
      </c>
      <c r="JY155" s="24">
        <v>0</v>
      </c>
      <c r="JZ155" s="24">
        <v>1</v>
      </c>
      <c r="KA155" s="24">
        <v>0</v>
      </c>
      <c r="KB155" s="25" t="s">
        <v>313</v>
      </c>
      <c r="KC155" s="25" t="s">
        <v>313</v>
      </c>
      <c r="KD155" s="24">
        <v>1</v>
      </c>
      <c r="KE155" s="24">
        <v>2.8</v>
      </c>
      <c r="KF155" s="24">
        <v>19.72</v>
      </c>
      <c r="KG155" s="24">
        <v>20.6</v>
      </c>
      <c r="KH155" s="24">
        <v>6</v>
      </c>
      <c r="KI155" s="24">
        <v>1</v>
      </c>
      <c r="KJ155" s="24">
        <v>2</v>
      </c>
      <c r="KK155" s="24">
        <v>1</v>
      </c>
      <c r="KL155" s="24">
        <v>1</v>
      </c>
      <c r="KM155" s="24">
        <v>1</v>
      </c>
      <c r="KN155" s="24">
        <v>10</v>
      </c>
      <c r="KO155" s="24">
        <v>1</v>
      </c>
      <c r="KP155" s="25" t="s">
        <v>336</v>
      </c>
      <c r="KQ155" s="25" t="s">
        <v>313</v>
      </c>
      <c r="KR155" s="24">
        <v>0</v>
      </c>
      <c r="KS155" s="25" t="s">
        <v>331</v>
      </c>
      <c r="KT155" s="25" t="s">
        <v>2404</v>
      </c>
      <c r="KU155" s="24">
        <v>5</v>
      </c>
      <c r="KV155" s="24">
        <v>4</v>
      </c>
      <c r="KW155" s="24">
        <v>5</v>
      </c>
      <c r="KX155" s="24">
        <v>4</v>
      </c>
      <c r="KY155" s="24">
        <v>4</v>
      </c>
      <c r="KZ155" s="24">
        <v>4</v>
      </c>
      <c r="LA155" s="24">
        <v>5</v>
      </c>
      <c r="LB155" s="24">
        <v>4</v>
      </c>
      <c r="LC155" s="24">
        <v>4</v>
      </c>
      <c r="LD155" s="24">
        <v>4</v>
      </c>
      <c r="LE155" s="24">
        <v>5</v>
      </c>
      <c r="LF155" s="24">
        <v>5</v>
      </c>
      <c r="LG155" s="24">
        <v>4</v>
      </c>
      <c r="LH155" s="24">
        <v>4</v>
      </c>
      <c r="LI155" s="24">
        <v>4</v>
      </c>
      <c r="LJ155" s="24">
        <v>4</v>
      </c>
      <c r="LK155" s="24">
        <v>5</v>
      </c>
      <c r="LL155" s="24">
        <v>5</v>
      </c>
      <c r="LM155" s="24">
        <v>4</v>
      </c>
      <c r="LN155" s="24">
        <v>4</v>
      </c>
      <c r="LO155" s="24">
        <v>3</v>
      </c>
      <c r="LP155" s="24">
        <v>5</v>
      </c>
      <c r="LQ155" s="24">
        <v>5</v>
      </c>
      <c r="LR155" s="24">
        <v>5</v>
      </c>
      <c r="LS155" s="24">
        <v>5</v>
      </c>
      <c r="LT155" s="24">
        <v>4</v>
      </c>
      <c r="LU155" s="24">
        <v>5</v>
      </c>
      <c r="LV155" s="25" t="s">
        <v>5288</v>
      </c>
      <c r="LW155" s="25" t="s">
        <v>5289</v>
      </c>
      <c r="LX155" s="25" t="s">
        <v>5290</v>
      </c>
      <c r="LY155" s="25" t="s">
        <v>5291</v>
      </c>
      <c r="LZ155" s="24">
        <v>61</v>
      </c>
      <c r="MA155">
        <f t="shared" si="117"/>
        <v>2</v>
      </c>
      <c r="MB155">
        <f t="shared" si="118"/>
        <v>9</v>
      </c>
      <c r="MC155">
        <f t="shared" si="119"/>
        <v>6</v>
      </c>
      <c r="MD155">
        <f t="shared" si="120"/>
        <v>6</v>
      </c>
      <c r="ME155">
        <f t="shared" si="150"/>
        <v>53</v>
      </c>
      <c r="MF155">
        <f t="shared" si="151"/>
        <v>0.33333333333333331</v>
      </c>
      <c r="MG155">
        <f t="shared" si="152"/>
        <v>1.5</v>
      </c>
      <c r="MH155">
        <f t="shared" si="153"/>
        <v>1.2</v>
      </c>
      <c r="MI155">
        <f t="shared" si="154"/>
        <v>1.2</v>
      </c>
      <c r="MJ155">
        <f t="shared" si="155"/>
        <v>4.416666666666667</v>
      </c>
      <c r="MK155">
        <f t="shared" si="156"/>
        <v>0</v>
      </c>
      <c r="ML155">
        <f t="shared" si="157"/>
        <v>4</v>
      </c>
      <c r="MM155">
        <f t="shared" si="158"/>
        <v>0</v>
      </c>
      <c r="MN155">
        <f t="shared" si="159"/>
        <v>4</v>
      </c>
      <c r="MO155">
        <f t="shared" si="160"/>
        <v>0</v>
      </c>
      <c r="MP155">
        <f t="shared" si="161"/>
        <v>4</v>
      </c>
      <c r="MQ155">
        <f t="shared" si="162"/>
        <v>0</v>
      </c>
      <c r="MR155">
        <f t="shared" si="163"/>
        <v>4</v>
      </c>
      <c r="MS155">
        <f t="shared" si="164"/>
        <v>96</v>
      </c>
      <c r="MT155">
        <f t="shared" si="165"/>
        <v>89.142857142857139</v>
      </c>
      <c r="MU155" s="77">
        <f t="shared" si="121"/>
        <v>1</v>
      </c>
      <c r="MV155">
        <f t="shared" si="122"/>
        <v>0</v>
      </c>
      <c r="MW155">
        <v>1</v>
      </c>
      <c r="MX155">
        <v>0</v>
      </c>
      <c r="MY155">
        <f t="shared" si="123"/>
        <v>0</v>
      </c>
      <c r="MZ155">
        <v>1</v>
      </c>
      <c r="NA155">
        <v>1</v>
      </c>
      <c r="NB155">
        <f t="shared" si="124"/>
        <v>1</v>
      </c>
      <c r="NC155">
        <f t="shared" si="125"/>
        <v>0</v>
      </c>
      <c r="ND155">
        <f t="shared" si="126"/>
        <v>0</v>
      </c>
      <c r="NE155">
        <f t="shared" si="127"/>
        <v>0</v>
      </c>
      <c r="NF155">
        <f t="shared" si="128"/>
        <v>0</v>
      </c>
      <c r="NG155">
        <f t="shared" si="129"/>
        <v>1</v>
      </c>
      <c r="NH155">
        <f t="shared" si="130"/>
        <v>0</v>
      </c>
      <c r="NI155">
        <f t="shared" si="131"/>
        <v>1</v>
      </c>
      <c r="NJ155">
        <f t="shared" si="132"/>
        <v>1</v>
      </c>
      <c r="NK155">
        <f t="shared" si="133"/>
        <v>1</v>
      </c>
      <c r="NL155">
        <f t="shared" si="134"/>
        <v>1</v>
      </c>
      <c r="NM155">
        <f t="shared" si="135"/>
        <v>1</v>
      </c>
      <c r="NN155" s="77">
        <f t="shared" si="136"/>
        <v>1</v>
      </c>
      <c r="NO155" s="77">
        <f t="shared" si="137"/>
        <v>1</v>
      </c>
      <c r="NP155" s="77">
        <f t="shared" si="138"/>
        <v>1</v>
      </c>
      <c r="NQ155" s="77">
        <f t="shared" si="139"/>
        <v>1</v>
      </c>
      <c r="NR155" s="77">
        <f t="shared" si="140"/>
        <v>1</v>
      </c>
      <c r="NS155" s="77">
        <f t="shared" si="141"/>
        <v>0</v>
      </c>
      <c r="NT155" s="77">
        <f t="shared" si="142"/>
        <v>1</v>
      </c>
      <c r="NU155" s="77">
        <f t="shared" si="143"/>
        <v>0</v>
      </c>
      <c r="NV155" s="77">
        <f t="shared" si="144"/>
        <v>1</v>
      </c>
      <c r="NW155" s="77" t="e">
        <f>IF(LEN(VLOOKUP(I:I,#REF!, 2, 0))=0, "", VLOOKUP(I:I,#REF!, 2, 0))</f>
        <v>#REF!</v>
      </c>
      <c r="NX155" s="77" t="e">
        <f>IF(LEN(VLOOKUP(I:I,#REF!, 3, 0))=0, "", VLOOKUP(I:I,#REF!, 3, 0))</f>
        <v>#REF!</v>
      </c>
      <c r="NY155" s="77">
        <f t="shared" si="166"/>
        <v>0.5</v>
      </c>
      <c r="NZ155" s="77">
        <f t="shared" si="167"/>
        <v>0.75</v>
      </c>
      <c r="OA155" s="77">
        <f t="shared" si="168"/>
        <v>0</v>
      </c>
      <c r="OB155" s="77">
        <f t="shared" si="145"/>
        <v>0.33333333333333331</v>
      </c>
      <c r="OC155">
        <f t="shared" si="146"/>
        <v>0.5</v>
      </c>
      <c r="OD155" s="77">
        <f t="shared" si="169"/>
        <v>0.25</v>
      </c>
      <c r="OE155">
        <f t="shared" si="147"/>
        <v>0.8</v>
      </c>
      <c r="OF155">
        <f t="shared" si="148"/>
        <v>0.90909090909090906</v>
      </c>
      <c r="OG155" t="e">
        <f t="shared" si="170"/>
        <v>#REF!</v>
      </c>
      <c r="OH155">
        <f t="shared" si="149"/>
        <v>0.41666666666666669</v>
      </c>
      <c r="OI155">
        <f t="shared" si="171"/>
        <v>0.25</v>
      </c>
      <c r="OJ155" s="77">
        <f t="shared" si="172"/>
        <v>0.5</v>
      </c>
      <c r="OK155" t="e">
        <f>IF(LEN(VLOOKUP(I:I,#REF!, 2, 0))=0, "", VLOOKUP(I:I,#REF!, 2, 0))</f>
        <v>#REF!</v>
      </c>
      <c r="OL155" t="e">
        <f>IF(LEN(VLOOKUP(I:I,#REF!, 3, 0))=0, "", VLOOKUP(I:I,#REF!, 3, 0))</f>
        <v>#REF!</v>
      </c>
      <c r="OM155">
        <v>3</v>
      </c>
      <c r="ON155">
        <v>1</v>
      </c>
      <c r="OO155" s="1">
        <v>1</v>
      </c>
      <c r="OP155">
        <f t="shared" si="173"/>
        <v>7</v>
      </c>
      <c r="OQ155">
        <v>0</v>
      </c>
      <c r="OR155">
        <v>5</v>
      </c>
      <c r="OS155">
        <f t="shared" si="174"/>
        <v>2</v>
      </c>
    </row>
    <row r="156" spans="1:409" ht="18" customHeight="1">
      <c r="F156" t="s">
        <v>353</v>
      </c>
      <c r="G156" t="s">
        <v>353</v>
      </c>
      <c r="H156" s="112" t="s">
        <v>5292</v>
      </c>
      <c r="I156" s="112" t="s">
        <v>5292</v>
      </c>
      <c r="J156" s="22"/>
      <c r="K156" s="23">
        <v>44285.652326388888</v>
      </c>
      <c r="L156" s="23">
        <v>44287.628472222219</v>
      </c>
      <c r="M156" s="24">
        <v>100</v>
      </c>
      <c r="N156" s="24">
        <v>1</v>
      </c>
      <c r="O156" s="74">
        <v>1</v>
      </c>
      <c r="P156" s="25" t="s">
        <v>313</v>
      </c>
      <c r="Q156" s="24">
        <v>170739</v>
      </c>
      <c r="R156" s="24">
        <v>1</v>
      </c>
      <c r="S156" s="23">
        <v>44287.628479629631</v>
      </c>
      <c r="T156" s="25" t="s">
        <v>314</v>
      </c>
      <c r="U156" s="25" t="s">
        <v>1220</v>
      </c>
      <c r="V156" s="25" t="s">
        <v>1221</v>
      </c>
      <c r="W156" s="25" t="s">
        <v>317</v>
      </c>
      <c r="X156" s="24">
        <v>25.27</v>
      </c>
      <c r="Y156" s="24">
        <v>53.347000000000001</v>
      </c>
      <c r="Z156" s="24">
        <v>74.622</v>
      </c>
      <c r="AA156" s="24">
        <v>4</v>
      </c>
      <c r="AB156" s="24">
        <v>2</v>
      </c>
      <c r="AC156" s="24">
        <v>1</v>
      </c>
      <c r="AD156" s="24">
        <v>0</v>
      </c>
      <c r="AE156" s="24">
        <v>2</v>
      </c>
      <c r="AF156" s="24">
        <v>1</v>
      </c>
      <c r="AG156" s="24">
        <v>3</v>
      </c>
      <c r="AH156" s="24">
        <v>2</v>
      </c>
      <c r="AI156" s="24">
        <v>1</v>
      </c>
      <c r="AJ156" s="25" t="s">
        <v>5293</v>
      </c>
      <c r="AK156" s="24">
        <v>6.7</v>
      </c>
      <c r="AL156" s="24">
        <v>15.346</v>
      </c>
      <c r="AM156" s="24">
        <v>17.948</v>
      </c>
      <c r="AN156" s="24">
        <v>4</v>
      </c>
      <c r="AO156" s="24">
        <v>2</v>
      </c>
      <c r="AP156" s="24">
        <v>0</v>
      </c>
      <c r="AQ156" s="24">
        <v>0</v>
      </c>
      <c r="AR156" s="24">
        <v>0</v>
      </c>
      <c r="AS156" s="24">
        <v>219.869</v>
      </c>
      <c r="AT156" s="24">
        <v>0</v>
      </c>
      <c r="AU156" s="24">
        <v>47.914999999999999</v>
      </c>
      <c r="AV156" s="24">
        <v>512.12</v>
      </c>
      <c r="AW156" s="24">
        <v>522.154</v>
      </c>
      <c r="AX156" s="24">
        <v>7</v>
      </c>
      <c r="AY156" s="25" t="s">
        <v>1943</v>
      </c>
      <c r="AZ156" s="25" t="s">
        <v>377</v>
      </c>
      <c r="BA156" s="25"/>
      <c r="BB156" s="74">
        <v>1</v>
      </c>
      <c r="BC156" s="25" t="s">
        <v>5294</v>
      </c>
      <c r="BD156" s="24">
        <v>0</v>
      </c>
      <c r="BE156" s="24">
        <v>0</v>
      </c>
      <c r="BF156" s="24">
        <v>341.98500000000001</v>
      </c>
      <c r="BG156" s="24">
        <v>0</v>
      </c>
      <c r="BH156" s="24">
        <v>8.9</v>
      </c>
      <c r="BI156" s="24">
        <v>50.170999999999999</v>
      </c>
      <c r="BJ156" s="24">
        <v>53.862000000000002</v>
      </c>
      <c r="BK156" s="24">
        <v>3</v>
      </c>
      <c r="BL156" s="25" t="s">
        <v>1943</v>
      </c>
      <c r="BM156" s="24">
        <v>27.683</v>
      </c>
      <c r="BN156" s="24">
        <v>27.683</v>
      </c>
      <c r="BO156" s="24">
        <v>131.86699999999999</v>
      </c>
      <c r="BP156" s="24">
        <v>1</v>
      </c>
      <c r="BQ156" s="24">
        <v>100</v>
      </c>
      <c r="BR156" s="24">
        <v>100</v>
      </c>
      <c r="BS156" s="24">
        <v>52.326000000000001</v>
      </c>
      <c r="BT156" s="24">
        <v>738.84299999999996</v>
      </c>
      <c r="BU156" s="24">
        <v>742.73400000000004</v>
      </c>
      <c r="BV156" s="24">
        <v>8</v>
      </c>
      <c r="BW156" s="25" t="s">
        <v>5295</v>
      </c>
      <c r="BX156" s="25" t="s">
        <v>411</v>
      </c>
      <c r="BY156" s="25"/>
      <c r="BZ156" s="74">
        <v>0</v>
      </c>
      <c r="CA156" s="25" t="s">
        <v>5296</v>
      </c>
      <c r="CB156" s="24">
        <v>0</v>
      </c>
      <c r="CC156" s="24">
        <v>0</v>
      </c>
      <c r="CD156" s="24">
        <v>51.790999999999997</v>
      </c>
      <c r="CE156" s="24">
        <v>0</v>
      </c>
      <c r="CF156" s="24">
        <v>100</v>
      </c>
      <c r="CG156" s="24">
        <v>64</v>
      </c>
      <c r="CH156" s="24">
        <v>63.085999999999999</v>
      </c>
      <c r="CI156" s="24">
        <v>136.91300000000001</v>
      </c>
      <c r="CJ156" s="24">
        <v>141.47</v>
      </c>
      <c r="CK156" s="24">
        <v>6</v>
      </c>
      <c r="CL156" s="99" t="s">
        <v>1333</v>
      </c>
      <c r="CM156" s="96" t="s">
        <v>1334</v>
      </c>
      <c r="CN156" s="24">
        <v>0</v>
      </c>
      <c r="CO156" s="24">
        <v>0</v>
      </c>
      <c r="CP156" s="24">
        <v>197.56800000000001</v>
      </c>
      <c r="CQ156" s="24">
        <v>0</v>
      </c>
      <c r="CR156" s="24">
        <v>100</v>
      </c>
      <c r="CS156" s="24">
        <v>63</v>
      </c>
      <c r="CT156" s="24">
        <v>0</v>
      </c>
      <c r="CU156" s="24">
        <v>2</v>
      </c>
      <c r="CV156" s="25" t="s">
        <v>5051</v>
      </c>
      <c r="CW156" s="24">
        <v>229.52500000000001</v>
      </c>
      <c r="CX156" s="24">
        <v>234.30799999999999</v>
      </c>
      <c r="CY156" s="24">
        <v>464.98</v>
      </c>
      <c r="CZ156" s="24">
        <v>2</v>
      </c>
      <c r="DA156" s="24">
        <v>5.3840000000000003</v>
      </c>
      <c r="DB156" s="24">
        <v>25.396999999999998</v>
      </c>
      <c r="DC156" s="24">
        <v>27.334</v>
      </c>
      <c r="DD156" s="24">
        <v>2</v>
      </c>
      <c r="DE156" s="25" t="s">
        <v>5297</v>
      </c>
      <c r="DF156" s="24">
        <v>157.114</v>
      </c>
      <c r="DG156" s="24">
        <v>177.76900000000001</v>
      </c>
      <c r="DH156" s="24">
        <v>195.297</v>
      </c>
      <c r="DI156" s="24">
        <v>3</v>
      </c>
      <c r="DJ156" s="24">
        <v>100</v>
      </c>
      <c r="DK156" s="24">
        <v>100</v>
      </c>
      <c r="DL156" s="24">
        <v>459.99299999999999</v>
      </c>
      <c r="DM156" s="24">
        <v>1807.55</v>
      </c>
      <c r="DN156" s="24">
        <v>1813.5509999999999</v>
      </c>
      <c r="DO156" s="24">
        <v>24</v>
      </c>
      <c r="DP156" s="25" t="s">
        <v>5298</v>
      </c>
      <c r="DQ156" s="25" t="s">
        <v>327</v>
      </c>
      <c r="DR156" s="25"/>
      <c r="DS156" s="74">
        <v>0</v>
      </c>
      <c r="DT156" s="25" t="s">
        <v>5299</v>
      </c>
      <c r="DU156" s="24">
        <v>0</v>
      </c>
      <c r="DV156" s="24">
        <v>0</v>
      </c>
      <c r="DW156" s="24">
        <v>73.405000000000001</v>
      </c>
      <c r="DX156" s="24">
        <v>0</v>
      </c>
      <c r="DY156" s="24">
        <v>100</v>
      </c>
      <c r="DZ156" s="24">
        <v>86</v>
      </c>
      <c r="EA156" s="24">
        <v>30.085999999999999</v>
      </c>
      <c r="EB156" s="24">
        <v>50.573999999999998</v>
      </c>
      <c r="EC156" s="24">
        <v>94.701999999999998</v>
      </c>
      <c r="ED156" s="24">
        <v>2</v>
      </c>
      <c r="EE156" s="96" t="s">
        <v>5300</v>
      </c>
      <c r="EF156" s="96" t="s">
        <v>1060</v>
      </c>
      <c r="EG156" s="24">
        <v>0</v>
      </c>
      <c r="EH156" s="24">
        <v>0</v>
      </c>
      <c r="EI156" s="24">
        <v>165.88399999999999</v>
      </c>
      <c r="EJ156" s="24">
        <v>0</v>
      </c>
      <c r="EK156" s="24">
        <v>96</v>
      </c>
      <c r="EL156" s="24">
        <v>100</v>
      </c>
      <c r="EM156" s="24">
        <v>1</v>
      </c>
      <c r="EN156" s="24">
        <v>3</v>
      </c>
      <c r="EO156" s="25" t="s">
        <v>5301</v>
      </c>
      <c r="EP156" s="24">
        <v>52.143000000000001</v>
      </c>
      <c r="EQ156" s="24">
        <v>117.83</v>
      </c>
      <c r="ER156" s="24">
        <v>119.056</v>
      </c>
      <c r="ES156" s="24">
        <v>6</v>
      </c>
      <c r="ET156" s="25" t="s">
        <v>419</v>
      </c>
      <c r="EU156" s="24">
        <v>0</v>
      </c>
      <c r="EV156" s="24">
        <v>0</v>
      </c>
      <c r="EW156" s="24">
        <v>287.53199999999998</v>
      </c>
      <c r="EX156" s="24">
        <v>0</v>
      </c>
      <c r="EY156" s="24">
        <v>86</v>
      </c>
      <c r="EZ156" s="24">
        <v>95</v>
      </c>
      <c r="FA156" s="24">
        <v>8.7780000000000005</v>
      </c>
      <c r="FB156" s="24">
        <v>133.91999999999999</v>
      </c>
      <c r="FC156" s="24">
        <v>134.97900000000001</v>
      </c>
      <c r="FD156" s="24">
        <v>9</v>
      </c>
      <c r="FE156" s="25" t="s">
        <v>5302</v>
      </c>
      <c r="FF156" s="24">
        <v>2</v>
      </c>
      <c r="FG156" s="24">
        <v>2</v>
      </c>
      <c r="FH156" s="24">
        <v>1</v>
      </c>
      <c r="FI156" s="24">
        <v>3</v>
      </c>
      <c r="FJ156" s="24">
        <v>1</v>
      </c>
      <c r="FK156" s="24">
        <v>0</v>
      </c>
      <c r="FL156" s="25" t="s">
        <v>313</v>
      </c>
      <c r="FM156" s="25" t="s">
        <v>313</v>
      </c>
      <c r="FN156" s="24">
        <v>1</v>
      </c>
      <c r="FO156" s="24">
        <v>7.63</v>
      </c>
      <c r="FP156" s="24">
        <v>334.82499999999999</v>
      </c>
      <c r="FQ156" s="24">
        <v>354.21100000000001</v>
      </c>
      <c r="FR156" s="24">
        <v>12</v>
      </c>
      <c r="FS156" s="25" t="s">
        <v>420</v>
      </c>
      <c r="FT156" s="25" t="s">
        <v>323</v>
      </c>
      <c r="FU156" s="25"/>
      <c r="FV156" s="74">
        <v>1</v>
      </c>
      <c r="FW156" s="25" t="s">
        <v>5303</v>
      </c>
      <c r="FX156" s="25" t="s">
        <v>339</v>
      </c>
      <c r="FY156" s="24">
        <v>5295.4889999999996</v>
      </c>
      <c r="FZ156" s="24">
        <v>6878.82</v>
      </c>
      <c r="GA156" s="24">
        <v>6880.152</v>
      </c>
      <c r="GB156" s="24">
        <v>14</v>
      </c>
      <c r="GC156" s="25" t="s">
        <v>5304</v>
      </c>
      <c r="GD156" s="25" t="s">
        <v>424</v>
      </c>
      <c r="GE156" s="25" t="s">
        <v>1013</v>
      </c>
      <c r="GF156" s="74">
        <v>0</v>
      </c>
      <c r="GG156" s="25" t="s">
        <v>5305</v>
      </c>
      <c r="GH156" s="25" t="s">
        <v>339</v>
      </c>
      <c r="GI156" s="24">
        <v>26.169</v>
      </c>
      <c r="GJ156" s="24">
        <v>149.429</v>
      </c>
      <c r="GK156" s="24">
        <v>163.90199999999999</v>
      </c>
      <c r="GL156" s="24">
        <v>16</v>
      </c>
      <c r="GM156" s="24">
        <v>1</v>
      </c>
      <c r="GN156" s="25" t="s">
        <v>5306</v>
      </c>
      <c r="GO156" s="24">
        <v>58.558</v>
      </c>
      <c r="GP156" s="24">
        <v>58.558</v>
      </c>
      <c r="GQ156" s="24">
        <v>75.048000000000002</v>
      </c>
      <c r="GR156" s="24">
        <v>1</v>
      </c>
      <c r="GS156" s="24">
        <v>1</v>
      </c>
      <c r="GT156" s="24">
        <v>0</v>
      </c>
      <c r="GU156" s="24">
        <v>4</v>
      </c>
      <c r="GV156" s="24">
        <v>1</v>
      </c>
      <c r="GW156" s="25" t="s">
        <v>345</v>
      </c>
      <c r="GX156" s="24">
        <v>10.548</v>
      </c>
      <c r="GY156" s="24">
        <v>59.578000000000003</v>
      </c>
      <c r="GZ156" s="24">
        <v>65.8</v>
      </c>
      <c r="HA156" s="24">
        <v>11</v>
      </c>
      <c r="HB156" s="24">
        <v>3</v>
      </c>
      <c r="HC156" s="24">
        <v>2</v>
      </c>
      <c r="HD156" s="24">
        <v>2</v>
      </c>
      <c r="HE156" s="24">
        <v>2</v>
      </c>
      <c r="HF156" s="24">
        <v>2</v>
      </c>
      <c r="HG156" s="24">
        <v>1</v>
      </c>
      <c r="HH156" s="24">
        <v>1</v>
      </c>
      <c r="HI156" s="25" t="s">
        <v>3684</v>
      </c>
      <c r="HJ156" s="25" t="s">
        <v>3685</v>
      </c>
      <c r="HK156" s="8"/>
      <c r="HL156" s="25" t="s">
        <v>5292</v>
      </c>
      <c r="HM156" s="23">
        <v>44288.445231481484</v>
      </c>
      <c r="HN156" s="23">
        <v>44288.633645833332</v>
      </c>
      <c r="HO156" s="24">
        <v>100</v>
      </c>
      <c r="HP156" s="24">
        <v>16278</v>
      </c>
      <c r="HQ156" s="24">
        <v>1</v>
      </c>
      <c r="HR156" s="23">
        <v>44288.633667604168</v>
      </c>
      <c r="HS156" s="25" t="s">
        <v>314</v>
      </c>
      <c r="HT156" s="25" t="s">
        <v>1220</v>
      </c>
      <c r="HU156" s="25" t="s">
        <v>1221</v>
      </c>
      <c r="HV156" s="25" t="s">
        <v>317</v>
      </c>
      <c r="HW156" s="24">
        <v>1</v>
      </c>
      <c r="HX156" s="24">
        <v>0</v>
      </c>
      <c r="HY156" s="24">
        <v>4</v>
      </c>
      <c r="HZ156" s="24">
        <v>2</v>
      </c>
      <c r="IA156" s="24">
        <v>5</v>
      </c>
      <c r="IB156" s="24">
        <v>5</v>
      </c>
      <c r="IC156" s="24">
        <v>5</v>
      </c>
      <c r="ID156" s="24">
        <v>3</v>
      </c>
      <c r="IE156" s="25" t="s">
        <v>5307</v>
      </c>
      <c r="IF156" s="24">
        <v>3</v>
      </c>
      <c r="IG156" s="24">
        <v>1</v>
      </c>
      <c r="IH156" s="25" t="s">
        <v>4275</v>
      </c>
      <c r="II156" s="25" t="s">
        <v>391</v>
      </c>
      <c r="IJ156" s="25"/>
      <c r="IK156" s="74">
        <v>1</v>
      </c>
      <c r="IL156" s="25" t="s">
        <v>1989</v>
      </c>
      <c r="IM156" s="74">
        <v>33</v>
      </c>
      <c r="IN156" s="25"/>
      <c r="IO156" s="74">
        <v>1</v>
      </c>
      <c r="IP156" s="25" t="s">
        <v>5308</v>
      </c>
      <c r="IQ156" s="25" t="s">
        <v>4940</v>
      </c>
      <c r="IR156" s="74">
        <v>22</v>
      </c>
      <c r="IS156" s="25"/>
      <c r="IT156" s="74">
        <v>1</v>
      </c>
      <c r="IU156" s="25" t="s">
        <v>5309</v>
      </c>
      <c r="IV156" s="74">
        <v>21</v>
      </c>
      <c r="IW156" s="25"/>
      <c r="IX156" s="74">
        <v>1</v>
      </c>
      <c r="IY156" s="25" t="s">
        <v>5310</v>
      </c>
      <c r="IZ156" s="25" t="s">
        <v>1314</v>
      </c>
      <c r="JA156" s="74">
        <v>40</v>
      </c>
      <c r="JB156" s="25"/>
      <c r="JC156" s="74">
        <v>1</v>
      </c>
      <c r="JD156" s="25" t="s">
        <v>5311</v>
      </c>
      <c r="JE156" s="74">
        <v>60</v>
      </c>
      <c r="JF156" s="25"/>
      <c r="JG156" s="74">
        <v>1</v>
      </c>
      <c r="JH156" s="25" t="s">
        <v>5312</v>
      </c>
      <c r="JI156" s="24">
        <v>2</v>
      </c>
      <c r="JJ156" s="24">
        <v>1</v>
      </c>
      <c r="JK156" s="24">
        <v>3</v>
      </c>
      <c r="JL156" s="24">
        <v>1</v>
      </c>
      <c r="JM156" s="25" t="s">
        <v>5313</v>
      </c>
      <c r="JN156" s="24">
        <v>1</v>
      </c>
      <c r="JO156" s="24">
        <v>2</v>
      </c>
      <c r="JP156" s="24">
        <v>2</v>
      </c>
      <c r="JQ156" s="24">
        <v>3</v>
      </c>
      <c r="JR156" s="24">
        <v>1</v>
      </c>
      <c r="JS156" s="25" t="s">
        <v>5314</v>
      </c>
      <c r="JT156" s="24">
        <v>2</v>
      </c>
      <c r="JU156" s="24">
        <v>1</v>
      </c>
      <c r="JV156" s="25" t="s">
        <v>5315</v>
      </c>
      <c r="JW156" s="24">
        <v>2</v>
      </c>
      <c r="JX156" s="24">
        <v>2</v>
      </c>
      <c r="JY156" s="24">
        <v>0</v>
      </c>
      <c r="JZ156" s="24">
        <v>1</v>
      </c>
      <c r="KA156" s="24">
        <v>0</v>
      </c>
      <c r="KB156" s="25" t="s">
        <v>313</v>
      </c>
      <c r="KC156" s="25" t="s">
        <v>313</v>
      </c>
      <c r="KD156" s="24">
        <v>0</v>
      </c>
      <c r="KE156" s="24">
        <v>11.771000000000001</v>
      </c>
      <c r="KF156" s="24">
        <v>23.167999999999999</v>
      </c>
      <c r="KG156" s="24">
        <v>26.773</v>
      </c>
      <c r="KH156" s="24">
        <v>5</v>
      </c>
      <c r="KI156" s="24">
        <v>1</v>
      </c>
      <c r="KJ156" s="24">
        <v>1</v>
      </c>
      <c r="KK156" s="24">
        <v>1</v>
      </c>
      <c r="KL156" s="24">
        <v>1</v>
      </c>
      <c r="KM156" s="24">
        <v>1</v>
      </c>
      <c r="KN156" s="24">
        <v>11</v>
      </c>
      <c r="KO156" s="24">
        <v>2</v>
      </c>
      <c r="KP156" s="25" t="s">
        <v>808</v>
      </c>
      <c r="KQ156" s="25" t="s">
        <v>5316</v>
      </c>
      <c r="KR156" s="24">
        <v>1</v>
      </c>
      <c r="KS156" s="25" t="s">
        <v>633</v>
      </c>
      <c r="KT156" s="25" t="s">
        <v>313</v>
      </c>
      <c r="KU156" s="24">
        <v>4</v>
      </c>
      <c r="KV156" s="24">
        <v>3</v>
      </c>
      <c r="KW156" s="24">
        <v>1</v>
      </c>
      <c r="KX156" s="24">
        <v>2</v>
      </c>
      <c r="KY156" s="24">
        <v>3</v>
      </c>
      <c r="KZ156" s="24">
        <v>5</v>
      </c>
      <c r="LA156" s="24">
        <v>5</v>
      </c>
      <c r="LB156" s="24">
        <v>3</v>
      </c>
      <c r="LC156" s="24">
        <v>5</v>
      </c>
      <c r="LD156" s="24">
        <v>5</v>
      </c>
      <c r="LE156" s="24">
        <v>3</v>
      </c>
      <c r="LF156" s="24">
        <v>5</v>
      </c>
      <c r="LG156" s="24">
        <v>3</v>
      </c>
      <c r="LH156" s="24">
        <v>3</v>
      </c>
      <c r="LI156" s="24">
        <v>3</v>
      </c>
      <c r="LJ156" s="24">
        <v>2</v>
      </c>
      <c r="LK156" s="24">
        <v>3</v>
      </c>
      <c r="LL156" s="24">
        <v>4</v>
      </c>
      <c r="LM156" s="24">
        <v>3</v>
      </c>
      <c r="LN156" s="24">
        <v>5</v>
      </c>
      <c r="LO156" s="24">
        <v>5</v>
      </c>
      <c r="LP156" s="24">
        <v>5</v>
      </c>
      <c r="LQ156" s="24">
        <v>5</v>
      </c>
      <c r="LR156" s="24">
        <v>3</v>
      </c>
      <c r="LS156" s="24">
        <v>3</v>
      </c>
      <c r="LT156" s="24">
        <v>3</v>
      </c>
      <c r="LU156" s="24">
        <v>5</v>
      </c>
      <c r="LV156" s="25" t="s">
        <v>5317</v>
      </c>
      <c r="LW156" s="25" t="s">
        <v>5318</v>
      </c>
      <c r="LX156" s="25" t="s">
        <v>5319</v>
      </c>
      <c r="LY156" s="25" t="s">
        <v>5320</v>
      </c>
      <c r="LZ156" s="24">
        <v>50</v>
      </c>
      <c r="MA156">
        <f t="shared" si="117"/>
        <v>9</v>
      </c>
      <c r="MB156">
        <f t="shared" si="118"/>
        <v>24</v>
      </c>
      <c r="MC156">
        <f t="shared" si="119"/>
        <v>11</v>
      </c>
      <c r="MD156">
        <f t="shared" si="120"/>
        <v>5</v>
      </c>
      <c r="ME156">
        <f t="shared" si="150"/>
        <v>44</v>
      </c>
      <c r="MF156">
        <f t="shared" si="151"/>
        <v>1.5</v>
      </c>
      <c r="MG156">
        <f t="shared" si="152"/>
        <v>4</v>
      </c>
      <c r="MH156">
        <f t="shared" si="153"/>
        <v>2.2000000000000002</v>
      </c>
      <c r="MI156">
        <f t="shared" si="154"/>
        <v>1</v>
      </c>
      <c r="MJ156">
        <f t="shared" si="155"/>
        <v>3.6666666666666665</v>
      </c>
      <c r="MK156">
        <f t="shared" si="156"/>
        <v>1.8</v>
      </c>
      <c r="ML156">
        <f t="shared" si="157"/>
        <v>1.2</v>
      </c>
      <c r="MM156">
        <f t="shared" si="158"/>
        <v>4</v>
      </c>
      <c r="MN156">
        <f t="shared" si="159"/>
        <v>0</v>
      </c>
      <c r="MO156">
        <f t="shared" si="160"/>
        <v>2.1666666666666665</v>
      </c>
      <c r="MP156">
        <f t="shared" si="161"/>
        <v>1</v>
      </c>
      <c r="MQ156">
        <f t="shared" si="162"/>
        <v>0.66666666666666663</v>
      </c>
      <c r="MR156">
        <f t="shared" si="163"/>
        <v>2.3333333333333335</v>
      </c>
      <c r="MS156">
        <f t="shared" si="164"/>
        <v>97.428571428571431</v>
      </c>
      <c r="MT156">
        <f t="shared" si="165"/>
        <v>86.857142857142861</v>
      </c>
      <c r="MU156" s="77">
        <f t="shared" si="121"/>
        <v>1</v>
      </c>
      <c r="MV156">
        <f t="shared" si="122"/>
        <v>0</v>
      </c>
      <c r="MW156">
        <v>1</v>
      </c>
      <c r="MX156">
        <v>1</v>
      </c>
      <c r="MY156">
        <f t="shared" si="123"/>
        <v>0</v>
      </c>
      <c r="MZ156">
        <v>1</v>
      </c>
      <c r="NA156">
        <v>1</v>
      </c>
      <c r="NB156">
        <f t="shared" si="124"/>
        <v>1</v>
      </c>
      <c r="NC156">
        <f t="shared" si="125"/>
        <v>1</v>
      </c>
      <c r="ND156">
        <f t="shared" si="126"/>
        <v>0</v>
      </c>
      <c r="NE156">
        <f t="shared" si="127"/>
        <v>1</v>
      </c>
      <c r="NF156">
        <f t="shared" si="128"/>
        <v>1</v>
      </c>
      <c r="NG156">
        <f t="shared" si="129"/>
        <v>1</v>
      </c>
      <c r="NH156">
        <f t="shared" si="130"/>
        <v>1</v>
      </c>
      <c r="NI156">
        <f t="shared" si="131"/>
        <v>1</v>
      </c>
      <c r="NJ156">
        <f t="shared" si="132"/>
        <v>1</v>
      </c>
      <c r="NK156">
        <f t="shared" si="133"/>
        <v>1</v>
      </c>
      <c r="NL156">
        <f t="shared" si="134"/>
        <v>1</v>
      </c>
      <c r="NM156">
        <f t="shared" si="135"/>
        <v>1</v>
      </c>
      <c r="NN156" s="77">
        <f t="shared" si="136"/>
        <v>0.5</v>
      </c>
      <c r="NO156" s="77">
        <f t="shared" si="137"/>
        <v>0</v>
      </c>
      <c r="NP156" s="77">
        <f t="shared" si="138"/>
        <v>1</v>
      </c>
      <c r="NQ156" s="77">
        <f t="shared" si="139"/>
        <v>1</v>
      </c>
      <c r="NR156" s="77">
        <f t="shared" si="140"/>
        <v>1</v>
      </c>
      <c r="NS156" s="77">
        <f t="shared" si="141"/>
        <v>1</v>
      </c>
      <c r="NT156" s="77">
        <f t="shared" si="142"/>
        <v>1</v>
      </c>
      <c r="NU156" s="77">
        <f t="shared" si="143"/>
        <v>1</v>
      </c>
      <c r="NV156" s="77">
        <f t="shared" si="144"/>
        <v>1</v>
      </c>
      <c r="NW156" s="77" t="e">
        <f>IF(LEN(VLOOKUP(I:I,#REF!, 2, 0))=0, "", VLOOKUP(I:I,#REF!, 2, 0))</f>
        <v>#REF!</v>
      </c>
      <c r="NX156" s="77" t="e">
        <f>IF(LEN(VLOOKUP(I:I,#REF!, 3, 0))=0, "", VLOOKUP(I:I,#REF!, 3, 0))</f>
        <v>#REF!</v>
      </c>
      <c r="NY156" s="77">
        <f t="shared" si="166"/>
        <v>0.66666666666666663</v>
      </c>
      <c r="NZ156" s="77">
        <f t="shared" si="167"/>
        <v>1</v>
      </c>
      <c r="OA156" s="77">
        <f t="shared" si="168"/>
        <v>0</v>
      </c>
      <c r="OB156" s="77">
        <f t="shared" si="145"/>
        <v>0.83333333333333337</v>
      </c>
      <c r="OC156">
        <f t="shared" si="146"/>
        <v>0.5</v>
      </c>
      <c r="OD156" s="77">
        <f t="shared" si="169"/>
        <v>1</v>
      </c>
      <c r="OE156">
        <f t="shared" si="147"/>
        <v>0.9</v>
      </c>
      <c r="OF156">
        <f t="shared" si="148"/>
        <v>1</v>
      </c>
      <c r="OG156" t="e">
        <f t="shared" si="170"/>
        <v>#REF!</v>
      </c>
      <c r="OH156">
        <f t="shared" si="149"/>
        <v>0.75</v>
      </c>
      <c r="OI156">
        <f t="shared" si="171"/>
        <v>0.25</v>
      </c>
      <c r="OJ156" s="77">
        <f t="shared" si="172"/>
        <v>1</v>
      </c>
      <c r="OK156" t="e">
        <f>IF(LEN(VLOOKUP(I:I,#REF!, 2, 0))=0, "", VLOOKUP(I:I,#REF!, 2, 0))</f>
        <v>#REF!</v>
      </c>
      <c r="OL156" t="e">
        <f>IF(LEN(VLOOKUP(I:I,#REF!, 3, 0))=0, "", VLOOKUP(I:I,#REF!, 3, 0))</f>
        <v>#REF!</v>
      </c>
      <c r="OM156">
        <v>5</v>
      </c>
      <c r="ON156">
        <v>1</v>
      </c>
      <c r="OO156" s="109">
        <v>1</v>
      </c>
      <c r="OP156">
        <f t="shared" si="173"/>
        <v>21</v>
      </c>
      <c r="OQ156">
        <v>0</v>
      </c>
      <c r="OR156">
        <v>5</v>
      </c>
      <c r="OS156">
        <f t="shared" si="174"/>
        <v>7</v>
      </c>
    </row>
    <row r="157" spans="1:409" ht="18" customHeight="1">
      <c r="D157">
        <v>1</v>
      </c>
      <c r="F157" t="s">
        <v>353</v>
      </c>
      <c r="G157" t="s">
        <v>353</v>
      </c>
      <c r="H157" s="110" t="s">
        <v>2015</v>
      </c>
      <c r="I157" s="110" t="s">
        <v>2015</v>
      </c>
      <c r="J157" s="5"/>
      <c r="K157" s="6">
        <v>44285.483506944445</v>
      </c>
      <c r="L157" s="6">
        <v>44286.459710648145</v>
      </c>
      <c r="M157" s="7">
        <v>100</v>
      </c>
      <c r="N157" s="7">
        <v>2</v>
      </c>
      <c r="O157" s="73">
        <v>1</v>
      </c>
      <c r="P157" s="4" t="s">
        <v>313</v>
      </c>
      <c r="Q157" s="7">
        <v>84344</v>
      </c>
      <c r="R157" s="7">
        <v>1</v>
      </c>
      <c r="S157" s="6">
        <v>44286.459722210646</v>
      </c>
      <c r="T157" s="4" t="s">
        <v>314</v>
      </c>
      <c r="U157" s="4" t="s">
        <v>1496</v>
      </c>
      <c r="V157" s="4" t="s">
        <v>1531</v>
      </c>
      <c r="W157" s="4" t="s">
        <v>598</v>
      </c>
      <c r="X157" s="7">
        <v>6.8920000000000003</v>
      </c>
      <c r="Y157" s="7">
        <v>17.890999999999998</v>
      </c>
      <c r="Z157" s="7">
        <v>22.19</v>
      </c>
      <c r="AA157" s="7">
        <v>2</v>
      </c>
      <c r="AB157" s="7">
        <v>4</v>
      </c>
      <c r="AC157" s="7">
        <v>0</v>
      </c>
      <c r="AD157" s="7">
        <v>2</v>
      </c>
      <c r="AE157" s="7">
        <v>3</v>
      </c>
      <c r="AF157" s="7">
        <v>3</v>
      </c>
      <c r="AG157" s="7">
        <v>3</v>
      </c>
      <c r="AH157" s="7">
        <v>0</v>
      </c>
      <c r="AI157" s="7">
        <v>2</v>
      </c>
      <c r="AJ157" s="4" t="s">
        <v>2016</v>
      </c>
      <c r="AK157" s="7">
        <v>2.9</v>
      </c>
      <c r="AL157" s="7">
        <v>4.8159999999999998</v>
      </c>
      <c r="AM157" s="7">
        <v>6.69</v>
      </c>
      <c r="AN157" s="7">
        <v>2</v>
      </c>
      <c r="AO157" s="7">
        <v>4</v>
      </c>
      <c r="AP157" s="7">
        <v>0</v>
      </c>
      <c r="AQ157" s="7">
        <v>118.233</v>
      </c>
      <c r="AR157" s="7">
        <v>118.233</v>
      </c>
      <c r="AS157" s="7">
        <v>173.011</v>
      </c>
      <c r="AT157" s="7">
        <v>1</v>
      </c>
      <c r="AU157" s="7">
        <v>67.364000000000004</v>
      </c>
      <c r="AV157" s="7">
        <v>155.13200000000001</v>
      </c>
      <c r="AW157" s="7">
        <v>157.55699999999999</v>
      </c>
      <c r="AX157" s="7">
        <v>7</v>
      </c>
      <c r="AY157" s="4" t="s">
        <v>2017</v>
      </c>
      <c r="AZ157" s="4" t="s">
        <v>368</v>
      </c>
      <c r="BA157" s="4"/>
      <c r="BB157" s="73">
        <v>0</v>
      </c>
      <c r="BC157" s="4" t="s">
        <v>2018</v>
      </c>
      <c r="BD157" s="7">
        <v>0</v>
      </c>
      <c r="BE157" s="7">
        <v>0</v>
      </c>
      <c r="BF157" s="7">
        <v>282.18</v>
      </c>
      <c r="BG157" s="7">
        <v>0</v>
      </c>
      <c r="BH157" s="7">
        <v>0.73</v>
      </c>
      <c r="BI157" s="7">
        <v>4.101</v>
      </c>
      <c r="BJ157" s="7">
        <v>16.260000000000002</v>
      </c>
      <c r="BK157" s="7">
        <v>4</v>
      </c>
      <c r="BL157" s="4" t="s">
        <v>479</v>
      </c>
      <c r="BM157" s="7">
        <v>0</v>
      </c>
      <c r="BN157" s="7">
        <v>0</v>
      </c>
      <c r="BO157" s="7">
        <v>50.610999999999997</v>
      </c>
      <c r="BP157" s="7">
        <v>0</v>
      </c>
      <c r="BQ157" s="7">
        <v>100</v>
      </c>
      <c r="BR157" s="7">
        <v>100</v>
      </c>
      <c r="BS157" s="7">
        <v>200.983</v>
      </c>
      <c r="BT157" s="7">
        <v>307.05</v>
      </c>
      <c r="BU157" s="7">
        <v>307.67099999999999</v>
      </c>
      <c r="BV157" s="7">
        <v>7</v>
      </c>
      <c r="BW157" s="4" t="s">
        <v>2019</v>
      </c>
      <c r="BX157" s="4" t="s">
        <v>320</v>
      </c>
      <c r="BY157" s="4"/>
      <c r="BZ157" s="73">
        <v>-888</v>
      </c>
      <c r="CA157" s="4" t="s">
        <v>2020</v>
      </c>
      <c r="CB157" s="7">
        <v>9.7289999999999992</v>
      </c>
      <c r="CC157" s="7">
        <v>9.7289999999999992</v>
      </c>
      <c r="CD157" s="7">
        <v>397.06599999999997</v>
      </c>
      <c r="CE157" s="7">
        <v>1</v>
      </c>
      <c r="CF157" s="7">
        <v>100</v>
      </c>
      <c r="CG157" s="7">
        <v>100</v>
      </c>
      <c r="CH157" s="7">
        <v>5.7</v>
      </c>
      <c r="CI157" s="7">
        <v>49.194000000000003</v>
      </c>
      <c r="CJ157" s="7">
        <v>61.448999999999998</v>
      </c>
      <c r="CK157" s="7">
        <v>4</v>
      </c>
      <c r="CL157" s="97" t="s">
        <v>413</v>
      </c>
      <c r="CM157" s="94" t="s">
        <v>414</v>
      </c>
      <c r="CN157" s="7">
        <v>0</v>
      </c>
      <c r="CO157" s="7">
        <v>0</v>
      </c>
      <c r="CP157" s="7">
        <v>169.74100000000001</v>
      </c>
      <c r="CQ157" s="7">
        <v>0</v>
      </c>
      <c r="CR157" s="7">
        <v>100</v>
      </c>
      <c r="CS157" s="7">
        <v>100</v>
      </c>
      <c r="CT157" s="7">
        <v>4</v>
      </c>
      <c r="CU157" s="7">
        <v>0</v>
      </c>
      <c r="CV157" s="4" t="s">
        <v>2021</v>
      </c>
      <c r="CW157" s="7">
        <v>0</v>
      </c>
      <c r="CX157" s="7">
        <v>0</v>
      </c>
      <c r="CY157" s="7">
        <v>362.29700000000003</v>
      </c>
      <c r="CZ157" s="7">
        <v>0</v>
      </c>
      <c r="DA157" s="7">
        <v>6.3440000000000003</v>
      </c>
      <c r="DB157" s="7">
        <v>7.1550000000000002</v>
      </c>
      <c r="DC157" s="7">
        <v>11.856999999999999</v>
      </c>
      <c r="DD157" s="7">
        <v>2</v>
      </c>
      <c r="DE157" s="4" t="s">
        <v>377</v>
      </c>
      <c r="DF157" s="7">
        <v>0</v>
      </c>
      <c r="DG157" s="7">
        <v>0</v>
      </c>
      <c r="DH157" s="7">
        <v>79.254999999999995</v>
      </c>
      <c r="DI157" s="7">
        <v>0</v>
      </c>
      <c r="DJ157" s="7">
        <v>100</v>
      </c>
      <c r="DK157" s="7">
        <v>100</v>
      </c>
      <c r="DL157" s="7">
        <v>307.27699999999999</v>
      </c>
      <c r="DM157" s="7">
        <v>524.26400000000001</v>
      </c>
      <c r="DN157" s="7">
        <v>531.92600000000004</v>
      </c>
      <c r="DO157" s="7">
        <v>12</v>
      </c>
      <c r="DP157" s="4" t="s">
        <v>2022</v>
      </c>
      <c r="DQ157" s="4" t="s">
        <v>320</v>
      </c>
      <c r="DR157" s="4"/>
      <c r="DS157" s="73">
        <v>-888</v>
      </c>
      <c r="DT157" s="4" t="s">
        <v>2023</v>
      </c>
      <c r="DU157" s="7">
        <v>0</v>
      </c>
      <c r="DV157" s="7">
        <v>0</v>
      </c>
      <c r="DW157" s="7">
        <v>81.396000000000001</v>
      </c>
      <c r="DX157" s="7">
        <v>0</v>
      </c>
      <c r="DY157" s="7">
        <v>100</v>
      </c>
      <c r="DZ157" s="7">
        <v>100</v>
      </c>
      <c r="EA157" s="7">
        <v>13.164</v>
      </c>
      <c r="EB157" s="7">
        <v>26.3</v>
      </c>
      <c r="EC157" s="7">
        <v>32.67</v>
      </c>
      <c r="ED157" s="7">
        <v>2</v>
      </c>
      <c r="EE157" s="94" t="s">
        <v>363</v>
      </c>
      <c r="EF157" s="94" t="s">
        <v>364</v>
      </c>
      <c r="EG157" s="7">
        <v>1.1919999999999999</v>
      </c>
      <c r="EH157" s="7">
        <v>1.1919999999999999</v>
      </c>
      <c r="EI157" s="7">
        <v>168.15</v>
      </c>
      <c r="EJ157" s="7">
        <v>1</v>
      </c>
      <c r="EK157" s="7">
        <v>100</v>
      </c>
      <c r="EL157" s="7">
        <v>100</v>
      </c>
      <c r="EM157" s="7">
        <v>4</v>
      </c>
      <c r="EN157" s="7">
        <v>0</v>
      </c>
      <c r="EO157" s="4" t="s">
        <v>2024</v>
      </c>
      <c r="EP157" s="7">
        <v>12.760999999999999</v>
      </c>
      <c r="EQ157" s="7">
        <v>25.997</v>
      </c>
      <c r="ER157" s="7">
        <v>29.916</v>
      </c>
      <c r="ES157" s="7">
        <v>5</v>
      </c>
      <c r="ET157" s="4" t="s">
        <v>1092</v>
      </c>
      <c r="EU157" s="7">
        <v>0</v>
      </c>
      <c r="EV157" s="7">
        <v>0</v>
      </c>
      <c r="EW157" s="7">
        <v>287.17</v>
      </c>
      <c r="EX157" s="7">
        <v>0</v>
      </c>
      <c r="EY157" s="7">
        <v>100</v>
      </c>
      <c r="EZ157" s="7">
        <v>100</v>
      </c>
      <c r="FA157" s="7">
        <v>13.406000000000001</v>
      </c>
      <c r="FB157" s="7">
        <v>135.71100000000001</v>
      </c>
      <c r="FC157" s="7">
        <v>137.517</v>
      </c>
      <c r="FD157" s="7">
        <v>13</v>
      </c>
      <c r="FE157" s="4" t="s">
        <v>2025</v>
      </c>
      <c r="FF157" s="7">
        <v>1</v>
      </c>
      <c r="FG157" s="7">
        <v>4</v>
      </c>
      <c r="FH157" s="7">
        <v>4</v>
      </c>
      <c r="FI157" s="7">
        <v>0</v>
      </c>
      <c r="FJ157" s="7">
        <v>2</v>
      </c>
      <c r="FK157" s="7">
        <v>0</v>
      </c>
      <c r="FL157" s="4" t="s">
        <v>313</v>
      </c>
      <c r="FM157" s="4" t="s">
        <v>313</v>
      </c>
      <c r="FN157" s="7">
        <v>1</v>
      </c>
      <c r="FO157" s="7">
        <v>2.9929999999999999</v>
      </c>
      <c r="FP157" s="7">
        <v>306.26299999999998</v>
      </c>
      <c r="FQ157" s="7">
        <v>307.35899999999998</v>
      </c>
      <c r="FR157" s="7">
        <v>7</v>
      </c>
      <c r="FS157" s="4" t="s">
        <v>486</v>
      </c>
      <c r="FT157" s="4" t="s">
        <v>323</v>
      </c>
      <c r="FU157" s="4"/>
      <c r="FV157" s="73">
        <v>1</v>
      </c>
      <c r="FW157" s="4" t="s">
        <v>2026</v>
      </c>
      <c r="FX157" s="4" t="s">
        <v>336</v>
      </c>
      <c r="FY157" s="7">
        <v>45.726999999999997</v>
      </c>
      <c r="FZ157" s="7">
        <v>302.70100000000002</v>
      </c>
      <c r="GA157" s="7">
        <v>308.60500000000002</v>
      </c>
      <c r="GB157" s="7">
        <v>6</v>
      </c>
      <c r="GC157" s="4" t="s">
        <v>2027</v>
      </c>
      <c r="GD157" s="4" t="s">
        <v>320</v>
      </c>
      <c r="GE157" s="4"/>
      <c r="GF157" s="73">
        <v>-888</v>
      </c>
      <c r="GG157" s="4" t="s">
        <v>1805</v>
      </c>
      <c r="GH157" s="4" t="s">
        <v>336</v>
      </c>
      <c r="GI157" s="7">
        <v>47.17</v>
      </c>
      <c r="GJ157" s="7">
        <v>48.692</v>
      </c>
      <c r="GK157" s="7">
        <v>82.802999999999997</v>
      </c>
      <c r="GL157" s="7">
        <v>2</v>
      </c>
      <c r="GM157" s="7">
        <v>1</v>
      </c>
      <c r="GN157" s="4" t="s">
        <v>2028</v>
      </c>
      <c r="GO157" s="7">
        <v>12.422000000000001</v>
      </c>
      <c r="GP157" s="7">
        <v>12.422000000000001</v>
      </c>
      <c r="GQ157" s="7">
        <v>13.962</v>
      </c>
      <c r="GR157" s="7">
        <v>1</v>
      </c>
      <c r="GS157" s="7">
        <v>1</v>
      </c>
      <c r="GT157" s="7">
        <v>4</v>
      </c>
      <c r="GU157" s="7">
        <v>0</v>
      </c>
      <c r="GV157" s="7">
        <v>1</v>
      </c>
      <c r="GW157" s="4" t="s">
        <v>448</v>
      </c>
      <c r="GX157" s="7">
        <v>21.872</v>
      </c>
      <c r="GY157" s="7">
        <v>61.445999999999998</v>
      </c>
      <c r="GZ157" s="7">
        <v>62.48</v>
      </c>
      <c r="HA157" s="7">
        <v>7</v>
      </c>
      <c r="HB157" s="7">
        <v>3</v>
      </c>
      <c r="HC157" s="7">
        <v>2</v>
      </c>
      <c r="HD157" s="7">
        <v>1</v>
      </c>
      <c r="HE157" s="7">
        <v>2</v>
      </c>
      <c r="HF157" s="7">
        <v>2</v>
      </c>
      <c r="HG157" s="7">
        <v>5</v>
      </c>
      <c r="HH157" s="7">
        <v>5</v>
      </c>
      <c r="HI157" s="4" t="s">
        <v>346</v>
      </c>
      <c r="HJ157" s="4" t="s">
        <v>347</v>
      </c>
      <c r="HK157" s="8"/>
      <c r="HL157" s="4" t="s">
        <v>2015</v>
      </c>
      <c r="HM157" s="6">
        <v>44288.449386574073</v>
      </c>
      <c r="HN157" s="6">
        <v>44288.91369212963</v>
      </c>
      <c r="HO157" s="7">
        <v>33</v>
      </c>
      <c r="HP157" s="7">
        <v>40115</v>
      </c>
      <c r="HQ157" s="7">
        <v>0</v>
      </c>
      <c r="HR157" s="6">
        <v>44293.503089432874</v>
      </c>
      <c r="HS157" s="4" t="s">
        <v>314</v>
      </c>
      <c r="HT157" s="4" t="s">
        <v>1496</v>
      </c>
      <c r="HU157" s="4" t="s">
        <v>1531</v>
      </c>
      <c r="HV157" s="4" t="s">
        <v>598</v>
      </c>
      <c r="HW157" s="7">
        <v>0</v>
      </c>
      <c r="HX157" s="7">
        <v>1</v>
      </c>
      <c r="HY157" s="7">
        <v>1</v>
      </c>
      <c r="HZ157" s="7">
        <v>1</v>
      </c>
      <c r="IA157" s="7">
        <v>3</v>
      </c>
      <c r="IB157" s="7">
        <v>1</v>
      </c>
      <c r="IC157" s="7">
        <v>3</v>
      </c>
      <c r="ID157" s="7">
        <v>5</v>
      </c>
      <c r="IE157" s="4" t="s">
        <v>2029</v>
      </c>
      <c r="IF157" s="7">
        <v>4</v>
      </c>
      <c r="IG157" s="7">
        <v>0</v>
      </c>
      <c r="IH157" s="4" t="s">
        <v>427</v>
      </c>
      <c r="II157" s="4" t="s">
        <v>391</v>
      </c>
      <c r="IJ157" s="4"/>
      <c r="IK157" s="73">
        <v>1</v>
      </c>
      <c r="IL157" s="4" t="s">
        <v>1345</v>
      </c>
      <c r="IM157" s="73">
        <v>33</v>
      </c>
      <c r="IN157" s="4"/>
      <c r="IO157" s="73">
        <v>1</v>
      </c>
      <c r="IP157" s="4" t="s">
        <v>2030</v>
      </c>
      <c r="IQ157" s="4" t="s">
        <v>1727</v>
      </c>
      <c r="IR157" s="73">
        <v>22</v>
      </c>
      <c r="IS157" s="4"/>
      <c r="IT157" s="73">
        <v>1</v>
      </c>
      <c r="IU157" s="4" t="s">
        <v>353</v>
      </c>
      <c r="IV157" s="4" t="s">
        <v>320</v>
      </c>
      <c r="IW157" s="4"/>
      <c r="IX157" s="7">
        <v>-999</v>
      </c>
      <c r="IY157" s="4" t="s">
        <v>353</v>
      </c>
      <c r="IZ157" s="4" t="s">
        <v>353</v>
      </c>
      <c r="JA157" s="4" t="s">
        <v>320</v>
      </c>
      <c r="JB157" s="4"/>
      <c r="JC157" s="73">
        <v>-999</v>
      </c>
      <c r="JD157" s="4" t="s">
        <v>353</v>
      </c>
      <c r="JE157" s="4" t="s">
        <v>320</v>
      </c>
      <c r="JF157" s="4"/>
      <c r="JG157" s="73">
        <v>-999</v>
      </c>
      <c r="JH157" s="4" t="s">
        <v>353</v>
      </c>
      <c r="JI157" s="4" t="s">
        <v>353</v>
      </c>
      <c r="JJ157" s="4" t="s">
        <v>353</v>
      </c>
      <c r="JK157" s="4" t="s">
        <v>353</v>
      </c>
      <c r="JL157" s="4" t="s">
        <v>353</v>
      </c>
      <c r="JM157" s="4" t="s">
        <v>353</v>
      </c>
      <c r="JN157" s="4" t="s">
        <v>353</v>
      </c>
      <c r="JO157" s="4" t="s">
        <v>353</v>
      </c>
      <c r="JP157" s="4" t="s">
        <v>353</v>
      </c>
      <c r="JQ157" s="4" t="s">
        <v>353</v>
      </c>
      <c r="JR157" s="4" t="s">
        <v>353</v>
      </c>
      <c r="JS157" s="4" t="s">
        <v>353</v>
      </c>
      <c r="JT157" s="4" t="s">
        <v>353</v>
      </c>
      <c r="JU157" s="4" t="s">
        <v>353</v>
      </c>
      <c r="JV157" s="4" t="s">
        <v>353</v>
      </c>
      <c r="JW157" s="4" t="s">
        <v>353</v>
      </c>
      <c r="JX157" s="4" t="s">
        <v>353</v>
      </c>
      <c r="JY157" s="4" t="s">
        <v>353</v>
      </c>
      <c r="JZ157" s="4" t="s">
        <v>353</v>
      </c>
      <c r="KA157" s="4" t="s">
        <v>353</v>
      </c>
      <c r="KB157" s="4" t="s">
        <v>353</v>
      </c>
      <c r="KC157" s="4" t="s">
        <v>353</v>
      </c>
      <c r="KD157" s="4" t="s">
        <v>353</v>
      </c>
      <c r="KE157" s="4" t="s">
        <v>353</v>
      </c>
      <c r="KF157" s="4" t="s">
        <v>353</v>
      </c>
      <c r="KG157" s="4" t="s">
        <v>353</v>
      </c>
      <c r="KH157" s="4" t="s">
        <v>353</v>
      </c>
      <c r="KI157" s="4" t="s">
        <v>353</v>
      </c>
      <c r="KJ157" s="4" t="s">
        <v>353</v>
      </c>
      <c r="KK157" s="4" t="s">
        <v>353</v>
      </c>
      <c r="KL157" s="4" t="s">
        <v>353</v>
      </c>
      <c r="KM157" s="4" t="s">
        <v>353</v>
      </c>
      <c r="KN157" s="4" t="s">
        <v>353</v>
      </c>
      <c r="KO157" s="4" t="s">
        <v>353</v>
      </c>
      <c r="KP157" s="4" t="s">
        <v>353</v>
      </c>
      <c r="KQ157" s="4" t="s">
        <v>353</v>
      </c>
      <c r="KR157" s="4" t="s">
        <v>353</v>
      </c>
      <c r="KS157" s="4" t="s">
        <v>353</v>
      </c>
      <c r="KT157" s="4" t="s">
        <v>353</v>
      </c>
      <c r="KU157" s="4" t="s">
        <v>353</v>
      </c>
      <c r="KV157" s="4" t="s">
        <v>353</v>
      </c>
      <c r="KW157" s="4" t="s">
        <v>353</v>
      </c>
      <c r="KX157" s="4" t="s">
        <v>353</v>
      </c>
      <c r="KY157" s="4" t="s">
        <v>353</v>
      </c>
      <c r="KZ157" s="4" t="s">
        <v>353</v>
      </c>
      <c r="LA157" s="4" t="s">
        <v>353</v>
      </c>
      <c r="LB157" s="4" t="s">
        <v>353</v>
      </c>
      <c r="LC157" s="4" t="s">
        <v>353</v>
      </c>
      <c r="LD157" s="4" t="s">
        <v>353</v>
      </c>
      <c r="LE157" s="4" t="s">
        <v>353</v>
      </c>
      <c r="LF157" s="4" t="s">
        <v>353</v>
      </c>
      <c r="LG157" s="4" t="s">
        <v>353</v>
      </c>
      <c r="LH157" s="4" t="s">
        <v>353</v>
      </c>
      <c r="LI157" s="4" t="s">
        <v>353</v>
      </c>
      <c r="LJ157" s="4" t="s">
        <v>353</v>
      </c>
      <c r="LK157" s="4" t="s">
        <v>353</v>
      </c>
      <c r="LL157" s="4" t="s">
        <v>353</v>
      </c>
      <c r="LM157" s="4" t="s">
        <v>353</v>
      </c>
      <c r="LN157" s="4" t="s">
        <v>353</v>
      </c>
      <c r="LO157" s="4" t="s">
        <v>353</v>
      </c>
      <c r="LP157" s="4" t="s">
        <v>353</v>
      </c>
      <c r="LQ157" s="4" t="s">
        <v>353</v>
      </c>
      <c r="LR157" s="4" t="s">
        <v>353</v>
      </c>
      <c r="LS157" s="4" t="s">
        <v>353</v>
      </c>
      <c r="LT157" s="4" t="s">
        <v>353</v>
      </c>
      <c r="LU157" s="4" t="s">
        <v>353</v>
      </c>
      <c r="LV157" s="4" t="s">
        <v>353</v>
      </c>
      <c r="LW157" s="4" t="s">
        <v>353</v>
      </c>
      <c r="LX157" s="4" t="s">
        <v>353</v>
      </c>
      <c r="LY157" s="4" t="s">
        <v>353</v>
      </c>
      <c r="LZ157" s="4" t="s">
        <v>353</v>
      </c>
      <c r="MA157">
        <f t="shared" si="117"/>
        <v>13</v>
      </c>
      <c r="MB157">
        <f t="shared" si="118"/>
        <v>14</v>
      </c>
      <c r="MC157">
        <f t="shared" si="119"/>
        <v>10</v>
      </c>
      <c r="MD157" t="str">
        <f t="shared" si="120"/>
        <v/>
      </c>
      <c r="ME157" t="str">
        <f t="shared" si="150"/>
        <v/>
      </c>
      <c r="MF157">
        <f t="shared" si="151"/>
        <v>2.1666666666666665</v>
      </c>
      <c r="MG157">
        <f t="shared" si="152"/>
        <v>2.3333333333333335</v>
      </c>
      <c r="MH157">
        <f t="shared" si="153"/>
        <v>2</v>
      </c>
      <c r="MI157" t="str">
        <f t="shared" si="154"/>
        <v/>
      </c>
      <c r="MJ157" t="str">
        <f t="shared" si="155"/>
        <v/>
      </c>
      <c r="MK157">
        <f t="shared" si="156"/>
        <v>0</v>
      </c>
      <c r="ML157">
        <f t="shared" si="157"/>
        <v>4</v>
      </c>
      <c r="MM157">
        <f t="shared" si="158"/>
        <v>0</v>
      </c>
      <c r="MN157">
        <f t="shared" si="159"/>
        <v>4</v>
      </c>
      <c r="MO157">
        <f t="shared" si="160"/>
        <v>0</v>
      </c>
      <c r="MP157">
        <f t="shared" si="161"/>
        <v>4</v>
      </c>
      <c r="MQ157">
        <f t="shared" si="162"/>
        <v>0</v>
      </c>
      <c r="MR157">
        <f t="shared" si="163"/>
        <v>4</v>
      </c>
      <c r="MS157">
        <f t="shared" si="164"/>
        <v>100</v>
      </c>
      <c r="MT157">
        <f t="shared" si="165"/>
        <v>100</v>
      </c>
      <c r="MU157" s="77">
        <f t="shared" si="121"/>
        <v>0</v>
      </c>
      <c r="MV157">
        <f t="shared" si="122"/>
        <v>0</v>
      </c>
      <c r="MW157">
        <v>1</v>
      </c>
      <c r="MX157">
        <v>1</v>
      </c>
      <c r="MY157">
        <f t="shared" si="123"/>
        <v>0</v>
      </c>
      <c r="MZ157">
        <v>1</v>
      </c>
      <c r="NA157">
        <v>1</v>
      </c>
      <c r="NB157">
        <f t="shared" si="124"/>
        <v>1</v>
      </c>
      <c r="NC157">
        <f t="shared" si="125"/>
        <v>0</v>
      </c>
      <c r="ND157">
        <f t="shared" si="126"/>
        <v>0</v>
      </c>
      <c r="NE157">
        <f t="shared" si="127"/>
        <v>0</v>
      </c>
      <c r="NF157">
        <f t="shared" si="128"/>
        <v>1</v>
      </c>
      <c r="NG157">
        <f t="shared" si="129"/>
        <v>1</v>
      </c>
      <c r="NH157">
        <f t="shared" si="130"/>
        <v>1</v>
      </c>
      <c r="NI157">
        <f t="shared" si="131"/>
        <v>1</v>
      </c>
      <c r="NJ157">
        <f t="shared" si="132"/>
        <v>1</v>
      </c>
      <c r="NK157" t="str">
        <f t="shared" si="133"/>
        <v/>
      </c>
      <c r="NL157" t="str">
        <f t="shared" si="134"/>
        <v/>
      </c>
      <c r="NM157" t="str">
        <f t="shared" si="135"/>
        <v/>
      </c>
      <c r="NN157" s="77" t="str">
        <f t="shared" si="136"/>
        <v/>
      </c>
      <c r="NO157" s="77" t="str">
        <f t="shared" si="137"/>
        <v/>
      </c>
      <c r="NP157" s="77" t="str">
        <f t="shared" si="138"/>
        <v/>
      </c>
      <c r="NQ157" s="77" t="str">
        <f t="shared" si="139"/>
        <v/>
      </c>
      <c r="NR157" s="77" t="str">
        <f t="shared" si="140"/>
        <v/>
      </c>
      <c r="NS157" s="77" t="str">
        <f t="shared" si="141"/>
        <v/>
      </c>
      <c r="NT157" s="77" t="str">
        <f t="shared" si="142"/>
        <v/>
      </c>
      <c r="NU157" s="77" t="str">
        <f t="shared" si="143"/>
        <v/>
      </c>
      <c r="NV157" s="77" t="str">
        <f t="shared" si="144"/>
        <v/>
      </c>
      <c r="NW157" s="77" t="e">
        <f>IF(LEN(VLOOKUP(I:I,#REF!, 2, 0))=0, "", VLOOKUP(I:I,#REF!, 2, 0))</f>
        <v>#REF!</v>
      </c>
      <c r="NX157" s="77" t="e">
        <f>IF(LEN(VLOOKUP(I:I,#REF!, 3, 0))=0, "", VLOOKUP(I:I,#REF!, 3, 0))</f>
        <v>#REF!</v>
      </c>
      <c r="NY157" s="77">
        <f t="shared" si="166"/>
        <v>0.66666666666666663</v>
      </c>
      <c r="NZ157" s="77">
        <f t="shared" si="167"/>
        <v>1</v>
      </c>
      <c r="OA157" s="77">
        <f t="shared" si="168"/>
        <v>0</v>
      </c>
      <c r="OB157" s="77">
        <f t="shared" si="145"/>
        <v>0.5</v>
      </c>
      <c r="OC157">
        <f t="shared" si="146"/>
        <v>0.5</v>
      </c>
      <c r="OD157" s="77">
        <f t="shared" si="169"/>
        <v>0.5</v>
      </c>
      <c r="OE157">
        <f t="shared" si="147"/>
        <v>1</v>
      </c>
      <c r="OF157">
        <f t="shared" si="148"/>
        <v>1</v>
      </c>
      <c r="OG157" t="str">
        <f t="shared" si="170"/>
        <v/>
      </c>
      <c r="OH157">
        <f t="shared" si="149"/>
        <v>0.58333333333333337</v>
      </c>
      <c r="OI157">
        <f t="shared" si="171"/>
        <v>0.25</v>
      </c>
      <c r="OJ157" s="77">
        <f t="shared" si="172"/>
        <v>0.75</v>
      </c>
      <c r="OK157" t="e">
        <f>IF(LEN(VLOOKUP(I:I,#REF!, 2, 0))=0, "", VLOOKUP(I:I,#REF!, 2, 0))</f>
        <v>#REF!</v>
      </c>
      <c r="OL157" t="e">
        <f>IF(LEN(VLOOKUP(I:I,#REF!, 3, 0))=0, "", VLOOKUP(I:I,#REF!, 3, 0))</f>
        <v>#REF!</v>
      </c>
      <c r="OM157" t="s">
        <v>353</v>
      </c>
      <c r="ON157" t="s">
        <v>353</v>
      </c>
      <c r="OO157" s="109">
        <v>0</v>
      </c>
      <c r="OP157">
        <f t="shared" si="173"/>
        <v>9</v>
      </c>
      <c r="OQ157">
        <v>0</v>
      </c>
      <c r="OR157">
        <v>5</v>
      </c>
      <c r="OS157">
        <f t="shared" si="174"/>
        <v>13</v>
      </c>
    </row>
    <row r="158" spans="1:409" ht="18" customHeight="1">
      <c r="F158" t="s">
        <v>353</v>
      </c>
      <c r="G158">
        <v>1</v>
      </c>
      <c r="H158" s="112" t="s">
        <v>5321</v>
      </c>
      <c r="I158" s="112" t="s">
        <v>5321</v>
      </c>
      <c r="J158" s="22"/>
      <c r="K158" s="23">
        <v>44285.650266203702</v>
      </c>
      <c r="L158" s="23">
        <v>44286.488310185188</v>
      </c>
      <c r="M158" s="24">
        <v>100</v>
      </c>
      <c r="N158" s="24">
        <v>1</v>
      </c>
      <c r="O158" s="74">
        <v>1</v>
      </c>
      <c r="P158" s="25" t="s">
        <v>313</v>
      </c>
      <c r="Q158" s="24">
        <v>72407</v>
      </c>
      <c r="R158" s="24">
        <v>1</v>
      </c>
      <c r="S158" s="23">
        <v>44286.488322951387</v>
      </c>
      <c r="T158" s="25" t="s">
        <v>314</v>
      </c>
      <c r="U158" s="25" t="s">
        <v>315</v>
      </c>
      <c r="V158" s="25" t="s">
        <v>316</v>
      </c>
      <c r="W158" s="25" t="s">
        <v>317</v>
      </c>
      <c r="X158" s="24">
        <v>30.122</v>
      </c>
      <c r="Y158" s="24">
        <v>35.344000000000001</v>
      </c>
      <c r="Z158" s="24">
        <v>52.957000000000001</v>
      </c>
      <c r="AA158" s="24">
        <v>2</v>
      </c>
      <c r="AB158" s="24">
        <v>3</v>
      </c>
      <c r="AC158" s="24">
        <v>1</v>
      </c>
      <c r="AD158" s="24">
        <v>0</v>
      </c>
      <c r="AE158" s="24">
        <v>0</v>
      </c>
      <c r="AF158" s="24">
        <v>1</v>
      </c>
      <c r="AG158" s="24">
        <v>1</v>
      </c>
      <c r="AH158" s="24">
        <v>2</v>
      </c>
      <c r="AI158" s="24">
        <v>0</v>
      </c>
      <c r="AJ158" s="25" t="s">
        <v>5322</v>
      </c>
      <c r="AK158" s="24">
        <v>4.3</v>
      </c>
      <c r="AL158" s="24">
        <v>5.9539999999999997</v>
      </c>
      <c r="AM158" s="24">
        <v>12.101000000000001</v>
      </c>
      <c r="AN158" s="24">
        <v>2</v>
      </c>
      <c r="AO158" s="24">
        <v>3</v>
      </c>
      <c r="AP158" s="24">
        <v>1</v>
      </c>
      <c r="AQ158" s="24">
        <v>0</v>
      </c>
      <c r="AR158" s="24">
        <v>0</v>
      </c>
      <c r="AS158" s="24">
        <v>156.50399999999999</v>
      </c>
      <c r="AT158" s="24">
        <v>0</v>
      </c>
      <c r="AU158" s="24">
        <v>3.3650000000000002</v>
      </c>
      <c r="AV158" s="24">
        <v>278.88099999999997</v>
      </c>
      <c r="AW158" s="24">
        <v>301.37400000000002</v>
      </c>
      <c r="AX158" s="24">
        <v>11</v>
      </c>
      <c r="AY158" s="25" t="s">
        <v>1297</v>
      </c>
      <c r="AZ158" s="25" t="s">
        <v>377</v>
      </c>
      <c r="BA158" s="25"/>
      <c r="BB158" s="74">
        <v>1</v>
      </c>
      <c r="BC158" s="25" t="s">
        <v>5323</v>
      </c>
      <c r="BD158" s="24">
        <v>498.89499999999998</v>
      </c>
      <c r="BE158" s="24">
        <v>506.53699999999998</v>
      </c>
      <c r="BF158" s="24">
        <v>533.91099999999994</v>
      </c>
      <c r="BG158" s="24">
        <v>2</v>
      </c>
      <c r="BH158" s="24">
        <v>1.92</v>
      </c>
      <c r="BI158" s="24">
        <v>45.573</v>
      </c>
      <c r="BJ158" s="24">
        <v>46.615000000000002</v>
      </c>
      <c r="BK158" s="24">
        <v>3</v>
      </c>
      <c r="BL158" s="25" t="s">
        <v>1599</v>
      </c>
      <c r="BM158" s="24">
        <v>49.338999999999999</v>
      </c>
      <c r="BN158" s="24">
        <v>49.338999999999999</v>
      </c>
      <c r="BO158" s="24">
        <v>70.474000000000004</v>
      </c>
      <c r="BP158" s="24">
        <v>1</v>
      </c>
      <c r="BQ158" s="24">
        <v>100</v>
      </c>
      <c r="BR158" s="24">
        <v>100</v>
      </c>
      <c r="BS158" s="24">
        <v>13.4</v>
      </c>
      <c r="BT158" s="24">
        <v>1913.165</v>
      </c>
      <c r="BU158" s="24">
        <v>1947.1420000000001</v>
      </c>
      <c r="BV158" s="24">
        <v>5</v>
      </c>
      <c r="BW158" s="25" t="s">
        <v>1977</v>
      </c>
      <c r="BX158" s="25" t="s">
        <v>510</v>
      </c>
      <c r="BY158" s="25" t="s">
        <v>956</v>
      </c>
      <c r="BZ158" s="74">
        <v>1</v>
      </c>
      <c r="CA158" s="25" t="s">
        <v>5324</v>
      </c>
      <c r="CB158" s="24">
        <v>494.81900000000002</v>
      </c>
      <c r="CC158" s="24">
        <v>494.81900000000002</v>
      </c>
      <c r="CD158" s="24">
        <v>526.94600000000003</v>
      </c>
      <c r="CE158" s="24">
        <v>1</v>
      </c>
      <c r="CF158" s="24">
        <v>100</v>
      </c>
      <c r="CG158" s="24">
        <v>100</v>
      </c>
      <c r="CH158" s="24">
        <v>127.54900000000001</v>
      </c>
      <c r="CI158" s="24">
        <v>199.74</v>
      </c>
      <c r="CJ158" s="24">
        <v>209.33699999999999</v>
      </c>
      <c r="CK158" s="24">
        <v>8</v>
      </c>
      <c r="CL158" s="99" t="s">
        <v>413</v>
      </c>
      <c r="CM158" s="96" t="s">
        <v>414</v>
      </c>
      <c r="CN158" s="24">
        <v>301.101</v>
      </c>
      <c r="CO158" s="24">
        <v>309.17500000000001</v>
      </c>
      <c r="CP158" s="24">
        <v>395.005</v>
      </c>
      <c r="CQ158" s="24">
        <v>4</v>
      </c>
      <c r="CR158" s="24">
        <v>100</v>
      </c>
      <c r="CS158" s="24">
        <v>100</v>
      </c>
      <c r="CT158" s="24">
        <v>3</v>
      </c>
      <c r="CU158" s="24">
        <v>0</v>
      </c>
      <c r="CV158" s="25" t="s">
        <v>681</v>
      </c>
      <c r="CW158" s="24">
        <v>342.26499999999999</v>
      </c>
      <c r="CX158" s="24">
        <v>342.26499999999999</v>
      </c>
      <c r="CY158" s="24">
        <v>349.59199999999998</v>
      </c>
      <c r="CZ158" s="24">
        <v>1</v>
      </c>
      <c r="DA158" s="24">
        <v>3.8</v>
      </c>
      <c r="DB158" s="24">
        <v>27.006</v>
      </c>
      <c r="DC158" s="24">
        <v>28.343</v>
      </c>
      <c r="DD158" s="24">
        <v>3</v>
      </c>
      <c r="DE158" s="25" t="s">
        <v>1297</v>
      </c>
      <c r="DF158" s="24">
        <v>44.636000000000003</v>
      </c>
      <c r="DG158" s="24">
        <v>50.643999999999998</v>
      </c>
      <c r="DH158" s="24">
        <v>71.254000000000005</v>
      </c>
      <c r="DI158" s="24">
        <v>3</v>
      </c>
      <c r="DJ158" s="24">
        <v>100</v>
      </c>
      <c r="DK158" s="24">
        <v>100</v>
      </c>
      <c r="DL158" s="24">
        <v>8.7170000000000005</v>
      </c>
      <c r="DM158" s="24">
        <v>1160.5319999999999</v>
      </c>
      <c r="DN158" s="24">
        <v>1249.597</v>
      </c>
      <c r="DO158" s="24">
        <v>5</v>
      </c>
      <c r="DP158" s="25" t="s">
        <v>1977</v>
      </c>
      <c r="DQ158" s="25" t="s">
        <v>510</v>
      </c>
      <c r="DR158" s="25" t="s">
        <v>956</v>
      </c>
      <c r="DS158" s="74">
        <v>1</v>
      </c>
      <c r="DT158" s="25" t="s">
        <v>5325</v>
      </c>
      <c r="DU158" s="24">
        <v>0</v>
      </c>
      <c r="DV158" s="24">
        <v>0</v>
      </c>
      <c r="DW158" s="24">
        <v>168.965</v>
      </c>
      <c r="DX158" s="24">
        <v>0</v>
      </c>
      <c r="DY158" s="24">
        <v>100</v>
      </c>
      <c r="DZ158" s="24">
        <v>100</v>
      </c>
      <c r="EA158" s="24">
        <v>38.445999999999998</v>
      </c>
      <c r="EB158" s="24">
        <v>329.12299999999999</v>
      </c>
      <c r="EC158" s="24">
        <v>431.80099999999999</v>
      </c>
      <c r="ED158" s="24">
        <v>3</v>
      </c>
      <c r="EE158" s="96" t="s">
        <v>417</v>
      </c>
      <c r="EF158" s="96" t="s">
        <v>364</v>
      </c>
      <c r="EG158" s="24">
        <v>0</v>
      </c>
      <c r="EH158" s="24">
        <v>0</v>
      </c>
      <c r="EI158" s="24">
        <v>174.85</v>
      </c>
      <c r="EJ158" s="24">
        <v>0</v>
      </c>
      <c r="EK158" s="24">
        <v>100</v>
      </c>
      <c r="EL158" s="24">
        <v>100</v>
      </c>
      <c r="EM158" s="24">
        <v>3</v>
      </c>
      <c r="EN158" s="24">
        <v>0</v>
      </c>
      <c r="EO158" s="25" t="s">
        <v>5326</v>
      </c>
      <c r="EP158" s="24">
        <v>4.4909999999999997</v>
      </c>
      <c r="EQ158" s="24">
        <v>57.713999999999999</v>
      </c>
      <c r="ER158" s="24">
        <v>82.478999999999999</v>
      </c>
      <c r="ES158" s="24">
        <v>15</v>
      </c>
      <c r="ET158" s="25" t="s">
        <v>343</v>
      </c>
      <c r="EU158" s="24">
        <v>571.55600000000004</v>
      </c>
      <c r="EV158" s="24">
        <v>571.55600000000004</v>
      </c>
      <c r="EW158" s="24">
        <v>742.03599999999994</v>
      </c>
      <c r="EX158" s="24">
        <v>1</v>
      </c>
      <c r="EY158" s="24">
        <v>100</v>
      </c>
      <c r="EZ158" s="24">
        <v>100</v>
      </c>
      <c r="FA158" s="24">
        <v>0.501</v>
      </c>
      <c r="FB158" s="24">
        <v>354.79899999999998</v>
      </c>
      <c r="FC158" s="24">
        <v>365.22399999999999</v>
      </c>
      <c r="FD158" s="24">
        <v>18</v>
      </c>
      <c r="FE158" s="25" t="s">
        <v>5327</v>
      </c>
      <c r="FF158" s="24">
        <v>1</v>
      </c>
      <c r="FG158" s="24">
        <v>4</v>
      </c>
      <c r="FH158" s="24">
        <v>4</v>
      </c>
      <c r="FI158" s="24">
        <v>0</v>
      </c>
      <c r="FJ158" s="24">
        <v>1</v>
      </c>
      <c r="FK158" s="24">
        <v>0</v>
      </c>
      <c r="FL158" s="25" t="s">
        <v>313</v>
      </c>
      <c r="FM158" s="25" t="s">
        <v>313</v>
      </c>
      <c r="FN158" s="24">
        <v>1</v>
      </c>
      <c r="FO158" s="24">
        <v>76.340999999999994</v>
      </c>
      <c r="FP158" s="24">
        <v>684.61599999999999</v>
      </c>
      <c r="FQ158" s="24">
        <v>687.00699999999995</v>
      </c>
      <c r="FR158" s="24">
        <v>17</v>
      </c>
      <c r="FS158" s="25" t="s">
        <v>5328</v>
      </c>
      <c r="FT158" s="25" t="s">
        <v>323</v>
      </c>
      <c r="FU158" s="25"/>
      <c r="FV158" s="74">
        <v>1</v>
      </c>
      <c r="FW158" s="25" t="s">
        <v>5329</v>
      </c>
      <c r="FX158" s="25" t="s">
        <v>1274</v>
      </c>
      <c r="FY158" s="24">
        <v>768.92600000000004</v>
      </c>
      <c r="FZ158" s="24">
        <v>1737.0740000000001</v>
      </c>
      <c r="GA158" s="24">
        <v>2117.723</v>
      </c>
      <c r="GB158" s="24">
        <v>6</v>
      </c>
      <c r="GC158" s="25" t="s">
        <v>5330</v>
      </c>
      <c r="GD158" s="25" t="s">
        <v>368</v>
      </c>
      <c r="GE158" s="25"/>
      <c r="GF158" s="74">
        <v>1</v>
      </c>
      <c r="GG158" s="25" t="s">
        <v>5331</v>
      </c>
      <c r="GH158" s="25" t="s">
        <v>343</v>
      </c>
      <c r="GI158" s="24">
        <v>11.834</v>
      </c>
      <c r="GJ158" s="24">
        <v>270.70400000000001</v>
      </c>
      <c r="GK158" s="24">
        <v>273.82799999999997</v>
      </c>
      <c r="GL158" s="24">
        <v>26</v>
      </c>
      <c r="GM158" s="24">
        <v>1</v>
      </c>
      <c r="GN158" s="25" t="s">
        <v>5332</v>
      </c>
      <c r="GO158" s="24">
        <v>14.225</v>
      </c>
      <c r="GP158" s="24">
        <v>38.756</v>
      </c>
      <c r="GQ158" s="24">
        <v>66.772999999999996</v>
      </c>
      <c r="GR158" s="24">
        <v>3</v>
      </c>
      <c r="GS158" s="24">
        <v>1</v>
      </c>
      <c r="GT158" s="24">
        <v>3</v>
      </c>
      <c r="GU158" s="24">
        <v>0</v>
      </c>
      <c r="GV158" s="24">
        <v>1</v>
      </c>
      <c r="GW158" s="25" t="s">
        <v>912</v>
      </c>
      <c r="GX158" s="24">
        <v>4.13</v>
      </c>
      <c r="GY158" s="24">
        <v>62.603999999999999</v>
      </c>
      <c r="GZ158" s="24">
        <v>70.77</v>
      </c>
      <c r="HA158" s="24">
        <v>11</v>
      </c>
      <c r="HB158" s="24">
        <v>2</v>
      </c>
      <c r="HC158" s="24">
        <v>1</v>
      </c>
      <c r="HD158" s="24">
        <v>1</v>
      </c>
      <c r="HE158" s="24">
        <v>2</v>
      </c>
      <c r="HF158" s="24">
        <v>2</v>
      </c>
      <c r="HG158" s="24">
        <v>6</v>
      </c>
      <c r="HH158" s="24">
        <v>6</v>
      </c>
      <c r="HI158" s="25" t="s">
        <v>3684</v>
      </c>
      <c r="HJ158" s="25" t="s">
        <v>3685</v>
      </c>
      <c r="HK158" s="8"/>
      <c r="HL158" s="25" t="s">
        <v>5321</v>
      </c>
      <c r="HM158" s="23">
        <v>44288.433865740742</v>
      </c>
      <c r="HN158" s="23">
        <v>44289.530671296299</v>
      </c>
      <c r="HO158" s="24">
        <v>100</v>
      </c>
      <c r="HP158" s="24">
        <v>94763</v>
      </c>
      <c r="HQ158" s="24">
        <v>1</v>
      </c>
      <c r="HR158" s="23">
        <v>44289.530687719911</v>
      </c>
      <c r="HS158" s="25" t="s">
        <v>314</v>
      </c>
      <c r="HT158" s="25" t="s">
        <v>315</v>
      </c>
      <c r="HU158" s="25" t="s">
        <v>316</v>
      </c>
      <c r="HV158" s="25" t="s">
        <v>317</v>
      </c>
      <c r="HW158" s="24">
        <v>1</v>
      </c>
      <c r="HX158" s="24">
        <v>2</v>
      </c>
      <c r="HY158" s="24">
        <v>1</v>
      </c>
      <c r="HZ158" s="24">
        <v>1</v>
      </c>
      <c r="IA158" s="24">
        <v>2</v>
      </c>
      <c r="IB158" s="24">
        <v>1</v>
      </c>
      <c r="IC158" s="24">
        <v>2</v>
      </c>
      <c r="ID158" s="24">
        <v>2</v>
      </c>
      <c r="IE158" s="25" t="s">
        <v>5333</v>
      </c>
      <c r="IF158" s="24">
        <v>3</v>
      </c>
      <c r="IG158" s="24">
        <v>0</v>
      </c>
      <c r="IH158" s="25" t="s">
        <v>4621</v>
      </c>
      <c r="II158" s="25" t="s">
        <v>391</v>
      </c>
      <c r="IJ158" s="25"/>
      <c r="IK158" s="74">
        <v>1</v>
      </c>
      <c r="IL158" s="25" t="s">
        <v>1695</v>
      </c>
      <c r="IM158" s="74">
        <v>33</v>
      </c>
      <c r="IN158" s="25"/>
      <c r="IO158" s="74">
        <v>1</v>
      </c>
      <c r="IP158" s="25" t="s">
        <v>5334</v>
      </c>
      <c r="IQ158" s="25" t="s">
        <v>5335</v>
      </c>
      <c r="IR158" s="74">
        <v>22</v>
      </c>
      <c r="IS158" s="25"/>
      <c r="IT158" s="74">
        <v>1</v>
      </c>
      <c r="IU158" s="25" t="s">
        <v>5336</v>
      </c>
      <c r="IV158" s="74">
        <v>21</v>
      </c>
      <c r="IW158" s="25"/>
      <c r="IX158" s="74">
        <v>1</v>
      </c>
      <c r="IY158" s="25" t="s">
        <v>5337</v>
      </c>
      <c r="IZ158" s="25" t="s">
        <v>5338</v>
      </c>
      <c r="JA158" s="25" t="s">
        <v>320</v>
      </c>
      <c r="JB158" s="25"/>
      <c r="JC158" s="74">
        <v>-888</v>
      </c>
      <c r="JD158" s="25" t="s">
        <v>4372</v>
      </c>
      <c r="JE158" s="25" t="s">
        <v>320</v>
      </c>
      <c r="JF158" s="25"/>
      <c r="JG158" s="74">
        <v>-888</v>
      </c>
      <c r="JH158" s="25" t="s">
        <v>5339</v>
      </c>
      <c r="JI158" s="24">
        <v>3</v>
      </c>
      <c r="JJ158" s="24">
        <v>0</v>
      </c>
      <c r="JK158" s="24">
        <v>2</v>
      </c>
      <c r="JL158" s="24">
        <v>1</v>
      </c>
      <c r="JM158" s="25" t="s">
        <v>5340</v>
      </c>
      <c r="JN158" s="24">
        <v>1</v>
      </c>
      <c r="JO158" s="24">
        <v>2</v>
      </c>
      <c r="JP158" s="24">
        <v>2</v>
      </c>
      <c r="JQ158" s="24">
        <v>3</v>
      </c>
      <c r="JR158" s="24">
        <v>1</v>
      </c>
      <c r="JS158" s="25" t="s">
        <v>5341</v>
      </c>
      <c r="JT158" s="24">
        <v>2</v>
      </c>
      <c r="JU158" s="24">
        <v>1</v>
      </c>
      <c r="JV158" s="25" t="s">
        <v>5342</v>
      </c>
      <c r="JW158" s="24">
        <v>1</v>
      </c>
      <c r="JX158" s="24">
        <v>3</v>
      </c>
      <c r="JY158" s="24">
        <v>0</v>
      </c>
      <c r="JZ158" s="24">
        <v>1</v>
      </c>
      <c r="KA158" s="24">
        <v>0</v>
      </c>
      <c r="KB158" s="25" t="s">
        <v>313</v>
      </c>
      <c r="KC158" s="25" t="s">
        <v>313</v>
      </c>
      <c r="KD158" s="24">
        <v>2</v>
      </c>
      <c r="KE158" s="24">
        <v>2.3860000000000001</v>
      </c>
      <c r="KF158" s="24">
        <v>14.798999999999999</v>
      </c>
      <c r="KG158" s="24">
        <v>16.594999999999999</v>
      </c>
      <c r="KH158" s="24">
        <v>5</v>
      </c>
      <c r="KI158" s="24">
        <v>1</v>
      </c>
      <c r="KJ158" s="24">
        <v>1</v>
      </c>
      <c r="KK158" s="24">
        <v>1</v>
      </c>
      <c r="KL158" s="24">
        <v>2</v>
      </c>
      <c r="KM158" s="24">
        <v>2</v>
      </c>
      <c r="KN158" s="24">
        <v>11</v>
      </c>
      <c r="KO158" s="24">
        <v>1</v>
      </c>
      <c r="KP158" s="25" t="s">
        <v>627</v>
      </c>
      <c r="KQ158" s="25" t="s">
        <v>313</v>
      </c>
      <c r="KR158" s="24">
        <v>1</v>
      </c>
      <c r="KS158" s="25" t="s">
        <v>633</v>
      </c>
      <c r="KT158" s="25" t="s">
        <v>313</v>
      </c>
      <c r="KU158" s="24">
        <v>3</v>
      </c>
      <c r="KV158" s="24">
        <v>4</v>
      </c>
      <c r="KW158" s="24">
        <v>4</v>
      </c>
      <c r="KX158" s="24">
        <v>4</v>
      </c>
      <c r="KY158" s="24">
        <v>4</v>
      </c>
      <c r="KZ158" s="24">
        <v>4</v>
      </c>
      <c r="LA158" s="24">
        <v>5</v>
      </c>
      <c r="LB158" s="24">
        <v>5</v>
      </c>
      <c r="LC158" s="24">
        <v>5</v>
      </c>
      <c r="LD158" s="24">
        <v>5</v>
      </c>
      <c r="LE158" s="24">
        <v>5</v>
      </c>
      <c r="LF158" s="24">
        <v>5</v>
      </c>
      <c r="LG158" s="24">
        <v>4</v>
      </c>
      <c r="LH158" s="24">
        <v>1</v>
      </c>
      <c r="LI158" s="24">
        <v>4</v>
      </c>
      <c r="LJ158" s="24">
        <v>4</v>
      </c>
      <c r="LK158" s="24">
        <v>3</v>
      </c>
      <c r="LL158" s="24">
        <v>5</v>
      </c>
      <c r="LM158" s="24">
        <v>4</v>
      </c>
      <c r="LN158" s="24">
        <v>5</v>
      </c>
      <c r="LO158" s="24">
        <v>5</v>
      </c>
      <c r="LP158" s="24">
        <v>5</v>
      </c>
      <c r="LQ158" s="24">
        <v>5</v>
      </c>
      <c r="LR158" s="24">
        <v>5</v>
      </c>
      <c r="LS158" s="24">
        <v>5</v>
      </c>
      <c r="LT158" s="24">
        <v>4</v>
      </c>
      <c r="LU158" s="24">
        <v>5</v>
      </c>
      <c r="LV158" s="25" t="s">
        <v>5343</v>
      </c>
      <c r="LW158" s="25" t="s">
        <v>5344</v>
      </c>
      <c r="LX158" s="25" t="s">
        <v>5344</v>
      </c>
      <c r="LY158" s="25" t="s">
        <v>5345</v>
      </c>
      <c r="LZ158" s="24">
        <v>58</v>
      </c>
      <c r="MA158">
        <f t="shared" si="117"/>
        <v>4</v>
      </c>
      <c r="MB158">
        <f t="shared" si="118"/>
        <v>9</v>
      </c>
      <c r="MC158">
        <f t="shared" si="119"/>
        <v>8</v>
      </c>
      <c r="MD158">
        <f t="shared" si="120"/>
        <v>7</v>
      </c>
      <c r="ME158">
        <f t="shared" si="150"/>
        <v>53</v>
      </c>
      <c r="MF158">
        <f t="shared" si="151"/>
        <v>0.66666666666666663</v>
      </c>
      <c r="MG158">
        <f t="shared" si="152"/>
        <v>1.5</v>
      </c>
      <c r="MH158">
        <f t="shared" si="153"/>
        <v>1.6</v>
      </c>
      <c r="MI158">
        <f t="shared" si="154"/>
        <v>1.4</v>
      </c>
      <c r="MJ158">
        <f t="shared" si="155"/>
        <v>4.416666666666667</v>
      </c>
      <c r="MK158">
        <f t="shared" si="156"/>
        <v>0.4</v>
      </c>
      <c r="ML158">
        <f t="shared" si="157"/>
        <v>3.2</v>
      </c>
      <c r="MM158">
        <f t="shared" si="158"/>
        <v>0</v>
      </c>
      <c r="MN158">
        <f t="shared" si="159"/>
        <v>3</v>
      </c>
      <c r="MO158">
        <f t="shared" si="160"/>
        <v>0.33333333333333331</v>
      </c>
      <c r="MP158">
        <f t="shared" si="161"/>
        <v>3.1666666666666665</v>
      </c>
      <c r="MQ158">
        <f t="shared" si="162"/>
        <v>0</v>
      </c>
      <c r="MR158">
        <f t="shared" si="163"/>
        <v>3</v>
      </c>
      <c r="MS158">
        <f t="shared" si="164"/>
        <v>100</v>
      </c>
      <c r="MT158">
        <f t="shared" si="165"/>
        <v>100</v>
      </c>
      <c r="MU158" s="77">
        <f t="shared" si="121"/>
        <v>1</v>
      </c>
      <c r="MV158">
        <f t="shared" si="122"/>
        <v>1</v>
      </c>
      <c r="MW158">
        <v>1</v>
      </c>
      <c r="MX158">
        <v>1</v>
      </c>
      <c r="MY158">
        <f t="shared" si="123"/>
        <v>1</v>
      </c>
      <c r="MZ158">
        <v>1</v>
      </c>
      <c r="NA158">
        <v>1</v>
      </c>
      <c r="NB158">
        <f t="shared" si="124"/>
        <v>1</v>
      </c>
      <c r="NC158">
        <f t="shared" si="125"/>
        <v>0</v>
      </c>
      <c r="ND158">
        <f t="shared" si="126"/>
        <v>1</v>
      </c>
      <c r="NE158">
        <f t="shared" si="127"/>
        <v>0</v>
      </c>
      <c r="NF158">
        <f t="shared" si="128"/>
        <v>1</v>
      </c>
      <c r="NG158">
        <f t="shared" si="129"/>
        <v>1</v>
      </c>
      <c r="NH158">
        <f t="shared" si="130"/>
        <v>1</v>
      </c>
      <c r="NI158">
        <f t="shared" si="131"/>
        <v>1</v>
      </c>
      <c r="NJ158">
        <f t="shared" si="132"/>
        <v>1</v>
      </c>
      <c r="NK158">
        <f t="shared" si="133"/>
        <v>1</v>
      </c>
      <c r="NL158">
        <f t="shared" si="134"/>
        <v>0</v>
      </c>
      <c r="NM158">
        <f t="shared" si="135"/>
        <v>0</v>
      </c>
      <c r="NN158" s="77">
        <f t="shared" si="136"/>
        <v>1</v>
      </c>
      <c r="NO158" s="77">
        <f t="shared" si="137"/>
        <v>0</v>
      </c>
      <c r="NP158" s="77">
        <f t="shared" si="138"/>
        <v>1</v>
      </c>
      <c r="NQ158" s="77">
        <f t="shared" si="139"/>
        <v>1</v>
      </c>
      <c r="NR158" s="77">
        <f t="shared" si="140"/>
        <v>1</v>
      </c>
      <c r="NS158" s="77">
        <f t="shared" si="141"/>
        <v>1</v>
      </c>
      <c r="NT158" s="77">
        <f t="shared" si="142"/>
        <v>1</v>
      </c>
      <c r="NU158" s="77">
        <f t="shared" si="143"/>
        <v>1</v>
      </c>
      <c r="NV158" s="77">
        <f t="shared" si="144"/>
        <v>1</v>
      </c>
      <c r="NW158" s="77" t="e">
        <f>IF(LEN(VLOOKUP(I:I,#REF!, 2, 0))=0, "", VLOOKUP(I:I,#REF!, 2, 0))</f>
        <v>#REF!</v>
      </c>
      <c r="NX158" s="77" t="e">
        <f>IF(LEN(VLOOKUP(I:I,#REF!, 3, 0))=0, "", VLOOKUP(I:I,#REF!, 3, 0))</f>
        <v>#REF!</v>
      </c>
      <c r="NY158" s="77">
        <f t="shared" si="166"/>
        <v>1</v>
      </c>
      <c r="NZ158" s="77">
        <f t="shared" si="167"/>
        <v>1</v>
      </c>
      <c r="OA158" s="77">
        <f t="shared" si="168"/>
        <v>1</v>
      </c>
      <c r="OB158" s="77">
        <f t="shared" si="145"/>
        <v>0.66666666666666663</v>
      </c>
      <c r="OC158">
        <f t="shared" si="146"/>
        <v>1</v>
      </c>
      <c r="OD158" s="77">
        <f t="shared" si="169"/>
        <v>0.5</v>
      </c>
      <c r="OE158">
        <f t="shared" si="147"/>
        <v>0.8</v>
      </c>
      <c r="OF158">
        <f t="shared" si="148"/>
        <v>0.81818181818181823</v>
      </c>
      <c r="OG158" t="e">
        <f t="shared" si="170"/>
        <v>#REF!</v>
      </c>
      <c r="OH158">
        <f t="shared" si="149"/>
        <v>0.83333333333333337</v>
      </c>
      <c r="OI158">
        <f t="shared" si="171"/>
        <v>1</v>
      </c>
      <c r="OJ158" s="77">
        <f t="shared" si="172"/>
        <v>0.75</v>
      </c>
      <c r="OK158" t="e">
        <f>IF(LEN(VLOOKUP(I:I,#REF!, 2, 0))=0, "", VLOOKUP(I:I,#REF!, 2, 0))</f>
        <v>#REF!</v>
      </c>
      <c r="OL158" t="e">
        <f>IF(LEN(VLOOKUP(I:I,#REF!, 3, 0))=0, "", VLOOKUP(I:I,#REF!, 3, 0))</f>
        <v>#REF!</v>
      </c>
      <c r="OM158">
        <v>5</v>
      </c>
      <c r="ON158">
        <v>1</v>
      </c>
      <c r="OO158" s="109">
        <v>1</v>
      </c>
      <c r="OP158">
        <f t="shared" si="173"/>
        <v>7</v>
      </c>
      <c r="OQ158">
        <v>0</v>
      </c>
      <c r="OR158">
        <v>5</v>
      </c>
      <c r="OS158">
        <f t="shared" si="174"/>
        <v>2</v>
      </c>
    </row>
    <row r="159" spans="1:409" ht="18" customHeight="1">
      <c r="F159">
        <v>1</v>
      </c>
      <c r="G159">
        <v>1</v>
      </c>
      <c r="H159" s="112" t="s">
        <v>5346</v>
      </c>
      <c r="I159" s="112" t="s">
        <v>5346</v>
      </c>
      <c r="J159" s="22"/>
      <c r="K159" s="23">
        <v>44285.481921296298</v>
      </c>
      <c r="L159" s="23">
        <v>44287.625520833331</v>
      </c>
      <c r="M159" s="24">
        <v>100</v>
      </c>
      <c r="N159" s="24">
        <v>1</v>
      </c>
      <c r="O159" s="74">
        <v>1</v>
      </c>
      <c r="P159" s="25" t="s">
        <v>313</v>
      </c>
      <c r="Q159" s="24">
        <v>185207</v>
      </c>
      <c r="R159" s="24">
        <v>1</v>
      </c>
      <c r="S159" s="23">
        <v>44287.625536932872</v>
      </c>
      <c r="T159" s="25" t="s">
        <v>314</v>
      </c>
      <c r="U159" s="25" t="s">
        <v>1496</v>
      </c>
      <c r="V159" s="25" t="s">
        <v>1531</v>
      </c>
      <c r="W159" s="25" t="s">
        <v>317</v>
      </c>
      <c r="X159" s="24">
        <v>1.4730000000000001</v>
      </c>
      <c r="Y159" s="24">
        <v>115.221</v>
      </c>
      <c r="Z159" s="24">
        <v>117.227</v>
      </c>
      <c r="AA159" s="24">
        <v>12</v>
      </c>
      <c r="AB159" s="24">
        <v>1</v>
      </c>
      <c r="AC159" s="24">
        <v>1</v>
      </c>
      <c r="AD159" s="24">
        <v>2</v>
      </c>
      <c r="AE159" s="24">
        <v>3</v>
      </c>
      <c r="AF159" s="24">
        <v>3</v>
      </c>
      <c r="AG159" s="24">
        <v>3</v>
      </c>
      <c r="AH159" s="24">
        <v>2</v>
      </c>
      <c r="AI159" s="24">
        <v>2</v>
      </c>
      <c r="AJ159" s="25" t="s">
        <v>5347</v>
      </c>
      <c r="AK159" s="24">
        <v>2.6669999999999998</v>
      </c>
      <c r="AL159" s="24">
        <v>10.573</v>
      </c>
      <c r="AM159" s="24">
        <v>11.907999999999999</v>
      </c>
      <c r="AN159" s="24">
        <v>4</v>
      </c>
      <c r="AO159" s="24">
        <v>3</v>
      </c>
      <c r="AP159" s="24">
        <v>2</v>
      </c>
      <c r="AQ159" s="24">
        <v>4.9880000000000004</v>
      </c>
      <c r="AR159" s="24">
        <v>82.581999999999994</v>
      </c>
      <c r="AS159" s="24">
        <v>167.12799999999999</v>
      </c>
      <c r="AT159" s="24">
        <v>4</v>
      </c>
      <c r="AU159" s="24">
        <v>60.234999999999999</v>
      </c>
      <c r="AV159" s="24">
        <v>384.11900000000003</v>
      </c>
      <c r="AW159" s="24">
        <v>386.2</v>
      </c>
      <c r="AX159" s="24">
        <v>14</v>
      </c>
      <c r="AY159" s="25" t="s">
        <v>5348</v>
      </c>
      <c r="AZ159" s="25" t="s">
        <v>377</v>
      </c>
      <c r="BA159" s="25"/>
      <c r="BB159" s="74">
        <v>1</v>
      </c>
      <c r="BC159" s="25" t="s">
        <v>5349</v>
      </c>
      <c r="BD159" s="24">
        <v>23.178000000000001</v>
      </c>
      <c r="BE159" s="24">
        <v>236.00200000000001</v>
      </c>
      <c r="BF159" s="24">
        <v>246.45599999999999</v>
      </c>
      <c r="BG159" s="24">
        <v>6</v>
      </c>
      <c r="BH159" s="24">
        <v>2.5</v>
      </c>
      <c r="BI159" s="24">
        <v>10.058</v>
      </c>
      <c r="BJ159" s="24">
        <v>11.77</v>
      </c>
      <c r="BK159" s="24">
        <v>2</v>
      </c>
      <c r="BL159" s="25" t="s">
        <v>377</v>
      </c>
      <c r="BM159" s="24">
        <v>7.3689999999999998</v>
      </c>
      <c r="BN159" s="24">
        <v>314.29500000000002</v>
      </c>
      <c r="BO159" s="24">
        <v>322.80099999999999</v>
      </c>
      <c r="BP159" s="24">
        <v>4</v>
      </c>
      <c r="BQ159" s="24">
        <v>99</v>
      </c>
      <c r="BR159" s="24">
        <v>100</v>
      </c>
      <c r="BS159" s="24">
        <v>498.351</v>
      </c>
      <c r="BT159" s="24">
        <v>790.29600000000005</v>
      </c>
      <c r="BU159" s="24">
        <v>790.91</v>
      </c>
      <c r="BV159" s="24">
        <v>16</v>
      </c>
      <c r="BW159" s="25" t="s">
        <v>5350</v>
      </c>
      <c r="BX159" s="25" t="s">
        <v>320</v>
      </c>
      <c r="BY159" s="25"/>
      <c r="BZ159" s="74">
        <v>0</v>
      </c>
      <c r="CA159" s="25" t="s">
        <v>2020</v>
      </c>
      <c r="CB159" s="24">
        <v>60.777000000000001</v>
      </c>
      <c r="CC159" s="24">
        <v>60.777000000000001</v>
      </c>
      <c r="CD159" s="24">
        <v>96.412999999999997</v>
      </c>
      <c r="CE159" s="24">
        <v>1</v>
      </c>
      <c r="CF159" s="24">
        <v>100</v>
      </c>
      <c r="CG159" s="24">
        <v>100</v>
      </c>
      <c r="CH159" s="24">
        <v>631.96900000000005</v>
      </c>
      <c r="CI159" s="24">
        <v>1922.2619999999999</v>
      </c>
      <c r="CJ159" s="24">
        <v>1923.6310000000001</v>
      </c>
      <c r="CK159" s="24">
        <v>18</v>
      </c>
      <c r="CL159" s="99" t="s">
        <v>417</v>
      </c>
      <c r="CM159" s="96" t="s">
        <v>5351</v>
      </c>
      <c r="CN159" s="24">
        <v>530.55200000000002</v>
      </c>
      <c r="CO159" s="24">
        <v>530.55200000000002</v>
      </c>
      <c r="CP159" s="24">
        <v>531.17200000000003</v>
      </c>
      <c r="CQ159" s="24">
        <v>1</v>
      </c>
      <c r="CR159" s="24">
        <v>70</v>
      </c>
      <c r="CS159" s="24">
        <v>100</v>
      </c>
      <c r="CT159" s="24">
        <v>2</v>
      </c>
      <c r="CU159" s="24">
        <v>0</v>
      </c>
      <c r="CV159" s="25" t="s">
        <v>5352</v>
      </c>
      <c r="CW159" s="24">
        <v>3.0630000000000002</v>
      </c>
      <c r="CX159" s="24">
        <v>2276.7979999999998</v>
      </c>
      <c r="CY159" s="24">
        <v>2386.107</v>
      </c>
      <c r="CZ159" s="24">
        <v>8</v>
      </c>
      <c r="DA159" s="24">
        <v>3.8679999999999999</v>
      </c>
      <c r="DB159" s="24">
        <v>8.532</v>
      </c>
      <c r="DC159" s="24">
        <v>12.616</v>
      </c>
      <c r="DD159" s="24">
        <v>3</v>
      </c>
      <c r="DE159" s="25" t="s">
        <v>377</v>
      </c>
      <c r="DF159" s="24">
        <v>2.4E-2</v>
      </c>
      <c r="DG159" s="24">
        <v>2.4E-2</v>
      </c>
      <c r="DH159" s="24">
        <v>38.561999999999998</v>
      </c>
      <c r="DI159" s="24">
        <v>1</v>
      </c>
      <c r="DJ159" s="24">
        <v>100</v>
      </c>
      <c r="DK159" s="24">
        <v>100</v>
      </c>
      <c r="DL159" s="24">
        <v>6.3739999999999997</v>
      </c>
      <c r="DM159" s="24">
        <v>172.001</v>
      </c>
      <c r="DN159" s="24">
        <v>175.06700000000001</v>
      </c>
      <c r="DO159" s="24">
        <v>6</v>
      </c>
      <c r="DP159" s="25" t="s">
        <v>543</v>
      </c>
      <c r="DQ159" s="25" t="s">
        <v>510</v>
      </c>
      <c r="DR159" s="25" t="s">
        <v>544</v>
      </c>
      <c r="DS159" s="74">
        <v>1</v>
      </c>
      <c r="DT159" s="25" t="s">
        <v>5353</v>
      </c>
      <c r="DU159" s="24">
        <v>36.682000000000002</v>
      </c>
      <c r="DV159" s="24">
        <v>117.499</v>
      </c>
      <c r="DW159" s="24">
        <v>118.167</v>
      </c>
      <c r="DX159" s="24">
        <v>3</v>
      </c>
      <c r="DY159" s="24">
        <v>60</v>
      </c>
      <c r="DZ159" s="24">
        <v>89</v>
      </c>
      <c r="EA159" s="24">
        <v>35.966000000000001</v>
      </c>
      <c r="EB159" s="24">
        <v>47.587000000000003</v>
      </c>
      <c r="EC159" s="24">
        <v>50.613</v>
      </c>
      <c r="ED159" s="24">
        <v>3</v>
      </c>
      <c r="EE159" s="96" t="s">
        <v>414</v>
      </c>
      <c r="EF159" s="96" t="s">
        <v>5133</v>
      </c>
      <c r="EG159" s="24">
        <v>31.952000000000002</v>
      </c>
      <c r="EH159" s="24">
        <v>110.13800000000001</v>
      </c>
      <c r="EI159" s="24">
        <v>123.13200000000001</v>
      </c>
      <c r="EJ159" s="24">
        <v>4</v>
      </c>
      <c r="EK159" s="24">
        <v>95</v>
      </c>
      <c r="EL159" s="24">
        <v>95</v>
      </c>
      <c r="EM159" s="24">
        <v>0</v>
      </c>
      <c r="EN159" s="24">
        <v>0</v>
      </c>
      <c r="EO159" s="25" t="s">
        <v>691</v>
      </c>
      <c r="EP159" s="24">
        <v>12.821999999999999</v>
      </c>
      <c r="EQ159" s="24">
        <v>31.465</v>
      </c>
      <c r="ER159" s="24">
        <v>34.112000000000002</v>
      </c>
      <c r="ES159" s="24">
        <v>11</v>
      </c>
      <c r="ET159" s="25" t="s">
        <v>1092</v>
      </c>
      <c r="EU159" s="24">
        <v>258.98899999999998</v>
      </c>
      <c r="EV159" s="24">
        <v>297.66399999999999</v>
      </c>
      <c r="EW159" s="24">
        <v>301.45100000000002</v>
      </c>
      <c r="EX159" s="24">
        <v>2</v>
      </c>
      <c r="EY159" s="24">
        <v>86</v>
      </c>
      <c r="EZ159" s="24">
        <v>95</v>
      </c>
      <c r="FA159" s="24">
        <v>4.5549999999999997</v>
      </c>
      <c r="FB159" s="24">
        <v>48.956000000000003</v>
      </c>
      <c r="FC159" s="24">
        <v>54.627000000000002</v>
      </c>
      <c r="FD159" s="24">
        <v>14</v>
      </c>
      <c r="FE159" s="25" t="s">
        <v>5354</v>
      </c>
      <c r="FF159" s="24">
        <v>2</v>
      </c>
      <c r="FG159" s="24">
        <v>3</v>
      </c>
      <c r="FH159" s="24">
        <v>1</v>
      </c>
      <c r="FI159" s="24">
        <v>0</v>
      </c>
      <c r="FJ159" s="24">
        <v>3</v>
      </c>
      <c r="FK159" s="24">
        <v>0</v>
      </c>
      <c r="FL159" s="25" t="s">
        <v>336</v>
      </c>
      <c r="FM159" s="25" t="s">
        <v>337</v>
      </c>
      <c r="FN159" s="24">
        <v>1</v>
      </c>
      <c r="FO159" s="24">
        <v>50.451999999999998</v>
      </c>
      <c r="FP159" s="24">
        <v>97.027000000000001</v>
      </c>
      <c r="FQ159" s="24">
        <v>99.772000000000006</v>
      </c>
      <c r="FR159" s="24">
        <v>11</v>
      </c>
      <c r="FS159" s="25" t="s">
        <v>420</v>
      </c>
      <c r="FT159" s="25" t="s">
        <v>323</v>
      </c>
      <c r="FU159" s="25"/>
      <c r="FV159" s="74">
        <v>1</v>
      </c>
      <c r="FW159" s="25" t="s">
        <v>5355</v>
      </c>
      <c r="FX159" s="25" t="s">
        <v>1274</v>
      </c>
      <c r="FY159" s="24">
        <v>78.081999999999994</v>
      </c>
      <c r="FZ159" s="24">
        <v>95.99</v>
      </c>
      <c r="GA159" s="24">
        <v>98.522999999999996</v>
      </c>
      <c r="GB159" s="24">
        <v>11</v>
      </c>
      <c r="GC159" s="25" t="s">
        <v>329</v>
      </c>
      <c r="GD159" s="25" t="s">
        <v>329</v>
      </c>
      <c r="GE159" s="25"/>
      <c r="GF159" s="74">
        <v>0</v>
      </c>
      <c r="GG159" s="25" t="s">
        <v>5356</v>
      </c>
      <c r="GH159" s="25" t="s">
        <v>1274</v>
      </c>
      <c r="GI159" s="24">
        <v>6.5759999999999996</v>
      </c>
      <c r="GJ159" s="24">
        <v>100.35</v>
      </c>
      <c r="GK159" s="24">
        <v>103.642</v>
      </c>
      <c r="GL159" s="24">
        <v>15</v>
      </c>
      <c r="GM159" s="24">
        <v>1</v>
      </c>
      <c r="GN159" s="25" t="s">
        <v>5357</v>
      </c>
      <c r="GO159" s="24">
        <v>7.2569999999999997</v>
      </c>
      <c r="GP159" s="24">
        <v>78.691999999999993</v>
      </c>
      <c r="GQ159" s="24">
        <v>81.8</v>
      </c>
      <c r="GR159" s="24">
        <v>47</v>
      </c>
      <c r="GS159" s="24">
        <v>1</v>
      </c>
      <c r="GT159" s="24">
        <v>0</v>
      </c>
      <c r="GU159" s="24">
        <v>0</v>
      </c>
      <c r="GV159" s="24">
        <v>4</v>
      </c>
      <c r="GW159" s="25" t="s">
        <v>627</v>
      </c>
      <c r="GX159" s="24">
        <v>5.59</v>
      </c>
      <c r="GY159" s="24">
        <v>58.186</v>
      </c>
      <c r="GZ159" s="24">
        <v>60.988</v>
      </c>
      <c r="HA159" s="24">
        <v>7</v>
      </c>
      <c r="HB159" s="24">
        <v>3</v>
      </c>
      <c r="HC159" s="24">
        <v>2</v>
      </c>
      <c r="HD159" s="24">
        <v>2</v>
      </c>
      <c r="HE159" s="24">
        <v>2</v>
      </c>
      <c r="HF159" s="24">
        <v>2</v>
      </c>
      <c r="HG159" s="24">
        <v>5</v>
      </c>
      <c r="HH159" s="24">
        <v>5</v>
      </c>
      <c r="HI159" s="25" t="s">
        <v>3684</v>
      </c>
      <c r="HJ159" s="25" t="s">
        <v>3685</v>
      </c>
      <c r="HK159" s="8"/>
      <c r="HL159" s="25" t="s">
        <v>5346</v>
      </c>
      <c r="HM159" s="23">
        <v>44288.544675925928</v>
      </c>
      <c r="HN159" s="23">
        <v>44288.58421296296</v>
      </c>
      <c r="HO159" s="24">
        <v>100</v>
      </c>
      <c r="HP159" s="24">
        <v>3415</v>
      </c>
      <c r="HQ159" s="24">
        <v>1</v>
      </c>
      <c r="HR159" s="23">
        <v>44288.584219780096</v>
      </c>
      <c r="HS159" s="25" t="s">
        <v>314</v>
      </c>
      <c r="HT159" s="25" t="s">
        <v>1496</v>
      </c>
      <c r="HU159" s="25" t="s">
        <v>1531</v>
      </c>
      <c r="HV159" s="25" t="s">
        <v>317</v>
      </c>
      <c r="HW159" s="24">
        <v>0</v>
      </c>
      <c r="HX159" s="24">
        <v>0</v>
      </c>
      <c r="HY159" s="24">
        <v>1</v>
      </c>
      <c r="HZ159" s="24">
        <v>2</v>
      </c>
      <c r="IA159" s="24">
        <v>2</v>
      </c>
      <c r="IB159" s="24">
        <v>2</v>
      </c>
      <c r="IC159" s="24">
        <v>1</v>
      </c>
      <c r="ID159" s="24">
        <v>2</v>
      </c>
      <c r="IE159" s="25" t="s">
        <v>5358</v>
      </c>
      <c r="IF159" s="24">
        <v>1</v>
      </c>
      <c r="IG159" s="24">
        <v>0</v>
      </c>
      <c r="IH159" s="25" t="s">
        <v>5359</v>
      </c>
      <c r="II159" s="25" t="s">
        <v>391</v>
      </c>
      <c r="IJ159" s="25"/>
      <c r="IK159" s="74">
        <v>1</v>
      </c>
      <c r="IL159" s="25" t="s">
        <v>5360</v>
      </c>
      <c r="IM159" s="74">
        <v>33</v>
      </c>
      <c r="IN159" s="25"/>
      <c r="IO159" s="74">
        <v>1</v>
      </c>
      <c r="IP159" s="25" t="s">
        <v>5361</v>
      </c>
      <c r="IQ159" s="25" t="s">
        <v>5362</v>
      </c>
      <c r="IR159" s="74">
        <v>5</v>
      </c>
      <c r="IS159" s="74">
        <v>0.5</v>
      </c>
      <c r="IT159" s="74">
        <v>0</v>
      </c>
      <c r="IU159" s="25" t="s">
        <v>1467</v>
      </c>
      <c r="IV159" s="74">
        <v>21</v>
      </c>
      <c r="IW159" s="25"/>
      <c r="IX159" s="74">
        <v>1</v>
      </c>
      <c r="IY159" s="25" t="s">
        <v>5363</v>
      </c>
      <c r="IZ159" s="25" t="s">
        <v>435</v>
      </c>
      <c r="JA159" s="74">
        <v>40</v>
      </c>
      <c r="JB159" s="25"/>
      <c r="JC159" s="74">
        <v>1</v>
      </c>
      <c r="JD159" s="25" t="s">
        <v>5364</v>
      </c>
      <c r="JE159" s="74">
        <v>54</v>
      </c>
      <c r="JF159" s="25"/>
      <c r="JG159" s="74">
        <v>0</v>
      </c>
      <c r="JH159" s="25" t="s">
        <v>5365</v>
      </c>
      <c r="JI159" s="24">
        <v>0</v>
      </c>
      <c r="JJ159" s="24">
        <v>0</v>
      </c>
      <c r="JK159" s="24">
        <v>2</v>
      </c>
      <c r="JL159" s="24">
        <v>2</v>
      </c>
      <c r="JM159" s="25" t="s">
        <v>5366</v>
      </c>
      <c r="JN159" s="24">
        <v>1</v>
      </c>
      <c r="JO159" s="24">
        <v>2</v>
      </c>
      <c r="JP159" s="24">
        <v>2</v>
      </c>
      <c r="JQ159" s="24">
        <v>2</v>
      </c>
      <c r="JR159" s="24">
        <v>1</v>
      </c>
      <c r="JS159" s="25" t="s">
        <v>5367</v>
      </c>
      <c r="JT159" s="24">
        <v>3</v>
      </c>
      <c r="JU159" s="24">
        <v>1</v>
      </c>
      <c r="JV159" s="25" t="s">
        <v>5368</v>
      </c>
      <c r="JW159" s="24">
        <v>2</v>
      </c>
      <c r="JX159" s="24">
        <v>1</v>
      </c>
      <c r="JY159" s="24">
        <v>0</v>
      </c>
      <c r="JZ159" s="24">
        <v>3</v>
      </c>
      <c r="KA159" s="24">
        <v>0</v>
      </c>
      <c r="KB159" s="25" t="s">
        <v>313</v>
      </c>
      <c r="KC159" s="25" t="s">
        <v>313</v>
      </c>
      <c r="KD159" s="24">
        <v>1</v>
      </c>
      <c r="KE159" s="24">
        <v>5.1929999999999996</v>
      </c>
      <c r="KF159" s="24">
        <v>40.768000000000001</v>
      </c>
      <c r="KG159" s="24">
        <v>43.393000000000001</v>
      </c>
      <c r="KH159" s="24">
        <v>15</v>
      </c>
      <c r="KI159" s="24">
        <v>2</v>
      </c>
      <c r="KJ159" s="24">
        <v>2</v>
      </c>
      <c r="KK159" s="24">
        <v>2</v>
      </c>
      <c r="KL159" s="24">
        <v>1</v>
      </c>
      <c r="KM159" s="24">
        <v>2</v>
      </c>
      <c r="KN159" s="24">
        <v>10</v>
      </c>
      <c r="KO159" s="24">
        <v>1</v>
      </c>
      <c r="KP159" s="25" t="s">
        <v>312</v>
      </c>
      <c r="KQ159" s="25" t="s">
        <v>313</v>
      </c>
      <c r="KR159" s="24">
        <v>0</v>
      </c>
      <c r="KS159" s="25" t="s">
        <v>360</v>
      </c>
      <c r="KT159" s="25" t="s">
        <v>313</v>
      </c>
      <c r="KU159" s="24">
        <v>4</v>
      </c>
      <c r="KV159" s="24">
        <v>3</v>
      </c>
      <c r="KW159" s="24">
        <v>3</v>
      </c>
      <c r="KX159" s="24">
        <v>3</v>
      </c>
      <c r="KY159" s="24">
        <v>5</v>
      </c>
      <c r="KZ159" s="24">
        <v>4</v>
      </c>
      <c r="LA159" s="24">
        <v>3</v>
      </c>
      <c r="LB159" s="24">
        <v>3</v>
      </c>
      <c r="LC159" s="24">
        <v>3</v>
      </c>
      <c r="LD159" s="24">
        <v>3</v>
      </c>
      <c r="LE159" s="24">
        <v>5</v>
      </c>
      <c r="LF159" s="24">
        <v>4</v>
      </c>
      <c r="LG159" s="24">
        <v>3</v>
      </c>
      <c r="LH159" s="24">
        <v>2</v>
      </c>
      <c r="LI159" s="24">
        <v>2</v>
      </c>
      <c r="LJ159" s="24">
        <v>2</v>
      </c>
      <c r="LK159" s="24">
        <v>2</v>
      </c>
      <c r="LL159" s="24">
        <v>2</v>
      </c>
      <c r="LM159" s="24">
        <v>2</v>
      </c>
      <c r="LN159" s="24">
        <v>3</v>
      </c>
      <c r="LO159" s="24">
        <v>3</v>
      </c>
      <c r="LP159" s="24">
        <v>5</v>
      </c>
      <c r="LQ159" s="24">
        <v>3</v>
      </c>
      <c r="LR159" s="24">
        <v>3</v>
      </c>
      <c r="LS159" s="24">
        <v>3</v>
      </c>
      <c r="LT159" s="24">
        <v>3</v>
      </c>
      <c r="LU159" s="24">
        <v>3</v>
      </c>
      <c r="LV159" s="25" t="s">
        <v>5369</v>
      </c>
      <c r="LW159" s="25" t="s">
        <v>1735</v>
      </c>
      <c r="LX159" s="25" t="s">
        <v>5370</v>
      </c>
      <c r="LY159" s="25" t="s">
        <v>5371</v>
      </c>
      <c r="LZ159" s="24">
        <v>48</v>
      </c>
      <c r="MA159">
        <f t="shared" si="117"/>
        <v>15</v>
      </c>
      <c r="MB159">
        <f t="shared" si="118"/>
        <v>10</v>
      </c>
      <c r="MC159">
        <f t="shared" si="119"/>
        <v>11</v>
      </c>
      <c r="MD159">
        <f t="shared" si="120"/>
        <v>9</v>
      </c>
      <c r="ME159">
        <f t="shared" si="150"/>
        <v>43</v>
      </c>
      <c r="MF159">
        <f t="shared" si="151"/>
        <v>2.5</v>
      </c>
      <c r="MG159">
        <f t="shared" si="152"/>
        <v>1.6666666666666667</v>
      </c>
      <c r="MH159">
        <f t="shared" si="153"/>
        <v>2.2000000000000002</v>
      </c>
      <c r="MI159">
        <f t="shared" si="154"/>
        <v>1.8</v>
      </c>
      <c r="MJ159">
        <f t="shared" si="155"/>
        <v>3.5833333333333335</v>
      </c>
      <c r="MK159">
        <f t="shared" si="156"/>
        <v>0.6</v>
      </c>
      <c r="ML159">
        <f t="shared" si="157"/>
        <v>1.4</v>
      </c>
      <c r="MM159">
        <f t="shared" si="158"/>
        <v>0</v>
      </c>
      <c r="MN159">
        <f t="shared" si="159"/>
        <v>0</v>
      </c>
      <c r="MO159">
        <f t="shared" si="160"/>
        <v>0.5</v>
      </c>
      <c r="MP159">
        <f t="shared" si="161"/>
        <v>1.1666666666666667</v>
      </c>
      <c r="MQ159">
        <f t="shared" si="162"/>
        <v>0</v>
      </c>
      <c r="MR159">
        <f t="shared" si="163"/>
        <v>0.66666666666666663</v>
      </c>
      <c r="MS159">
        <f t="shared" si="164"/>
        <v>87.142857142857139</v>
      </c>
      <c r="MT159">
        <f t="shared" si="165"/>
        <v>97</v>
      </c>
      <c r="MU159" s="77">
        <f t="shared" si="121"/>
        <v>1</v>
      </c>
      <c r="MV159">
        <f t="shared" si="122"/>
        <v>0</v>
      </c>
      <c r="MW159">
        <v>0</v>
      </c>
      <c r="MX159">
        <v>0</v>
      </c>
      <c r="MY159">
        <f t="shared" si="123"/>
        <v>1</v>
      </c>
      <c r="MZ159">
        <v>0</v>
      </c>
      <c r="NA159">
        <v>0</v>
      </c>
      <c r="NB159">
        <f t="shared" si="124"/>
        <v>1</v>
      </c>
      <c r="NC159">
        <f t="shared" si="125"/>
        <v>0</v>
      </c>
      <c r="ND159">
        <f t="shared" si="126"/>
        <v>0</v>
      </c>
      <c r="NE159">
        <f t="shared" si="127"/>
        <v>0</v>
      </c>
      <c r="NF159">
        <f t="shared" si="128"/>
        <v>1</v>
      </c>
      <c r="NG159">
        <f t="shared" si="129"/>
        <v>1</v>
      </c>
      <c r="NH159">
        <f t="shared" si="130"/>
        <v>1</v>
      </c>
      <c r="NI159">
        <f t="shared" si="131"/>
        <v>1</v>
      </c>
      <c r="NJ159">
        <f t="shared" si="132"/>
        <v>0</v>
      </c>
      <c r="NK159">
        <f t="shared" si="133"/>
        <v>1</v>
      </c>
      <c r="NL159">
        <f t="shared" si="134"/>
        <v>1</v>
      </c>
      <c r="NM159">
        <f t="shared" si="135"/>
        <v>0</v>
      </c>
      <c r="NN159" s="77">
        <f t="shared" si="136"/>
        <v>1</v>
      </c>
      <c r="NO159" s="77">
        <f t="shared" si="137"/>
        <v>1</v>
      </c>
      <c r="NP159" s="77">
        <f t="shared" si="138"/>
        <v>1</v>
      </c>
      <c r="NQ159" s="77">
        <f t="shared" si="139"/>
        <v>1</v>
      </c>
      <c r="NR159" s="77">
        <f t="shared" si="140"/>
        <v>1</v>
      </c>
      <c r="NS159" s="77">
        <f t="shared" si="141"/>
        <v>0</v>
      </c>
      <c r="NT159" s="77">
        <f t="shared" si="142"/>
        <v>1</v>
      </c>
      <c r="NU159" s="77">
        <f t="shared" si="143"/>
        <v>0</v>
      </c>
      <c r="NV159" s="77">
        <f t="shared" si="144"/>
        <v>1</v>
      </c>
      <c r="NW159" s="77" t="e">
        <f>IF(LEN(VLOOKUP(I:I,#REF!, 2, 0))=0, "", VLOOKUP(I:I,#REF!, 2, 0))</f>
        <v>#REF!</v>
      </c>
      <c r="NX159" s="77" t="e">
        <f>IF(LEN(VLOOKUP(I:I,#REF!, 3, 0))=0, "", VLOOKUP(I:I,#REF!, 3, 0))</f>
        <v>#REF!</v>
      </c>
      <c r="NY159" s="77">
        <f t="shared" si="166"/>
        <v>0.16666666666666666</v>
      </c>
      <c r="NZ159" s="77">
        <f t="shared" si="167"/>
        <v>0</v>
      </c>
      <c r="OA159" s="77">
        <f t="shared" si="168"/>
        <v>0.5</v>
      </c>
      <c r="OB159" s="77">
        <f t="shared" si="145"/>
        <v>0.5</v>
      </c>
      <c r="OC159">
        <f t="shared" si="146"/>
        <v>0.5</v>
      </c>
      <c r="OD159" s="77">
        <f t="shared" si="169"/>
        <v>0.5</v>
      </c>
      <c r="OE159">
        <f t="shared" si="147"/>
        <v>0.73333333333333328</v>
      </c>
      <c r="OF159">
        <f t="shared" si="148"/>
        <v>0.81818181818181823</v>
      </c>
      <c r="OG159" t="e">
        <f t="shared" si="170"/>
        <v>#REF!</v>
      </c>
      <c r="OH159">
        <f t="shared" si="149"/>
        <v>0.33333333333333331</v>
      </c>
      <c r="OI159">
        <f t="shared" si="171"/>
        <v>0.5</v>
      </c>
      <c r="OJ159" s="77">
        <f t="shared" si="172"/>
        <v>0.25</v>
      </c>
      <c r="OK159" t="e">
        <f>IF(LEN(VLOOKUP(I:I,#REF!, 2, 0))=0, "", VLOOKUP(I:I,#REF!, 2, 0))</f>
        <v>#REF!</v>
      </c>
      <c r="OL159" t="e">
        <f>IF(LEN(VLOOKUP(I:I,#REF!, 3, 0))=0, "", VLOOKUP(I:I,#REF!, 3, 0))</f>
        <v>#REF!</v>
      </c>
      <c r="OM159">
        <v>1</v>
      </c>
      <c r="ON159">
        <v>0</v>
      </c>
      <c r="OO159" s="1">
        <v>1</v>
      </c>
      <c r="OP159">
        <f t="shared" si="173"/>
        <v>8</v>
      </c>
      <c r="OQ159">
        <v>0</v>
      </c>
      <c r="OR159">
        <v>5</v>
      </c>
      <c r="OS159">
        <f t="shared" si="174"/>
        <v>13</v>
      </c>
    </row>
    <row r="160" spans="1:409" ht="18" customHeight="1">
      <c r="E160">
        <v>1</v>
      </c>
      <c r="F160" t="s">
        <v>353</v>
      </c>
      <c r="G160" t="s">
        <v>353</v>
      </c>
      <c r="H160" s="110" t="s">
        <v>2031</v>
      </c>
      <c r="I160" s="110" t="s">
        <v>2031</v>
      </c>
      <c r="J160" s="5"/>
      <c r="K160" s="6">
        <v>44285.487372685187</v>
      </c>
      <c r="L160" s="6">
        <v>44286.448761574073</v>
      </c>
      <c r="M160" s="7">
        <v>100</v>
      </c>
      <c r="N160" s="7">
        <v>2</v>
      </c>
      <c r="O160" s="73">
        <v>1</v>
      </c>
      <c r="P160" s="4" t="s">
        <v>313</v>
      </c>
      <c r="Q160" s="7">
        <v>83063</v>
      </c>
      <c r="R160" s="7">
        <v>1</v>
      </c>
      <c r="S160" s="6">
        <v>44286.448772303243</v>
      </c>
      <c r="T160" s="4" t="s">
        <v>314</v>
      </c>
      <c r="U160" s="4" t="s">
        <v>1496</v>
      </c>
      <c r="V160" s="4" t="s">
        <v>1497</v>
      </c>
      <c r="W160" s="4" t="s">
        <v>979</v>
      </c>
      <c r="X160" s="7">
        <v>9.3279999999999994</v>
      </c>
      <c r="Y160" s="7">
        <v>21.498999999999999</v>
      </c>
      <c r="Z160" s="7">
        <v>22.664999999999999</v>
      </c>
      <c r="AA160" s="7">
        <v>3</v>
      </c>
      <c r="AB160" s="7">
        <v>2</v>
      </c>
      <c r="AC160" s="7">
        <v>3</v>
      </c>
      <c r="AD160" s="7">
        <v>0</v>
      </c>
      <c r="AE160" s="7">
        <v>3</v>
      </c>
      <c r="AF160" s="7">
        <v>2</v>
      </c>
      <c r="AG160" s="7">
        <v>2</v>
      </c>
      <c r="AH160" s="7">
        <v>0</v>
      </c>
      <c r="AI160" s="7">
        <v>3</v>
      </c>
      <c r="AJ160" s="4" t="s">
        <v>2032</v>
      </c>
      <c r="AK160" s="7">
        <v>2.0539999999999998</v>
      </c>
      <c r="AL160" s="7">
        <v>9.0939999999999994</v>
      </c>
      <c r="AM160" s="7">
        <v>10.041</v>
      </c>
      <c r="AN160" s="7">
        <v>3</v>
      </c>
      <c r="AO160" s="7">
        <v>2</v>
      </c>
      <c r="AP160" s="7">
        <v>3</v>
      </c>
      <c r="AQ160" s="7">
        <v>0</v>
      </c>
      <c r="AR160" s="7">
        <v>0</v>
      </c>
      <c r="AS160" s="7">
        <v>122.8</v>
      </c>
      <c r="AT160" s="7">
        <v>0</v>
      </c>
      <c r="AU160" s="7">
        <v>83.242999999999995</v>
      </c>
      <c r="AV160" s="7">
        <v>270.67</v>
      </c>
      <c r="AW160" s="7">
        <v>273.79199999999997</v>
      </c>
      <c r="AX160" s="7">
        <v>9</v>
      </c>
      <c r="AY160" s="4" t="s">
        <v>377</v>
      </c>
      <c r="AZ160" s="4" t="s">
        <v>377</v>
      </c>
      <c r="BA160" s="4"/>
      <c r="BB160" s="73">
        <v>1</v>
      </c>
      <c r="BC160" s="4" t="s">
        <v>2033</v>
      </c>
      <c r="BD160" s="7">
        <v>24.670999999999999</v>
      </c>
      <c r="BE160" s="7">
        <v>272.88600000000002</v>
      </c>
      <c r="BF160" s="7">
        <v>275.44099999999997</v>
      </c>
      <c r="BG160" s="7">
        <v>4</v>
      </c>
      <c r="BH160" s="7">
        <v>3.03</v>
      </c>
      <c r="BI160" s="7">
        <v>3.03</v>
      </c>
      <c r="BJ160" s="7">
        <v>5.9390000000000001</v>
      </c>
      <c r="BK160" s="7">
        <v>1</v>
      </c>
      <c r="BL160" s="4" t="s">
        <v>377</v>
      </c>
      <c r="BM160" s="7">
        <v>339.41399999999999</v>
      </c>
      <c r="BN160" s="7">
        <v>339.41399999999999</v>
      </c>
      <c r="BO160" s="7">
        <v>341.53899999999999</v>
      </c>
      <c r="BP160" s="7">
        <v>1</v>
      </c>
      <c r="BQ160" s="7">
        <v>90</v>
      </c>
      <c r="BR160" s="7">
        <v>100</v>
      </c>
      <c r="BS160" s="7">
        <v>32.744999999999997</v>
      </c>
      <c r="BT160" s="7">
        <v>210.21</v>
      </c>
      <c r="BU160" s="7">
        <v>228.37799999999999</v>
      </c>
      <c r="BV160" s="7">
        <v>8</v>
      </c>
      <c r="BW160" s="4" t="s">
        <v>2034</v>
      </c>
      <c r="BX160" s="4" t="s">
        <v>556</v>
      </c>
      <c r="BY160" s="4"/>
      <c r="BZ160" s="73">
        <v>0</v>
      </c>
      <c r="CA160" s="4" t="s">
        <v>2035</v>
      </c>
      <c r="CB160" s="7">
        <v>67.942999999999998</v>
      </c>
      <c r="CC160" s="7">
        <v>67.942999999999998</v>
      </c>
      <c r="CD160" s="7">
        <v>71.641000000000005</v>
      </c>
      <c r="CE160" s="7">
        <v>1</v>
      </c>
      <c r="CF160" s="7">
        <v>89</v>
      </c>
      <c r="CG160" s="7">
        <v>100</v>
      </c>
      <c r="CH160" s="7">
        <v>39.843000000000004</v>
      </c>
      <c r="CI160" s="7">
        <v>56.054000000000002</v>
      </c>
      <c r="CJ160" s="7">
        <v>62.747999999999998</v>
      </c>
      <c r="CK160" s="7">
        <v>4</v>
      </c>
      <c r="CL160" s="97" t="s">
        <v>2036</v>
      </c>
      <c r="CM160" s="94" t="s">
        <v>656</v>
      </c>
      <c r="CN160" s="7">
        <v>99.480999999999995</v>
      </c>
      <c r="CO160" s="7">
        <v>99.480999999999995</v>
      </c>
      <c r="CP160" s="7">
        <v>122.815</v>
      </c>
      <c r="CQ160" s="7">
        <v>1</v>
      </c>
      <c r="CR160" s="7">
        <v>87</v>
      </c>
      <c r="CS160" s="7">
        <v>100</v>
      </c>
      <c r="CT160" s="7">
        <v>1</v>
      </c>
      <c r="CU160" s="7">
        <v>3</v>
      </c>
      <c r="CV160" s="4" t="s">
        <v>2037</v>
      </c>
      <c r="CW160" s="7">
        <v>162.202</v>
      </c>
      <c r="CX160" s="7">
        <v>356.803</v>
      </c>
      <c r="CY160" s="7">
        <v>364.505</v>
      </c>
      <c r="CZ160" s="7">
        <v>5</v>
      </c>
      <c r="DA160" s="7">
        <v>2.722</v>
      </c>
      <c r="DB160" s="7">
        <v>8.3529999999999998</v>
      </c>
      <c r="DC160" s="7">
        <v>11.106999999999999</v>
      </c>
      <c r="DD160" s="7">
        <v>2</v>
      </c>
      <c r="DE160" s="4" t="s">
        <v>556</v>
      </c>
      <c r="DF160" s="7">
        <v>43.253999999999998</v>
      </c>
      <c r="DG160" s="7">
        <v>43.253999999999998</v>
      </c>
      <c r="DH160" s="7">
        <v>45.2</v>
      </c>
      <c r="DI160" s="7">
        <v>1</v>
      </c>
      <c r="DJ160" s="7">
        <v>84</v>
      </c>
      <c r="DK160" s="7">
        <v>100</v>
      </c>
      <c r="DL160" s="7">
        <v>10.504</v>
      </c>
      <c r="DM160" s="7">
        <v>23.140999999999998</v>
      </c>
      <c r="DN160" s="7">
        <v>25.215</v>
      </c>
      <c r="DO160" s="7">
        <v>3</v>
      </c>
      <c r="DP160" s="4" t="s">
        <v>556</v>
      </c>
      <c r="DQ160" s="4" t="s">
        <v>556</v>
      </c>
      <c r="DR160" s="4"/>
      <c r="DS160" s="73">
        <v>0</v>
      </c>
      <c r="DT160" s="4" t="s">
        <v>2038</v>
      </c>
      <c r="DU160" s="7">
        <v>59.19</v>
      </c>
      <c r="DV160" s="7">
        <v>59.19</v>
      </c>
      <c r="DW160" s="7">
        <v>61.506999999999998</v>
      </c>
      <c r="DX160" s="7">
        <v>1</v>
      </c>
      <c r="DY160" s="7">
        <v>96</v>
      </c>
      <c r="DZ160" s="7">
        <v>100</v>
      </c>
      <c r="EA160" s="7">
        <v>22.024999999999999</v>
      </c>
      <c r="EB160" s="7">
        <v>50.213999999999999</v>
      </c>
      <c r="EC160" s="7">
        <v>66.27</v>
      </c>
      <c r="ED160" s="7">
        <v>5</v>
      </c>
      <c r="EE160" s="94" t="s">
        <v>655</v>
      </c>
      <c r="EF160" s="94" t="s">
        <v>2039</v>
      </c>
      <c r="EG160" s="7">
        <v>114.892</v>
      </c>
      <c r="EH160" s="7">
        <v>114.892</v>
      </c>
      <c r="EI160" s="7">
        <v>121.44499999999999</v>
      </c>
      <c r="EJ160" s="7">
        <v>1</v>
      </c>
      <c r="EK160" s="7">
        <v>100</v>
      </c>
      <c r="EL160" s="7">
        <v>99</v>
      </c>
      <c r="EM160" s="7">
        <v>1</v>
      </c>
      <c r="EN160" s="7">
        <v>1</v>
      </c>
      <c r="EO160" s="4" t="s">
        <v>418</v>
      </c>
      <c r="EP160" s="7">
        <v>18.52</v>
      </c>
      <c r="EQ160" s="7">
        <v>19.236000000000001</v>
      </c>
      <c r="ER160" s="7">
        <v>20.599</v>
      </c>
      <c r="ES160" s="7">
        <v>2</v>
      </c>
      <c r="ET160" s="4" t="s">
        <v>578</v>
      </c>
      <c r="EU160" s="7">
        <v>184.411</v>
      </c>
      <c r="EV160" s="7">
        <v>207.185</v>
      </c>
      <c r="EW160" s="7">
        <v>261.41699999999997</v>
      </c>
      <c r="EX160" s="7">
        <v>2</v>
      </c>
      <c r="EY160" s="7">
        <v>81</v>
      </c>
      <c r="EZ160" s="7">
        <v>100</v>
      </c>
      <c r="FA160" s="7">
        <v>2.6349999999999998</v>
      </c>
      <c r="FB160" s="7">
        <v>48.667000000000002</v>
      </c>
      <c r="FC160" s="7">
        <v>51.640999999999998</v>
      </c>
      <c r="FD160" s="7">
        <v>10</v>
      </c>
      <c r="FE160" s="4" t="s">
        <v>2040</v>
      </c>
      <c r="FF160" s="7">
        <v>4</v>
      </c>
      <c r="FG160" s="7">
        <v>1</v>
      </c>
      <c r="FH160" s="7">
        <v>1</v>
      </c>
      <c r="FI160" s="7">
        <v>3</v>
      </c>
      <c r="FJ160" s="7">
        <v>3</v>
      </c>
      <c r="FK160" s="7">
        <v>0</v>
      </c>
      <c r="FL160" s="4" t="s">
        <v>313</v>
      </c>
      <c r="FM160" s="4" t="s">
        <v>313</v>
      </c>
      <c r="FN160" s="7">
        <v>0</v>
      </c>
      <c r="FO160" s="7">
        <v>22.321999999999999</v>
      </c>
      <c r="FP160" s="7">
        <v>49.292000000000002</v>
      </c>
      <c r="FQ160" s="7">
        <v>50.427999999999997</v>
      </c>
      <c r="FR160" s="7">
        <v>4</v>
      </c>
      <c r="FS160" s="4" t="s">
        <v>420</v>
      </c>
      <c r="FT160" s="4" t="s">
        <v>323</v>
      </c>
      <c r="FU160" s="4"/>
      <c r="FV160" s="73">
        <v>1</v>
      </c>
      <c r="FW160" s="4" t="s">
        <v>2041</v>
      </c>
      <c r="FX160" s="4" t="s">
        <v>343</v>
      </c>
      <c r="FY160" s="7">
        <v>20.274999999999999</v>
      </c>
      <c r="FZ160" s="7">
        <v>63.499000000000002</v>
      </c>
      <c r="GA160" s="7">
        <v>66.858000000000004</v>
      </c>
      <c r="GB160" s="7">
        <v>6</v>
      </c>
      <c r="GC160" s="4" t="s">
        <v>909</v>
      </c>
      <c r="GD160" s="4" t="s">
        <v>909</v>
      </c>
      <c r="GE160" s="4"/>
      <c r="GF160" s="73">
        <v>0</v>
      </c>
      <c r="GG160" s="4" t="s">
        <v>2042</v>
      </c>
      <c r="GH160" s="4" t="s">
        <v>370</v>
      </c>
      <c r="GI160" s="7">
        <v>12.144</v>
      </c>
      <c r="GJ160" s="7">
        <v>30.053999999999998</v>
      </c>
      <c r="GK160" s="7">
        <v>50.274000000000001</v>
      </c>
      <c r="GL160" s="7">
        <v>6</v>
      </c>
      <c r="GM160" s="7">
        <v>1</v>
      </c>
      <c r="GN160" s="4" t="s">
        <v>2043</v>
      </c>
      <c r="GO160" s="7">
        <v>6.8330000000000002</v>
      </c>
      <c r="GP160" s="7">
        <v>9.1319999999999997</v>
      </c>
      <c r="GQ160" s="7">
        <v>10.14</v>
      </c>
      <c r="GR160" s="7">
        <v>3</v>
      </c>
      <c r="GS160" s="7">
        <v>3</v>
      </c>
      <c r="GT160" s="7">
        <v>0</v>
      </c>
      <c r="GU160" s="7">
        <v>0</v>
      </c>
      <c r="GV160" s="7">
        <v>2</v>
      </c>
      <c r="GW160" s="4" t="s">
        <v>965</v>
      </c>
      <c r="GX160" s="7">
        <v>7.0369999999999999</v>
      </c>
      <c r="GY160" s="7">
        <v>47.826000000000001</v>
      </c>
      <c r="GZ160" s="7">
        <v>48.802</v>
      </c>
      <c r="HA160" s="7">
        <v>8</v>
      </c>
      <c r="HB160" s="7">
        <v>2</v>
      </c>
      <c r="HC160" s="7">
        <v>2</v>
      </c>
      <c r="HD160" s="7">
        <v>5</v>
      </c>
      <c r="HE160" s="7">
        <v>4</v>
      </c>
      <c r="HF160" s="7">
        <v>4</v>
      </c>
      <c r="HG160" s="7">
        <v>3</v>
      </c>
      <c r="HH160" s="7">
        <v>3</v>
      </c>
      <c r="HI160" s="4" t="s">
        <v>346</v>
      </c>
      <c r="HJ160" s="4" t="s">
        <v>347</v>
      </c>
      <c r="HK160" s="8"/>
      <c r="HL160" s="4" t="s">
        <v>2031</v>
      </c>
      <c r="HM160" s="9"/>
      <c r="HN160" s="9"/>
      <c r="HO160" s="9"/>
      <c r="HP160" s="9"/>
      <c r="HQ160" s="9"/>
      <c r="HR160" s="9"/>
      <c r="HS160" s="9"/>
      <c r="HT160" s="9"/>
      <c r="HU160" s="9"/>
      <c r="HV160" s="9"/>
      <c r="HW160" s="9"/>
      <c r="HX160" s="9"/>
      <c r="HY160" s="9"/>
      <c r="HZ160" s="9"/>
      <c r="IA160" s="9"/>
      <c r="IB160" s="9"/>
      <c r="IC160" s="9"/>
      <c r="ID160" s="9"/>
      <c r="IE160" s="9"/>
      <c r="IF160" s="9"/>
      <c r="IG160" s="9"/>
      <c r="IH160" s="9"/>
      <c r="II160" s="9" t="s">
        <v>320</v>
      </c>
      <c r="IJ160" s="9"/>
      <c r="IK160" s="7">
        <v>-999</v>
      </c>
      <c r="IL160" s="9"/>
      <c r="IM160" s="9" t="s">
        <v>320</v>
      </c>
      <c r="IN160" s="9"/>
      <c r="IO160" s="73">
        <v>-999</v>
      </c>
      <c r="IP160" s="9"/>
      <c r="IQ160" s="9"/>
      <c r="IR160" s="9" t="s">
        <v>320</v>
      </c>
      <c r="IS160" s="9"/>
      <c r="IT160" s="7">
        <v>-999</v>
      </c>
      <c r="IU160" s="9"/>
      <c r="IV160" s="9" t="s">
        <v>320</v>
      </c>
      <c r="IW160" s="9"/>
      <c r="IX160" s="7">
        <v>-999</v>
      </c>
      <c r="IY160" s="9"/>
      <c r="IZ160" s="9"/>
      <c r="JA160" s="9" t="s">
        <v>320</v>
      </c>
      <c r="JB160" s="9"/>
      <c r="JC160" s="7">
        <v>-999</v>
      </c>
      <c r="JD160" s="9"/>
      <c r="JE160" s="9" t="s">
        <v>320</v>
      </c>
      <c r="JF160" s="9"/>
      <c r="JG160" s="7">
        <v>-999</v>
      </c>
      <c r="JH160" s="9"/>
      <c r="JI160" s="9"/>
      <c r="JJ160" s="9"/>
      <c r="JK160" s="9"/>
      <c r="JL160" s="9"/>
      <c r="JM160" s="9"/>
      <c r="JN160" s="9"/>
      <c r="JO160" s="9"/>
      <c r="JP160" s="9"/>
      <c r="JQ160" s="9"/>
      <c r="JR160" s="9"/>
      <c r="JS160" s="9"/>
      <c r="JT160" s="9"/>
      <c r="JU160" s="9"/>
      <c r="JV160" s="9"/>
      <c r="JW160" s="9"/>
      <c r="JX160" s="9"/>
      <c r="JY160" s="9"/>
      <c r="JZ160" s="9"/>
      <c r="KA160" s="9"/>
      <c r="KB160" s="9"/>
      <c r="KC160" s="9"/>
      <c r="KD160" s="9"/>
      <c r="KE160" s="9"/>
      <c r="KF160" s="9"/>
      <c r="KG160" s="9"/>
      <c r="KH160" s="9"/>
      <c r="KI160" s="9"/>
      <c r="KJ160" s="9"/>
      <c r="KK160" s="9"/>
      <c r="KL160" s="9"/>
      <c r="KM160" s="9"/>
      <c r="KN160" s="9"/>
      <c r="KO160" s="9"/>
      <c r="KP160" s="9"/>
      <c r="KQ160" s="9"/>
      <c r="KR160" s="9"/>
      <c r="KS160" s="9"/>
      <c r="KT160" s="9"/>
      <c r="KU160" s="9"/>
      <c r="KV160" s="9"/>
      <c r="KW160" s="9"/>
      <c r="KX160" s="9"/>
      <c r="KY160" s="9"/>
      <c r="KZ160" s="9"/>
      <c r="LA160" s="9"/>
      <c r="LB160" s="9"/>
      <c r="LC160" s="9"/>
      <c r="LD160" s="9"/>
      <c r="LE160" s="9"/>
      <c r="LF160" s="9"/>
      <c r="LG160" s="9"/>
      <c r="LH160" s="9"/>
      <c r="LI160" s="9"/>
      <c r="LJ160" s="9"/>
      <c r="LK160" s="9"/>
      <c r="LL160" s="9"/>
      <c r="LM160" s="9"/>
      <c r="LN160" s="9"/>
      <c r="LO160" s="9"/>
      <c r="LP160" s="9"/>
      <c r="LQ160" s="9"/>
      <c r="LR160" s="9"/>
      <c r="LS160" s="9"/>
      <c r="LT160" s="9"/>
      <c r="LU160" s="9"/>
      <c r="LV160" s="9"/>
      <c r="LW160" s="9"/>
      <c r="LX160" s="9"/>
      <c r="LY160" s="9"/>
      <c r="LZ160" s="9"/>
      <c r="MA160">
        <f t="shared" si="117"/>
        <v>10</v>
      </c>
      <c r="MB160" t="str">
        <f t="shared" si="118"/>
        <v/>
      </c>
      <c r="MC160">
        <f t="shared" si="119"/>
        <v>17</v>
      </c>
      <c r="MD160" t="str">
        <f t="shared" si="120"/>
        <v/>
      </c>
      <c r="ME160" t="str">
        <f t="shared" si="150"/>
        <v/>
      </c>
      <c r="MF160">
        <f t="shared" si="151"/>
        <v>1.6666666666666667</v>
      </c>
      <c r="MG160" t="str">
        <f t="shared" si="152"/>
        <v/>
      </c>
      <c r="MH160">
        <f t="shared" si="153"/>
        <v>3.4</v>
      </c>
      <c r="MI160" t="str">
        <f t="shared" si="154"/>
        <v/>
      </c>
      <c r="MJ160" t="str">
        <f t="shared" si="155"/>
        <v/>
      </c>
      <c r="MK160">
        <f t="shared" si="156"/>
        <v>2.6</v>
      </c>
      <c r="ML160">
        <f t="shared" si="157"/>
        <v>1.4</v>
      </c>
      <c r="MM160">
        <f t="shared" si="158"/>
        <v>0</v>
      </c>
      <c r="MN160">
        <f t="shared" si="159"/>
        <v>0</v>
      </c>
      <c r="MO160">
        <f t="shared" si="160"/>
        <v>2.1666666666666665</v>
      </c>
      <c r="MP160">
        <f t="shared" si="161"/>
        <v>1.1666666666666667</v>
      </c>
      <c r="MQ160" t="str">
        <f t="shared" si="162"/>
        <v/>
      </c>
      <c r="MR160" t="str">
        <f t="shared" si="163"/>
        <v/>
      </c>
      <c r="MS160">
        <f t="shared" si="164"/>
        <v>89.571428571428569</v>
      </c>
      <c r="MT160">
        <f t="shared" si="165"/>
        <v>99.857142857142861</v>
      </c>
      <c r="MU160" s="77">
        <f t="shared" si="121"/>
        <v>1</v>
      </c>
      <c r="MV160">
        <f t="shared" si="122"/>
        <v>0</v>
      </c>
      <c r="MW160">
        <v>0</v>
      </c>
      <c r="MX160">
        <v>0</v>
      </c>
      <c r="MY160">
        <f t="shared" si="123"/>
        <v>0</v>
      </c>
      <c r="MZ160">
        <v>0</v>
      </c>
      <c r="NA160">
        <v>1</v>
      </c>
      <c r="NB160">
        <f t="shared" si="124"/>
        <v>1</v>
      </c>
      <c r="NC160">
        <f t="shared" si="125"/>
        <v>0</v>
      </c>
      <c r="ND160">
        <f t="shared" si="126"/>
        <v>0</v>
      </c>
      <c r="NE160">
        <f t="shared" si="127"/>
        <v>0</v>
      </c>
      <c r="NF160">
        <f t="shared" si="128"/>
        <v>1</v>
      </c>
      <c r="NG160">
        <f t="shared" si="129"/>
        <v>0</v>
      </c>
      <c r="NH160" t="str">
        <f t="shared" si="130"/>
        <v/>
      </c>
      <c r="NI160" t="str">
        <f t="shared" si="131"/>
        <v/>
      </c>
      <c r="NJ160" t="str">
        <f t="shared" si="132"/>
        <v/>
      </c>
      <c r="NK160" t="str">
        <f t="shared" si="133"/>
        <v/>
      </c>
      <c r="NL160" t="str">
        <f t="shared" si="134"/>
        <v/>
      </c>
      <c r="NM160" t="str">
        <f t="shared" si="135"/>
        <v/>
      </c>
      <c r="NN160" s="77" t="str">
        <f t="shared" si="136"/>
        <v/>
      </c>
      <c r="NO160" s="77" t="str">
        <f t="shared" si="137"/>
        <v/>
      </c>
      <c r="NP160" s="77" t="str">
        <f t="shared" si="138"/>
        <v/>
      </c>
      <c r="NQ160" s="77" t="str">
        <f t="shared" si="139"/>
        <v/>
      </c>
      <c r="NR160" s="77" t="str">
        <f t="shared" si="140"/>
        <v/>
      </c>
      <c r="NS160" s="77" t="str">
        <f t="shared" si="141"/>
        <v/>
      </c>
      <c r="NT160" s="77" t="str">
        <f t="shared" si="142"/>
        <v/>
      </c>
      <c r="NU160" s="77" t="str">
        <f t="shared" si="143"/>
        <v/>
      </c>
      <c r="NV160" s="77" t="str">
        <f t="shared" si="144"/>
        <v/>
      </c>
      <c r="NW160" s="77" t="e">
        <f>IF(LEN(VLOOKUP(I:I,#REF!, 2, 0))=0, "", VLOOKUP(I:I,#REF!, 2, 0))</f>
        <v>#REF!</v>
      </c>
      <c r="NX160" s="77" t="e">
        <f>IF(LEN(VLOOKUP(I:I,#REF!, 3, 0))=0, "", VLOOKUP(I:I,#REF!, 3, 0))</f>
        <v>#REF!</v>
      </c>
      <c r="NY160" s="77">
        <f t="shared" si="166"/>
        <v>0.16666666666666666</v>
      </c>
      <c r="NZ160" s="77">
        <f t="shared" si="167"/>
        <v>0.25</v>
      </c>
      <c r="OA160" s="77">
        <f t="shared" si="168"/>
        <v>0</v>
      </c>
      <c r="OB160" s="77">
        <f t="shared" si="145"/>
        <v>0.33333333333333331</v>
      </c>
      <c r="OC160">
        <f t="shared" si="146"/>
        <v>0.5</v>
      </c>
      <c r="OD160" s="77">
        <f t="shared" si="169"/>
        <v>0.25</v>
      </c>
      <c r="OE160" t="str">
        <f t="shared" si="147"/>
        <v/>
      </c>
      <c r="OF160" t="str">
        <f t="shared" si="148"/>
        <v/>
      </c>
      <c r="OG160" t="str">
        <f t="shared" si="170"/>
        <v/>
      </c>
      <c r="OH160">
        <f t="shared" si="149"/>
        <v>0.25</v>
      </c>
      <c r="OI160">
        <f t="shared" si="171"/>
        <v>0.25</v>
      </c>
      <c r="OJ160" s="77">
        <f t="shared" si="172"/>
        <v>0.25</v>
      </c>
      <c r="OK160" t="e">
        <f>IF(LEN(VLOOKUP(I:I,#REF!, 2, 0))=0, "", VLOOKUP(I:I,#REF!, 2, 0))</f>
        <v>#REF!</v>
      </c>
      <c r="OL160" t="e">
        <f>IF(LEN(VLOOKUP(I:I,#REF!, 3, 0))=0, "", VLOOKUP(I:I,#REF!, 3, 0))</f>
        <v>#REF!</v>
      </c>
      <c r="OM160" t="s">
        <v>353</v>
      </c>
      <c r="ON160" t="s">
        <v>353</v>
      </c>
      <c r="OO160" s="161">
        <v>1</v>
      </c>
      <c r="OP160" t="str">
        <f t="shared" si="173"/>
        <v/>
      </c>
      <c r="OQ160">
        <v>0</v>
      </c>
      <c r="OR160">
        <v>5</v>
      </c>
      <c r="OS160">
        <f t="shared" si="174"/>
        <v>10</v>
      </c>
    </row>
    <row r="161" spans="1:409" ht="18" customHeight="1">
      <c r="E161">
        <v>1</v>
      </c>
      <c r="F161" t="s">
        <v>353</v>
      </c>
      <c r="G161" t="s">
        <v>353</v>
      </c>
      <c r="H161" s="112" t="s">
        <v>5372</v>
      </c>
      <c r="I161" s="112" t="s">
        <v>5372</v>
      </c>
      <c r="J161" s="22"/>
      <c r="K161" s="23">
        <v>44285.485520833332</v>
      </c>
      <c r="L161" s="23">
        <v>44286.988032407404</v>
      </c>
      <c r="M161" s="24">
        <v>100</v>
      </c>
      <c r="N161" s="24">
        <v>1</v>
      </c>
      <c r="O161" s="74">
        <v>1</v>
      </c>
      <c r="P161" s="25" t="s">
        <v>313</v>
      </c>
      <c r="Q161" s="24">
        <v>129817</v>
      </c>
      <c r="R161" s="24">
        <v>1</v>
      </c>
      <c r="S161" s="23">
        <v>44286.988056111113</v>
      </c>
      <c r="T161" s="25" t="s">
        <v>314</v>
      </c>
      <c r="U161" s="25" t="s">
        <v>1496</v>
      </c>
      <c r="V161" s="25" t="s">
        <v>1531</v>
      </c>
      <c r="W161" s="25" t="s">
        <v>317</v>
      </c>
      <c r="X161" s="24">
        <v>9.0380000000000003</v>
      </c>
      <c r="Y161" s="24">
        <v>38.200000000000003</v>
      </c>
      <c r="Z161" s="24">
        <v>40.783000000000001</v>
      </c>
      <c r="AA161" s="24">
        <v>3</v>
      </c>
      <c r="AB161" s="24">
        <v>1</v>
      </c>
      <c r="AC161" s="24">
        <v>2</v>
      </c>
      <c r="AD161" s="24">
        <v>1</v>
      </c>
      <c r="AE161" s="24">
        <v>3</v>
      </c>
      <c r="AF161" s="24">
        <v>3</v>
      </c>
      <c r="AG161" s="24">
        <v>3</v>
      </c>
      <c r="AH161" s="24">
        <v>3</v>
      </c>
      <c r="AI161" s="24">
        <v>1</v>
      </c>
      <c r="AJ161" s="25" t="s">
        <v>5373</v>
      </c>
      <c r="AK161" s="24">
        <v>3.4809999999999999</v>
      </c>
      <c r="AL161" s="24">
        <v>5.5469999999999997</v>
      </c>
      <c r="AM161" s="24">
        <v>7.4960000000000004</v>
      </c>
      <c r="AN161" s="24">
        <v>2</v>
      </c>
      <c r="AO161" s="24">
        <v>2</v>
      </c>
      <c r="AP161" s="24">
        <v>0</v>
      </c>
      <c r="AQ161" s="24">
        <v>28.125</v>
      </c>
      <c r="AR161" s="24">
        <v>28.125</v>
      </c>
      <c r="AS161" s="24">
        <v>152.97300000000001</v>
      </c>
      <c r="AT161" s="24">
        <v>1</v>
      </c>
      <c r="AU161" s="24">
        <v>91.944000000000003</v>
      </c>
      <c r="AV161" s="24">
        <v>141.47300000000001</v>
      </c>
      <c r="AW161" s="24">
        <v>147.43100000000001</v>
      </c>
      <c r="AX161" s="24">
        <v>4</v>
      </c>
      <c r="AY161" s="25" t="s">
        <v>377</v>
      </c>
      <c r="AZ161" s="25" t="s">
        <v>377</v>
      </c>
      <c r="BA161" s="25"/>
      <c r="BB161" s="74">
        <v>1</v>
      </c>
      <c r="BC161" s="25" t="s">
        <v>5374</v>
      </c>
      <c r="BD161" s="24">
        <v>0</v>
      </c>
      <c r="BE161" s="24">
        <v>0</v>
      </c>
      <c r="BF161" s="24">
        <v>259.54899999999998</v>
      </c>
      <c r="BG161" s="24">
        <v>0</v>
      </c>
      <c r="BH161" s="24">
        <v>14.435</v>
      </c>
      <c r="BI161" s="24">
        <v>14.435</v>
      </c>
      <c r="BJ161" s="24">
        <v>23.984999999999999</v>
      </c>
      <c r="BK161" s="24">
        <v>1</v>
      </c>
      <c r="BL161" s="25" t="s">
        <v>377</v>
      </c>
      <c r="BM161" s="24">
        <v>0</v>
      </c>
      <c r="BN161" s="24">
        <v>0</v>
      </c>
      <c r="BO161" s="24">
        <v>78.930999999999997</v>
      </c>
      <c r="BP161" s="24">
        <v>0</v>
      </c>
      <c r="BQ161" s="24">
        <v>100</v>
      </c>
      <c r="BR161" s="24">
        <v>100</v>
      </c>
      <c r="BS161" s="24">
        <v>10.237</v>
      </c>
      <c r="BT161" s="24">
        <v>1468.8689999999999</v>
      </c>
      <c r="BU161" s="24">
        <v>1475.7470000000001</v>
      </c>
      <c r="BV161" s="24">
        <v>10</v>
      </c>
      <c r="BW161" s="25" t="s">
        <v>5375</v>
      </c>
      <c r="BX161" s="25" t="s">
        <v>320</v>
      </c>
      <c r="BY161" s="25"/>
      <c r="BZ161" s="74">
        <v>-888</v>
      </c>
      <c r="CA161" s="25" t="s">
        <v>1805</v>
      </c>
      <c r="CB161" s="24">
        <v>52.271999999999998</v>
      </c>
      <c r="CC161" s="24">
        <v>52.271999999999998</v>
      </c>
      <c r="CD161" s="24">
        <v>83.676000000000002</v>
      </c>
      <c r="CE161" s="24">
        <v>1</v>
      </c>
      <c r="CF161" s="24">
        <v>43</v>
      </c>
      <c r="CG161" s="24">
        <v>88</v>
      </c>
      <c r="CH161" s="24">
        <v>28.745999999999999</v>
      </c>
      <c r="CI161" s="24">
        <v>58.48</v>
      </c>
      <c r="CJ161" s="24">
        <v>64.603999999999999</v>
      </c>
      <c r="CK161" s="24">
        <v>7</v>
      </c>
      <c r="CL161" s="99" t="s">
        <v>413</v>
      </c>
      <c r="CM161" s="96" t="s">
        <v>414</v>
      </c>
      <c r="CN161" s="24">
        <v>0</v>
      </c>
      <c r="CO161" s="24">
        <v>0</v>
      </c>
      <c r="CP161" s="24">
        <v>123.063</v>
      </c>
      <c r="CQ161" s="24">
        <v>0</v>
      </c>
      <c r="CR161" s="24">
        <v>90</v>
      </c>
      <c r="CS161" s="24">
        <v>52</v>
      </c>
      <c r="CT161" s="24">
        <v>0</v>
      </c>
      <c r="CU161" s="24">
        <v>3</v>
      </c>
      <c r="CV161" s="25" t="s">
        <v>5376</v>
      </c>
      <c r="CW161" s="24">
        <v>0</v>
      </c>
      <c r="CX161" s="24">
        <v>0</v>
      </c>
      <c r="CY161" s="24">
        <v>238.43299999999999</v>
      </c>
      <c r="CZ161" s="24">
        <v>0</v>
      </c>
      <c r="DA161" s="24">
        <v>38.341999999999999</v>
      </c>
      <c r="DB161" s="24">
        <v>38.341999999999999</v>
      </c>
      <c r="DC161" s="24">
        <v>43.981000000000002</v>
      </c>
      <c r="DD161" s="24">
        <v>1</v>
      </c>
      <c r="DE161" s="25" t="s">
        <v>377</v>
      </c>
      <c r="DF161" s="24">
        <v>0</v>
      </c>
      <c r="DG161" s="24">
        <v>0</v>
      </c>
      <c r="DH161" s="24">
        <v>495.262</v>
      </c>
      <c r="DI161" s="24">
        <v>0</v>
      </c>
      <c r="DJ161" s="24">
        <v>97</v>
      </c>
      <c r="DK161" s="24">
        <v>0</v>
      </c>
      <c r="DL161" s="24">
        <v>25.753</v>
      </c>
      <c r="DM161" s="24">
        <v>743.93100000000004</v>
      </c>
      <c r="DN161" s="24">
        <v>751.29300000000001</v>
      </c>
      <c r="DO161" s="24">
        <v>12</v>
      </c>
      <c r="DP161" s="25" t="s">
        <v>378</v>
      </c>
      <c r="DQ161" s="25" t="s">
        <v>378</v>
      </c>
      <c r="DR161" s="25"/>
      <c r="DS161" s="74">
        <v>0</v>
      </c>
      <c r="DT161" s="25" t="s">
        <v>4731</v>
      </c>
      <c r="DU161" s="24">
        <v>0</v>
      </c>
      <c r="DV161" s="24">
        <v>0</v>
      </c>
      <c r="DW161" s="24">
        <v>54.944000000000003</v>
      </c>
      <c r="DX161" s="24">
        <v>0</v>
      </c>
      <c r="DY161" s="24">
        <v>100</v>
      </c>
      <c r="DZ161" s="24">
        <v>0</v>
      </c>
      <c r="EA161" s="24">
        <v>27.434000000000001</v>
      </c>
      <c r="EB161" s="24">
        <v>65.656999999999996</v>
      </c>
      <c r="EC161" s="24">
        <v>84.311999999999998</v>
      </c>
      <c r="ED161" s="24">
        <v>4</v>
      </c>
      <c r="EE161" s="96" t="s">
        <v>417</v>
      </c>
      <c r="EF161" s="96" t="s">
        <v>800</v>
      </c>
      <c r="EG161" s="24">
        <v>0</v>
      </c>
      <c r="EH161" s="24">
        <v>0</v>
      </c>
      <c r="EI161" s="24">
        <v>275.3</v>
      </c>
      <c r="EJ161" s="24">
        <v>0</v>
      </c>
      <c r="EK161" s="24">
        <v>6</v>
      </c>
      <c r="EL161" s="24">
        <v>0</v>
      </c>
      <c r="EM161" s="24">
        <v>0</v>
      </c>
      <c r="EN161" s="24">
        <v>4</v>
      </c>
      <c r="EO161" s="25" t="s">
        <v>5377</v>
      </c>
      <c r="EP161" s="24">
        <v>1110.8420000000001</v>
      </c>
      <c r="EQ161" s="24">
        <v>1418.8209999999999</v>
      </c>
      <c r="ER161" s="24">
        <v>1420.146</v>
      </c>
      <c r="ES161" s="24">
        <v>9</v>
      </c>
      <c r="ET161" s="25" t="s">
        <v>578</v>
      </c>
      <c r="EU161" s="24">
        <v>0</v>
      </c>
      <c r="EV161" s="24">
        <v>0</v>
      </c>
      <c r="EW161" s="24">
        <v>256.101</v>
      </c>
      <c r="EX161" s="24">
        <v>0</v>
      </c>
      <c r="EY161" s="24">
        <v>0</v>
      </c>
      <c r="EZ161" s="24">
        <v>0</v>
      </c>
      <c r="FA161" s="24">
        <v>2.8010000000000002</v>
      </c>
      <c r="FB161" s="24">
        <v>72.302999999999997</v>
      </c>
      <c r="FC161" s="24">
        <v>74.153000000000006</v>
      </c>
      <c r="FD161" s="24">
        <v>9</v>
      </c>
      <c r="FE161" s="25" t="s">
        <v>5378</v>
      </c>
      <c r="FF161" s="24">
        <v>4</v>
      </c>
      <c r="FG161" s="24">
        <v>0</v>
      </c>
      <c r="FH161" s="24">
        <v>0</v>
      </c>
      <c r="FI161" s="24">
        <v>4</v>
      </c>
      <c r="FJ161" s="24">
        <v>3</v>
      </c>
      <c r="FK161" s="24">
        <v>0</v>
      </c>
      <c r="FL161" s="25" t="s">
        <v>336</v>
      </c>
      <c r="FM161" s="25" t="s">
        <v>387</v>
      </c>
      <c r="FN161" s="24">
        <v>0</v>
      </c>
      <c r="FO161" s="24">
        <v>5.75</v>
      </c>
      <c r="FP161" s="24">
        <v>29.391999999999999</v>
      </c>
      <c r="FQ161" s="24">
        <v>31.402000000000001</v>
      </c>
      <c r="FR161" s="24">
        <v>3</v>
      </c>
      <c r="FS161" s="25" t="s">
        <v>323</v>
      </c>
      <c r="FT161" s="25" t="s">
        <v>323</v>
      </c>
      <c r="FU161" s="25"/>
      <c r="FV161" s="74">
        <v>1</v>
      </c>
      <c r="FW161" s="25" t="s">
        <v>1805</v>
      </c>
      <c r="FX161" s="25" t="s">
        <v>370</v>
      </c>
      <c r="FY161" s="24">
        <v>41.58</v>
      </c>
      <c r="FZ161" s="24">
        <v>52.658000000000001</v>
      </c>
      <c r="GA161" s="24">
        <v>54.533000000000001</v>
      </c>
      <c r="GB161" s="24">
        <v>3</v>
      </c>
      <c r="GC161" s="25" t="s">
        <v>368</v>
      </c>
      <c r="GD161" s="25" t="s">
        <v>5379</v>
      </c>
      <c r="GE161" s="25"/>
      <c r="GF161" s="74">
        <v>1</v>
      </c>
      <c r="GG161" s="25" t="s">
        <v>1805</v>
      </c>
      <c r="GH161" s="25" t="s">
        <v>370</v>
      </c>
      <c r="GI161" s="24">
        <v>14.263999999999999</v>
      </c>
      <c r="GJ161" s="24">
        <v>74.953999999999994</v>
      </c>
      <c r="GK161" s="24">
        <v>76.599999999999994</v>
      </c>
      <c r="GL161" s="24">
        <v>6</v>
      </c>
      <c r="GM161" s="24">
        <v>2</v>
      </c>
      <c r="GN161" s="25" t="s">
        <v>5380</v>
      </c>
      <c r="GO161" s="24">
        <v>30.423999999999999</v>
      </c>
      <c r="GP161" s="24">
        <v>30.423999999999999</v>
      </c>
      <c r="GQ161" s="24">
        <v>31.77</v>
      </c>
      <c r="GR161" s="24">
        <v>1</v>
      </c>
      <c r="GS161" s="24">
        <v>1</v>
      </c>
      <c r="GT161" s="24">
        <v>0</v>
      </c>
      <c r="GU161" s="24">
        <v>0</v>
      </c>
      <c r="GV161" s="24">
        <v>3</v>
      </c>
      <c r="GW161" s="25" t="s">
        <v>312</v>
      </c>
      <c r="GX161" s="24">
        <v>7.9459999999999997</v>
      </c>
      <c r="GY161" s="24">
        <v>36.951999999999998</v>
      </c>
      <c r="GZ161" s="24">
        <v>39.395000000000003</v>
      </c>
      <c r="HA161" s="24">
        <v>9</v>
      </c>
      <c r="HB161" s="24">
        <v>6</v>
      </c>
      <c r="HC161" s="24">
        <v>6</v>
      </c>
      <c r="HD161" s="24">
        <v>5</v>
      </c>
      <c r="HE161" s="24">
        <v>5</v>
      </c>
      <c r="HF161" s="24">
        <v>6</v>
      </c>
      <c r="HG161" s="24">
        <v>3</v>
      </c>
      <c r="HH161" s="24">
        <v>2</v>
      </c>
      <c r="HI161" s="25" t="s">
        <v>3684</v>
      </c>
      <c r="HJ161" s="25" t="s">
        <v>3685</v>
      </c>
      <c r="HK161" s="8"/>
      <c r="HL161" s="25" t="s">
        <v>5372</v>
      </c>
      <c r="HM161" s="27"/>
      <c r="HN161" s="27"/>
      <c r="HO161" s="27"/>
      <c r="HP161" s="27"/>
      <c r="HQ161" s="27"/>
      <c r="HR161" s="27"/>
      <c r="HS161" s="27"/>
      <c r="HT161" s="27"/>
      <c r="HU161" s="27"/>
      <c r="HV161" s="27"/>
      <c r="HW161" s="27"/>
      <c r="HX161" s="27"/>
      <c r="HY161" s="27"/>
      <c r="HZ161" s="27"/>
      <c r="IA161" s="27"/>
      <c r="IB161" s="27"/>
      <c r="IC161" s="27"/>
      <c r="ID161" s="27"/>
      <c r="IE161" s="27"/>
      <c r="IF161" s="27"/>
      <c r="IG161" s="27"/>
      <c r="IH161" s="27"/>
      <c r="II161" s="27" t="s">
        <v>320</v>
      </c>
      <c r="IJ161" s="27"/>
      <c r="IK161" s="24">
        <v>-999</v>
      </c>
      <c r="IL161" s="27"/>
      <c r="IM161" s="27" t="s">
        <v>320</v>
      </c>
      <c r="IN161" s="27"/>
      <c r="IO161" s="74">
        <v>-999</v>
      </c>
      <c r="IP161" s="27"/>
      <c r="IQ161" s="27"/>
      <c r="IR161" s="27" t="s">
        <v>320</v>
      </c>
      <c r="IS161" s="27"/>
      <c r="IT161" s="24">
        <v>-999</v>
      </c>
      <c r="IU161" s="27"/>
      <c r="IV161" s="27" t="s">
        <v>320</v>
      </c>
      <c r="IW161" s="27"/>
      <c r="IX161" s="24">
        <v>-999</v>
      </c>
      <c r="IY161" s="27"/>
      <c r="IZ161" s="27"/>
      <c r="JA161" s="27" t="s">
        <v>320</v>
      </c>
      <c r="JB161" s="27"/>
      <c r="JC161" s="24">
        <v>-999</v>
      </c>
      <c r="JD161" s="27"/>
      <c r="JE161" s="27" t="s">
        <v>320</v>
      </c>
      <c r="JF161" s="27"/>
      <c r="JG161" s="24">
        <v>-999</v>
      </c>
      <c r="JH161" s="27"/>
      <c r="JI161" s="27"/>
      <c r="JJ161" s="27"/>
      <c r="JK161" s="27"/>
      <c r="JL161" s="27"/>
      <c r="JM161" s="27"/>
      <c r="JN161" s="27"/>
      <c r="JO161" s="27"/>
      <c r="JP161" s="27"/>
      <c r="JQ161" s="27"/>
      <c r="JR161" s="27"/>
      <c r="JS161" s="27"/>
      <c r="JT161" s="27"/>
      <c r="JU161" s="27"/>
      <c r="JV161" s="27"/>
      <c r="JW161" s="27"/>
      <c r="JX161" s="27"/>
      <c r="JY161" s="27"/>
      <c r="JZ161" s="27"/>
      <c r="KA161" s="27"/>
      <c r="KB161" s="27"/>
      <c r="KC161" s="27"/>
      <c r="KD161" s="27"/>
      <c r="KE161" s="27"/>
      <c r="KF161" s="27"/>
      <c r="KG161" s="27"/>
      <c r="KH161" s="27"/>
      <c r="KI161" s="27"/>
      <c r="KJ161" s="27"/>
      <c r="KK161" s="27"/>
      <c r="KL161" s="27"/>
      <c r="KM161" s="27"/>
      <c r="KN161" s="27"/>
      <c r="KO161" s="27"/>
      <c r="KP161" s="27"/>
      <c r="KQ161" s="27"/>
      <c r="KR161" s="27"/>
      <c r="KS161" s="27"/>
      <c r="KT161" s="27"/>
      <c r="KU161" s="27"/>
      <c r="KV161" s="27"/>
      <c r="KW161" s="27"/>
      <c r="KX161" s="27"/>
      <c r="KY161" s="27"/>
      <c r="KZ161" s="27"/>
      <c r="LA161" s="27"/>
      <c r="LB161" s="27"/>
      <c r="LC161" s="27"/>
      <c r="LD161" s="27"/>
      <c r="LE161" s="27"/>
      <c r="LF161" s="27"/>
      <c r="LG161" s="27"/>
      <c r="LH161" s="27"/>
      <c r="LI161" s="27"/>
      <c r="LJ161" s="27"/>
      <c r="LK161" s="27"/>
      <c r="LL161" s="27"/>
      <c r="LM161" s="27"/>
      <c r="LN161" s="27"/>
      <c r="LO161" s="27"/>
      <c r="LP161" s="27"/>
      <c r="LQ161" s="27"/>
      <c r="LR161" s="27"/>
      <c r="LS161" s="27"/>
      <c r="LT161" s="27"/>
      <c r="LU161" s="27"/>
      <c r="LV161" s="27"/>
      <c r="LW161" s="27"/>
      <c r="LX161" s="27"/>
      <c r="LY161" s="27"/>
      <c r="LZ161" s="27"/>
      <c r="MA161">
        <f t="shared" si="117"/>
        <v>14</v>
      </c>
      <c r="MB161" t="str">
        <f t="shared" si="118"/>
        <v/>
      </c>
      <c r="MC161">
        <f t="shared" si="119"/>
        <v>28</v>
      </c>
      <c r="MD161" t="str">
        <f t="shared" si="120"/>
        <v/>
      </c>
      <c r="ME161" t="str">
        <f t="shared" si="150"/>
        <v/>
      </c>
      <c r="MF161">
        <f t="shared" si="151"/>
        <v>2.3333333333333335</v>
      </c>
      <c r="MG161" t="str">
        <f t="shared" si="152"/>
        <v/>
      </c>
      <c r="MH161">
        <f t="shared" si="153"/>
        <v>5.6</v>
      </c>
      <c r="MI161" t="str">
        <f t="shared" si="154"/>
        <v/>
      </c>
      <c r="MJ161" t="str">
        <f t="shared" si="155"/>
        <v/>
      </c>
      <c r="MK161">
        <f t="shared" si="156"/>
        <v>2.6</v>
      </c>
      <c r="ML161">
        <f t="shared" si="157"/>
        <v>0.6</v>
      </c>
      <c r="MM161">
        <f t="shared" si="158"/>
        <v>0</v>
      </c>
      <c r="MN161">
        <f t="shared" si="159"/>
        <v>0</v>
      </c>
      <c r="MO161">
        <f t="shared" si="160"/>
        <v>2.1666666666666665</v>
      </c>
      <c r="MP161">
        <f t="shared" si="161"/>
        <v>0.5</v>
      </c>
      <c r="MQ161" t="str">
        <f t="shared" si="162"/>
        <v/>
      </c>
      <c r="MR161" t="str">
        <f t="shared" si="163"/>
        <v/>
      </c>
      <c r="MS161">
        <f t="shared" si="164"/>
        <v>62.285714285714285</v>
      </c>
      <c r="MT161">
        <f t="shared" si="165"/>
        <v>34.285714285714285</v>
      </c>
      <c r="MU161" s="77">
        <f t="shared" si="121"/>
        <v>1</v>
      </c>
      <c r="MV161">
        <f t="shared" si="122"/>
        <v>0</v>
      </c>
      <c r="MW161">
        <v>1</v>
      </c>
      <c r="MX161">
        <v>1</v>
      </c>
      <c r="MY161">
        <f t="shared" si="123"/>
        <v>0</v>
      </c>
      <c r="MZ161">
        <v>1</v>
      </c>
      <c r="NA161">
        <v>0</v>
      </c>
      <c r="NB161">
        <f t="shared" si="124"/>
        <v>1</v>
      </c>
      <c r="NC161">
        <f t="shared" si="125"/>
        <v>0</v>
      </c>
      <c r="ND161">
        <f t="shared" si="126"/>
        <v>1</v>
      </c>
      <c r="NE161">
        <f t="shared" si="127"/>
        <v>0</v>
      </c>
      <c r="NF161">
        <f t="shared" si="128"/>
        <v>0</v>
      </c>
      <c r="NG161">
        <f t="shared" si="129"/>
        <v>1</v>
      </c>
      <c r="NH161" t="str">
        <f t="shared" si="130"/>
        <v/>
      </c>
      <c r="NI161" t="str">
        <f t="shared" si="131"/>
        <v/>
      </c>
      <c r="NJ161" t="str">
        <f t="shared" si="132"/>
        <v/>
      </c>
      <c r="NK161" t="str">
        <f t="shared" si="133"/>
        <v/>
      </c>
      <c r="NL161" t="str">
        <f t="shared" si="134"/>
        <v/>
      </c>
      <c r="NM161" t="str">
        <f t="shared" si="135"/>
        <v/>
      </c>
      <c r="NN161" s="77" t="str">
        <f t="shared" si="136"/>
        <v/>
      </c>
      <c r="NO161" s="77" t="str">
        <f t="shared" si="137"/>
        <v/>
      </c>
      <c r="NP161" s="77" t="str">
        <f t="shared" si="138"/>
        <v/>
      </c>
      <c r="NQ161" s="77" t="str">
        <f t="shared" si="139"/>
        <v/>
      </c>
      <c r="NR161" s="77" t="str">
        <f t="shared" si="140"/>
        <v/>
      </c>
      <c r="NS161" s="77" t="str">
        <f t="shared" si="141"/>
        <v/>
      </c>
      <c r="NT161" s="77" t="str">
        <f t="shared" si="142"/>
        <v/>
      </c>
      <c r="NU161" s="77" t="str">
        <f t="shared" si="143"/>
        <v/>
      </c>
      <c r="NV161" s="77" t="str">
        <f t="shared" si="144"/>
        <v/>
      </c>
      <c r="NW161" s="77" t="e">
        <f>IF(LEN(VLOOKUP(I:I,#REF!, 2, 0))=0, "", VLOOKUP(I:I,#REF!, 2, 0))</f>
        <v>#REF!</v>
      </c>
      <c r="NX161" s="77" t="e">
        <f>IF(LEN(VLOOKUP(I:I,#REF!, 3, 0))=0, "", VLOOKUP(I:I,#REF!, 3, 0))</f>
        <v>#REF!</v>
      </c>
      <c r="NY161" s="77">
        <f t="shared" si="166"/>
        <v>0.5</v>
      </c>
      <c r="NZ161" s="77">
        <f t="shared" si="167"/>
        <v>0.75</v>
      </c>
      <c r="OA161" s="77">
        <f t="shared" si="168"/>
        <v>0</v>
      </c>
      <c r="OB161" s="77">
        <f t="shared" si="145"/>
        <v>0.5</v>
      </c>
      <c r="OC161">
        <f t="shared" si="146"/>
        <v>1</v>
      </c>
      <c r="OD161" s="77">
        <f t="shared" si="169"/>
        <v>0.25</v>
      </c>
      <c r="OE161" t="str">
        <f t="shared" si="147"/>
        <v/>
      </c>
      <c r="OF161" t="str">
        <f t="shared" si="148"/>
        <v/>
      </c>
      <c r="OG161" t="str">
        <f t="shared" si="170"/>
        <v/>
      </c>
      <c r="OH161">
        <f t="shared" si="149"/>
        <v>0.5</v>
      </c>
      <c r="OI161">
        <f t="shared" si="171"/>
        <v>0.5</v>
      </c>
      <c r="OJ161" s="77">
        <f t="shared" si="172"/>
        <v>0.5</v>
      </c>
      <c r="OK161" t="e">
        <f>IF(LEN(VLOOKUP(I:I,#REF!, 2, 0))=0, "", VLOOKUP(I:I,#REF!, 2, 0))</f>
        <v>#REF!</v>
      </c>
      <c r="OL161" t="e">
        <f>IF(LEN(VLOOKUP(I:I,#REF!, 3, 0))=0, "", VLOOKUP(I:I,#REF!, 3, 0))</f>
        <v>#REF!</v>
      </c>
      <c r="OM161" t="s">
        <v>353</v>
      </c>
      <c r="ON161" t="s">
        <v>353</v>
      </c>
      <c r="OO161" s="161">
        <v>1</v>
      </c>
      <c r="OP161" t="str">
        <f t="shared" si="173"/>
        <v/>
      </c>
      <c r="OQ161">
        <v>0</v>
      </c>
      <c r="OR161">
        <v>5</v>
      </c>
      <c r="OS161">
        <f t="shared" si="174"/>
        <v>11</v>
      </c>
    </row>
    <row r="162" spans="1:409" ht="18" customHeight="1">
      <c r="F162">
        <v>1</v>
      </c>
      <c r="G162" t="s">
        <v>353</v>
      </c>
      <c r="H162" s="112" t="s">
        <v>5381</v>
      </c>
      <c r="I162" s="112" t="s">
        <v>5381</v>
      </c>
      <c r="J162" s="22"/>
      <c r="K162" s="23">
        <v>44285.652777777781</v>
      </c>
      <c r="L162" s="23">
        <v>44286.514097222222</v>
      </c>
      <c r="M162" s="24">
        <v>100</v>
      </c>
      <c r="N162" s="24">
        <v>1</v>
      </c>
      <c r="O162" s="74">
        <v>1</v>
      </c>
      <c r="P162" s="25" t="s">
        <v>313</v>
      </c>
      <c r="Q162" s="24">
        <v>74418</v>
      </c>
      <c r="R162" s="24">
        <v>1</v>
      </c>
      <c r="S162" s="23">
        <v>44286.514117800929</v>
      </c>
      <c r="T162" s="25" t="s">
        <v>314</v>
      </c>
      <c r="U162" s="25" t="s">
        <v>1496</v>
      </c>
      <c r="V162" s="25" t="s">
        <v>1531</v>
      </c>
      <c r="W162" s="25" t="s">
        <v>675</v>
      </c>
      <c r="X162" s="24">
        <v>19.11</v>
      </c>
      <c r="Y162" s="24">
        <v>24.535</v>
      </c>
      <c r="Z162" s="24">
        <v>27.866</v>
      </c>
      <c r="AA162" s="24">
        <v>2</v>
      </c>
      <c r="AB162" s="24">
        <v>3</v>
      </c>
      <c r="AC162" s="24">
        <v>1</v>
      </c>
      <c r="AD162" s="24">
        <v>1</v>
      </c>
      <c r="AE162" s="24">
        <v>2</v>
      </c>
      <c r="AF162" s="24">
        <v>0</v>
      </c>
      <c r="AG162" s="24">
        <v>0</v>
      </c>
      <c r="AH162" s="24">
        <v>3</v>
      </c>
      <c r="AI162" s="24">
        <v>1</v>
      </c>
      <c r="AJ162" s="25" t="s">
        <v>5382</v>
      </c>
      <c r="AK162" s="24">
        <v>5.165</v>
      </c>
      <c r="AL162" s="24">
        <v>12.223000000000001</v>
      </c>
      <c r="AM162" s="24">
        <v>14.102</v>
      </c>
      <c r="AN162" s="24">
        <v>5</v>
      </c>
      <c r="AO162" s="24">
        <v>4</v>
      </c>
      <c r="AP162" s="24">
        <v>0</v>
      </c>
      <c r="AQ162" s="24">
        <v>0</v>
      </c>
      <c r="AR162" s="24">
        <v>0</v>
      </c>
      <c r="AS162" s="24">
        <v>162.94399999999999</v>
      </c>
      <c r="AT162" s="24">
        <v>0</v>
      </c>
      <c r="AU162" s="24">
        <v>188.154</v>
      </c>
      <c r="AV162" s="24">
        <v>362.10500000000002</v>
      </c>
      <c r="AW162" s="24">
        <v>379.17700000000002</v>
      </c>
      <c r="AX162" s="24">
        <v>3</v>
      </c>
      <c r="AY162" s="25" t="s">
        <v>377</v>
      </c>
      <c r="AZ162" s="25" t="s">
        <v>377</v>
      </c>
      <c r="BA162" s="25"/>
      <c r="BB162" s="74">
        <v>1</v>
      </c>
      <c r="BC162" s="25" t="s">
        <v>5383</v>
      </c>
      <c r="BD162" s="24">
        <v>0</v>
      </c>
      <c r="BE162" s="24">
        <v>0</v>
      </c>
      <c r="BF162" s="24">
        <v>431.73099999999999</v>
      </c>
      <c r="BG162" s="24">
        <v>0</v>
      </c>
      <c r="BH162" s="24">
        <v>3.5110000000000001</v>
      </c>
      <c r="BI162" s="24">
        <v>3.5110000000000001</v>
      </c>
      <c r="BJ162" s="24">
        <v>23.016999999999999</v>
      </c>
      <c r="BK162" s="24">
        <v>1</v>
      </c>
      <c r="BL162" s="25" t="s">
        <v>479</v>
      </c>
      <c r="BM162" s="24">
        <v>0</v>
      </c>
      <c r="BN162" s="24">
        <v>0</v>
      </c>
      <c r="BO162" s="24">
        <v>57.359000000000002</v>
      </c>
      <c r="BP162" s="24">
        <v>0</v>
      </c>
      <c r="BQ162" s="24">
        <v>85</v>
      </c>
      <c r="BR162" s="24">
        <v>80</v>
      </c>
      <c r="BS162" s="24">
        <v>105.377</v>
      </c>
      <c r="BT162" s="24">
        <v>158.18199999999999</v>
      </c>
      <c r="BU162" s="24">
        <v>161.16300000000001</v>
      </c>
      <c r="BV162" s="24">
        <v>4</v>
      </c>
      <c r="BW162" s="25" t="s">
        <v>480</v>
      </c>
      <c r="BX162" s="25" t="s">
        <v>411</v>
      </c>
      <c r="BY162" s="25"/>
      <c r="BZ162" s="74">
        <v>0</v>
      </c>
      <c r="CA162" s="25" t="s">
        <v>5384</v>
      </c>
      <c r="CB162" s="24">
        <v>15.113</v>
      </c>
      <c r="CC162" s="24">
        <v>15.113</v>
      </c>
      <c r="CD162" s="24">
        <v>66.141000000000005</v>
      </c>
      <c r="CE162" s="24">
        <v>1</v>
      </c>
      <c r="CF162" s="24">
        <v>100</v>
      </c>
      <c r="CG162" s="24">
        <v>29</v>
      </c>
      <c r="CH162" s="24">
        <v>62.841000000000001</v>
      </c>
      <c r="CI162" s="24">
        <v>80.072999999999993</v>
      </c>
      <c r="CJ162" s="24">
        <v>92.302000000000007</v>
      </c>
      <c r="CK162" s="24">
        <v>2</v>
      </c>
      <c r="CL162" s="99" t="s">
        <v>413</v>
      </c>
      <c r="CM162" s="96" t="s">
        <v>414</v>
      </c>
      <c r="CN162" s="24">
        <v>0</v>
      </c>
      <c r="CO162" s="24">
        <v>0</v>
      </c>
      <c r="CP162" s="24">
        <v>1402.441</v>
      </c>
      <c r="CQ162" s="24">
        <v>0</v>
      </c>
      <c r="CR162" s="24">
        <v>100</v>
      </c>
      <c r="CS162" s="24">
        <v>39</v>
      </c>
      <c r="CT162" s="24">
        <v>2</v>
      </c>
      <c r="CU162" s="24">
        <v>2</v>
      </c>
      <c r="CV162" s="25" t="s">
        <v>681</v>
      </c>
      <c r="CW162" s="24">
        <v>2252.056</v>
      </c>
      <c r="CX162" s="24">
        <v>2252.056</v>
      </c>
      <c r="CY162" s="24">
        <v>2470.098</v>
      </c>
      <c r="CZ162" s="24">
        <v>1</v>
      </c>
      <c r="DA162" s="24">
        <v>7.9960000000000004</v>
      </c>
      <c r="DB162" s="24">
        <v>32.037999999999997</v>
      </c>
      <c r="DC162" s="24">
        <v>33.453000000000003</v>
      </c>
      <c r="DD162" s="24">
        <v>3</v>
      </c>
      <c r="DE162" s="25" t="s">
        <v>5385</v>
      </c>
      <c r="DF162" s="24">
        <v>91.587999999999994</v>
      </c>
      <c r="DG162" s="24">
        <v>94.313000000000002</v>
      </c>
      <c r="DH162" s="24">
        <v>137.32300000000001</v>
      </c>
      <c r="DI162" s="24">
        <v>2</v>
      </c>
      <c r="DJ162" s="24">
        <v>100</v>
      </c>
      <c r="DK162" s="24">
        <v>100</v>
      </c>
      <c r="DL162" s="24">
        <v>55.98</v>
      </c>
      <c r="DM162" s="24">
        <v>195.02199999999999</v>
      </c>
      <c r="DN162" s="24">
        <v>265.483</v>
      </c>
      <c r="DO162" s="24">
        <v>6</v>
      </c>
      <c r="DP162" s="25" t="s">
        <v>1715</v>
      </c>
      <c r="DQ162" s="25" t="s">
        <v>3754</v>
      </c>
      <c r="DR162" s="25" t="s">
        <v>956</v>
      </c>
      <c r="DS162" s="74">
        <v>1</v>
      </c>
      <c r="DT162" s="25" t="s">
        <v>5386</v>
      </c>
      <c r="DU162" s="24">
        <v>0</v>
      </c>
      <c r="DV162" s="24">
        <v>0</v>
      </c>
      <c r="DW162" s="24">
        <v>1019.575</v>
      </c>
      <c r="DX162" s="24">
        <v>0</v>
      </c>
      <c r="DY162" s="24">
        <v>100</v>
      </c>
      <c r="DZ162" s="24">
        <v>74</v>
      </c>
      <c r="EA162" s="24">
        <v>34.366</v>
      </c>
      <c r="EB162" s="24">
        <v>68.891999999999996</v>
      </c>
      <c r="EC162" s="24">
        <v>70.5</v>
      </c>
      <c r="ED162" s="24">
        <v>3</v>
      </c>
      <c r="EE162" s="96" t="s">
        <v>3932</v>
      </c>
      <c r="EF162" s="96" t="s">
        <v>3809</v>
      </c>
      <c r="EG162" s="24">
        <v>0</v>
      </c>
      <c r="EH162" s="24">
        <v>0</v>
      </c>
      <c r="EI162" s="24">
        <v>170.37799999999999</v>
      </c>
      <c r="EJ162" s="24">
        <v>0</v>
      </c>
      <c r="EK162" s="24">
        <v>100</v>
      </c>
      <c r="EL162" s="24">
        <v>91</v>
      </c>
      <c r="EM162" s="24">
        <v>2</v>
      </c>
      <c r="EN162" s="24">
        <v>1</v>
      </c>
      <c r="EO162" s="25" t="s">
        <v>5387</v>
      </c>
      <c r="EP162" s="24">
        <v>25.78</v>
      </c>
      <c r="EQ162" s="24">
        <v>28.831</v>
      </c>
      <c r="ER162" s="24">
        <v>37.381</v>
      </c>
      <c r="ES162" s="24">
        <v>2</v>
      </c>
      <c r="ET162" s="25" t="s">
        <v>456</v>
      </c>
      <c r="EU162" s="24">
        <v>72.486999999999995</v>
      </c>
      <c r="EV162" s="24">
        <v>72.486999999999995</v>
      </c>
      <c r="EW162" s="24">
        <v>349.67899999999997</v>
      </c>
      <c r="EX162" s="24">
        <v>1</v>
      </c>
      <c r="EY162" s="24">
        <v>100</v>
      </c>
      <c r="EZ162" s="24">
        <v>64</v>
      </c>
      <c r="FA162" s="24">
        <v>11.308999999999999</v>
      </c>
      <c r="FB162" s="24">
        <v>151.137</v>
      </c>
      <c r="FC162" s="24">
        <v>154.303</v>
      </c>
      <c r="FD162" s="24">
        <v>13</v>
      </c>
      <c r="FE162" s="25" t="s">
        <v>5388</v>
      </c>
      <c r="FF162" s="24">
        <v>3</v>
      </c>
      <c r="FG162" s="24">
        <v>3</v>
      </c>
      <c r="FH162" s="24">
        <v>1</v>
      </c>
      <c r="FI162" s="24">
        <v>0</v>
      </c>
      <c r="FJ162" s="24">
        <v>3</v>
      </c>
      <c r="FK162" s="24">
        <v>0</v>
      </c>
      <c r="FL162" s="25" t="s">
        <v>336</v>
      </c>
      <c r="FM162" s="25" t="s">
        <v>5389</v>
      </c>
      <c r="FN162" s="24">
        <v>1</v>
      </c>
      <c r="FO162" s="24">
        <v>25.698</v>
      </c>
      <c r="FP162" s="24">
        <v>86.600999999999999</v>
      </c>
      <c r="FQ162" s="24">
        <v>127.821</v>
      </c>
      <c r="FR162" s="24">
        <v>4</v>
      </c>
      <c r="FS162" s="25" t="s">
        <v>420</v>
      </c>
      <c r="FT162" s="25" t="s">
        <v>323</v>
      </c>
      <c r="FU162" s="25"/>
      <c r="FV162" s="74">
        <v>1</v>
      </c>
      <c r="FW162" s="25" t="s">
        <v>325</v>
      </c>
      <c r="FX162" s="25" t="s">
        <v>456</v>
      </c>
      <c r="FY162" s="24">
        <v>68.122</v>
      </c>
      <c r="FZ162" s="24">
        <v>96.027000000000001</v>
      </c>
      <c r="GA162" s="24">
        <v>98.477000000000004</v>
      </c>
      <c r="GB162" s="24">
        <v>5</v>
      </c>
      <c r="GC162" s="25" t="s">
        <v>327</v>
      </c>
      <c r="GD162" s="25" t="s">
        <v>327</v>
      </c>
      <c r="GE162" s="25"/>
      <c r="GF162" s="74">
        <v>0</v>
      </c>
      <c r="GG162" s="25" t="s">
        <v>5390</v>
      </c>
      <c r="GH162" s="25" t="s">
        <v>456</v>
      </c>
      <c r="GI162" s="24">
        <v>67.396000000000001</v>
      </c>
      <c r="GJ162" s="24">
        <v>159.083</v>
      </c>
      <c r="GK162" s="24">
        <v>160.95599999999999</v>
      </c>
      <c r="GL162" s="24">
        <v>8</v>
      </c>
      <c r="GM162" s="24">
        <v>2</v>
      </c>
      <c r="GN162" s="25" t="s">
        <v>5391</v>
      </c>
      <c r="GO162" s="24">
        <v>69.191999999999993</v>
      </c>
      <c r="GP162" s="24">
        <v>69.191999999999993</v>
      </c>
      <c r="GQ162" s="24">
        <v>71.942999999999998</v>
      </c>
      <c r="GR162" s="24">
        <v>1</v>
      </c>
      <c r="GS162" s="24">
        <v>3</v>
      </c>
      <c r="GT162" s="24">
        <v>2</v>
      </c>
      <c r="GU162" s="24">
        <v>0</v>
      </c>
      <c r="GV162" s="24">
        <v>3</v>
      </c>
      <c r="GW162" s="25" t="s">
        <v>965</v>
      </c>
      <c r="GX162" s="24">
        <v>9.9350000000000005</v>
      </c>
      <c r="GY162" s="24">
        <v>56.008000000000003</v>
      </c>
      <c r="GZ162" s="24">
        <v>57.838000000000001</v>
      </c>
      <c r="HA162" s="24">
        <v>8</v>
      </c>
      <c r="HB162" s="24">
        <v>2</v>
      </c>
      <c r="HC162" s="24">
        <v>3</v>
      </c>
      <c r="HD162" s="24">
        <v>1</v>
      </c>
      <c r="HE162" s="24">
        <v>2</v>
      </c>
      <c r="HF162" s="24">
        <v>1</v>
      </c>
      <c r="HG162" s="24">
        <v>5</v>
      </c>
      <c r="HH162" s="24">
        <v>6</v>
      </c>
      <c r="HI162" s="25" t="s">
        <v>3684</v>
      </c>
      <c r="HJ162" s="25" t="s">
        <v>3685</v>
      </c>
      <c r="HK162" s="8"/>
      <c r="HL162" s="25" t="s">
        <v>5381</v>
      </c>
      <c r="HM162" s="23">
        <v>44288.702361111114</v>
      </c>
      <c r="HN162" s="23">
        <v>44288.777291666665</v>
      </c>
      <c r="HO162" s="24">
        <v>100</v>
      </c>
      <c r="HP162" s="24">
        <v>6474</v>
      </c>
      <c r="HQ162" s="24">
        <v>1</v>
      </c>
      <c r="HR162" s="23">
        <v>44288.77731474537</v>
      </c>
      <c r="HS162" s="25" t="s">
        <v>314</v>
      </c>
      <c r="HT162" s="25" t="s">
        <v>1496</v>
      </c>
      <c r="HU162" s="25" t="s">
        <v>1531</v>
      </c>
      <c r="HV162" s="25" t="s">
        <v>675</v>
      </c>
      <c r="HW162" s="24">
        <v>1</v>
      </c>
      <c r="HX162" s="24">
        <v>0</v>
      </c>
      <c r="HY162" s="24">
        <v>2</v>
      </c>
      <c r="HZ162" s="24">
        <v>1</v>
      </c>
      <c r="IA162" s="24">
        <v>1</v>
      </c>
      <c r="IB162" s="24">
        <v>1</v>
      </c>
      <c r="IC162" s="24">
        <v>3</v>
      </c>
      <c r="ID162" s="24">
        <v>2</v>
      </c>
      <c r="IE162" s="25" t="s">
        <v>5392</v>
      </c>
      <c r="IF162" s="24">
        <v>1</v>
      </c>
      <c r="IG162" s="24">
        <v>0</v>
      </c>
      <c r="IH162" s="25" t="s">
        <v>5393</v>
      </c>
      <c r="II162" s="25" t="s">
        <v>391</v>
      </c>
      <c r="IJ162" s="25"/>
      <c r="IK162" s="74">
        <v>1</v>
      </c>
      <c r="IL162" s="25" t="s">
        <v>428</v>
      </c>
      <c r="IM162" s="74">
        <v>33</v>
      </c>
      <c r="IN162" s="25"/>
      <c r="IO162" s="74">
        <v>1</v>
      </c>
      <c r="IP162" s="25" t="s">
        <v>5394</v>
      </c>
      <c r="IQ162" s="25" t="s">
        <v>5395</v>
      </c>
      <c r="IR162" s="74">
        <v>22</v>
      </c>
      <c r="IS162" s="25"/>
      <c r="IT162" s="74">
        <v>1</v>
      </c>
      <c r="IU162" s="25" t="s">
        <v>632</v>
      </c>
      <c r="IV162" s="74">
        <v>13</v>
      </c>
      <c r="IW162" s="25"/>
      <c r="IX162" s="74">
        <v>0</v>
      </c>
      <c r="IY162" s="25" t="s">
        <v>5396</v>
      </c>
      <c r="IZ162" s="85">
        <v>24.5</v>
      </c>
      <c r="JA162" s="74">
        <v>24</v>
      </c>
      <c r="JB162" s="74">
        <v>0.5</v>
      </c>
      <c r="JC162" s="74">
        <v>0</v>
      </c>
      <c r="JD162" s="74">
        <v>60</v>
      </c>
      <c r="JE162" s="74">
        <v>60</v>
      </c>
      <c r="JF162" s="25"/>
      <c r="JG162" s="74">
        <v>1</v>
      </c>
      <c r="JH162" s="25" t="s">
        <v>5397</v>
      </c>
      <c r="JI162" s="24">
        <v>0</v>
      </c>
      <c r="JJ162" s="24">
        <v>0</v>
      </c>
      <c r="JK162" s="24">
        <v>2</v>
      </c>
      <c r="JL162" s="24">
        <v>1</v>
      </c>
      <c r="JM162" s="25" t="s">
        <v>5398</v>
      </c>
      <c r="JN162" s="24">
        <v>1</v>
      </c>
      <c r="JO162" s="24">
        <v>3</v>
      </c>
      <c r="JP162" s="24">
        <v>2</v>
      </c>
      <c r="JQ162" s="24">
        <v>3</v>
      </c>
      <c r="JR162" s="24">
        <v>2</v>
      </c>
      <c r="JS162" s="25" t="s">
        <v>5399</v>
      </c>
      <c r="JT162" s="24">
        <v>2</v>
      </c>
      <c r="JU162" s="24">
        <v>1</v>
      </c>
      <c r="JV162" s="25" t="s">
        <v>5400</v>
      </c>
      <c r="JW162" s="24">
        <v>2</v>
      </c>
      <c r="JX162" s="24">
        <v>1</v>
      </c>
      <c r="JY162" s="24">
        <v>0</v>
      </c>
      <c r="JZ162" s="24">
        <v>1</v>
      </c>
      <c r="KA162" s="24">
        <v>0</v>
      </c>
      <c r="KB162" s="25" t="s">
        <v>336</v>
      </c>
      <c r="KC162" s="25" t="s">
        <v>2862</v>
      </c>
      <c r="KD162" s="24">
        <v>1</v>
      </c>
      <c r="KE162" s="24">
        <v>4.71</v>
      </c>
      <c r="KF162" s="24">
        <v>34.473999999999997</v>
      </c>
      <c r="KG162" s="24">
        <v>36.024000000000001</v>
      </c>
      <c r="KH162" s="24">
        <v>7</v>
      </c>
      <c r="KI162" s="24">
        <v>1</v>
      </c>
      <c r="KJ162" s="24">
        <v>1</v>
      </c>
      <c r="KK162" s="24">
        <v>2</v>
      </c>
      <c r="KL162" s="24">
        <v>1</v>
      </c>
      <c r="KM162" s="24">
        <v>2</v>
      </c>
      <c r="KN162" s="24">
        <v>11</v>
      </c>
      <c r="KO162" s="24">
        <v>2</v>
      </c>
      <c r="KP162" s="25" t="s">
        <v>424</v>
      </c>
      <c r="KQ162" s="25" t="s">
        <v>313</v>
      </c>
      <c r="KR162" s="24">
        <v>1</v>
      </c>
      <c r="KS162" s="25" t="s">
        <v>633</v>
      </c>
      <c r="KT162" s="25" t="s">
        <v>313</v>
      </c>
      <c r="KU162" s="24">
        <v>3</v>
      </c>
      <c r="KV162" s="24">
        <v>4</v>
      </c>
      <c r="KW162" s="24">
        <v>1</v>
      </c>
      <c r="KX162" s="24">
        <v>2</v>
      </c>
      <c r="KY162" s="24">
        <v>4</v>
      </c>
      <c r="KZ162" s="24">
        <v>3</v>
      </c>
      <c r="LA162" s="24">
        <v>3</v>
      </c>
      <c r="LB162" s="24">
        <v>4</v>
      </c>
      <c r="LC162" s="24">
        <v>4</v>
      </c>
      <c r="LD162" s="24">
        <v>3</v>
      </c>
      <c r="LE162" s="24">
        <v>4</v>
      </c>
      <c r="LF162" s="24">
        <v>5</v>
      </c>
      <c r="LG162" s="24">
        <v>3</v>
      </c>
      <c r="LH162" s="24">
        <v>3</v>
      </c>
      <c r="LI162" s="24">
        <v>2</v>
      </c>
      <c r="LJ162" s="24">
        <v>2</v>
      </c>
      <c r="LK162" s="24">
        <v>2</v>
      </c>
      <c r="LL162" s="24">
        <v>2</v>
      </c>
      <c r="LM162" s="24">
        <v>3</v>
      </c>
      <c r="LN162" s="24">
        <v>4</v>
      </c>
      <c r="LO162" s="24">
        <v>4</v>
      </c>
      <c r="LP162" s="24">
        <v>4</v>
      </c>
      <c r="LQ162" s="24">
        <v>4</v>
      </c>
      <c r="LR162" s="24">
        <v>3</v>
      </c>
      <c r="LS162" s="24">
        <v>3</v>
      </c>
      <c r="LT162" s="24">
        <v>3</v>
      </c>
      <c r="LU162" s="24">
        <v>3</v>
      </c>
      <c r="LV162" s="25" t="s">
        <v>5401</v>
      </c>
      <c r="LW162" s="25" t="s">
        <v>5402</v>
      </c>
      <c r="LX162" s="25" t="s">
        <v>5403</v>
      </c>
      <c r="LY162" s="25" t="s">
        <v>5404</v>
      </c>
      <c r="LZ162" s="24">
        <v>46</v>
      </c>
      <c r="MA162">
        <f t="shared" si="117"/>
        <v>7</v>
      </c>
      <c r="MB162">
        <f t="shared" si="118"/>
        <v>10</v>
      </c>
      <c r="MC162">
        <f t="shared" si="119"/>
        <v>9</v>
      </c>
      <c r="MD162">
        <f t="shared" si="120"/>
        <v>7</v>
      </c>
      <c r="ME162">
        <f t="shared" si="150"/>
        <v>40</v>
      </c>
      <c r="MF162">
        <f t="shared" si="151"/>
        <v>1.1666666666666667</v>
      </c>
      <c r="MG162">
        <f t="shared" si="152"/>
        <v>1.6666666666666667</v>
      </c>
      <c r="MH162">
        <f t="shared" si="153"/>
        <v>1.8</v>
      </c>
      <c r="MI162">
        <f t="shared" si="154"/>
        <v>1.4</v>
      </c>
      <c r="MJ162">
        <f t="shared" si="155"/>
        <v>3.3333333333333335</v>
      </c>
      <c r="MK162">
        <f t="shared" si="156"/>
        <v>0.8</v>
      </c>
      <c r="ML162">
        <f t="shared" si="157"/>
        <v>2.4</v>
      </c>
      <c r="MM162">
        <f t="shared" si="158"/>
        <v>0</v>
      </c>
      <c r="MN162">
        <f t="shared" si="159"/>
        <v>2</v>
      </c>
      <c r="MO162">
        <f t="shared" si="160"/>
        <v>0.66666666666666663</v>
      </c>
      <c r="MP162">
        <f t="shared" si="161"/>
        <v>2.3333333333333335</v>
      </c>
      <c r="MQ162">
        <f t="shared" si="162"/>
        <v>0</v>
      </c>
      <c r="MR162">
        <f t="shared" si="163"/>
        <v>0.66666666666666663</v>
      </c>
      <c r="MS162">
        <f t="shared" si="164"/>
        <v>97.857142857142861</v>
      </c>
      <c r="MT162">
        <f t="shared" si="165"/>
        <v>68.142857142857139</v>
      </c>
      <c r="MU162" s="77">
        <f t="shared" si="121"/>
        <v>1</v>
      </c>
      <c r="MV162">
        <f t="shared" si="122"/>
        <v>0</v>
      </c>
      <c r="MW162">
        <v>1</v>
      </c>
      <c r="MX162">
        <v>1</v>
      </c>
      <c r="MY162">
        <f t="shared" si="123"/>
        <v>1</v>
      </c>
      <c r="MZ162">
        <v>1</v>
      </c>
      <c r="NA162">
        <v>0</v>
      </c>
      <c r="NB162">
        <f t="shared" si="124"/>
        <v>1</v>
      </c>
      <c r="NC162">
        <f t="shared" si="125"/>
        <v>0.5</v>
      </c>
      <c r="ND162">
        <f t="shared" si="126"/>
        <v>0</v>
      </c>
      <c r="NE162">
        <f t="shared" si="127"/>
        <v>0.5</v>
      </c>
      <c r="NF162">
        <f t="shared" si="128"/>
        <v>0</v>
      </c>
      <c r="NG162">
        <f t="shared" si="129"/>
        <v>0</v>
      </c>
      <c r="NH162">
        <f t="shared" si="130"/>
        <v>1</v>
      </c>
      <c r="NI162">
        <f t="shared" si="131"/>
        <v>1</v>
      </c>
      <c r="NJ162">
        <f t="shared" si="132"/>
        <v>1</v>
      </c>
      <c r="NK162">
        <f t="shared" si="133"/>
        <v>0</v>
      </c>
      <c r="NL162">
        <f t="shared" si="134"/>
        <v>0</v>
      </c>
      <c r="NM162">
        <f t="shared" si="135"/>
        <v>1</v>
      </c>
      <c r="NN162" s="77">
        <f t="shared" si="136"/>
        <v>1</v>
      </c>
      <c r="NO162" s="77">
        <f t="shared" si="137"/>
        <v>0</v>
      </c>
      <c r="NP162" s="77">
        <f t="shared" si="138"/>
        <v>1</v>
      </c>
      <c r="NQ162" s="77">
        <f t="shared" si="139"/>
        <v>0</v>
      </c>
      <c r="NR162" s="77">
        <f t="shared" si="140"/>
        <v>1</v>
      </c>
      <c r="NS162" s="77">
        <f t="shared" si="141"/>
        <v>1</v>
      </c>
      <c r="NT162" s="77">
        <f t="shared" si="142"/>
        <v>0</v>
      </c>
      <c r="NU162" s="77">
        <f t="shared" si="143"/>
        <v>1</v>
      </c>
      <c r="NV162" s="77">
        <f t="shared" si="144"/>
        <v>1</v>
      </c>
      <c r="NW162" s="77" t="e">
        <f>IF(LEN(VLOOKUP(I:I,#REF!, 2, 0))=0, "", VLOOKUP(I:I,#REF!, 2, 0))</f>
        <v>#REF!</v>
      </c>
      <c r="NX162" s="77" t="e">
        <f>IF(LEN(VLOOKUP(I:I,#REF!, 3, 0))=0, "", VLOOKUP(I:I,#REF!, 3, 0))</f>
        <v>#REF!</v>
      </c>
      <c r="NY162" s="77">
        <f t="shared" si="166"/>
        <v>0.66666666666666663</v>
      </c>
      <c r="NZ162" s="77">
        <f t="shared" si="167"/>
        <v>0.75</v>
      </c>
      <c r="OA162" s="77">
        <f t="shared" si="168"/>
        <v>0.5</v>
      </c>
      <c r="OB162" s="77">
        <f t="shared" si="145"/>
        <v>0.33333333333333331</v>
      </c>
      <c r="OC162">
        <f t="shared" si="146"/>
        <v>0.5</v>
      </c>
      <c r="OD162" s="77">
        <f t="shared" si="169"/>
        <v>0.25</v>
      </c>
      <c r="OE162">
        <f t="shared" si="147"/>
        <v>0.66666666666666663</v>
      </c>
      <c r="OF162">
        <f t="shared" si="148"/>
        <v>0.63636363636363635</v>
      </c>
      <c r="OG162" t="e">
        <f t="shared" si="170"/>
        <v>#REF!</v>
      </c>
      <c r="OH162">
        <f t="shared" si="149"/>
        <v>0.5</v>
      </c>
      <c r="OI162">
        <f t="shared" si="171"/>
        <v>0.5</v>
      </c>
      <c r="OJ162" s="77">
        <f t="shared" si="172"/>
        <v>0.5</v>
      </c>
      <c r="OK162" t="e">
        <f>IF(LEN(VLOOKUP(I:I,#REF!, 2, 0))=0, "", VLOOKUP(I:I,#REF!, 2, 0))</f>
        <v>#REF!</v>
      </c>
      <c r="OL162" t="e">
        <f>IF(LEN(VLOOKUP(I:I,#REF!, 3, 0))=0, "", VLOOKUP(I:I,#REF!, 3, 0))</f>
        <v>#REF!</v>
      </c>
      <c r="OM162">
        <v>5</v>
      </c>
      <c r="ON162">
        <v>1</v>
      </c>
      <c r="OO162" s="1">
        <v>1</v>
      </c>
      <c r="OP162">
        <f t="shared" si="173"/>
        <v>8</v>
      </c>
      <c r="OQ162">
        <v>0</v>
      </c>
      <c r="OR162">
        <v>5</v>
      </c>
      <c r="OS162">
        <f t="shared" si="174"/>
        <v>4</v>
      </c>
    </row>
    <row r="163" spans="1:409" ht="18" customHeight="1">
      <c r="F163">
        <v>1</v>
      </c>
      <c r="G163">
        <v>1</v>
      </c>
      <c r="H163" s="110" t="s">
        <v>2044</v>
      </c>
      <c r="I163" s="110" t="s">
        <v>2044</v>
      </c>
      <c r="J163" s="5"/>
      <c r="K163" s="6">
        <v>44285.48170138889</v>
      </c>
      <c r="L163" s="6">
        <v>44286.451562499999</v>
      </c>
      <c r="M163" s="7">
        <v>100</v>
      </c>
      <c r="N163" s="7">
        <v>2</v>
      </c>
      <c r="O163" s="73">
        <v>1</v>
      </c>
      <c r="P163" s="4" t="s">
        <v>313</v>
      </c>
      <c r="Q163" s="7">
        <v>83796</v>
      </c>
      <c r="R163" s="7">
        <v>1</v>
      </c>
      <c r="S163" s="6">
        <v>44286.45158267361</v>
      </c>
      <c r="T163" s="4" t="s">
        <v>314</v>
      </c>
      <c r="U163" s="4" t="s">
        <v>1496</v>
      </c>
      <c r="V163" s="4" t="s">
        <v>1531</v>
      </c>
      <c r="W163" s="4" t="s">
        <v>812</v>
      </c>
      <c r="X163" s="7">
        <v>35.037999999999997</v>
      </c>
      <c r="Y163" s="7">
        <v>70.031999999999996</v>
      </c>
      <c r="Z163" s="7">
        <v>72.825000000000003</v>
      </c>
      <c r="AA163" s="7">
        <v>2</v>
      </c>
      <c r="AB163" s="7">
        <v>2</v>
      </c>
      <c r="AC163" s="7">
        <v>2</v>
      </c>
      <c r="AD163" s="7">
        <v>2</v>
      </c>
      <c r="AE163" s="7">
        <v>2</v>
      </c>
      <c r="AF163" s="7">
        <v>2</v>
      </c>
      <c r="AG163" s="7">
        <v>3</v>
      </c>
      <c r="AH163" s="7">
        <v>3</v>
      </c>
      <c r="AI163" s="7">
        <v>3</v>
      </c>
      <c r="AJ163" s="4" t="s">
        <v>2045</v>
      </c>
      <c r="AK163" s="7">
        <v>4.2460000000000004</v>
      </c>
      <c r="AL163" s="7">
        <v>9.0510000000000002</v>
      </c>
      <c r="AM163" s="7">
        <v>12.26</v>
      </c>
      <c r="AN163" s="7">
        <v>2</v>
      </c>
      <c r="AO163" s="7">
        <v>4</v>
      </c>
      <c r="AP163" s="7">
        <v>1</v>
      </c>
      <c r="AQ163" s="7">
        <v>0</v>
      </c>
      <c r="AR163" s="7">
        <v>0</v>
      </c>
      <c r="AS163" s="7">
        <v>153.10300000000001</v>
      </c>
      <c r="AT163" s="7">
        <v>0</v>
      </c>
      <c r="AU163" s="7">
        <v>18.215</v>
      </c>
      <c r="AV163" s="7">
        <v>316.64299999999997</v>
      </c>
      <c r="AW163" s="7">
        <v>324.45100000000002</v>
      </c>
      <c r="AX163" s="7">
        <v>12</v>
      </c>
      <c r="AY163" s="4" t="s">
        <v>2046</v>
      </c>
      <c r="AZ163" s="4" t="s">
        <v>377</v>
      </c>
      <c r="BA163" s="4"/>
      <c r="BB163" s="73">
        <v>1</v>
      </c>
      <c r="BC163" s="4" t="s">
        <v>2047</v>
      </c>
      <c r="BD163" s="7">
        <v>40.973999999999997</v>
      </c>
      <c r="BE163" s="7">
        <v>43.808999999999997</v>
      </c>
      <c r="BF163" s="7">
        <v>526.79600000000005</v>
      </c>
      <c r="BG163" s="7">
        <v>4</v>
      </c>
      <c r="BH163" s="7">
        <v>4.6440000000000001</v>
      </c>
      <c r="BI163" s="7">
        <v>24.276</v>
      </c>
      <c r="BJ163" s="7">
        <v>26.923999999999999</v>
      </c>
      <c r="BK163" s="7">
        <v>6</v>
      </c>
      <c r="BL163" s="4" t="s">
        <v>600</v>
      </c>
      <c r="BM163" s="7">
        <v>408.87099999999998</v>
      </c>
      <c r="BN163" s="7">
        <v>410.971</v>
      </c>
      <c r="BO163" s="7">
        <v>569.89499999999998</v>
      </c>
      <c r="BP163" s="7">
        <v>2</v>
      </c>
      <c r="BQ163" s="7">
        <v>40</v>
      </c>
      <c r="BR163" s="7">
        <v>43</v>
      </c>
      <c r="BS163" s="7">
        <v>199.93700000000001</v>
      </c>
      <c r="BT163" s="7">
        <v>296.62099999999998</v>
      </c>
      <c r="BU163" s="7">
        <v>342.91</v>
      </c>
      <c r="BV163" s="7">
        <v>6</v>
      </c>
      <c r="BW163" s="4" t="s">
        <v>1715</v>
      </c>
      <c r="BX163" s="4" t="s">
        <v>510</v>
      </c>
      <c r="BY163" s="4" t="s">
        <v>956</v>
      </c>
      <c r="BZ163" s="73">
        <v>1</v>
      </c>
      <c r="CA163" s="4" t="s">
        <v>2048</v>
      </c>
      <c r="CB163" s="7">
        <v>56.744999999999997</v>
      </c>
      <c r="CC163" s="7">
        <v>195.078</v>
      </c>
      <c r="CD163" s="7">
        <v>235.249</v>
      </c>
      <c r="CE163" s="7">
        <v>2</v>
      </c>
      <c r="CF163" s="7">
        <v>92</v>
      </c>
      <c r="CG163" s="7">
        <v>17</v>
      </c>
      <c r="CH163" s="7">
        <v>1553.41</v>
      </c>
      <c r="CI163" s="7">
        <v>1648.7139999999999</v>
      </c>
      <c r="CJ163" s="7">
        <v>1659.4649999999999</v>
      </c>
      <c r="CK163" s="7">
        <v>6</v>
      </c>
      <c r="CL163" s="97" t="s">
        <v>363</v>
      </c>
      <c r="CM163" s="94" t="s">
        <v>2049</v>
      </c>
      <c r="CN163" s="7">
        <v>0</v>
      </c>
      <c r="CO163" s="7">
        <v>0</v>
      </c>
      <c r="CP163" s="7">
        <v>169.11500000000001</v>
      </c>
      <c r="CQ163" s="7">
        <v>0</v>
      </c>
      <c r="CR163" s="7">
        <v>4</v>
      </c>
      <c r="CS163" s="7">
        <v>2</v>
      </c>
      <c r="CT163" s="7">
        <v>0</v>
      </c>
      <c r="CU163" s="7">
        <v>2</v>
      </c>
      <c r="CV163" s="4" t="s">
        <v>2050</v>
      </c>
      <c r="CW163" s="7">
        <v>0</v>
      </c>
      <c r="CX163" s="7">
        <v>0</v>
      </c>
      <c r="CY163" s="7">
        <v>372.74</v>
      </c>
      <c r="CZ163" s="7">
        <v>0</v>
      </c>
      <c r="DA163" s="7">
        <v>7.0110000000000001</v>
      </c>
      <c r="DB163" s="7">
        <v>8.7260000000000009</v>
      </c>
      <c r="DC163" s="7">
        <v>11.657</v>
      </c>
      <c r="DD163" s="7">
        <v>2</v>
      </c>
      <c r="DE163" s="4" t="s">
        <v>377</v>
      </c>
      <c r="DF163" s="7">
        <v>0</v>
      </c>
      <c r="DG163" s="7">
        <v>0</v>
      </c>
      <c r="DH163" s="7">
        <v>39.347000000000001</v>
      </c>
      <c r="DI163" s="7">
        <v>0</v>
      </c>
      <c r="DJ163" s="7">
        <v>33</v>
      </c>
      <c r="DK163" s="7">
        <v>9</v>
      </c>
      <c r="DL163" s="7">
        <v>75.713999999999999</v>
      </c>
      <c r="DM163" s="7">
        <v>103.401</v>
      </c>
      <c r="DN163" s="7">
        <v>107.185</v>
      </c>
      <c r="DO163" s="7">
        <v>2</v>
      </c>
      <c r="DP163" s="4" t="s">
        <v>2051</v>
      </c>
      <c r="DQ163" s="4" t="s">
        <v>320</v>
      </c>
      <c r="DR163" s="4"/>
      <c r="DS163" s="73">
        <v>-888</v>
      </c>
      <c r="DT163" s="4" t="s">
        <v>1805</v>
      </c>
      <c r="DU163" s="7">
        <v>0</v>
      </c>
      <c r="DV163" s="7">
        <v>0</v>
      </c>
      <c r="DW163" s="7">
        <v>71.936999999999998</v>
      </c>
      <c r="DX163" s="7">
        <v>0</v>
      </c>
      <c r="DY163" s="7">
        <v>36</v>
      </c>
      <c r="DZ163" s="7">
        <v>6</v>
      </c>
      <c r="EA163" s="7">
        <v>31.41</v>
      </c>
      <c r="EB163" s="7">
        <v>47.9</v>
      </c>
      <c r="EC163" s="7">
        <v>58.853999999999999</v>
      </c>
      <c r="ED163" s="7">
        <v>2</v>
      </c>
      <c r="EE163" s="94" t="s">
        <v>2052</v>
      </c>
      <c r="EF163" s="94" t="s">
        <v>1197</v>
      </c>
      <c r="EG163" s="7">
        <v>0</v>
      </c>
      <c r="EH163" s="7">
        <v>0</v>
      </c>
      <c r="EI163" s="7">
        <v>124.578</v>
      </c>
      <c r="EJ163" s="7">
        <v>0</v>
      </c>
      <c r="EK163" s="7">
        <v>3</v>
      </c>
      <c r="EL163" s="7">
        <v>1</v>
      </c>
      <c r="EM163" s="7">
        <v>0</v>
      </c>
      <c r="EN163" s="7">
        <v>3</v>
      </c>
      <c r="EO163" s="4" t="s">
        <v>2053</v>
      </c>
      <c r="EP163" s="7">
        <v>12.432</v>
      </c>
      <c r="EQ163" s="7">
        <v>29.047999999999998</v>
      </c>
      <c r="ER163" s="7">
        <v>32.976999999999997</v>
      </c>
      <c r="ES163" s="7">
        <v>8</v>
      </c>
      <c r="ET163" s="4" t="s">
        <v>578</v>
      </c>
      <c r="EU163" s="7">
        <v>0</v>
      </c>
      <c r="EV163" s="7">
        <v>0</v>
      </c>
      <c r="EW163" s="7">
        <v>243.56200000000001</v>
      </c>
      <c r="EX163" s="7">
        <v>0</v>
      </c>
      <c r="EY163" s="7">
        <v>12</v>
      </c>
      <c r="EZ163" s="7">
        <v>3</v>
      </c>
      <c r="FA163" s="7">
        <v>3.7010000000000001</v>
      </c>
      <c r="FB163" s="7">
        <v>65.247</v>
      </c>
      <c r="FC163" s="7">
        <v>68.197999999999993</v>
      </c>
      <c r="FD163" s="7">
        <v>9</v>
      </c>
      <c r="FE163" s="4" t="s">
        <v>2054</v>
      </c>
      <c r="FF163" s="7">
        <v>4</v>
      </c>
      <c r="FG163" s="7">
        <v>2</v>
      </c>
      <c r="FH163" s="7">
        <v>2</v>
      </c>
      <c r="FI163" s="7">
        <v>2</v>
      </c>
      <c r="FJ163" s="7">
        <v>2</v>
      </c>
      <c r="FK163" s="7">
        <v>0</v>
      </c>
      <c r="FL163" s="4" t="s">
        <v>336</v>
      </c>
      <c r="FM163" s="4" t="s">
        <v>387</v>
      </c>
      <c r="FN163" s="7">
        <v>3</v>
      </c>
      <c r="FO163" s="7">
        <v>63.874000000000002</v>
      </c>
      <c r="FP163" s="7">
        <v>149.5</v>
      </c>
      <c r="FQ163" s="7">
        <v>151.01499999999999</v>
      </c>
      <c r="FR163" s="7">
        <v>9</v>
      </c>
      <c r="FS163" s="4" t="s">
        <v>2055</v>
      </c>
      <c r="FT163" s="4" t="s">
        <v>424</v>
      </c>
      <c r="FU163" s="4"/>
      <c r="FV163" s="73">
        <v>0</v>
      </c>
      <c r="FW163" s="4" t="s">
        <v>2056</v>
      </c>
      <c r="FX163" s="4" t="s">
        <v>370</v>
      </c>
      <c r="FY163" s="7">
        <v>35.08</v>
      </c>
      <c r="FZ163" s="7">
        <v>133.19900000000001</v>
      </c>
      <c r="GA163" s="7">
        <v>134.517</v>
      </c>
      <c r="GB163" s="7">
        <v>5</v>
      </c>
      <c r="GC163" s="4" t="s">
        <v>368</v>
      </c>
      <c r="GD163" s="4" t="s">
        <v>368</v>
      </c>
      <c r="GE163" s="4"/>
      <c r="GF163" s="73">
        <v>1</v>
      </c>
      <c r="GG163" s="4" t="s">
        <v>2057</v>
      </c>
      <c r="GH163" s="4" t="s">
        <v>370</v>
      </c>
      <c r="GI163" s="7">
        <v>13.218</v>
      </c>
      <c r="GJ163" s="7">
        <v>21.4</v>
      </c>
      <c r="GK163" s="7">
        <v>40.332999999999998</v>
      </c>
      <c r="GL163" s="7">
        <v>2</v>
      </c>
      <c r="GM163" s="7">
        <v>1</v>
      </c>
      <c r="GN163" s="4" t="s">
        <v>2058</v>
      </c>
      <c r="GO163" s="7">
        <v>5.9809999999999999</v>
      </c>
      <c r="GP163" s="7">
        <v>5.9809999999999999</v>
      </c>
      <c r="GQ163" s="7">
        <v>9.7469999999999999</v>
      </c>
      <c r="GR163" s="7">
        <v>1</v>
      </c>
      <c r="GS163" s="7">
        <v>1</v>
      </c>
      <c r="GT163" s="7">
        <v>2</v>
      </c>
      <c r="GU163" s="7">
        <v>2</v>
      </c>
      <c r="GV163" s="7">
        <v>3</v>
      </c>
      <c r="GW163" s="4" t="s">
        <v>912</v>
      </c>
      <c r="GX163" s="7">
        <v>6.984</v>
      </c>
      <c r="GY163" s="7">
        <v>63.890999999999998</v>
      </c>
      <c r="GZ163" s="7">
        <v>65.025999999999996</v>
      </c>
      <c r="HA163" s="7">
        <v>10</v>
      </c>
      <c r="HB163" s="7">
        <v>4</v>
      </c>
      <c r="HC163" s="7">
        <v>4</v>
      </c>
      <c r="HD163" s="7">
        <v>3</v>
      </c>
      <c r="HE163" s="7">
        <v>2</v>
      </c>
      <c r="HF163" s="7">
        <v>2</v>
      </c>
      <c r="HG163" s="7">
        <v>3</v>
      </c>
      <c r="HH163" s="7">
        <v>3</v>
      </c>
      <c r="HI163" s="4" t="s">
        <v>346</v>
      </c>
      <c r="HJ163" s="4" t="s">
        <v>347</v>
      </c>
      <c r="HK163" s="8"/>
      <c r="HL163" s="4" t="s">
        <v>2044</v>
      </c>
      <c r="HM163" s="6">
        <v>44288.457870370374</v>
      </c>
      <c r="HN163" s="6">
        <v>44288.904965277776</v>
      </c>
      <c r="HO163" s="7">
        <v>100</v>
      </c>
      <c r="HP163" s="7">
        <v>38628</v>
      </c>
      <c r="HQ163" s="7">
        <v>1</v>
      </c>
      <c r="HR163" s="6">
        <v>44288.904978182873</v>
      </c>
      <c r="HS163" s="4" t="s">
        <v>1394</v>
      </c>
      <c r="HT163" s="4" t="s">
        <v>1633</v>
      </c>
      <c r="HU163" s="4" t="s">
        <v>811</v>
      </c>
      <c r="HV163" s="4" t="s">
        <v>598</v>
      </c>
      <c r="HW163" s="7">
        <v>1</v>
      </c>
      <c r="HX163" s="7">
        <v>0</v>
      </c>
      <c r="HY163" s="7">
        <v>4</v>
      </c>
      <c r="HZ163" s="7">
        <v>3</v>
      </c>
      <c r="IA163" s="7">
        <v>5</v>
      </c>
      <c r="IB163" s="7">
        <v>1</v>
      </c>
      <c r="IC163" s="7">
        <v>4</v>
      </c>
      <c r="ID163" s="7">
        <v>5</v>
      </c>
      <c r="IE163" s="4" t="s">
        <v>2059</v>
      </c>
      <c r="IF163" s="7">
        <v>1</v>
      </c>
      <c r="IG163" s="7">
        <v>3</v>
      </c>
      <c r="IH163" s="4" t="s">
        <v>427</v>
      </c>
      <c r="II163" s="4" t="s">
        <v>391</v>
      </c>
      <c r="IJ163" s="4"/>
      <c r="IK163" s="73">
        <v>1</v>
      </c>
      <c r="IL163" s="4" t="s">
        <v>2060</v>
      </c>
      <c r="IM163" s="73">
        <v>33</v>
      </c>
      <c r="IN163" s="4"/>
      <c r="IO163" s="73">
        <v>1</v>
      </c>
      <c r="IP163" s="4" t="s">
        <v>2061</v>
      </c>
      <c r="IQ163" s="4" t="s">
        <v>2062</v>
      </c>
      <c r="IR163" s="4" t="s">
        <v>320</v>
      </c>
      <c r="IS163" s="4"/>
      <c r="IT163" s="73">
        <v>-888</v>
      </c>
      <c r="IU163" s="4" t="s">
        <v>2063</v>
      </c>
      <c r="IV163" s="73">
        <v>13</v>
      </c>
      <c r="IW163" s="4"/>
      <c r="IX163" s="73">
        <v>0</v>
      </c>
      <c r="IY163" s="4" t="s">
        <v>2064</v>
      </c>
      <c r="IZ163" s="4" t="s">
        <v>435</v>
      </c>
      <c r="JA163" s="73">
        <v>40</v>
      </c>
      <c r="JB163" s="4"/>
      <c r="JC163" s="73">
        <v>1</v>
      </c>
      <c r="JD163" s="4" t="s">
        <v>2065</v>
      </c>
      <c r="JE163" s="4" t="s">
        <v>320</v>
      </c>
      <c r="JF163" s="4"/>
      <c r="JG163" s="73">
        <v>-888</v>
      </c>
      <c r="JH163" s="4" t="s">
        <v>1805</v>
      </c>
      <c r="JI163" s="7">
        <v>0</v>
      </c>
      <c r="JJ163" s="7">
        <v>4</v>
      </c>
      <c r="JK163" s="7">
        <v>2</v>
      </c>
      <c r="JL163" s="7">
        <v>3</v>
      </c>
      <c r="JM163" s="4" t="s">
        <v>2066</v>
      </c>
      <c r="JN163" s="7">
        <v>1</v>
      </c>
      <c r="JO163" s="7">
        <v>3</v>
      </c>
      <c r="JP163" s="7">
        <v>1</v>
      </c>
      <c r="JQ163" s="7">
        <v>2</v>
      </c>
      <c r="JR163" s="7">
        <v>1</v>
      </c>
      <c r="JS163" s="4" t="s">
        <v>2067</v>
      </c>
      <c r="JT163" s="7">
        <v>2</v>
      </c>
      <c r="JU163" s="7">
        <v>1</v>
      </c>
      <c r="JV163" s="4" t="s">
        <v>2068</v>
      </c>
      <c r="JW163" s="7">
        <v>2</v>
      </c>
      <c r="JX163" s="7">
        <v>1</v>
      </c>
      <c r="JY163" s="7">
        <v>4</v>
      </c>
      <c r="JZ163" s="7">
        <v>1</v>
      </c>
      <c r="KA163" s="7">
        <v>0</v>
      </c>
      <c r="KB163" s="4" t="s">
        <v>313</v>
      </c>
      <c r="KC163" s="4" t="s">
        <v>313</v>
      </c>
      <c r="KD163" s="7">
        <v>0</v>
      </c>
      <c r="KE163" s="7">
        <v>3.8050000000000002</v>
      </c>
      <c r="KF163" s="7">
        <v>20.995999999999999</v>
      </c>
      <c r="KG163" s="7">
        <v>22.507000000000001</v>
      </c>
      <c r="KH163" s="7">
        <v>5</v>
      </c>
      <c r="KI163" s="7">
        <v>6</v>
      </c>
      <c r="KJ163" s="7">
        <v>6</v>
      </c>
      <c r="KK163" s="7">
        <v>5</v>
      </c>
      <c r="KL163" s="7">
        <v>6</v>
      </c>
      <c r="KM163" s="7">
        <v>4</v>
      </c>
      <c r="KN163" s="7">
        <v>10</v>
      </c>
      <c r="KO163" s="7">
        <v>2</v>
      </c>
      <c r="KP163" s="4" t="s">
        <v>312</v>
      </c>
      <c r="KQ163" s="4" t="s">
        <v>313</v>
      </c>
      <c r="KR163" s="7">
        <v>0</v>
      </c>
      <c r="KS163" s="4" t="s">
        <v>329</v>
      </c>
      <c r="KT163" s="4" t="s">
        <v>313</v>
      </c>
      <c r="KU163" s="7">
        <v>3</v>
      </c>
      <c r="KV163" s="7">
        <v>1</v>
      </c>
      <c r="KW163" s="7">
        <v>1</v>
      </c>
      <c r="KX163" s="7">
        <v>1</v>
      </c>
      <c r="KY163" s="7">
        <v>2</v>
      </c>
      <c r="KZ163" s="7">
        <v>2</v>
      </c>
      <c r="LA163" s="7">
        <v>1</v>
      </c>
      <c r="LB163" s="7">
        <v>1</v>
      </c>
      <c r="LC163" s="7">
        <v>1</v>
      </c>
      <c r="LD163" s="7">
        <v>2</v>
      </c>
      <c r="LE163" s="7">
        <v>2</v>
      </c>
      <c r="LF163" s="7">
        <v>2</v>
      </c>
      <c r="LG163" s="7">
        <v>1</v>
      </c>
      <c r="LH163" s="7">
        <v>5</v>
      </c>
      <c r="LI163" s="7">
        <v>1</v>
      </c>
      <c r="LJ163" s="7">
        <v>1</v>
      </c>
      <c r="LK163" s="7">
        <v>1</v>
      </c>
      <c r="LL163" s="7">
        <v>1</v>
      </c>
      <c r="LM163" s="7">
        <v>2</v>
      </c>
      <c r="LN163" s="7">
        <v>1</v>
      </c>
      <c r="LO163" s="7">
        <v>1</v>
      </c>
      <c r="LP163" s="7">
        <v>2</v>
      </c>
      <c r="LQ163" s="7">
        <v>1</v>
      </c>
      <c r="LR163" s="7">
        <v>2</v>
      </c>
      <c r="LS163" s="7">
        <v>1</v>
      </c>
      <c r="LT163" s="7">
        <v>2</v>
      </c>
      <c r="LU163" s="7">
        <v>1</v>
      </c>
      <c r="LV163" s="4" t="s">
        <v>2069</v>
      </c>
      <c r="LW163" s="4" t="s">
        <v>2070</v>
      </c>
      <c r="LX163" s="4" t="s">
        <v>2071</v>
      </c>
      <c r="LY163" s="4" t="s">
        <v>2072</v>
      </c>
      <c r="LZ163" s="7">
        <v>25</v>
      </c>
      <c r="MA163">
        <f t="shared" si="117"/>
        <v>15</v>
      </c>
      <c r="MB163">
        <f t="shared" si="118"/>
        <v>22</v>
      </c>
      <c r="MC163">
        <f t="shared" si="119"/>
        <v>15</v>
      </c>
      <c r="MD163">
        <f t="shared" si="120"/>
        <v>27</v>
      </c>
      <c r="ME163">
        <f t="shared" si="150"/>
        <v>19</v>
      </c>
      <c r="MF163">
        <f t="shared" si="151"/>
        <v>2.5</v>
      </c>
      <c r="MG163">
        <f t="shared" si="152"/>
        <v>3.6666666666666665</v>
      </c>
      <c r="MH163">
        <f t="shared" si="153"/>
        <v>3</v>
      </c>
      <c r="MI163">
        <f t="shared" si="154"/>
        <v>5.4</v>
      </c>
      <c r="MJ163">
        <f t="shared" si="155"/>
        <v>1.5833333333333333</v>
      </c>
      <c r="MK163">
        <f t="shared" si="156"/>
        <v>2</v>
      </c>
      <c r="ML163">
        <f t="shared" si="157"/>
        <v>1.6</v>
      </c>
      <c r="MM163">
        <f t="shared" si="158"/>
        <v>2</v>
      </c>
      <c r="MN163">
        <f t="shared" si="159"/>
        <v>2</v>
      </c>
      <c r="MO163">
        <f t="shared" si="160"/>
        <v>2</v>
      </c>
      <c r="MP163">
        <f t="shared" si="161"/>
        <v>1.6666666666666667</v>
      </c>
      <c r="MQ163">
        <f t="shared" si="162"/>
        <v>3.6666666666666665</v>
      </c>
      <c r="MR163">
        <f t="shared" si="163"/>
        <v>0.66666666666666663</v>
      </c>
      <c r="MS163">
        <f t="shared" si="164"/>
        <v>31.428571428571427</v>
      </c>
      <c r="MT163">
        <f t="shared" si="165"/>
        <v>11.571428571428571</v>
      </c>
      <c r="MU163" s="77">
        <f t="shared" si="121"/>
        <v>1</v>
      </c>
      <c r="MV163">
        <f t="shared" si="122"/>
        <v>1</v>
      </c>
      <c r="MW163">
        <v>0</v>
      </c>
      <c r="MX163">
        <v>0</v>
      </c>
      <c r="MY163">
        <f t="shared" si="123"/>
        <v>0</v>
      </c>
      <c r="MZ163">
        <v>0</v>
      </c>
      <c r="NA163">
        <v>0</v>
      </c>
      <c r="NB163">
        <f t="shared" si="124"/>
        <v>0</v>
      </c>
      <c r="NC163">
        <f t="shared" si="125"/>
        <v>0</v>
      </c>
      <c r="ND163">
        <f t="shared" si="126"/>
        <v>1</v>
      </c>
      <c r="NE163">
        <f t="shared" si="127"/>
        <v>0</v>
      </c>
      <c r="NF163">
        <f t="shared" si="128"/>
        <v>1</v>
      </c>
      <c r="NG163">
        <f t="shared" si="129"/>
        <v>1</v>
      </c>
      <c r="NH163">
        <f t="shared" si="130"/>
        <v>1</v>
      </c>
      <c r="NI163">
        <f t="shared" si="131"/>
        <v>1</v>
      </c>
      <c r="NJ163">
        <f t="shared" si="132"/>
        <v>0</v>
      </c>
      <c r="NK163">
        <f t="shared" si="133"/>
        <v>0</v>
      </c>
      <c r="NL163">
        <f t="shared" si="134"/>
        <v>1</v>
      </c>
      <c r="NM163">
        <f t="shared" si="135"/>
        <v>0</v>
      </c>
      <c r="NN163" s="77">
        <f t="shared" si="136"/>
        <v>1</v>
      </c>
      <c r="NO163" s="77">
        <f t="shared" si="137"/>
        <v>0</v>
      </c>
      <c r="NP163" s="77">
        <f t="shared" si="138"/>
        <v>1</v>
      </c>
      <c r="NQ163" s="77">
        <f t="shared" si="139"/>
        <v>0</v>
      </c>
      <c r="NR163" s="77">
        <f t="shared" si="140"/>
        <v>0</v>
      </c>
      <c r="NS163" s="77">
        <f t="shared" si="141"/>
        <v>0</v>
      </c>
      <c r="NT163" s="77">
        <f t="shared" si="142"/>
        <v>1</v>
      </c>
      <c r="NU163" s="77">
        <f t="shared" si="143"/>
        <v>1</v>
      </c>
      <c r="NV163" s="77">
        <f t="shared" si="144"/>
        <v>1</v>
      </c>
      <c r="NW163" s="77" t="e">
        <f>IF(LEN(VLOOKUP(I:I,#REF!, 2, 0))=0, "", VLOOKUP(I:I,#REF!, 2, 0))</f>
        <v>#REF!</v>
      </c>
      <c r="NX163" s="77" t="e">
        <f>IF(LEN(VLOOKUP(I:I,#REF!, 3, 0))=0, "", VLOOKUP(I:I,#REF!, 3, 0))</f>
        <v>#REF!</v>
      </c>
      <c r="NY163" s="77">
        <f t="shared" si="166"/>
        <v>0.16666666666666666</v>
      </c>
      <c r="NZ163" s="77">
        <f t="shared" si="167"/>
        <v>0</v>
      </c>
      <c r="OA163" s="77">
        <f t="shared" si="168"/>
        <v>0.5</v>
      </c>
      <c r="OB163" s="77">
        <f t="shared" si="145"/>
        <v>0.5</v>
      </c>
      <c r="OC163">
        <f t="shared" si="146"/>
        <v>0.5</v>
      </c>
      <c r="OD163" s="77">
        <f t="shared" si="169"/>
        <v>0.5</v>
      </c>
      <c r="OE163">
        <f t="shared" si="147"/>
        <v>0.53333333333333333</v>
      </c>
      <c r="OF163">
        <f t="shared" si="148"/>
        <v>0.54545454545454541</v>
      </c>
      <c r="OG163" t="e">
        <f t="shared" si="170"/>
        <v>#REF!</v>
      </c>
      <c r="OH163">
        <f t="shared" si="149"/>
        <v>0.33333333333333331</v>
      </c>
      <c r="OI163">
        <f t="shared" si="171"/>
        <v>0.5</v>
      </c>
      <c r="OJ163" s="77">
        <f t="shared" si="172"/>
        <v>0.25</v>
      </c>
      <c r="OK163" t="e">
        <f>IF(LEN(VLOOKUP(I:I,#REF!, 2, 0))=0, "", VLOOKUP(I:I,#REF!, 2, 0))</f>
        <v>#REF!</v>
      </c>
      <c r="OL163" t="e">
        <f>IF(LEN(VLOOKUP(I:I,#REF!, 3, 0))=0, "", VLOOKUP(I:I,#REF!, 3, 0))</f>
        <v>#REF!</v>
      </c>
      <c r="OM163">
        <v>1</v>
      </c>
      <c r="ON163">
        <v>0</v>
      </c>
      <c r="OO163" s="1">
        <v>1</v>
      </c>
      <c r="OP163">
        <f t="shared" si="173"/>
        <v>17</v>
      </c>
      <c r="OQ163">
        <v>0</v>
      </c>
      <c r="OR163">
        <v>5</v>
      </c>
      <c r="OS163">
        <f t="shared" si="174"/>
        <v>12</v>
      </c>
    </row>
    <row r="164" spans="1:409" ht="18" customHeight="1">
      <c r="F164">
        <v>1</v>
      </c>
      <c r="G164">
        <v>1</v>
      </c>
      <c r="H164" s="110" t="s">
        <v>2073</v>
      </c>
      <c r="I164" s="110" t="s">
        <v>2073</v>
      </c>
      <c r="J164" s="5"/>
      <c r="K164" s="6">
        <v>44285.65216435185</v>
      </c>
      <c r="L164" s="6">
        <v>44285.799027777779</v>
      </c>
      <c r="M164" s="7">
        <v>100</v>
      </c>
      <c r="N164" s="7">
        <v>2</v>
      </c>
      <c r="O164" s="73">
        <v>1</v>
      </c>
      <c r="P164" s="4" t="s">
        <v>313</v>
      </c>
      <c r="Q164" s="7">
        <v>12689</v>
      </c>
      <c r="R164" s="7">
        <v>1</v>
      </c>
      <c r="S164" s="6">
        <v>44285.799041087965</v>
      </c>
      <c r="T164" s="4" t="s">
        <v>1394</v>
      </c>
      <c r="U164" s="4" t="s">
        <v>1633</v>
      </c>
      <c r="V164" s="4" t="s">
        <v>811</v>
      </c>
      <c r="W164" s="4" t="s">
        <v>317</v>
      </c>
      <c r="X164" s="7">
        <v>12.321999999999999</v>
      </c>
      <c r="Y164" s="7">
        <v>13.404</v>
      </c>
      <c r="Z164" s="7">
        <v>15.340999999999999</v>
      </c>
      <c r="AA164" s="7">
        <v>2</v>
      </c>
      <c r="AB164" s="7">
        <v>4</v>
      </c>
      <c r="AC164" s="7">
        <v>0</v>
      </c>
      <c r="AD164" s="7">
        <v>0</v>
      </c>
      <c r="AE164" s="7">
        <v>0</v>
      </c>
      <c r="AF164" s="7">
        <v>0</v>
      </c>
      <c r="AG164" s="7">
        <v>0</v>
      </c>
      <c r="AH164" s="7">
        <v>2</v>
      </c>
      <c r="AI164" s="7">
        <v>0</v>
      </c>
      <c r="AJ164" s="4" t="s">
        <v>2074</v>
      </c>
      <c r="AK164" s="7">
        <v>3.4180000000000001</v>
      </c>
      <c r="AL164" s="7">
        <v>4.8410000000000002</v>
      </c>
      <c r="AM164" s="7">
        <v>6.048</v>
      </c>
      <c r="AN164" s="7">
        <v>2</v>
      </c>
      <c r="AO164" s="7">
        <v>4</v>
      </c>
      <c r="AP164" s="7">
        <v>0</v>
      </c>
      <c r="AQ164" s="7">
        <v>0</v>
      </c>
      <c r="AR164" s="7">
        <v>0</v>
      </c>
      <c r="AS164" s="7">
        <v>228.63300000000001</v>
      </c>
      <c r="AT164" s="7">
        <v>0</v>
      </c>
      <c r="AU164" s="7">
        <v>474.73200000000003</v>
      </c>
      <c r="AV164" s="7">
        <v>594.03200000000004</v>
      </c>
      <c r="AW164" s="7">
        <v>595.49900000000002</v>
      </c>
      <c r="AX164" s="7">
        <v>12</v>
      </c>
      <c r="AY164" s="4" t="s">
        <v>377</v>
      </c>
      <c r="AZ164" s="4" t="s">
        <v>377</v>
      </c>
      <c r="BA164" s="4"/>
      <c r="BB164" s="73">
        <v>1</v>
      </c>
      <c r="BC164" s="4" t="s">
        <v>2075</v>
      </c>
      <c r="BD164" s="7">
        <v>0</v>
      </c>
      <c r="BE164" s="7">
        <v>0</v>
      </c>
      <c r="BF164" s="7">
        <v>571.99699999999996</v>
      </c>
      <c r="BG164" s="7">
        <v>0</v>
      </c>
      <c r="BH164" s="7">
        <v>5.415</v>
      </c>
      <c r="BI164" s="7">
        <v>10</v>
      </c>
      <c r="BJ164" s="7">
        <v>13.727</v>
      </c>
      <c r="BK164" s="7">
        <v>3</v>
      </c>
      <c r="BL164" s="4" t="s">
        <v>377</v>
      </c>
      <c r="BM164" s="7">
        <v>0</v>
      </c>
      <c r="BN164" s="7">
        <v>0</v>
      </c>
      <c r="BO164" s="7">
        <v>372.35</v>
      </c>
      <c r="BP164" s="7">
        <v>0</v>
      </c>
      <c r="BQ164" s="7">
        <v>95</v>
      </c>
      <c r="BR164" s="7">
        <v>100</v>
      </c>
      <c r="BS164" s="7">
        <v>157.13499999999999</v>
      </c>
      <c r="BT164" s="7">
        <v>216.85300000000001</v>
      </c>
      <c r="BU164" s="7">
        <v>362.01400000000001</v>
      </c>
      <c r="BV164" s="7">
        <v>7</v>
      </c>
      <c r="BW164" s="4" t="s">
        <v>508</v>
      </c>
      <c r="BX164" s="4" t="s">
        <v>508</v>
      </c>
      <c r="BY164" s="4"/>
      <c r="BZ164" s="73">
        <v>0</v>
      </c>
      <c r="CA164" s="4" t="s">
        <v>2076</v>
      </c>
      <c r="CB164" s="7">
        <v>229.97499999999999</v>
      </c>
      <c r="CC164" s="7">
        <v>229.97499999999999</v>
      </c>
      <c r="CD164" s="7">
        <v>283.327</v>
      </c>
      <c r="CE164" s="7">
        <v>1</v>
      </c>
      <c r="CF164" s="7">
        <v>98</v>
      </c>
      <c r="CG164" s="7">
        <v>99</v>
      </c>
      <c r="CH164" s="7">
        <v>33.837000000000003</v>
      </c>
      <c r="CI164" s="7">
        <v>53.156999999999996</v>
      </c>
      <c r="CJ164" s="7">
        <v>55.073999999999998</v>
      </c>
      <c r="CK164" s="7">
        <v>4</v>
      </c>
      <c r="CL164" s="97" t="s">
        <v>841</v>
      </c>
      <c r="CM164" s="94" t="s">
        <v>1057</v>
      </c>
      <c r="CN164" s="7">
        <v>0</v>
      </c>
      <c r="CO164" s="7">
        <v>0</v>
      </c>
      <c r="CP164" s="7">
        <v>307.57299999999998</v>
      </c>
      <c r="CQ164" s="7">
        <v>0</v>
      </c>
      <c r="CR164" s="7">
        <v>100</v>
      </c>
      <c r="CS164" s="7">
        <v>100</v>
      </c>
      <c r="CT164" s="7">
        <v>3</v>
      </c>
      <c r="CU164" s="7">
        <v>0</v>
      </c>
      <c r="CV164" s="4" t="s">
        <v>1838</v>
      </c>
      <c r="CW164" s="7">
        <v>0</v>
      </c>
      <c r="CX164" s="7">
        <v>0</v>
      </c>
      <c r="CY164" s="7">
        <v>256.767</v>
      </c>
      <c r="CZ164" s="7">
        <v>0</v>
      </c>
      <c r="DA164" s="7">
        <v>34.68</v>
      </c>
      <c r="DB164" s="7">
        <v>34.68</v>
      </c>
      <c r="DC164" s="7">
        <v>36.759</v>
      </c>
      <c r="DD164" s="7">
        <v>1</v>
      </c>
      <c r="DE164" s="4" t="s">
        <v>331</v>
      </c>
      <c r="DF164" s="7">
        <v>0</v>
      </c>
      <c r="DG164" s="7">
        <v>0</v>
      </c>
      <c r="DH164" s="7">
        <v>40.908000000000001</v>
      </c>
      <c r="DI164" s="7">
        <v>0</v>
      </c>
      <c r="DJ164" s="7">
        <v>91</v>
      </c>
      <c r="DK164" s="7">
        <v>97</v>
      </c>
      <c r="DL164" s="7">
        <v>3.298</v>
      </c>
      <c r="DM164" s="7">
        <v>425.916</v>
      </c>
      <c r="DN164" s="7">
        <v>426.71</v>
      </c>
      <c r="DO164" s="7">
        <v>4</v>
      </c>
      <c r="DP164" s="4" t="s">
        <v>508</v>
      </c>
      <c r="DQ164" s="4" t="s">
        <v>508</v>
      </c>
      <c r="DR164" s="4"/>
      <c r="DS164" s="73">
        <v>0</v>
      </c>
      <c r="DT164" s="4" t="s">
        <v>2077</v>
      </c>
      <c r="DU164" s="7">
        <v>0</v>
      </c>
      <c r="DV164" s="7">
        <v>0</v>
      </c>
      <c r="DW164" s="7">
        <v>70.052999999999997</v>
      </c>
      <c r="DX164" s="7">
        <v>0</v>
      </c>
      <c r="DY164" s="7">
        <v>100</v>
      </c>
      <c r="DZ164" s="7">
        <v>69</v>
      </c>
      <c r="EA164" s="7">
        <v>30.512</v>
      </c>
      <c r="EB164" s="7">
        <v>41.265000000000001</v>
      </c>
      <c r="EC164" s="7">
        <v>48.066000000000003</v>
      </c>
      <c r="ED164" s="7">
        <v>3</v>
      </c>
      <c r="EE164" s="94" t="s">
        <v>363</v>
      </c>
      <c r="EF164" s="94" t="s">
        <v>364</v>
      </c>
      <c r="EG164" s="7">
        <v>0</v>
      </c>
      <c r="EH164" s="7">
        <v>0</v>
      </c>
      <c r="EI164" s="7">
        <v>123.08799999999999</v>
      </c>
      <c r="EJ164" s="7">
        <v>0</v>
      </c>
      <c r="EK164" s="7">
        <v>92</v>
      </c>
      <c r="EL164" s="7">
        <v>88</v>
      </c>
      <c r="EM164" s="7">
        <v>2</v>
      </c>
      <c r="EN164" s="7">
        <v>0</v>
      </c>
      <c r="EO164" s="4" t="s">
        <v>2078</v>
      </c>
      <c r="EP164" s="7">
        <v>22.812000000000001</v>
      </c>
      <c r="EQ164" s="7">
        <v>33.198999999999998</v>
      </c>
      <c r="ER164" s="7">
        <v>34.915999999999997</v>
      </c>
      <c r="ES164" s="7">
        <v>4</v>
      </c>
      <c r="ET164" s="4" t="s">
        <v>419</v>
      </c>
      <c r="EU164" s="7">
        <v>0</v>
      </c>
      <c r="EV164" s="7">
        <v>0</v>
      </c>
      <c r="EW164" s="7">
        <v>274.15199999999999</v>
      </c>
      <c r="EX164" s="7">
        <v>0</v>
      </c>
      <c r="EY164" s="7">
        <v>98</v>
      </c>
      <c r="EZ164" s="7">
        <v>100</v>
      </c>
      <c r="FA164" s="7">
        <v>3.0529999999999999</v>
      </c>
      <c r="FB164" s="7">
        <v>111.78</v>
      </c>
      <c r="FC164" s="7">
        <v>114.63</v>
      </c>
      <c r="FD164" s="7">
        <v>19</v>
      </c>
      <c r="FE164" s="4" t="s">
        <v>2079</v>
      </c>
      <c r="FF164" s="7">
        <v>3</v>
      </c>
      <c r="FG164" s="7">
        <v>3</v>
      </c>
      <c r="FH164" s="7">
        <v>3</v>
      </c>
      <c r="FI164" s="7">
        <v>0</v>
      </c>
      <c r="FJ164" s="7">
        <v>1</v>
      </c>
      <c r="FK164" s="7">
        <v>0</v>
      </c>
      <c r="FL164" s="4" t="s">
        <v>313</v>
      </c>
      <c r="FM164" s="4" t="s">
        <v>313</v>
      </c>
      <c r="FN164" s="7">
        <v>3</v>
      </c>
      <c r="FO164" s="7">
        <v>303.88900000000001</v>
      </c>
      <c r="FP164" s="7">
        <v>547.822</v>
      </c>
      <c r="FQ164" s="7">
        <v>550.298</v>
      </c>
      <c r="FR164" s="7">
        <v>6</v>
      </c>
      <c r="FS164" s="4" t="s">
        <v>323</v>
      </c>
      <c r="FT164" s="4" t="s">
        <v>323</v>
      </c>
      <c r="FU164" s="4"/>
      <c r="FV164" s="73">
        <v>1</v>
      </c>
      <c r="FW164" s="4" t="s">
        <v>2080</v>
      </c>
      <c r="FX164" s="4" t="s">
        <v>370</v>
      </c>
      <c r="FY164" s="7">
        <v>241.27500000000001</v>
      </c>
      <c r="FZ164" s="7">
        <v>278.52199999999999</v>
      </c>
      <c r="GA164" s="7">
        <v>280.185</v>
      </c>
      <c r="GB164" s="7">
        <v>3</v>
      </c>
      <c r="GC164" s="4" t="s">
        <v>370</v>
      </c>
      <c r="GD164" s="4" t="s">
        <v>370</v>
      </c>
      <c r="GE164" s="4"/>
      <c r="GF164" s="73">
        <v>0</v>
      </c>
      <c r="GG164" s="4" t="s">
        <v>2081</v>
      </c>
      <c r="GH164" s="4" t="s">
        <v>336</v>
      </c>
      <c r="GI164" s="7">
        <v>14.226000000000001</v>
      </c>
      <c r="GJ164" s="7">
        <v>71.123000000000005</v>
      </c>
      <c r="GK164" s="7">
        <v>72.215999999999994</v>
      </c>
      <c r="GL164" s="7">
        <v>3</v>
      </c>
      <c r="GM164" s="7">
        <v>2</v>
      </c>
      <c r="GN164" s="4" t="s">
        <v>2082</v>
      </c>
      <c r="GO164" s="7">
        <v>22.494</v>
      </c>
      <c r="GP164" s="7">
        <v>22.494</v>
      </c>
      <c r="GQ164" s="7">
        <v>24.811</v>
      </c>
      <c r="GR164" s="7">
        <v>1</v>
      </c>
      <c r="GS164" s="7">
        <v>1</v>
      </c>
      <c r="GT164" s="7">
        <v>3</v>
      </c>
      <c r="GU164" s="7">
        <v>0</v>
      </c>
      <c r="GV164" s="7">
        <v>2</v>
      </c>
      <c r="GW164" s="4" t="s">
        <v>627</v>
      </c>
      <c r="GX164" s="7">
        <v>8.8520000000000003</v>
      </c>
      <c r="GY164" s="7">
        <v>73.275000000000006</v>
      </c>
      <c r="GZ164" s="7">
        <v>74.231999999999999</v>
      </c>
      <c r="HA164" s="7">
        <v>11</v>
      </c>
      <c r="HB164" s="7">
        <v>2</v>
      </c>
      <c r="HC164" s="7">
        <v>1</v>
      </c>
      <c r="HD164" s="7">
        <v>5</v>
      </c>
      <c r="HE164" s="7">
        <v>2</v>
      </c>
      <c r="HF164" s="7">
        <v>1</v>
      </c>
      <c r="HG164" s="7">
        <v>5</v>
      </c>
      <c r="HH164" s="7">
        <v>5</v>
      </c>
      <c r="HI164" s="4" t="s">
        <v>346</v>
      </c>
      <c r="HJ164" s="4" t="s">
        <v>347</v>
      </c>
      <c r="HK164" s="8"/>
      <c r="HL164" s="4" t="s">
        <v>2073</v>
      </c>
      <c r="HM164" s="6">
        <v>44288.435960648145</v>
      </c>
      <c r="HN164" s="6">
        <v>44288.469895833332</v>
      </c>
      <c r="HO164" s="7">
        <v>100</v>
      </c>
      <c r="HP164" s="7">
        <v>2932</v>
      </c>
      <c r="HQ164" s="7">
        <v>1</v>
      </c>
      <c r="HR164" s="6">
        <v>44288.469910821761</v>
      </c>
      <c r="HS164" s="4" t="s">
        <v>1394</v>
      </c>
      <c r="HT164" s="4" t="s">
        <v>1633</v>
      </c>
      <c r="HU164" s="4" t="s">
        <v>811</v>
      </c>
      <c r="HV164" s="4" t="s">
        <v>317</v>
      </c>
      <c r="HW164" s="7">
        <v>1</v>
      </c>
      <c r="HX164" s="7">
        <v>2</v>
      </c>
      <c r="HY164" s="7">
        <v>1</v>
      </c>
      <c r="HZ164" s="7">
        <v>1</v>
      </c>
      <c r="IA164" s="7">
        <v>1</v>
      </c>
      <c r="IB164" s="7">
        <v>1</v>
      </c>
      <c r="IC164" s="7">
        <v>3</v>
      </c>
      <c r="ID164" s="7">
        <v>2</v>
      </c>
      <c r="IE164" s="4" t="s">
        <v>2083</v>
      </c>
      <c r="IF164" s="7">
        <v>3</v>
      </c>
      <c r="IG164" s="7">
        <v>0</v>
      </c>
      <c r="IH164" s="4" t="s">
        <v>2084</v>
      </c>
      <c r="II164" s="4" t="s">
        <v>391</v>
      </c>
      <c r="IJ164" s="4"/>
      <c r="IK164" s="73">
        <v>1</v>
      </c>
      <c r="IL164" s="4" t="s">
        <v>2085</v>
      </c>
      <c r="IM164" s="73">
        <v>33</v>
      </c>
      <c r="IN164" s="4"/>
      <c r="IO164" s="73">
        <v>1</v>
      </c>
      <c r="IP164" s="4" t="s">
        <v>2086</v>
      </c>
      <c r="IQ164" s="4" t="s">
        <v>2087</v>
      </c>
      <c r="IR164" s="73">
        <v>22</v>
      </c>
      <c r="IS164" s="4"/>
      <c r="IT164" s="73">
        <v>1</v>
      </c>
      <c r="IU164" s="4" t="s">
        <v>2088</v>
      </c>
      <c r="IV164" s="73">
        <v>13</v>
      </c>
      <c r="IW164" s="4"/>
      <c r="IX164" s="73">
        <v>0</v>
      </c>
      <c r="IY164" s="4" t="s">
        <v>2089</v>
      </c>
      <c r="IZ164" s="4" t="s">
        <v>2090</v>
      </c>
      <c r="JA164" s="73">
        <v>40</v>
      </c>
      <c r="JB164" s="4"/>
      <c r="JC164" s="73">
        <v>1</v>
      </c>
      <c r="JD164" s="4" t="s">
        <v>2091</v>
      </c>
      <c r="JE164" s="73">
        <v>60</v>
      </c>
      <c r="JF164" s="4"/>
      <c r="JG164" s="73">
        <v>1</v>
      </c>
      <c r="JH164" s="4" t="s">
        <v>2092</v>
      </c>
      <c r="JI164" s="7">
        <v>3</v>
      </c>
      <c r="JJ164" s="7">
        <v>0</v>
      </c>
      <c r="JK164" s="7">
        <v>3</v>
      </c>
      <c r="JL164" s="7">
        <v>2</v>
      </c>
      <c r="JM164" s="4" t="s">
        <v>2093</v>
      </c>
      <c r="JN164" s="7">
        <v>1</v>
      </c>
      <c r="JO164" s="7">
        <v>2</v>
      </c>
      <c r="JP164" s="7">
        <v>3</v>
      </c>
      <c r="JQ164" s="7">
        <v>3</v>
      </c>
      <c r="JR164" s="7">
        <v>3</v>
      </c>
      <c r="JS164" s="4" t="s">
        <v>2094</v>
      </c>
      <c r="JT164" s="7">
        <v>2</v>
      </c>
      <c r="JU164" s="7">
        <v>1</v>
      </c>
      <c r="JV164" s="4" t="s">
        <v>2095</v>
      </c>
      <c r="JW164" s="7">
        <v>2</v>
      </c>
      <c r="JX164" s="7">
        <v>3</v>
      </c>
      <c r="JY164" s="7">
        <v>0</v>
      </c>
      <c r="JZ164" s="7">
        <v>1</v>
      </c>
      <c r="KA164" s="7">
        <v>0</v>
      </c>
      <c r="KB164" s="4" t="s">
        <v>313</v>
      </c>
      <c r="KC164" s="4" t="s">
        <v>313</v>
      </c>
      <c r="KD164" s="7">
        <v>1</v>
      </c>
      <c r="KE164" s="7">
        <v>9.782</v>
      </c>
      <c r="KF164" s="7">
        <v>30.62</v>
      </c>
      <c r="KG164" s="7">
        <v>33.133000000000003</v>
      </c>
      <c r="KH164" s="7">
        <v>6</v>
      </c>
      <c r="KI164" s="7">
        <v>2</v>
      </c>
      <c r="KJ164" s="7">
        <v>1</v>
      </c>
      <c r="KK164" s="7">
        <v>1</v>
      </c>
      <c r="KL164" s="7">
        <v>1</v>
      </c>
      <c r="KM164" s="7">
        <v>1</v>
      </c>
      <c r="KN164" s="7">
        <v>11</v>
      </c>
      <c r="KO164" s="7">
        <v>2</v>
      </c>
      <c r="KP164" s="4" t="s">
        <v>336</v>
      </c>
      <c r="KQ164" s="4" t="s">
        <v>313</v>
      </c>
      <c r="KR164" s="7">
        <v>0</v>
      </c>
      <c r="KS164" s="4" t="s">
        <v>370</v>
      </c>
      <c r="KT164" s="4" t="s">
        <v>313</v>
      </c>
      <c r="KU164" s="7">
        <v>5</v>
      </c>
      <c r="KV164" s="7">
        <v>5</v>
      </c>
      <c r="KW164" s="7">
        <v>5</v>
      </c>
      <c r="KX164" s="7">
        <v>5</v>
      </c>
      <c r="KY164" s="7">
        <v>5</v>
      </c>
      <c r="KZ164" s="7">
        <v>4</v>
      </c>
      <c r="LA164" s="7">
        <v>5</v>
      </c>
      <c r="LB164" s="7">
        <v>5</v>
      </c>
      <c r="LC164" s="7">
        <v>5</v>
      </c>
      <c r="LD164" s="7">
        <v>5</v>
      </c>
      <c r="LE164" s="7">
        <v>5</v>
      </c>
      <c r="LF164" s="7">
        <v>5</v>
      </c>
      <c r="LG164" s="7">
        <v>5</v>
      </c>
      <c r="LH164" s="7">
        <v>1</v>
      </c>
      <c r="LI164" s="7">
        <v>5</v>
      </c>
      <c r="LJ164" s="7">
        <v>1</v>
      </c>
      <c r="LK164" s="7">
        <v>5</v>
      </c>
      <c r="LL164" s="7">
        <v>1</v>
      </c>
      <c r="LM164" s="7">
        <v>1</v>
      </c>
      <c r="LN164" s="7">
        <v>5</v>
      </c>
      <c r="LO164" s="7">
        <v>4</v>
      </c>
      <c r="LP164" s="7">
        <v>4</v>
      </c>
      <c r="LQ164" s="7">
        <v>4</v>
      </c>
      <c r="LR164" s="7">
        <v>4</v>
      </c>
      <c r="LS164" s="7">
        <v>4</v>
      </c>
      <c r="LT164" s="7">
        <v>4</v>
      </c>
      <c r="LU164" s="7">
        <v>4</v>
      </c>
      <c r="LV164" s="4" t="s">
        <v>2096</v>
      </c>
      <c r="LW164" s="4" t="s">
        <v>2097</v>
      </c>
      <c r="LX164" s="4" t="s">
        <v>2098</v>
      </c>
      <c r="LY164" s="4" t="s">
        <v>2099</v>
      </c>
      <c r="LZ164" s="7">
        <v>65</v>
      </c>
      <c r="MA164">
        <f t="shared" si="117"/>
        <v>2</v>
      </c>
      <c r="MB164">
        <f t="shared" si="118"/>
        <v>9</v>
      </c>
      <c r="MC164">
        <f t="shared" si="119"/>
        <v>11</v>
      </c>
      <c r="MD164">
        <f t="shared" si="120"/>
        <v>6</v>
      </c>
      <c r="ME164">
        <f t="shared" si="150"/>
        <v>59</v>
      </c>
      <c r="MF164">
        <f t="shared" si="151"/>
        <v>0.33333333333333331</v>
      </c>
      <c r="MG164">
        <f t="shared" si="152"/>
        <v>1.5</v>
      </c>
      <c r="MH164">
        <f t="shared" si="153"/>
        <v>2.2000000000000002</v>
      </c>
      <c r="MI164">
        <f t="shared" si="154"/>
        <v>1.2</v>
      </c>
      <c r="MJ164">
        <f t="shared" si="155"/>
        <v>4.916666666666667</v>
      </c>
      <c r="MK164">
        <f t="shared" si="156"/>
        <v>0</v>
      </c>
      <c r="ML164">
        <f t="shared" si="157"/>
        <v>3.2</v>
      </c>
      <c r="MM164">
        <f t="shared" si="158"/>
        <v>0</v>
      </c>
      <c r="MN164">
        <f t="shared" si="159"/>
        <v>3</v>
      </c>
      <c r="MO164">
        <f t="shared" si="160"/>
        <v>0</v>
      </c>
      <c r="MP164">
        <f t="shared" si="161"/>
        <v>3.1666666666666665</v>
      </c>
      <c r="MQ164">
        <f t="shared" si="162"/>
        <v>0</v>
      </c>
      <c r="MR164">
        <f t="shared" si="163"/>
        <v>3</v>
      </c>
      <c r="MS164">
        <f t="shared" si="164"/>
        <v>96.285714285714292</v>
      </c>
      <c r="MT164">
        <f t="shared" si="165"/>
        <v>93.285714285714292</v>
      </c>
      <c r="MU164" s="77">
        <f t="shared" si="121"/>
        <v>1</v>
      </c>
      <c r="MV164">
        <f t="shared" si="122"/>
        <v>0</v>
      </c>
      <c r="MW164">
        <v>1</v>
      </c>
      <c r="MX164">
        <v>1</v>
      </c>
      <c r="MY164">
        <f t="shared" si="123"/>
        <v>0</v>
      </c>
      <c r="MZ164">
        <v>1</v>
      </c>
      <c r="NA164">
        <v>1</v>
      </c>
      <c r="NB164">
        <f t="shared" si="124"/>
        <v>1</v>
      </c>
      <c r="NC164">
        <f t="shared" si="125"/>
        <v>0</v>
      </c>
      <c r="ND164">
        <f t="shared" si="126"/>
        <v>0</v>
      </c>
      <c r="NE164">
        <f t="shared" si="127"/>
        <v>0</v>
      </c>
      <c r="NF164">
        <f t="shared" si="128"/>
        <v>0</v>
      </c>
      <c r="NG164">
        <f t="shared" si="129"/>
        <v>1</v>
      </c>
      <c r="NH164">
        <f t="shared" si="130"/>
        <v>1</v>
      </c>
      <c r="NI164">
        <f t="shared" si="131"/>
        <v>1</v>
      </c>
      <c r="NJ164">
        <f t="shared" si="132"/>
        <v>1</v>
      </c>
      <c r="NK164">
        <f t="shared" si="133"/>
        <v>0</v>
      </c>
      <c r="NL164">
        <f t="shared" si="134"/>
        <v>1</v>
      </c>
      <c r="NM164">
        <f t="shared" si="135"/>
        <v>1</v>
      </c>
      <c r="NN164" s="77">
        <f t="shared" si="136"/>
        <v>0.5</v>
      </c>
      <c r="NO164" s="77">
        <f t="shared" si="137"/>
        <v>1</v>
      </c>
      <c r="NP164" s="77">
        <f t="shared" si="138"/>
        <v>1</v>
      </c>
      <c r="NQ164" s="77">
        <f t="shared" si="139"/>
        <v>1</v>
      </c>
      <c r="NR164" s="77">
        <f t="shared" si="140"/>
        <v>0</v>
      </c>
      <c r="NS164" s="77">
        <f t="shared" si="141"/>
        <v>1</v>
      </c>
      <c r="NT164" s="77">
        <f t="shared" si="142"/>
        <v>0</v>
      </c>
      <c r="NU164" s="77">
        <f t="shared" si="143"/>
        <v>1</v>
      </c>
      <c r="NV164" s="77">
        <f t="shared" si="144"/>
        <v>1</v>
      </c>
      <c r="NW164" s="77" t="e">
        <f>IF(LEN(VLOOKUP(I:I,#REF!, 2, 0))=0, "", VLOOKUP(I:I,#REF!, 2, 0))</f>
        <v>#REF!</v>
      </c>
      <c r="NX164" s="77" t="e">
        <f>IF(LEN(VLOOKUP(I:I,#REF!, 3, 0))=0, "", VLOOKUP(I:I,#REF!, 3, 0))</f>
        <v>#REF!</v>
      </c>
      <c r="NY164" s="77">
        <f t="shared" si="166"/>
        <v>0.66666666666666663</v>
      </c>
      <c r="NZ164" s="77">
        <f t="shared" si="167"/>
        <v>1</v>
      </c>
      <c r="OA164" s="77">
        <f t="shared" si="168"/>
        <v>0</v>
      </c>
      <c r="OB164" s="77">
        <f t="shared" si="145"/>
        <v>0.33333333333333331</v>
      </c>
      <c r="OC164">
        <f t="shared" si="146"/>
        <v>0.5</v>
      </c>
      <c r="OD164" s="77">
        <f t="shared" si="169"/>
        <v>0.25</v>
      </c>
      <c r="OE164">
        <f t="shared" si="147"/>
        <v>0.76666666666666672</v>
      </c>
      <c r="OF164">
        <f t="shared" si="148"/>
        <v>0.72727272727272729</v>
      </c>
      <c r="OG164" t="e">
        <f t="shared" si="170"/>
        <v>#REF!</v>
      </c>
      <c r="OH164">
        <f t="shared" si="149"/>
        <v>0.5</v>
      </c>
      <c r="OI164">
        <f t="shared" si="171"/>
        <v>0.25</v>
      </c>
      <c r="OJ164" s="77">
        <f t="shared" si="172"/>
        <v>0.625</v>
      </c>
      <c r="OK164" t="e">
        <f>IF(LEN(VLOOKUP(I:I,#REF!, 2, 0))=0, "", VLOOKUP(I:I,#REF!, 2, 0))</f>
        <v>#REF!</v>
      </c>
      <c r="OL164" t="e">
        <f>IF(LEN(VLOOKUP(I:I,#REF!, 3, 0))=0, "", VLOOKUP(I:I,#REF!, 3, 0))</f>
        <v>#REF!</v>
      </c>
      <c r="OM164">
        <v>3</v>
      </c>
      <c r="ON164">
        <v>1</v>
      </c>
      <c r="OO164" s="1">
        <v>1</v>
      </c>
      <c r="OP164">
        <f t="shared" si="173"/>
        <v>7</v>
      </c>
      <c r="OQ164">
        <v>0</v>
      </c>
      <c r="OR164">
        <v>5</v>
      </c>
      <c r="OS164">
        <f t="shared" si="174"/>
        <v>0</v>
      </c>
    </row>
    <row r="165" spans="1:409" ht="18" customHeight="1">
      <c r="F165">
        <v>1</v>
      </c>
      <c r="G165">
        <v>1</v>
      </c>
      <c r="H165" s="112" t="s">
        <v>5405</v>
      </c>
      <c r="I165" s="112" t="s">
        <v>5405</v>
      </c>
      <c r="J165" s="22"/>
      <c r="K165" s="23">
        <v>44264.602881944447</v>
      </c>
      <c r="L165" s="23">
        <v>44264.664548611108</v>
      </c>
      <c r="M165" s="24">
        <v>100</v>
      </c>
      <c r="N165" s="24">
        <v>1</v>
      </c>
      <c r="O165" s="74">
        <v>1</v>
      </c>
      <c r="P165" s="25" t="s">
        <v>313</v>
      </c>
      <c r="Q165" s="24">
        <v>5327</v>
      </c>
      <c r="R165" s="24">
        <v>1</v>
      </c>
      <c r="S165" s="23">
        <v>44264.664557060183</v>
      </c>
      <c r="T165" s="25" t="s">
        <v>314</v>
      </c>
      <c r="U165" s="25" t="s">
        <v>1220</v>
      </c>
      <c r="V165" s="25" t="s">
        <v>2364</v>
      </c>
      <c r="W165" s="25" t="s">
        <v>317</v>
      </c>
      <c r="X165" s="24">
        <v>32.947000000000003</v>
      </c>
      <c r="Y165" s="24">
        <v>53.765000000000001</v>
      </c>
      <c r="Z165" s="24">
        <v>57.783000000000001</v>
      </c>
      <c r="AA165" s="24">
        <v>2</v>
      </c>
      <c r="AB165" s="24">
        <v>3</v>
      </c>
      <c r="AC165" s="24">
        <v>0</v>
      </c>
      <c r="AD165" s="24">
        <v>0</v>
      </c>
      <c r="AE165" s="24">
        <v>0</v>
      </c>
      <c r="AF165" s="24">
        <v>0</v>
      </c>
      <c r="AG165" s="24">
        <v>0</v>
      </c>
      <c r="AH165" s="24">
        <v>1</v>
      </c>
      <c r="AI165" s="24">
        <v>0</v>
      </c>
      <c r="AJ165" s="25" t="s">
        <v>5406</v>
      </c>
      <c r="AK165" s="24">
        <v>8.4710000000000001</v>
      </c>
      <c r="AL165" s="24">
        <v>10.753</v>
      </c>
      <c r="AM165" s="24">
        <v>13.438000000000001</v>
      </c>
      <c r="AN165" s="24">
        <v>2</v>
      </c>
      <c r="AO165" s="24">
        <v>4</v>
      </c>
      <c r="AP165" s="24">
        <v>0</v>
      </c>
      <c r="AQ165" s="24">
        <v>47.744999999999997</v>
      </c>
      <c r="AR165" s="24">
        <v>163.369</v>
      </c>
      <c r="AS165" s="24">
        <v>216.69</v>
      </c>
      <c r="AT165" s="24">
        <v>2</v>
      </c>
      <c r="AU165" s="24">
        <v>135.35599999999999</v>
      </c>
      <c r="AV165" s="24">
        <v>370.01799999999997</v>
      </c>
      <c r="AW165" s="24">
        <v>374.73099999999999</v>
      </c>
      <c r="AX165" s="24">
        <v>9</v>
      </c>
      <c r="AY165" s="25" t="s">
        <v>331</v>
      </c>
      <c r="AZ165" s="25" t="s">
        <v>331</v>
      </c>
      <c r="BA165" s="25"/>
      <c r="BB165" s="74">
        <v>0</v>
      </c>
      <c r="BC165" s="25" t="s">
        <v>5407</v>
      </c>
      <c r="BD165" s="24">
        <v>0</v>
      </c>
      <c r="BE165" s="24">
        <v>0</v>
      </c>
      <c r="BF165" s="24">
        <v>292.85500000000002</v>
      </c>
      <c r="BG165" s="24">
        <v>0</v>
      </c>
      <c r="BH165" s="24">
        <v>8.8930000000000007</v>
      </c>
      <c r="BI165" s="24">
        <v>69.733000000000004</v>
      </c>
      <c r="BJ165" s="24">
        <v>70.2</v>
      </c>
      <c r="BK165" s="24">
        <v>2</v>
      </c>
      <c r="BL165" s="25" t="s">
        <v>5408</v>
      </c>
      <c r="BM165" s="24">
        <v>0</v>
      </c>
      <c r="BN165" s="24">
        <v>0</v>
      </c>
      <c r="BO165" s="24">
        <v>104.009</v>
      </c>
      <c r="BP165" s="24">
        <v>0</v>
      </c>
      <c r="BQ165" s="24">
        <v>100</v>
      </c>
      <c r="BR165" s="24">
        <v>100</v>
      </c>
      <c r="BS165" s="24">
        <v>125.777</v>
      </c>
      <c r="BT165" s="24">
        <v>236.19200000000001</v>
      </c>
      <c r="BU165" s="24">
        <v>238.71299999999999</v>
      </c>
      <c r="BV165" s="24">
        <v>8</v>
      </c>
      <c r="BW165" s="25" t="s">
        <v>356</v>
      </c>
      <c r="BX165" s="25" t="s">
        <v>320</v>
      </c>
      <c r="BY165" s="25"/>
      <c r="BZ165" s="74">
        <v>-888</v>
      </c>
      <c r="CA165" s="25" t="s">
        <v>356</v>
      </c>
      <c r="CB165" s="24">
        <v>7.0609999999999999</v>
      </c>
      <c r="CC165" s="24">
        <v>7.0609999999999999</v>
      </c>
      <c r="CD165" s="24">
        <v>138.18700000000001</v>
      </c>
      <c r="CE165" s="24">
        <v>1</v>
      </c>
      <c r="CF165" s="24">
        <v>100</v>
      </c>
      <c r="CG165" s="24">
        <v>99</v>
      </c>
      <c r="CH165" s="24">
        <v>67.787999999999997</v>
      </c>
      <c r="CI165" s="24">
        <v>88.873999999999995</v>
      </c>
      <c r="CJ165" s="24">
        <v>115.45699999999999</v>
      </c>
      <c r="CK165" s="24">
        <v>4</v>
      </c>
      <c r="CL165" s="99" t="s">
        <v>841</v>
      </c>
      <c r="CM165" s="96" t="s">
        <v>414</v>
      </c>
      <c r="CN165" s="24">
        <v>0</v>
      </c>
      <c r="CO165" s="24">
        <v>0</v>
      </c>
      <c r="CP165" s="24">
        <v>328.00200000000001</v>
      </c>
      <c r="CQ165" s="24">
        <v>0</v>
      </c>
      <c r="CR165" s="24">
        <v>100</v>
      </c>
      <c r="CS165" s="24">
        <v>100</v>
      </c>
      <c r="CT165" s="24">
        <v>3</v>
      </c>
      <c r="CU165" s="24">
        <v>0</v>
      </c>
      <c r="CV165" s="25" t="s">
        <v>5409</v>
      </c>
      <c r="CW165" s="24">
        <v>118.446</v>
      </c>
      <c r="CX165" s="24">
        <v>118.446</v>
      </c>
      <c r="CY165" s="24">
        <v>287.54399999999998</v>
      </c>
      <c r="CZ165" s="24">
        <v>1</v>
      </c>
      <c r="DA165" s="24">
        <v>6.5190000000000001</v>
      </c>
      <c r="DB165" s="24">
        <v>6.5190000000000001</v>
      </c>
      <c r="DC165" s="24">
        <v>65.938999999999993</v>
      </c>
      <c r="DD165" s="24">
        <v>1</v>
      </c>
      <c r="DE165" s="25" t="s">
        <v>5410</v>
      </c>
      <c r="DF165" s="24">
        <v>0</v>
      </c>
      <c r="DG165" s="24">
        <v>0</v>
      </c>
      <c r="DH165" s="24">
        <v>39.984000000000002</v>
      </c>
      <c r="DI165" s="24">
        <v>0</v>
      </c>
      <c r="DJ165" s="24">
        <v>100</v>
      </c>
      <c r="DK165" s="24">
        <v>100</v>
      </c>
      <c r="DL165" s="24">
        <v>256.822</v>
      </c>
      <c r="DM165" s="24">
        <v>266.7</v>
      </c>
      <c r="DN165" s="24">
        <v>287.82</v>
      </c>
      <c r="DO165" s="24">
        <v>2</v>
      </c>
      <c r="DP165" s="25" t="s">
        <v>356</v>
      </c>
      <c r="DQ165" s="25" t="s">
        <v>320</v>
      </c>
      <c r="DR165" s="25"/>
      <c r="DS165" s="74">
        <v>-888</v>
      </c>
      <c r="DT165" s="25" t="s">
        <v>356</v>
      </c>
      <c r="DU165" s="24">
        <v>0</v>
      </c>
      <c r="DV165" s="24">
        <v>0</v>
      </c>
      <c r="DW165" s="24">
        <v>83.635000000000005</v>
      </c>
      <c r="DX165" s="24">
        <v>0</v>
      </c>
      <c r="DY165" s="24">
        <v>100</v>
      </c>
      <c r="DZ165" s="24">
        <v>100</v>
      </c>
      <c r="EA165" s="24">
        <v>34.442</v>
      </c>
      <c r="EB165" s="24">
        <v>86.097999999999999</v>
      </c>
      <c r="EC165" s="24">
        <v>120.202</v>
      </c>
      <c r="ED165" s="24">
        <v>6</v>
      </c>
      <c r="EE165" s="96" t="s">
        <v>5300</v>
      </c>
      <c r="EF165" s="96" t="s">
        <v>1060</v>
      </c>
      <c r="EG165" s="24">
        <v>21.919</v>
      </c>
      <c r="EH165" s="24">
        <v>142.99299999999999</v>
      </c>
      <c r="EI165" s="24">
        <v>256.74799999999999</v>
      </c>
      <c r="EJ165" s="24">
        <v>5</v>
      </c>
      <c r="EK165" s="24">
        <v>100</v>
      </c>
      <c r="EL165" s="24">
        <v>98</v>
      </c>
      <c r="EM165" s="24">
        <v>2</v>
      </c>
      <c r="EN165" s="24">
        <v>0</v>
      </c>
      <c r="EO165" s="25" t="s">
        <v>1110</v>
      </c>
      <c r="EP165" s="24">
        <v>40.603000000000002</v>
      </c>
      <c r="EQ165" s="24">
        <v>49.64</v>
      </c>
      <c r="ER165" s="24">
        <v>52.508000000000003</v>
      </c>
      <c r="ES165" s="24">
        <v>3</v>
      </c>
      <c r="ET165" s="25" t="s">
        <v>3328</v>
      </c>
      <c r="EU165" s="24">
        <v>0</v>
      </c>
      <c r="EV165" s="24">
        <v>0</v>
      </c>
      <c r="EW165" s="24">
        <v>286.601</v>
      </c>
      <c r="EX165" s="24">
        <v>0</v>
      </c>
      <c r="EY165" s="24">
        <v>100</v>
      </c>
      <c r="EZ165" s="24">
        <v>99</v>
      </c>
      <c r="FA165" s="24">
        <v>20.507000000000001</v>
      </c>
      <c r="FB165" s="24">
        <v>176.84399999999999</v>
      </c>
      <c r="FC165" s="24">
        <v>191.46899999999999</v>
      </c>
      <c r="FD165" s="24">
        <v>8</v>
      </c>
      <c r="FE165" s="25" t="s">
        <v>5411</v>
      </c>
      <c r="FF165" s="24">
        <v>1</v>
      </c>
      <c r="FG165" s="24">
        <v>3</v>
      </c>
      <c r="FH165" s="24">
        <v>2</v>
      </c>
      <c r="FI165" s="24">
        <v>0</v>
      </c>
      <c r="FJ165" s="24">
        <v>1</v>
      </c>
      <c r="FK165" s="24">
        <v>0</v>
      </c>
      <c r="FL165" s="25" t="s">
        <v>313</v>
      </c>
      <c r="FM165" s="25" t="s">
        <v>313</v>
      </c>
      <c r="FN165" s="24">
        <v>1</v>
      </c>
      <c r="FO165" s="24">
        <v>112.72199999999999</v>
      </c>
      <c r="FP165" s="24">
        <v>220.678</v>
      </c>
      <c r="FQ165" s="24">
        <v>222.88800000000001</v>
      </c>
      <c r="FR165" s="24">
        <v>6</v>
      </c>
      <c r="FS165" s="25" t="s">
        <v>5412</v>
      </c>
      <c r="FT165" s="25" t="s">
        <v>323</v>
      </c>
      <c r="FU165" s="25"/>
      <c r="FV165" s="74">
        <v>1</v>
      </c>
      <c r="FW165" s="25" t="s">
        <v>5413</v>
      </c>
      <c r="FX165" s="25" t="s">
        <v>339</v>
      </c>
      <c r="FY165" s="24">
        <v>222.6</v>
      </c>
      <c r="FZ165" s="24">
        <v>314.49700000000001</v>
      </c>
      <c r="GA165" s="24">
        <v>316.10599999999999</v>
      </c>
      <c r="GB165" s="24">
        <v>8</v>
      </c>
      <c r="GC165" s="25" t="s">
        <v>368</v>
      </c>
      <c r="GD165" s="25" t="s">
        <v>368</v>
      </c>
      <c r="GE165" s="25"/>
      <c r="GF165" s="74">
        <v>1</v>
      </c>
      <c r="GG165" s="25" t="s">
        <v>5414</v>
      </c>
      <c r="GH165" s="25" t="s">
        <v>339</v>
      </c>
      <c r="GI165" s="24">
        <v>30.765999999999998</v>
      </c>
      <c r="GJ165" s="24">
        <v>170.48400000000001</v>
      </c>
      <c r="GK165" s="24">
        <v>185.2</v>
      </c>
      <c r="GL165" s="24">
        <v>5</v>
      </c>
      <c r="GM165" s="24">
        <v>1</v>
      </c>
      <c r="GN165" s="25" t="s">
        <v>5415</v>
      </c>
      <c r="GO165" s="24">
        <v>50.244</v>
      </c>
      <c r="GP165" s="24">
        <v>50.244</v>
      </c>
      <c r="GQ165" s="24">
        <v>67.501999999999995</v>
      </c>
      <c r="GR165" s="24">
        <v>1</v>
      </c>
      <c r="GS165" s="24">
        <v>1</v>
      </c>
      <c r="GT165" s="24">
        <v>2</v>
      </c>
      <c r="GU165" s="24">
        <v>0</v>
      </c>
      <c r="GV165" s="24">
        <v>1</v>
      </c>
      <c r="GW165" s="25" t="s">
        <v>627</v>
      </c>
      <c r="GX165" s="24">
        <v>10.260999999999999</v>
      </c>
      <c r="GY165" s="24">
        <v>99.99</v>
      </c>
      <c r="GZ165" s="24">
        <v>117.893</v>
      </c>
      <c r="HA165" s="24">
        <v>14</v>
      </c>
      <c r="HB165" s="24">
        <v>1</v>
      </c>
      <c r="HC165" s="24">
        <v>1</v>
      </c>
      <c r="HD165" s="24">
        <v>1</v>
      </c>
      <c r="HE165" s="24">
        <v>1</v>
      </c>
      <c r="HF165" s="24">
        <v>1</v>
      </c>
      <c r="HG165" s="24">
        <v>6</v>
      </c>
      <c r="HH165" s="24">
        <v>6</v>
      </c>
      <c r="HI165" s="25" t="s">
        <v>3684</v>
      </c>
      <c r="HJ165" s="25" t="s">
        <v>3685</v>
      </c>
      <c r="HK165" s="8"/>
      <c r="HL165" s="25" t="s">
        <v>5405</v>
      </c>
      <c r="HM165" s="23">
        <v>44267.427685185183</v>
      </c>
      <c r="HN165" s="23">
        <v>44267.458414351851</v>
      </c>
      <c r="HO165" s="24">
        <v>100</v>
      </c>
      <c r="HP165" s="24">
        <v>2654</v>
      </c>
      <c r="HQ165" s="24">
        <v>1</v>
      </c>
      <c r="HR165" s="23">
        <v>44267.458429189814</v>
      </c>
      <c r="HS165" s="25" t="s">
        <v>314</v>
      </c>
      <c r="HT165" s="25" t="s">
        <v>1220</v>
      </c>
      <c r="HU165" s="25" t="s">
        <v>2364</v>
      </c>
      <c r="HV165" s="25" t="s">
        <v>317</v>
      </c>
      <c r="HW165" s="24">
        <v>1</v>
      </c>
      <c r="HX165" s="24">
        <v>2</v>
      </c>
      <c r="HY165" s="24">
        <v>2</v>
      </c>
      <c r="HZ165" s="24">
        <v>1</v>
      </c>
      <c r="IA165" s="24">
        <v>2</v>
      </c>
      <c r="IB165" s="24">
        <v>1</v>
      </c>
      <c r="IC165" s="24">
        <v>1</v>
      </c>
      <c r="ID165" s="24">
        <v>1</v>
      </c>
      <c r="IE165" s="25" t="s">
        <v>5416</v>
      </c>
      <c r="IF165" s="24">
        <v>3</v>
      </c>
      <c r="IG165" s="24">
        <v>0</v>
      </c>
      <c r="IH165" s="25" t="s">
        <v>391</v>
      </c>
      <c r="II165" s="25" t="s">
        <v>391</v>
      </c>
      <c r="IJ165" s="25"/>
      <c r="IK165" s="74">
        <v>1</v>
      </c>
      <c r="IL165" s="74">
        <v>33</v>
      </c>
      <c r="IM165" s="74">
        <v>33</v>
      </c>
      <c r="IN165" s="25"/>
      <c r="IO165" s="74">
        <v>1</v>
      </c>
      <c r="IP165" s="25" t="s">
        <v>5417</v>
      </c>
      <c r="IQ165" s="74">
        <v>22</v>
      </c>
      <c r="IR165" s="74">
        <v>22</v>
      </c>
      <c r="IS165" s="25"/>
      <c r="IT165" s="74">
        <v>1</v>
      </c>
      <c r="IU165" s="74">
        <v>21</v>
      </c>
      <c r="IV165" s="74">
        <v>21</v>
      </c>
      <c r="IW165" s="25"/>
      <c r="IX165" s="74">
        <v>1</v>
      </c>
      <c r="IY165" s="25" t="s">
        <v>5418</v>
      </c>
      <c r="IZ165" s="74">
        <v>40</v>
      </c>
      <c r="JA165" s="74">
        <v>40</v>
      </c>
      <c r="JB165" s="25"/>
      <c r="JC165" s="74">
        <v>1</v>
      </c>
      <c r="JD165" s="74">
        <v>60</v>
      </c>
      <c r="JE165" s="74">
        <v>60</v>
      </c>
      <c r="JF165" s="25"/>
      <c r="JG165" s="74">
        <v>1</v>
      </c>
      <c r="JH165" s="25" t="s">
        <v>5419</v>
      </c>
      <c r="JI165" s="24">
        <v>3</v>
      </c>
      <c r="JJ165" s="24">
        <v>0</v>
      </c>
      <c r="JK165" s="24">
        <v>2</v>
      </c>
      <c r="JL165" s="24">
        <v>2</v>
      </c>
      <c r="JM165" s="25" t="s">
        <v>5420</v>
      </c>
      <c r="JN165" s="24">
        <v>1</v>
      </c>
      <c r="JO165" s="24">
        <v>2</v>
      </c>
      <c r="JP165" s="24">
        <v>2</v>
      </c>
      <c r="JQ165" s="24">
        <v>3</v>
      </c>
      <c r="JR165" s="24">
        <v>1</v>
      </c>
      <c r="JS165" s="25" t="s">
        <v>5421</v>
      </c>
      <c r="JT165" s="24">
        <v>2</v>
      </c>
      <c r="JU165" s="24">
        <v>1</v>
      </c>
      <c r="JV165" s="25" t="s">
        <v>5422</v>
      </c>
      <c r="JW165" s="24">
        <v>2</v>
      </c>
      <c r="JX165" s="24">
        <v>3</v>
      </c>
      <c r="JY165" s="24">
        <v>0</v>
      </c>
      <c r="JZ165" s="24">
        <v>1</v>
      </c>
      <c r="KA165" s="24">
        <v>0</v>
      </c>
      <c r="KB165" s="25" t="s">
        <v>313</v>
      </c>
      <c r="KC165" s="25" t="s">
        <v>313</v>
      </c>
      <c r="KD165" s="24">
        <v>1</v>
      </c>
      <c r="KE165" s="24">
        <v>11.435</v>
      </c>
      <c r="KF165" s="24">
        <v>30.79</v>
      </c>
      <c r="KG165" s="24">
        <v>31.847000000000001</v>
      </c>
      <c r="KH165" s="24">
        <v>6</v>
      </c>
      <c r="KI165" s="24">
        <v>1</v>
      </c>
      <c r="KJ165" s="24">
        <v>1</v>
      </c>
      <c r="KK165" s="24">
        <v>1</v>
      </c>
      <c r="KL165" s="24">
        <v>1</v>
      </c>
      <c r="KM165" s="24">
        <v>1</v>
      </c>
      <c r="KN165" s="24">
        <v>10</v>
      </c>
      <c r="KO165" s="24">
        <v>2</v>
      </c>
      <c r="KP165" s="25" t="s">
        <v>322</v>
      </c>
      <c r="KQ165" s="25" t="s">
        <v>313</v>
      </c>
      <c r="KR165" s="24">
        <v>0</v>
      </c>
      <c r="KS165" s="25" t="s">
        <v>331</v>
      </c>
      <c r="KT165" s="25" t="s">
        <v>1321</v>
      </c>
      <c r="KU165" s="24">
        <v>5</v>
      </c>
      <c r="KV165" s="24">
        <v>4</v>
      </c>
      <c r="KW165" s="24">
        <v>4</v>
      </c>
      <c r="KX165" s="24">
        <v>4</v>
      </c>
      <c r="KY165" s="24">
        <v>5</v>
      </c>
      <c r="KZ165" s="24">
        <v>3</v>
      </c>
      <c r="LA165" s="24">
        <v>4</v>
      </c>
      <c r="LB165" s="24">
        <v>3</v>
      </c>
      <c r="LC165" s="24">
        <v>5</v>
      </c>
      <c r="LD165" s="24">
        <v>3</v>
      </c>
      <c r="LE165" s="24">
        <v>5</v>
      </c>
      <c r="LF165" s="24">
        <v>5</v>
      </c>
      <c r="LG165" s="24">
        <v>4</v>
      </c>
      <c r="LH165" s="24">
        <v>1</v>
      </c>
      <c r="LI165" s="24">
        <v>4</v>
      </c>
      <c r="LJ165" s="24">
        <v>3</v>
      </c>
      <c r="LK165" s="24">
        <v>2</v>
      </c>
      <c r="LL165" s="24">
        <v>3</v>
      </c>
      <c r="LM165" s="24">
        <v>5</v>
      </c>
      <c r="LN165" s="24">
        <v>5</v>
      </c>
      <c r="LO165" s="24">
        <v>5</v>
      </c>
      <c r="LP165" s="24">
        <v>5</v>
      </c>
      <c r="LQ165" s="24">
        <v>3</v>
      </c>
      <c r="LR165" s="24">
        <v>4</v>
      </c>
      <c r="LS165" s="24">
        <v>4</v>
      </c>
      <c r="LT165" s="24">
        <v>3</v>
      </c>
      <c r="LU165" s="24">
        <v>5</v>
      </c>
      <c r="LV165" s="25" t="s">
        <v>5423</v>
      </c>
      <c r="LW165" s="25" t="s">
        <v>356</v>
      </c>
      <c r="LX165" s="25" t="s">
        <v>5424</v>
      </c>
      <c r="LY165" s="25" t="s">
        <v>5425</v>
      </c>
      <c r="LZ165" s="24">
        <v>55</v>
      </c>
      <c r="MA165">
        <f t="shared" si="117"/>
        <v>1</v>
      </c>
      <c r="MB165">
        <f t="shared" si="118"/>
        <v>8</v>
      </c>
      <c r="MC165">
        <f t="shared" si="119"/>
        <v>5</v>
      </c>
      <c r="MD165">
        <f t="shared" si="120"/>
        <v>5</v>
      </c>
      <c r="ME165">
        <f t="shared" si="150"/>
        <v>50</v>
      </c>
      <c r="MF165">
        <f t="shared" si="151"/>
        <v>0.16666666666666666</v>
      </c>
      <c r="MG165">
        <f t="shared" si="152"/>
        <v>1.3333333333333333</v>
      </c>
      <c r="MH165">
        <f t="shared" si="153"/>
        <v>1</v>
      </c>
      <c r="MI165">
        <f t="shared" si="154"/>
        <v>1</v>
      </c>
      <c r="MJ165">
        <f t="shared" si="155"/>
        <v>4.166666666666667</v>
      </c>
      <c r="MK165">
        <f t="shared" si="156"/>
        <v>0</v>
      </c>
      <c r="ML165">
        <f t="shared" si="157"/>
        <v>2.8</v>
      </c>
      <c r="MM165">
        <f t="shared" si="158"/>
        <v>0</v>
      </c>
      <c r="MN165">
        <f t="shared" si="159"/>
        <v>2</v>
      </c>
      <c r="MO165">
        <f t="shared" si="160"/>
        <v>0</v>
      </c>
      <c r="MP165">
        <f t="shared" si="161"/>
        <v>2.6666666666666665</v>
      </c>
      <c r="MQ165">
        <f t="shared" si="162"/>
        <v>0</v>
      </c>
      <c r="MR165">
        <f t="shared" si="163"/>
        <v>3</v>
      </c>
      <c r="MS165">
        <f t="shared" si="164"/>
        <v>100</v>
      </c>
      <c r="MT165">
        <f t="shared" si="165"/>
        <v>99.428571428571431</v>
      </c>
      <c r="MU165" s="77">
        <f t="shared" si="121"/>
        <v>0</v>
      </c>
      <c r="MV165">
        <f t="shared" si="122"/>
        <v>0</v>
      </c>
      <c r="MW165">
        <v>1</v>
      </c>
      <c r="MX165">
        <v>1</v>
      </c>
      <c r="MY165">
        <f t="shared" si="123"/>
        <v>0</v>
      </c>
      <c r="MZ165">
        <v>1</v>
      </c>
      <c r="NA165">
        <v>1</v>
      </c>
      <c r="NB165">
        <f t="shared" si="124"/>
        <v>1</v>
      </c>
      <c r="NC165">
        <f t="shared" si="125"/>
        <v>1</v>
      </c>
      <c r="ND165">
        <f t="shared" si="126"/>
        <v>1</v>
      </c>
      <c r="NE165">
        <f t="shared" si="127"/>
        <v>1</v>
      </c>
      <c r="NF165">
        <f t="shared" si="128"/>
        <v>1</v>
      </c>
      <c r="NG165">
        <f t="shared" si="129"/>
        <v>1</v>
      </c>
      <c r="NH165">
        <f t="shared" si="130"/>
        <v>1</v>
      </c>
      <c r="NI165">
        <f t="shared" si="131"/>
        <v>1</v>
      </c>
      <c r="NJ165">
        <f t="shared" si="132"/>
        <v>1</v>
      </c>
      <c r="NK165">
        <f t="shared" si="133"/>
        <v>1</v>
      </c>
      <c r="NL165">
        <f t="shared" si="134"/>
        <v>1</v>
      </c>
      <c r="NM165">
        <f t="shared" si="135"/>
        <v>1</v>
      </c>
      <c r="NN165" s="77">
        <f t="shared" si="136"/>
        <v>1</v>
      </c>
      <c r="NO165" s="77">
        <f t="shared" si="137"/>
        <v>1</v>
      </c>
      <c r="NP165" s="77">
        <f t="shared" si="138"/>
        <v>1</v>
      </c>
      <c r="NQ165" s="77">
        <f t="shared" si="139"/>
        <v>1</v>
      </c>
      <c r="NR165" s="77">
        <f t="shared" si="140"/>
        <v>1</v>
      </c>
      <c r="NS165" s="77">
        <f t="shared" si="141"/>
        <v>1</v>
      </c>
      <c r="NT165" s="77">
        <f t="shared" si="142"/>
        <v>1</v>
      </c>
      <c r="NU165" s="77">
        <f t="shared" si="143"/>
        <v>1</v>
      </c>
      <c r="NV165" s="77">
        <f t="shared" si="144"/>
        <v>1</v>
      </c>
      <c r="NW165" s="77" t="e">
        <f>IF(LEN(VLOOKUP(I:I,#REF!, 2, 0))=0, "", VLOOKUP(I:I,#REF!, 2, 0))</f>
        <v>#REF!</v>
      </c>
      <c r="NX165" s="77" t="e">
        <f>IF(LEN(VLOOKUP(I:I,#REF!, 3, 0))=0, "", VLOOKUP(I:I,#REF!, 3, 0))</f>
        <v>#REF!</v>
      </c>
      <c r="NY165" s="77">
        <f t="shared" si="166"/>
        <v>0.66666666666666663</v>
      </c>
      <c r="NZ165" s="77">
        <f t="shared" si="167"/>
        <v>1</v>
      </c>
      <c r="OA165" s="77">
        <f t="shared" si="168"/>
        <v>0</v>
      </c>
      <c r="OB165" s="77">
        <f t="shared" si="145"/>
        <v>1</v>
      </c>
      <c r="OC165">
        <f t="shared" si="146"/>
        <v>1</v>
      </c>
      <c r="OD165" s="77">
        <f t="shared" si="169"/>
        <v>1</v>
      </c>
      <c r="OE165">
        <f t="shared" si="147"/>
        <v>1</v>
      </c>
      <c r="OF165">
        <f t="shared" si="148"/>
        <v>1</v>
      </c>
      <c r="OG165" t="e">
        <f t="shared" si="170"/>
        <v>#REF!</v>
      </c>
      <c r="OH165">
        <f t="shared" si="149"/>
        <v>0.83333333333333337</v>
      </c>
      <c r="OI165">
        <f t="shared" si="171"/>
        <v>0.5</v>
      </c>
      <c r="OJ165" s="77">
        <f t="shared" si="172"/>
        <v>1</v>
      </c>
      <c r="OK165" t="e">
        <f>IF(LEN(VLOOKUP(I:I,#REF!, 2, 0))=0, "", VLOOKUP(I:I,#REF!, 2, 0))</f>
        <v>#REF!</v>
      </c>
      <c r="OL165" t="e">
        <f>IF(LEN(VLOOKUP(I:I,#REF!, 3, 0))=0, "", VLOOKUP(I:I,#REF!, 3, 0))</f>
        <v>#REF!</v>
      </c>
      <c r="OM165" t="s">
        <v>353</v>
      </c>
      <c r="ON165" t="s">
        <v>353</v>
      </c>
      <c r="OO165" s="1">
        <v>0</v>
      </c>
      <c r="OP165">
        <f t="shared" si="173"/>
        <v>7</v>
      </c>
      <c r="OQ165">
        <v>0</v>
      </c>
      <c r="OR165">
        <v>6</v>
      </c>
      <c r="OS165">
        <f t="shared" si="174"/>
        <v>0</v>
      </c>
    </row>
    <row r="166" spans="1:409" ht="18" customHeight="1">
      <c r="F166">
        <v>1</v>
      </c>
      <c r="G166">
        <v>1</v>
      </c>
      <c r="H166" s="110" t="s">
        <v>2100</v>
      </c>
      <c r="I166" s="110" t="s">
        <v>2100</v>
      </c>
      <c r="J166" s="5"/>
      <c r="K166" s="6">
        <v>44264.60297453704</v>
      </c>
      <c r="L166" s="6">
        <v>44264.665138888886</v>
      </c>
      <c r="M166" s="7">
        <v>100</v>
      </c>
      <c r="N166" s="7">
        <v>2</v>
      </c>
      <c r="O166" s="73">
        <v>1</v>
      </c>
      <c r="P166" s="4" t="s">
        <v>313</v>
      </c>
      <c r="Q166" s="7">
        <v>5370</v>
      </c>
      <c r="R166" s="7">
        <v>1</v>
      </c>
      <c r="S166" s="6">
        <v>44264.665157986114</v>
      </c>
      <c r="T166" s="4" t="s">
        <v>314</v>
      </c>
      <c r="U166" s="4" t="s">
        <v>407</v>
      </c>
      <c r="V166" s="4" t="s">
        <v>444</v>
      </c>
      <c r="W166" s="4" t="s">
        <v>2101</v>
      </c>
      <c r="X166" s="7">
        <v>20.896999999999998</v>
      </c>
      <c r="Y166" s="7">
        <v>36.021000000000001</v>
      </c>
      <c r="Z166" s="7">
        <v>38.311999999999998</v>
      </c>
      <c r="AA166" s="7">
        <v>2</v>
      </c>
      <c r="AB166" s="7">
        <v>3</v>
      </c>
      <c r="AC166" s="7">
        <v>0</v>
      </c>
      <c r="AD166" s="7">
        <v>1</v>
      </c>
      <c r="AE166" s="7">
        <v>0</v>
      </c>
      <c r="AF166" s="7">
        <v>0</v>
      </c>
      <c r="AG166" s="7">
        <v>0</v>
      </c>
      <c r="AH166" s="7">
        <v>0</v>
      </c>
      <c r="AI166" s="7">
        <v>0</v>
      </c>
      <c r="AJ166" s="4" t="s">
        <v>2102</v>
      </c>
      <c r="AK166" s="7">
        <v>1.736</v>
      </c>
      <c r="AL166" s="7">
        <v>3.8570000000000002</v>
      </c>
      <c r="AM166" s="7">
        <v>5.1740000000000004</v>
      </c>
      <c r="AN166" s="7">
        <v>3</v>
      </c>
      <c r="AO166" s="7">
        <v>4</v>
      </c>
      <c r="AP166" s="7">
        <v>1</v>
      </c>
      <c r="AQ166" s="7">
        <v>61.658999999999999</v>
      </c>
      <c r="AR166" s="7">
        <v>124.71</v>
      </c>
      <c r="AS166" s="7">
        <v>159.28299999999999</v>
      </c>
      <c r="AT166" s="7">
        <v>2</v>
      </c>
      <c r="AU166" s="7">
        <v>93.427999999999997</v>
      </c>
      <c r="AV166" s="7">
        <v>481.56299999999999</v>
      </c>
      <c r="AW166" s="7">
        <v>513.27499999999998</v>
      </c>
      <c r="AX166" s="7">
        <v>10</v>
      </c>
      <c r="AY166" s="4" t="s">
        <v>2103</v>
      </c>
      <c r="AZ166" s="4" t="s">
        <v>377</v>
      </c>
      <c r="BA166" s="4"/>
      <c r="BB166" s="73">
        <v>1</v>
      </c>
      <c r="BC166" s="4" t="s">
        <v>2104</v>
      </c>
      <c r="BD166" s="7">
        <v>6.6689999999999996</v>
      </c>
      <c r="BE166" s="7">
        <v>191.8</v>
      </c>
      <c r="BF166" s="7">
        <v>277.37700000000001</v>
      </c>
      <c r="BG166" s="7">
        <v>6</v>
      </c>
      <c r="BH166" s="7">
        <v>4.2770000000000001</v>
      </c>
      <c r="BI166" s="7">
        <v>40.264000000000003</v>
      </c>
      <c r="BJ166" s="7">
        <v>55.197000000000003</v>
      </c>
      <c r="BK166" s="7">
        <v>3</v>
      </c>
      <c r="BL166" s="4" t="s">
        <v>2105</v>
      </c>
      <c r="BM166" s="7">
        <v>4.4390000000000001</v>
      </c>
      <c r="BN166" s="7">
        <v>4.4390000000000001</v>
      </c>
      <c r="BO166" s="7">
        <v>213.52099999999999</v>
      </c>
      <c r="BP166" s="7">
        <v>1</v>
      </c>
      <c r="BQ166" s="7">
        <v>90</v>
      </c>
      <c r="BR166" s="7">
        <v>80</v>
      </c>
      <c r="BS166" s="7">
        <v>167.286</v>
      </c>
      <c r="BT166" s="7">
        <v>848.66899999999998</v>
      </c>
      <c r="BU166" s="7">
        <v>855.03399999999999</v>
      </c>
      <c r="BV166" s="7">
        <v>22</v>
      </c>
      <c r="BW166" s="4" t="s">
        <v>2106</v>
      </c>
      <c r="BX166" s="4" t="s">
        <v>510</v>
      </c>
      <c r="BY166" s="4" t="s">
        <v>956</v>
      </c>
      <c r="BZ166" s="73">
        <v>1</v>
      </c>
      <c r="CA166" s="4" t="s">
        <v>2107</v>
      </c>
      <c r="CB166" s="7">
        <v>27.969000000000001</v>
      </c>
      <c r="CC166" s="7">
        <v>133.95699999999999</v>
      </c>
      <c r="CD166" s="7">
        <v>206.822</v>
      </c>
      <c r="CE166" s="7">
        <v>4</v>
      </c>
      <c r="CF166" s="7">
        <v>80</v>
      </c>
      <c r="CG166" s="7">
        <v>65</v>
      </c>
      <c r="CH166" s="7">
        <v>39.753999999999998</v>
      </c>
      <c r="CI166" s="7">
        <v>70.037000000000006</v>
      </c>
      <c r="CJ166" s="7">
        <v>87.512</v>
      </c>
      <c r="CK166" s="7">
        <v>4</v>
      </c>
      <c r="CL166" s="97" t="s">
        <v>413</v>
      </c>
      <c r="CM166" s="94" t="s">
        <v>414</v>
      </c>
      <c r="CN166" s="7">
        <v>0</v>
      </c>
      <c r="CO166" s="7">
        <v>0</v>
      </c>
      <c r="CP166" s="7">
        <v>167.39400000000001</v>
      </c>
      <c r="CQ166" s="7">
        <v>0</v>
      </c>
      <c r="CR166" s="7">
        <v>100</v>
      </c>
      <c r="CS166" s="7">
        <v>100</v>
      </c>
      <c r="CT166" s="7">
        <v>3</v>
      </c>
      <c r="CU166" s="7">
        <v>1</v>
      </c>
      <c r="CV166" s="4" t="s">
        <v>2108</v>
      </c>
      <c r="CW166" s="7">
        <v>190.88200000000001</v>
      </c>
      <c r="CX166" s="7">
        <v>190.88200000000001</v>
      </c>
      <c r="CY166" s="7">
        <v>247.482</v>
      </c>
      <c r="CZ166" s="7">
        <v>1</v>
      </c>
      <c r="DA166" s="7">
        <v>1.7370000000000001</v>
      </c>
      <c r="DB166" s="7">
        <v>24.192</v>
      </c>
      <c r="DC166" s="7">
        <v>25.597999999999999</v>
      </c>
      <c r="DD166" s="7">
        <v>4</v>
      </c>
      <c r="DE166" s="4" t="s">
        <v>2109</v>
      </c>
      <c r="DF166" s="7">
        <v>44.756</v>
      </c>
      <c r="DG166" s="7">
        <v>79.293999999999997</v>
      </c>
      <c r="DH166" s="7">
        <v>103.039</v>
      </c>
      <c r="DI166" s="7">
        <v>3</v>
      </c>
      <c r="DJ166" s="7">
        <v>100</v>
      </c>
      <c r="DK166" s="7">
        <v>85</v>
      </c>
      <c r="DL166" s="7">
        <v>12.721</v>
      </c>
      <c r="DM166" s="7">
        <v>242.37700000000001</v>
      </c>
      <c r="DN166" s="7">
        <v>247.01</v>
      </c>
      <c r="DO166" s="7">
        <v>5</v>
      </c>
      <c r="DP166" s="4" t="s">
        <v>2110</v>
      </c>
      <c r="DQ166" s="4" t="s">
        <v>510</v>
      </c>
      <c r="DR166" s="4" t="s">
        <v>956</v>
      </c>
      <c r="DS166" s="73">
        <v>1</v>
      </c>
      <c r="DT166" s="4" t="s">
        <v>2111</v>
      </c>
      <c r="DU166" s="7">
        <v>0</v>
      </c>
      <c r="DV166" s="7">
        <v>0</v>
      </c>
      <c r="DW166" s="7">
        <v>191.57</v>
      </c>
      <c r="DX166" s="7">
        <v>0</v>
      </c>
      <c r="DY166" s="7">
        <v>100</v>
      </c>
      <c r="DZ166" s="7">
        <v>80</v>
      </c>
      <c r="EA166" s="7">
        <v>16.155000000000001</v>
      </c>
      <c r="EB166" s="7">
        <v>32.284999999999997</v>
      </c>
      <c r="EC166" s="7">
        <v>37.057000000000002</v>
      </c>
      <c r="ED166" s="7">
        <v>2</v>
      </c>
      <c r="EE166" s="94" t="s">
        <v>417</v>
      </c>
      <c r="EF166" s="94" t="s">
        <v>364</v>
      </c>
      <c r="EG166" s="7">
        <v>38.209000000000003</v>
      </c>
      <c r="EH166" s="7">
        <v>41.968000000000004</v>
      </c>
      <c r="EI166" s="7">
        <v>170.23699999999999</v>
      </c>
      <c r="EJ166" s="7">
        <v>3</v>
      </c>
      <c r="EK166" s="7">
        <v>80</v>
      </c>
      <c r="EL166" s="7">
        <v>75</v>
      </c>
      <c r="EM166" s="7">
        <v>1</v>
      </c>
      <c r="EN166" s="7">
        <v>2</v>
      </c>
      <c r="EO166" s="4" t="s">
        <v>2112</v>
      </c>
      <c r="EP166" s="7">
        <v>10.598000000000001</v>
      </c>
      <c r="EQ166" s="7">
        <v>10.598000000000001</v>
      </c>
      <c r="ER166" s="7">
        <v>14.711</v>
      </c>
      <c r="ES166" s="7">
        <v>1</v>
      </c>
      <c r="ET166" s="4" t="s">
        <v>326</v>
      </c>
      <c r="EU166" s="7">
        <v>110.64100000000001</v>
      </c>
      <c r="EV166" s="7">
        <v>116.333</v>
      </c>
      <c r="EW166" s="7">
        <v>311.98599999999999</v>
      </c>
      <c r="EX166" s="7">
        <v>3</v>
      </c>
      <c r="EY166" s="7">
        <v>50</v>
      </c>
      <c r="EZ166" s="7">
        <v>100</v>
      </c>
      <c r="FA166" s="7">
        <v>2.8889999999999998</v>
      </c>
      <c r="FB166" s="7">
        <v>57.280999999999999</v>
      </c>
      <c r="FC166" s="7">
        <v>58.3</v>
      </c>
      <c r="FD166" s="7">
        <v>7</v>
      </c>
      <c r="FE166" s="4" t="s">
        <v>2113</v>
      </c>
      <c r="FF166" s="7">
        <v>1</v>
      </c>
      <c r="FG166" s="7">
        <v>2</v>
      </c>
      <c r="FH166" s="7">
        <v>0</v>
      </c>
      <c r="FI166" s="7">
        <v>3</v>
      </c>
      <c r="FJ166" s="7">
        <v>1</v>
      </c>
      <c r="FK166" s="7">
        <v>0</v>
      </c>
      <c r="FL166" s="4" t="s">
        <v>313</v>
      </c>
      <c r="FM166" s="4" t="s">
        <v>313</v>
      </c>
      <c r="FN166" s="7">
        <v>1</v>
      </c>
      <c r="FO166" s="7">
        <v>9.3800000000000008</v>
      </c>
      <c r="FP166" s="7">
        <v>171.602</v>
      </c>
      <c r="FQ166" s="7">
        <v>269.07299999999998</v>
      </c>
      <c r="FR166" s="7">
        <v>7</v>
      </c>
      <c r="FS166" s="4" t="s">
        <v>2114</v>
      </c>
      <c r="FT166" s="4" t="s">
        <v>323</v>
      </c>
      <c r="FU166" s="4"/>
      <c r="FV166" s="73">
        <v>1</v>
      </c>
      <c r="FW166" s="4" t="s">
        <v>2115</v>
      </c>
      <c r="FX166" s="4" t="s">
        <v>339</v>
      </c>
      <c r="FY166" s="7">
        <v>23.045000000000002</v>
      </c>
      <c r="FZ166" s="7">
        <v>331.83600000000001</v>
      </c>
      <c r="GA166" s="7">
        <v>377.08499999999998</v>
      </c>
      <c r="GB166" s="7">
        <v>7</v>
      </c>
      <c r="GC166" s="4" t="s">
        <v>368</v>
      </c>
      <c r="GD166" s="4" t="s">
        <v>368</v>
      </c>
      <c r="GE166" s="4"/>
      <c r="GF166" s="73">
        <v>1</v>
      </c>
      <c r="GG166" s="4" t="s">
        <v>2116</v>
      </c>
      <c r="GH166" s="4" t="s">
        <v>1274</v>
      </c>
      <c r="GI166" s="7">
        <v>19.526</v>
      </c>
      <c r="GJ166" s="7">
        <v>56.637999999999998</v>
      </c>
      <c r="GK166" s="7">
        <v>81.561000000000007</v>
      </c>
      <c r="GL166" s="7">
        <v>4</v>
      </c>
      <c r="GM166" s="7">
        <v>1</v>
      </c>
      <c r="GN166" s="4" t="s">
        <v>2117</v>
      </c>
      <c r="GO166" s="7">
        <v>57.655000000000001</v>
      </c>
      <c r="GP166" s="7">
        <v>57.655000000000001</v>
      </c>
      <c r="GQ166" s="7">
        <v>59.168999999999997</v>
      </c>
      <c r="GR166" s="7">
        <v>1</v>
      </c>
      <c r="GS166" s="7">
        <v>1</v>
      </c>
      <c r="GT166" s="7">
        <v>0</v>
      </c>
      <c r="GU166" s="7">
        <v>0</v>
      </c>
      <c r="GV166" s="7">
        <v>3</v>
      </c>
      <c r="GW166" s="4" t="s">
        <v>627</v>
      </c>
      <c r="GX166" s="7">
        <v>7.8650000000000002</v>
      </c>
      <c r="GY166" s="7">
        <v>52.58</v>
      </c>
      <c r="GZ166" s="7">
        <v>53.823</v>
      </c>
      <c r="HA166" s="7">
        <v>12</v>
      </c>
      <c r="HB166" s="7">
        <v>3</v>
      </c>
      <c r="HC166" s="7">
        <v>1</v>
      </c>
      <c r="HD166" s="7">
        <v>3</v>
      </c>
      <c r="HE166" s="7">
        <v>1</v>
      </c>
      <c r="HF166" s="7">
        <v>1</v>
      </c>
      <c r="HG166" s="7">
        <v>4</v>
      </c>
      <c r="HH166" s="7">
        <v>4</v>
      </c>
      <c r="HI166" s="4" t="s">
        <v>346</v>
      </c>
      <c r="HJ166" s="4" t="s">
        <v>347</v>
      </c>
      <c r="HK166" s="8"/>
      <c r="HL166" s="4" t="s">
        <v>2100</v>
      </c>
      <c r="HM166" s="6">
        <v>44267.42759259259</v>
      </c>
      <c r="HN166" s="6">
        <v>44267.456342592595</v>
      </c>
      <c r="HO166" s="7">
        <v>100</v>
      </c>
      <c r="HP166" s="7">
        <v>2484</v>
      </c>
      <c r="HQ166" s="7">
        <v>1</v>
      </c>
      <c r="HR166" s="6">
        <v>44267.456359641204</v>
      </c>
      <c r="HS166" s="4" t="s">
        <v>314</v>
      </c>
      <c r="HT166" s="4" t="s">
        <v>407</v>
      </c>
      <c r="HU166" s="4" t="s">
        <v>444</v>
      </c>
      <c r="HV166" s="4" t="s">
        <v>2101</v>
      </c>
      <c r="HW166" s="7">
        <v>1</v>
      </c>
      <c r="HX166" s="7">
        <v>2</v>
      </c>
      <c r="HY166" s="7">
        <v>2</v>
      </c>
      <c r="HZ166" s="7">
        <v>1</v>
      </c>
      <c r="IA166" s="7">
        <v>2</v>
      </c>
      <c r="IB166" s="7">
        <v>1</v>
      </c>
      <c r="IC166" s="7">
        <v>3</v>
      </c>
      <c r="ID166" s="7">
        <v>1</v>
      </c>
      <c r="IE166" s="4" t="s">
        <v>2118</v>
      </c>
      <c r="IF166" s="7">
        <v>3</v>
      </c>
      <c r="IG166" s="7">
        <v>0</v>
      </c>
      <c r="IH166" s="4" t="s">
        <v>2119</v>
      </c>
      <c r="II166" s="4" t="s">
        <v>391</v>
      </c>
      <c r="IJ166" s="4"/>
      <c r="IK166" s="73">
        <v>1</v>
      </c>
      <c r="IL166" s="4" t="s">
        <v>2120</v>
      </c>
      <c r="IM166" s="73">
        <v>33</v>
      </c>
      <c r="IN166" s="4"/>
      <c r="IO166" s="73">
        <v>1</v>
      </c>
      <c r="IP166" s="4" t="s">
        <v>2121</v>
      </c>
      <c r="IQ166" s="4" t="s">
        <v>2122</v>
      </c>
      <c r="IR166" s="73">
        <v>22</v>
      </c>
      <c r="IS166" s="4"/>
      <c r="IT166" s="73">
        <v>1</v>
      </c>
      <c r="IU166" s="4" t="s">
        <v>2123</v>
      </c>
      <c r="IV166" s="73">
        <v>21</v>
      </c>
      <c r="IW166" s="4"/>
      <c r="IX166" s="73">
        <v>1</v>
      </c>
      <c r="IY166" s="4" t="s">
        <v>2124</v>
      </c>
      <c r="IZ166" s="4" t="s">
        <v>2125</v>
      </c>
      <c r="JA166" s="73">
        <v>40</v>
      </c>
      <c r="JB166" s="4"/>
      <c r="JC166" s="73">
        <v>1</v>
      </c>
      <c r="JD166" s="4" t="s">
        <v>2126</v>
      </c>
      <c r="JE166" s="73">
        <v>60</v>
      </c>
      <c r="JF166" s="4"/>
      <c r="JG166" s="73">
        <v>1</v>
      </c>
      <c r="JH166" s="4" t="s">
        <v>2127</v>
      </c>
      <c r="JI166" s="7">
        <v>2</v>
      </c>
      <c r="JJ166" s="7">
        <v>0</v>
      </c>
      <c r="JK166" s="7">
        <v>2</v>
      </c>
      <c r="JL166" s="7">
        <v>2</v>
      </c>
      <c r="JM166" s="4" t="s">
        <v>2128</v>
      </c>
      <c r="JN166" s="7">
        <v>1</v>
      </c>
      <c r="JO166" s="7">
        <v>2</v>
      </c>
      <c r="JP166" s="7">
        <v>2</v>
      </c>
      <c r="JQ166" s="7">
        <v>3</v>
      </c>
      <c r="JR166" s="7">
        <v>1</v>
      </c>
      <c r="JS166" s="4" t="s">
        <v>2129</v>
      </c>
      <c r="JT166" s="7">
        <v>2</v>
      </c>
      <c r="JU166" s="7">
        <v>1</v>
      </c>
      <c r="JV166" s="4" t="s">
        <v>2130</v>
      </c>
      <c r="JW166" s="7">
        <v>2</v>
      </c>
      <c r="JX166" s="7">
        <v>1</v>
      </c>
      <c r="JY166" s="7">
        <v>0</v>
      </c>
      <c r="JZ166" s="7">
        <v>1</v>
      </c>
      <c r="KA166" s="7">
        <v>0</v>
      </c>
      <c r="KB166" s="4" t="s">
        <v>313</v>
      </c>
      <c r="KC166" s="4" t="s">
        <v>313</v>
      </c>
      <c r="KD166" s="7">
        <v>2</v>
      </c>
      <c r="KE166" s="7">
        <v>9.4860000000000007</v>
      </c>
      <c r="KF166" s="7">
        <v>17.582999999999998</v>
      </c>
      <c r="KG166" s="7">
        <v>19.18</v>
      </c>
      <c r="KH166" s="7">
        <v>5</v>
      </c>
      <c r="KI166" s="7">
        <v>1</v>
      </c>
      <c r="KJ166" s="7">
        <v>1</v>
      </c>
      <c r="KK166" s="7">
        <v>1</v>
      </c>
      <c r="KL166" s="7">
        <v>1</v>
      </c>
      <c r="KM166" s="7">
        <v>1</v>
      </c>
      <c r="KN166" s="7">
        <v>11</v>
      </c>
      <c r="KO166" s="7">
        <v>2</v>
      </c>
      <c r="KP166" s="4" t="s">
        <v>336</v>
      </c>
      <c r="KQ166" s="4" t="s">
        <v>313</v>
      </c>
      <c r="KR166" s="7">
        <v>1</v>
      </c>
      <c r="KS166" s="4" t="s">
        <v>633</v>
      </c>
      <c r="KT166" s="4" t="s">
        <v>313</v>
      </c>
      <c r="KU166" s="7">
        <v>3</v>
      </c>
      <c r="KV166" s="7">
        <v>3</v>
      </c>
      <c r="KW166" s="7">
        <v>3</v>
      </c>
      <c r="KX166" s="7">
        <v>3</v>
      </c>
      <c r="KY166" s="7">
        <v>4</v>
      </c>
      <c r="KZ166" s="7">
        <v>4</v>
      </c>
      <c r="LA166" s="7">
        <v>4</v>
      </c>
      <c r="LB166" s="7">
        <v>4</v>
      </c>
      <c r="LC166" s="7">
        <v>3</v>
      </c>
      <c r="LD166" s="7">
        <v>3</v>
      </c>
      <c r="LE166" s="7">
        <v>3</v>
      </c>
      <c r="LF166" s="7">
        <v>4</v>
      </c>
      <c r="LG166" s="7">
        <v>3</v>
      </c>
      <c r="LH166" s="7">
        <v>1</v>
      </c>
      <c r="LI166" s="7">
        <v>5</v>
      </c>
      <c r="LJ166" s="7">
        <v>5</v>
      </c>
      <c r="LK166" s="7">
        <v>3</v>
      </c>
      <c r="LL166" s="7">
        <v>5</v>
      </c>
      <c r="LM166" s="7">
        <v>4</v>
      </c>
      <c r="LN166" s="7">
        <v>4</v>
      </c>
      <c r="LO166" s="7">
        <v>4</v>
      </c>
      <c r="LP166" s="7">
        <v>5</v>
      </c>
      <c r="LQ166" s="7">
        <v>4</v>
      </c>
      <c r="LR166" s="7">
        <v>3</v>
      </c>
      <c r="LS166" s="7">
        <v>3</v>
      </c>
      <c r="LT166" s="7">
        <v>3</v>
      </c>
      <c r="LU166" s="7">
        <v>4</v>
      </c>
      <c r="LV166" s="4" t="s">
        <v>2131</v>
      </c>
      <c r="LW166" s="4" t="s">
        <v>2132</v>
      </c>
      <c r="LX166" s="4" t="s">
        <v>2133</v>
      </c>
      <c r="LY166" s="4" t="s">
        <v>2134</v>
      </c>
      <c r="LZ166" s="7">
        <v>45</v>
      </c>
      <c r="MA166">
        <f t="shared" si="117"/>
        <v>1</v>
      </c>
      <c r="MB166">
        <f t="shared" si="118"/>
        <v>10</v>
      </c>
      <c r="MC166">
        <f t="shared" si="119"/>
        <v>9</v>
      </c>
      <c r="MD166">
        <f t="shared" si="120"/>
        <v>5</v>
      </c>
      <c r="ME166">
        <f t="shared" si="150"/>
        <v>41</v>
      </c>
      <c r="MF166">
        <f t="shared" si="151"/>
        <v>0.16666666666666666</v>
      </c>
      <c r="MG166">
        <f t="shared" si="152"/>
        <v>1.6666666666666667</v>
      </c>
      <c r="MH166">
        <f t="shared" si="153"/>
        <v>1.8</v>
      </c>
      <c r="MI166">
        <f t="shared" si="154"/>
        <v>1</v>
      </c>
      <c r="MJ166">
        <f t="shared" si="155"/>
        <v>3.4166666666666665</v>
      </c>
      <c r="MK166">
        <f t="shared" si="156"/>
        <v>1.4</v>
      </c>
      <c r="ML166">
        <f t="shared" si="157"/>
        <v>2.2000000000000002</v>
      </c>
      <c r="MM166">
        <f t="shared" si="158"/>
        <v>0</v>
      </c>
      <c r="MN166">
        <f t="shared" si="159"/>
        <v>0</v>
      </c>
      <c r="MO166">
        <f t="shared" si="160"/>
        <v>1.1666666666666667</v>
      </c>
      <c r="MP166">
        <f t="shared" si="161"/>
        <v>1.8333333333333333</v>
      </c>
      <c r="MQ166">
        <f t="shared" si="162"/>
        <v>0</v>
      </c>
      <c r="MR166">
        <f t="shared" si="163"/>
        <v>2</v>
      </c>
      <c r="MS166">
        <f t="shared" si="164"/>
        <v>85.714285714285708</v>
      </c>
      <c r="MT166">
        <f t="shared" si="165"/>
        <v>83.571428571428569</v>
      </c>
      <c r="MU166" s="77">
        <f t="shared" si="121"/>
        <v>1</v>
      </c>
      <c r="MV166">
        <f t="shared" si="122"/>
        <v>1</v>
      </c>
      <c r="MW166">
        <v>1</v>
      </c>
      <c r="MX166">
        <v>1</v>
      </c>
      <c r="MY166">
        <f t="shared" si="123"/>
        <v>1</v>
      </c>
      <c r="MZ166">
        <v>1</v>
      </c>
      <c r="NA166">
        <v>1</v>
      </c>
      <c r="NB166">
        <f t="shared" si="124"/>
        <v>1</v>
      </c>
      <c r="NC166">
        <f t="shared" si="125"/>
        <v>1</v>
      </c>
      <c r="ND166">
        <f t="shared" si="126"/>
        <v>1</v>
      </c>
      <c r="NE166">
        <f t="shared" si="127"/>
        <v>0</v>
      </c>
      <c r="NF166">
        <f t="shared" si="128"/>
        <v>1</v>
      </c>
      <c r="NG166">
        <f t="shared" si="129"/>
        <v>1</v>
      </c>
      <c r="NH166">
        <f t="shared" si="130"/>
        <v>1</v>
      </c>
      <c r="NI166">
        <f t="shared" si="131"/>
        <v>1</v>
      </c>
      <c r="NJ166">
        <f t="shared" si="132"/>
        <v>1</v>
      </c>
      <c r="NK166">
        <f t="shared" si="133"/>
        <v>1</v>
      </c>
      <c r="NL166">
        <f t="shared" si="134"/>
        <v>1</v>
      </c>
      <c r="NM166">
        <f t="shared" si="135"/>
        <v>1</v>
      </c>
      <c r="NN166" s="77">
        <f t="shared" si="136"/>
        <v>1</v>
      </c>
      <c r="NO166" s="77">
        <f t="shared" si="137"/>
        <v>1</v>
      </c>
      <c r="NP166" s="77">
        <f t="shared" si="138"/>
        <v>1</v>
      </c>
      <c r="NQ166" s="77">
        <f t="shared" si="139"/>
        <v>1</v>
      </c>
      <c r="NR166" s="77">
        <f t="shared" si="140"/>
        <v>1</v>
      </c>
      <c r="NS166" s="77">
        <f t="shared" si="141"/>
        <v>1</v>
      </c>
      <c r="NT166" s="77">
        <f t="shared" si="142"/>
        <v>1</v>
      </c>
      <c r="NU166" s="77">
        <f t="shared" si="143"/>
        <v>1</v>
      </c>
      <c r="NV166" s="77">
        <f t="shared" si="144"/>
        <v>1</v>
      </c>
      <c r="NW166" s="77" t="e">
        <f>IF(LEN(VLOOKUP(I:I,#REF!, 2, 0))=0, "", VLOOKUP(I:I,#REF!, 2, 0))</f>
        <v>#REF!</v>
      </c>
      <c r="NX166" s="77" t="e">
        <f>IF(LEN(VLOOKUP(I:I,#REF!, 3, 0))=0, "", VLOOKUP(I:I,#REF!, 3, 0))</f>
        <v>#REF!</v>
      </c>
      <c r="NY166" s="77">
        <f t="shared" si="166"/>
        <v>1</v>
      </c>
      <c r="NZ166" s="77">
        <f t="shared" si="167"/>
        <v>1</v>
      </c>
      <c r="OA166" s="77">
        <f t="shared" si="168"/>
        <v>1</v>
      </c>
      <c r="OB166" s="77">
        <f t="shared" si="145"/>
        <v>0.83333333333333337</v>
      </c>
      <c r="OC166">
        <f t="shared" si="146"/>
        <v>1</v>
      </c>
      <c r="OD166" s="77">
        <f t="shared" si="169"/>
        <v>0.75</v>
      </c>
      <c r="OE166">
        <f t="shared" si="147"/>
        <v>1</v>
      </c>
      <c r="OF166">
        <f t="shared" si="148"/>
        <v>1</v>
      </c>
      <c r="OG166" t="e">
        <f t="shared" si="170"/>
        <v>#REF!</v>
      </c>
      <c r="OH166">
        <f t="shared" si="149"/>
        <v>0.91666666666666663</v>
      </c>
      <c r="OI166">
        <f t="shared" si="171"/>
        <v>1</v>
      </c>
      <c r="OJ166" s="77">
        <f t="shared" si="172"/>
        <v>0.875</v>
      </c>
      <c r="OK166" t="e">
        <f>IF(LEN(VLOOKUP(I:I,#REF!, 2, 0))=0, "", VLOOKUP(I:I,#REF!, 2, 0))</f>
        <v>#REF!</v>
      </c>
      <c r="OL166" t="e">
        <f>IF(LEN(VLOOKUP(I:I,#REF!, 3, 0))=0, "", VLOOKUP(I:I,#REF!, 3, 0))</f>
        <v>#REF!</v>
      </c>
      <c r="OM166">
        <v>3</v>
      </c>
      <c r="ON166">
        <v>1</v>
      </c>
      <c r="OO166" s="1">
        <v>1</v>
      </c>
      <c r="OP166">
        <f t="shared" si="173"/>
        <v>9</v>
      </c>
      <c r="OQ166">
        <v>0</v>
      </c>
      <c r="OR166">
        <v>6</v>
      </c>
      <c r="OS166">
        <f t="shared" si="174"/>
        <v>1</v>
      </c>
    </row>
    <row r="167" spans="1:409" ht="18" customHeight="1">
      <c r="F167">
        <v>1</v>
      </c>
      <c r="G167">
        <v>1</v>
      </c>
      <c r="H167" s="110" t="s">
        <v>2135</v>
      </c>
      <c r="I167" s="110" t="s">
        <v>2135</v>
      </c>
      <c r="J167" s="5"/>
      <c r="K167" s="6">
        <v>44264.602905092594</v>
      </c>
      <c r="L167" s="6">
        <v>44264.820925925924</v>
      </c>
      <c r="M167" s="7">
        <v>100</v>
      </c>
      <c r="N167" s="7">
        <v>2</v>
      </c>
      <c r="O167" s="73">
        <v>1</v>
      </c>
      <c r="P167" s="4" t="s">
        <v>313</v>
      </c>
      <c r="Q167" s="7">
        <v>18837</v>
      </c>
      <c r="R167" s="7">
        <v>1</v>
      </c>
      <c r="S167" s="6">
        <v>44264.820957835647</v>
      </c>
      <c r="T167" s="4" t="s">
        <v>314</v>
      </c>
      <c r="U167" s="4" t="s">
        <v>2136</v>
      </c>
      <c r="V167" s="4" t="s">
        <v>2137</v>
      </c>
      <c r="W167" s="4" t="s">
        <v>317</v>
      </c>
      <c r="X167" s="7">
        <v>19.067</v>
      </c>
      <c r="Y167" s="7">
        <v>31.779</v>
      </c>
      <c r="Z167" s="7">
        <v>33.249000000000002</v>
      </c>
      <c r="AA167" s="7">
        <v>2</v>
      </c>
      <c r="AB167" s="7">
        <v>3</v>
      </c>
      <c r="AC167" s="7">
        <v>2</v>
      </c>
      <c r="AD167" s="7">
        <v>2</v>
      </c>
      <c r="AE167" s="7">
        <v>3</v>
      </c>
      <c r="AF167" s="7">
        <v>3</v>
      </c>
      <c r="AG167" s="7">
        <v>3</v>
      </c>
      <c r="AH167" s="7">
        <v>1</v>
      </c>
      <c r="AI167" s="7">
        <v>0</v>
      </c>
      <c r="AJ167" s="4" t="s">
        <v>2138</v>
      </c>
      <c r="AK167" s="7">
        <v>5.859</v>
      </c>
      <c r="AL167" s="7">
        <v>8.1389999999999993</v>
      </c>
      <c r="AM167" s="7">
        <v>10.196</v>
      </c>
      <c r="AN167" s="7">
        <v>2</v>
      </c>
      <c r="AO167" s="7">
        <v>2</v>
      </c>
      <c r="AP167" s="7">
        <v>1</v>
      </c>
      <c r="AQ167" s="7">
        <v>0</v>
      </c>
      <c r="AR167" s="7">
        <v>0</v>
      </c>
      <c r="AS167" s="7">
        <v>315.75099999999998</v>
      </c>
      <c r="AT167" s="7">
        <v>0</v>
      </c>
      <c r="AU167" s="7">
        <v>180.37200000000001</v>
      </c>
      <c r="AV167" s="7">
        <v>451.09800000000001</v>
      </c>
      <c r="AW167" s="7">
        <v>453.70800000000003</v>
      </c>
      <c r="AX167" s="7">
        <v>6</v>
      </c>
      <c r="AY167" s="4" t="s">
        <v>1297</v>
      </c>
      <c r="AZ167" s="4" t="s">
        <v>377</v>
      </c>
      <c r="BA167" s="4"/>
      <c r="BB167" s="73">
        <v>1</v>
      </c>
      <c r="BC167" s="4" t="s">
        <v>2139</v>
      </c>
      <c r="BD167" s="7">
        <v>280.39800000000002</v>
      </c>
      <c r="BE167" s="7">
        <v>282.089</v>
      </c>
      <c r="BF167" s="7">
        <v>557.15499999999997</v>
      </c>
      <c r="BG167" s="7">
        <v>3</v>
      </c>
      <c r="BH167" s="7">
        <v>5.0979999999999999</v>
      </c>
      <c r="BI167" s="7">
        <v>10.436999999999999</v>
      </c>
      <c r="BJ167" s="7">
        <v>29.315999999999999</v>
      </c>
      <c r="BK167" s="7">
        <v>2</v>
      </c>
      <c r="BL167" s="4" t="s">
        <v>1297</v>
      </c>
      <c r="BM167" s="7">
        <v>13.122</v>
      </c>
      <c r="BN167" s="7">
        <v>60.088000000000001</v>
      </c>
      <c r="BO167" s="7">
        <v>106.574</v>
      </c>
      <c r="BP167" s="7">
        <v>2</v>
      </c>
      <c r="BQ167" s="7">
        <v>90</v>
      </c>
      <c r="BR167" s="7">
        <v>95</v>
      </c>
      <c r="BS167" s="7">
        <v>16.609000000000002</v>
      </c>
      <c r="BT167" s="7">
        <v>762.45399999999995</v>
      </c>
      <c r="BU167" s="7">
        <v>1020.684</v>
      </c>
      <c r="BV167" s="7">
        <v>5</v>
      </c>
      <c r="BW167" s="4" t="s">
        <v>356</v>
      </c>
      <c r="BX167" s="4" t="s">
        <v>320</v>
      </c>
      <c r="BY167" s="4"/>
      <c r="BZ167" s="73">
        <v>-888</v>
      </c>
      <c r="CA167" s="4" t="s">
        <v>2140</v>
      </c>
      <c r="CB167" s="7">
        <v>49.509</v>
      </c>
      <c r="CC167" s="7">
        <v>49.509</v>
      </c>
      <c r="CD167" s="7">
        <v>68.224000000000004</v>
      </c>
      <c r="CE167" s="7">
        <v>1</v>
      </c>
      <c r="CF167" s="7">
        <v>70</v>
      </c>
      <c r="CG167" s="7">
        <v>10</v>
      </c>
      <c r="CH167" s="7">
        <v>21.94</v>
      </c>
      <c r="CI167" s="7">
        <v>39.232999999999997</v>
      </c>
      <c r="CJ167" s="7">
        <v>67.263999999999996</v>
      </c>
      <c r="CK167" s="7">
        <v>2</v>
      </c>
      <c r="CL167" s="97" t="s">
        <v>413</v>
      </c>
      <c r="CM167" s="94" t="s">
        <v>414</v>
      </c>
      <c r="CN167" s="7">
        <v>0</v>
      </c>
      <c r="CO167" s="7">
        <v>0</v>
      </c>
      <c r="CP167" s="7">
        <v>283.58300000000003</v>
      </c>
      <c r="CQ167" s="7">
        <v>0</v>
      </c>
      <c r="CR167" s="7">
        <v>70</v>
      </c>
      <c r="CS167" s="7">
        <v>40</v>
      </c>
      <c r="CT167" s="7">
        <v>0</v>
      </c>
      <c r="CU167" s="7">
        <v>4</v>
      </c>
      <c r="CV167" s="4" t="s">
        <v>2141</v>
      </c>
      <c r="CW167" s="7">
        <v>236.10499999999999</v>
      </c>
      <c r="CX167" s="7">
        <v>236.10499999999999</v>
      </c>
      <c r="CY167" s="7">
        <v>264.15699999999998</v>
      </c>
      <c r="CZ167" s="7">
        <v>1</v>
      </c>
      <c r="DA167" s="7">
        <v>3.0049999999999999</v>
      </c>
      <c r="DB167" s="7">
        <v>23.609000000000002</v>
      </c>
      <c r="DC167" s="7">
        <v>24.852</v>
      </c>
      <c r="DD167" s="7">
        <v>3</v>
      </c>
      <c r="DE167" s="4" t="s">
        <v>1297</v>
      </c>
      <c r="DF167" s="7">
        <v>41.773000000000003</v>
      </c>
      <c r="DG167" s="7">
        <v>41.773000000000003</v>
      </c>
      <c r="DH167" s="7">
        <v>66.2</v>
      </c>
      <c r="DI167" s="7">
        <v>1</v>
      </c>
      <c r="DJ167" s="7">
        <v>60</v>
      </c>
      <c r="DK167" s="7">
        <v>40</v>
      </c>
      <c r="DL167" s="7">
        <v>17.34</v>
      </c>
      <c r="DM167" s="7">
        <v>171.52099999999999</v>
      </c>
      <c r="DN167" s="7">
        <v>213.23099999999999</v>
      </c>
      <c r="DO167" s="7">
        <v>7</v>
      </c>
      <c r="DP167" s="4" t="s">
        <v>356</v>
      </c>
      <c r="DQ167" s="4" t="s">
        <v>320</v>
      </c>
      <c r="DR167" s="4"/>
      <c r="DS167" s="73">
        <v>-888</v>
      </c>
      <c r="DT167" s="4" t="s">
        <v>2142</v>
      </c>
      <c r="DU167" s="7">
        <v>0</v>
      </c>
      <c r="DV167" s="7">
        <v>0</v>
      </c>
      <c r="DW167" s="7">
        <v>70.266000000000005</v>
      </c>
      <c r="DX167" s="7">
        <v>0</v>
      </c>
      <c r="DY167" s="7">
        <v>70</v>
      </c>
      <c r="DZ167" s="7">
        <v>5</v>
      </c>
      <c r="EA167" s="7">
        <v>8.4450000000000003</v>
      </c>
      <c r="EB167" s="7">
        <v>39.448999999999998</v>
      </c>
      <c r="EC167" s="7">
        <v>82.45</v>
      </c>
      <c r="ED167" s="7">
        <v>2</v>
      </c>
      <c r="EE167" s="94" t="s">
        <v>1368</v>
      </c>
      <c r="EF167" s="94" t="s">
        <v>1684</v>
      </c>
      <c r="EG167" s="7">
        <v>0</v>
      </c>
      <c r="EH167" s="7">
        <v>0</v>
      </c>
      <c r="EI167" s="7">
        <v>167.89699999999999</v>
      </c>
      <c r="EJ167" s="7">
        <v>0</v>
      </c>
      <c r="EK167" s="7">
        <v>50</v>
      </c>
      <c r="EL167" s="7">
        <v>10</v>
      </c>
      <c r="EM167" s="7">
        <v>1</v>
      </c>
      <c r="EN167" s="7">
        <v>4</v>
      </c>
      <c r="EO167" s="4" t="s">
        <v>2143</v>
      </c>
      <c r="EP167" s="7">
        <v>15.087999999999999</v>
      </c>
      <c r="EQ167" s="7">
        <v>26.407</v>
      </c>
      <c r="ER167" s="7">
        <v>27.686</v>
      </c>
      <c r="ES167" s="7">
        <v>2</v>
      </c>
      <c r="ET167" s="4" t="s">
        <v>1092</v>
      </c>
      <c r="EU167" s="7">
        <v>0</v>
      </c>
      <c r="EV167" s="7">
        <v>0</v>
      </c>
      <c r="EW167" s="7">
        <v>285.29300000000001</v>
      </c>
      <c r="EX167" s="7">
        <v>0</v>
      </c>
      <c r="EY167" s="7">
        <v>70</v>
      </c>
      <c r="EZ167" s="7">
        <v>70</v>
      </c>
      <c r="FA167" s="7">
        <v>1.734</v>
      </c>
      <c r="FB167" s="7">
        <v>223.34299999999999</v>
      </c>
      <c r="FC167" s="7">
        <v>254.35300000000001</v>
      </c>
      <c r="FD167" s="7">
        <v>16</v>
      </c>
      <c r="FE167" s="4" t="s">
        <v>2144</v>
      </c>
      <c r="FF167" s="7">
        <v>2</v>
      </c>
      <c r="FG167" s="7">
        <v>0</v>
      </c>
      <c r="FH167" s="7">
        <v>1</v>
      </c>
      <c r="FI167" s="7">
        <v>4</v>
      </c>
      <c r="FJ167" s="7">
        <v>3</v>
      </c>
      <c r="FK167" s="7">
        <v>0</v>
      </c>
      <c r="FL167" s="4" t="s">
        <v>313</v>
      </c>
      <c r="FM167" s="4" t="s">
        <v>313</v>
      </c>
      <c r="FN167" s="7">
        <v>3</v>
      </c>
      <c r="FO167" s="7">
        <v>62.21</v>
      </c>
      <c r="FP167" s="7">
        <v>130.07499999999999</v>
      </c>
      <c r="FQ167" s="7">
        <v>160.958</v>
      </c>
      <c r="FR167" s="7">
        <v>8</v>
      </c>
      <c r="FS167" s="4" t="s">
        <v>2145</v>
      </c>
      <c r="FT167" s="4" t="s">
        <v>323</v>
      </c>
      <c r="FU167" s="4"/>
      <c r="FV167" s="73">
        <v>1</v>
      </c>
      <c r="FW167" s="4" t="s">
        <v>2146</v>
      </c>
      <c r="FX167" s="4" t="s">
        <v>343</v>
      </c>
      <c r="FY167" s="7">
        <v>95.918000000000006</v>
      </c>
      <c r="FZ167" s="7">
        <v>125.304</v>
      </c>
      <c r="GA167" s="7">
        <v>219.4</v>
      </c>
      <c r="GB167" s="7">
        <v>8</v>
      </c>
      <c r="GC167" s="4" t="s">
        <v>2147</v>
      </c>
      <c r="GD167" s="4" t="s">
        <v>368</v>
      </c>
      <c r="GE167" s="4"/>
      <c r="GF167" s="73">
        <v>1</v>
      </c>
      <c r="GG167" s="4" t="s">
        <v>2148</v>
      </c>
      <c r="GH167" s="4" t="s">
        <v>339</v>
      </c>
      <c r="GI167" s="7">
        <v>43.823</v>
      </c>
      <c r="GJ167" s="7">
        <v>49.527999999999999</v>
      </c>
      <c r="GK167" s="7">
        <v>299.94600000000003</v>
      </c>
      <c r="GL167" s="7">
        <v>2</v>
      </c>
      <c r="GM167" s="7">
        <v>2</v>
      </c>
      <c r="GN167" s="4" t="s">
        <v>2149</v>
      </c>
      <c r="GO167" s="7">
        <v>28.187999999999999</v>
      </c>
      <c r="GP167" s="7">
        <v>28.187999999999999</v>
      </c>
      <c r="GQ167" s="7">
        <v>34.649000000000001</v>
      </c>
      <c r="GR167" s="7">
        <v>1</v>
      </c>
      <c r="GS167" s="7">
        <v>1</v>
      </c>
      <c r="GT167" s="7">
        <v>2</v>
      </c>
      <c r="GU167" s="7">
        <v>3</v>
      </c>
      <c r="GV167" s="7">
        <v>3</v>
      </c>
      <c r="GW167" s="4" t="s">
        <v>336</v>
      </c>
      <c r="GX167" s="7">
        <v>5.8330000000000002</v>
      </c>
      <c r="GY167" s="7">
        <v>35.570999999999998</v>
      </c>
      <c r="GZ167" s="7">
        <v>36.484999999999999</v>
      </c>
      <c r="HA167" s="7">
        <v>9</v>
      </c>
      <c r="HB167" s="7">
        <v>2</v>
      </c>
      <c r="HC167" s="7">
        <v>2</v>
      </c>
      <c r="HD167" s="7">
        <v>2</v>
      </c>
      <c r="HE167" s="7">
        <v>1</v>
      </c>
      <c r="HF167" s="7">
        <v>2</v>
      </c>
      <c r="HG167" s="7">
        <v>4</v>
      </c>
      <c r="HH167" s="7">
        <v>4</v>
      </c>
      <c r="HI167" s="4" t="s">
        <v>346</v>
      </c>
      <c r="HJ167" s="4" t="s">
        <v>347</v>
      </c>
      <c r="HK167" s="8"/>
      <c r="HL167" s="4" t="s">
        <v>2135</v>
      </c>
      <c r="HM167" s="6">
        <v>44267.427893518521</v>
      </c>
      <c r="HN167" s="6">
        <v>44267.467326388891</v>
      </c>
      <c r="HO167" s="7">
        <v>100</v>
      </c>
      <c r="HP167" s="7">
        <v>3406</v>
      </c>
      <c r="HQ167" s="7">
        <v>1</v>
      </c>
      <c r="HR167" s="6">
        <v>44267.467341701391</v>
      </c>
      <c r="HS167" s="4" t="s">
        <v>314</v>
      </c>
      <c r="HT167" s="4" t="s">
        <v>707</v>
      </c>
      <c r="HU167" s="4" t="s">
        <v>1629</v>
      </c>
      <c r="HV167" s="4" t="s">
        <v>317</v>
      </c>
      <c r="HW167" s="7">
        <v>1</v>
      </c>
      <c r="HX167" s="7">
        <v>0</v>
      </c>
      <c r="HY167" s="7">
        <v>4</v>
      </c>
      <c r="HZ167" s="7">
        <v>2</v>
      </c>
      <c r="IA167" s="7">
        <v>2</v>
      </c>
      <c r="IB167" s="7">
        <v>1</v>
      </c>
      <c r="IC167" s="7">
        <v>3</v>
      </c>
      <c r="ID167" s="7">
        <v>4</v>
      </c>
      <c r="IE167" s="4" t="s">
        <v>2150</v>
      </c>
      <c r="IF167" s="7">
        <v>2</v>
      </c>
      <c r="IG167" s="7">
        <v>3</v>
      </c>
      <c r="IH167" s="4" t="s">
        <v>1377</v>
      </c>
      <c r="II167" s="4" t="s">
        <v>391</v>
      </c>
      <c r="IJ167" s="4"/>
      <c r="IK167" s="73">
        <v>1</v>
      </c>
      <c r="IL167" s="4" t="s">
        <v>2151</v>
      </c>
      <c r="IM167" s="73">
        <v>33</v>
      </c>
      <c r="IN167" s="4"/>
      <c r="IO167" s="73">
        <v>1</v>
      </c>
      <c r="IP167" s="4" t="s">
        <v>2152</v>
      </c>
      <c r="IQ167" s="4" t="s">
        <v>2153</v>
      </c>
      <c r="IR167" s="73">
        <v>22</v>
      </c>
      <c r="IS167" s="4"/>
      <c r="IT167" s="73">
        <v>1</v>
      </c>
      <c r="IU167" s="4" t="s">
        <v>2154</v>
      </c>
      <c r="IV167" s="73">
        <v>21</v>
      </c>
      <c r="IW167" s="4"/>
      <c r="IX167" s="73">
        <v>1</v>
      </c>
      <c r="IY167" s="4" t="s">
        <v>2155</v>
      </c>
      <c r="IZ167" s="4" t="s">
        <v>2156</v>
      </c>
      <c r="JA167" s="73">
        <v>40</v>
      </c>
      <c r="JB167" s="4"/>
      <c r="JC167" s="73">
        <v>1</v>
      </c>
      <c r="JD167" s="4" t="s">
        <v>1994</v>
      </c>
      <c r="JE167" s="73">
        <v>60</v>
      </c>
      <c r="JF167" s="4"/>
      <c r="JG167" s="73">
        <v>1</v>
      </c>
      <c r="JH167" s="4" t="s">
        <v>2157</v>
      </c>
      <c r="JI167" s="7">
        <v>3</v>
      </c>
      <c r="JJ167" s="7">
        <v>1</v>
      </c>
      <c r="JK167" s="7">
        <v>2</v>
      </c>
      <c r="JL167" s="7">
        <v>2</v>
      </c>
      <c r="JM167" s="4" t="s">
        <v>2158</v>
      </c>
      <c r="JN167" s="7">
        <v>1</v>
      </c>
      <c r="JO167" s="7">
        <v>2</v>
      </c>
      <c r="JP167" s="7">
        <v>2</v>
      </c>
      <c r="JQ167" s="7">
        <v>3</v>
      </c>
      <c r="JR167" s="7">
        <v>1</v>
      </c>
      <c r="JS167" s="4" t="s">
        <v>2159</v>
      </c>
      <c r="JT167" s="7">
        <v>2</v>
      </c>
      <c r="JU167" s="7">
        <v>1</v>
      </c>
      <c r="JV167" s="4" t="s">
        <v>2160</v>
      </c>
      <c r="JW167" s="7">
        <v>2</v>
      </c>
      <c r="JX167" s="7">
        <v>3</v>
      </c>
      <c r="JY167" s="7">
        <v>0</v>
      </c>
      <c r="JZ167" s="7">
        <v>1</v>
      </c>
      <c r="KA167" s="7">
        <v>0</v>
      </c>
      <c r="KB167" s="4" t="s">
        <v>313</v>
      </c>
      <c r="KC167" s="4" t="s">
        <v>313</v>
      </c>
      <c r="KD167" s="7">
        <v>1</v>
      </c>
      <c r="KE167" s="7">
        <v>5.875</v>
      </c>
      <c r="KF167" s="7">
        <v>25.427</v>
      </c>
      <c r="KG167" s="7">
        <v>26.952000000000002</v>
      </c>
      <c r="KH167" s="7">
        <v>9</v>
      </c>
      <c r="KI167" s="7">
        <v>1</v>
      </c>
      <c r="KJ167" s="7">
        <v>1</v>
      </c>
      <c r="KK167" s="7">
        <v>2</v>
      </c>
      <c r="KL167" s="7">
        <v>2</v>
      </c>
      <c r="KM167" s="7">
        <v>2</v>
      </c>
      <c r="KN167" s="7">
        <v>11</v>
      </c>
      <c r="KO167" s="7">
        <v>1</v>
      </c>
      <c r="KP167" s="4" t="s">
        <v>345</v>
      </c>
      <c r="KQ167" s="4" t="s">
        <v>313</v>
      </c>
      <c r="KR167" s="7">
        <v>1</v>
      </c>
      <c r="KS167" s="4" t="s">
        <v>633</v>
      </c>
      <c r="KT167" s="4" t="s">
        <v>313</v>
      </c>
      <c r="KU167" s="7">
        <v>3</v>
      </c>
      <c r="KV167" s="7">
        <v>4</v>
      </c>
      <c r="KW167" s="7">
        <v>3</v>
      </c>
      <c r="KX167" s="7">
        <v>3</v>
      </c>
      <c r="KY167" s="7">
        <v>5</v>
      </c>
      <c r="KZ167" s="7">
        <v>5</v>
      </c>
      <c r="LA167" s="7">
        <v>5</v>
      </c>
      <c r="LB167" s="7">
        <v>4</v>
      </c>
      <c r="LC167" s="7">
        <v>4</v>
      </c>
      <c r="LD167" s="7">
        <v>3</v>
      </c>
      <c r="LE167" s="7">
        <v>4</v>
      </c>
      <c r="LF167" s="7">
        <v>4</v>
      </c>
      <c r="LG167" s="7">
        <v>4</v>
      </c>
      <c r="LH167" s="7">
        <v>3</v>
      </c>
      <c r="LI167" s="7">
        <v>4</v>
      </c>
      <c r="LJ167" s="7">
        <v>2</v>
      </c>
      <c r="LK167" s="7">
        <v>3</v>
      </c>
      <c r="LL167" s="7">
        <v>1</v>
      </c>
      <c r="LM167" s="7">
        <v>2</v>
      </c>
      <c r="LN167" s="7">
        <v>4</v>
      </c>
      <c r="LO167" s="7">
        <v>5</v>
      </c>
      <c r="LP167" s="7">
        <v>4</v>
      </c>
      <c r="LQ167" s="7">
        <v>4</v>
      </c>
      <c r="LR167" s="7">
        <v>3</v>
      </c>
      <c r="LS167" s="7">
        <v>3</v>
      </c>
      <c r="LT167" s="7">
        <v>3</v>
      </c>
      <c r="LU167" s="7">
        <v>4</v>
      </c>
      <c r="LV167" s="4" t="s">
        <v>2161</v>
      </c>
      <c r="LW167" s="4" t="s">
        <v>2162</v>
      </c>
      <c r="LX167" s="4" t="s">
        <v>2163</v>
      </c>
      <c r="LY167" s="4" t="s">
        <v>2164</v>
      </c>
      <c r="LZ167" s="7">
        <v>54</v>
      </c>
      <c r="MA167">
        <f t="shared" si="117"/>
        <v>12</v>
      </c>
      <c r="MB167">
        <f t="shared" si="118"/>
        <v>16</v>
      </c>
      <c r="MC167">
        <f t="shared" si="119"/>
        <v>9</v>
      </c>
      <c r="MD167">
        <f t="shared" si="120"/>
        <v>8</v>
      </c>
      <c r="ME167">
        <f t="shared" si="150"/>
        <v>47</v>
      </c>
      <c r="MF167">
        <f t="shared" si="151"/>
        <v>2</v>
      </c>
      <c r="MG167">
        <f t="shared" si="152"/>
        <v>2.6666666666666665</v>
      </c>
      <c r="MH167">
        <f t="shared" si="153"/>
        <v>1.8</v>
      </c>
      <c r="MI167">
        <f t="shared" si="154"/>
        <v>1.6</v>
      </c>
      <c r="MJ167">
        <f t="shared" si="155"/>
        <v>3.9166666666666665</v>
      </c>
      <c r="MK167">
        <f t="shared" si="156"/>
        <v>3</v>
      </c>
      <c r="ML167">
        <f t="shared" si="157"/>
        <v>1.4</v>
      </c>
      <c r="MM167">
        <f t="shared" si="158"/>
        <v>3</v>
      </c>
      <c r="MN167">
        <f t="shared" si="159"/>
        <v>2</v>
      </c>
      <c r="MO167">
        <f t="shared" si="160"/>
        <v>3</v>
      </c>
      <c r="MP167">
        <f t="shared" si="161"/>
        <v>1.5</v>
      </c>
      <c r="MQ167">
        <f t="shared" si="162"/>
        <v>1.3333333333333333</v>
      </c>
      <c r="MR167">
        <f t="shared" si="163"/>
        <v>2.6666666666666665</v>
      </c>
      <c r="MS167">
        <f t="shared" si="164"/>
        <v>68.571428571428569</v>
      </c>
      <c r="MT167">
        <f t="shared" si="165"/>
        <v>38.571428571428569</v>
      </c>
      <c r="MU167" s="77">
        <f t="shared" si="121"/>
        <v>1</v>
      </c>
      <c r="MV167">
        <f t="shared" si="122"/>
        <v>0</v>
      </c>
      <c r="MW167">
        <v>1</v>
      </c>
      <c r="MX167">
        <v>1</v>
      </c>
      <c r="MY167">
        <f t="shared" si="123"/>
        <v>0</v>
      </c>
      <c r="MZ167">
        <v>1</v>
      </c>
      <c r="NA167">
        <v>1</v>
      </c>
      <c r="NB167">
        <f t="shared" si="124"/>
        <v>1</v>
      </c>
      <c r="NC167">
        <f t="shared" si="125"/>
        <v>0</v>
      </c>
      <c r="ND167">
        <f t="shared" si="126"/>
        <v>1</v>
      </c>
      <c r="NE167">
        <f t="shared" si="127"/>
        <v>1</v>
      </c>
      <c r="NF167">
        <f t="shared" si="128"/>
        <v>0</v>
      </c>
      <c r="NG167">
        <f t="shared" si="129"/>
        <v>1</v>
      </c>
      <c r="NH167">
        <f t="shared" si="130"/>
        <v>1</v>
      </c>
      <c r="NI167">
        <f t="shared" si="131"/>
        <v>1</v>
      </c>
      <c r="NJ167">
        <f t="shared" si="132"/>
        <v>1</v>
      </c>
      <c r="NK167">
        <f t="shared" si="133"/>
        <v>1</v>
      </c>
      <c r="NL167">
        <f t="shared" si="134"/>
        <v>1</v>
      </c>
      <c r="NM167">
        <f t="shared" si="135"/>
        <v>1</v>
      </c>
      <c r="NN167" s="77">
        <f t="shared" si="136"/>
        <v>1</v>
      </c>
      <c r="NO167" s="77">
        <f t="shared" si="137"/>
        <v>1</v>
      </c>
      <c r="NP167" s="77">
        <f t="shared" si="138"/>
        <v>1</v>
      </c>
      <c r="NQ167" s="77">
        <f t="shared" si="139"/>
        <v>1</v>
      </c>
      <c r="NR167" s="77">
        <f t="shared" si="140"/>
        <v>1</v>
      </c>
      <c r="NS167" s="77">
        <f t="shared" si="141"/>
        <v>1</v>
      </c>
      <c r="NT167" s="77">
        <f t="shared" si="142"/>
        <v>1</v>
      </c>
      <c r="NU167" s="77">
        <f t="shared" si="143"/>
        <v>1</v>
      </c>
      <c r="NV167" s="77">
        <f t="shared" si="144"/>
        <v>1</v>
      </c>
      <c r="NW167" s="77" t="e">
        <f>IF(LEN(VLOOKUP(I:I,#REF!, 2, 0))=0, "", VLOOKUP(I:I,#REF!, 2, 0))</f>
        <v>#REF!</v>
      </c>
      <c r="NX167" s="77" t="e">
        <f>IF(LEN(VLOOKUP(I:I,#REF!, 3, 0))=0, "", VLOOKUP(I:I,#REF!, 3, 0))</f>
        <v>#REF!</v>
      </c>
      <c r="NY167" s="77">
        <f t="shared" si="166"/>
        <v>0.66666666666666663</v>
      </c>
      <c r="NZ167" s="77">
        <f t="shared" si="167"/>
        <v>1</v>
      </c>
      <c r="OA167" s="77">
        <f t="shared" si="168"/>
        <v>0</v>
      </c>
      <c r="OB167" s="77">
        <f t="shared" si="145"/>
        <v>0.66666666666666663</v>
      </c>
      <c r="OC167">
        <f t="shared" si="146"/>
        <v>1</v>
      </c>
      <c r="OD167" s="77">
        <f t="shared" si="169"/>
        <v>0.5</v>
      </c>
      <c r="OE167">
        <f t="shared" si="147"/>
        <v>1</v>
      </c>
      <c r="OF167">
        <f t="shared" si="148"/>
        <v>1</v>
      </c>
      <c r="OG167" t="e">
        <f t="shared" si="170"/>
        <v>#REF!</v>
      </c>
      <c r="OH167">
        <f t="shared" si="149"/>
        <v>0.66666666666666663</v>
      </c>
      <c r="OI167">
        <f t="shared" si="171"/>
        <v>0.5</v>
      </c>
      <c r="OJ167" s="77">
        <f t="shared" si="172"/>
        <v>0.75</v>
      </c>
      <c r="OK167" t="e">
        <f>IF(LEN(VLOOKUP(I:I,#REF!, 2, 0))=0, "", VLOOKUP(I:I,#REF!, 2, 0))</f>
        <v>#REF!</v>
      </c>
      <c r="OL167" t="e">
        <f>IF(LEN(VLOOKUP(I:I,#REF!, 3, 0))=0, "", VLOOKUP(I:I,#REF!, 3, 0))</f>
        <v>#REF!</v>
      </c>
      <c r="OM167">
        <v>5</v>
      </c>
      <c r="ON167">
        <v>1</v>
      </c>
      <c r="OO167" s="109">
        <v>1</v>
      </c>
      <c r="OP167">
        <f t="shared" si="173"/>
        <v>12</v>
      </c>
      <c r="OQ167">
        <v>0</v>
      </c>
      <c r="OR167">
        <v>6</v>
      </c>
      <c r="OS167">
        <f t="shared" si="174"/>
        <v>11</v>
      </c>
    </row>
    <row r="168" spans="1:409" ht="18" customHeight="1">
      <c r="F168">
        <v>1</v>
      </c>
      <c r="G168">
        <v>1</v>
      </c>
      <c r="H168" s="112" t="s">
        <v>5426</v>
      </c>
      <c r="I168" s="112" t="s">
        <v>5426</v>
      </c>
      <c r="J168" s="22"/>
      <c r="K168" s="23">
        <v>44264.602858796294</v>
      </c>
      <c r="L168" s="23">
        <v>44264.688530092593</v>
      </c>
      <c r="M168" s="24">
        <v>100</v>
      </c>
      <c r="N168" s="24">
        <v>1</v>
      </c>
      <c r="O168" s="74">
        <v>1</v>
      </c>
      <c r="P168" s="25" t="s">
        <v>313</v>
      </c>
      <c r="Q168" s="24">
        <v>7401</v>
      </c>
      <c r="R168" s="24">
        <v>1</v>
      </c>
      <c r="S168" s="23">
        <v>44264.688543703705</v>
      </c>
      <c r="T168" s="25" t="s">
        <v>314</v>
      </c>
      <c r="U168" s="25" t="s">
        <v>407</v>
      </c>
      <c r="V168" s="25" t="s">
        <v>444</v>
      </c>
      <c r="W168" s="25" t="s">
        <v>675</v>
      </c>
      <c r="X168" s="24">
        <v>38.299999999999997</v>
      </c>
      <c r="Y168" s="24">
        <v>59.744999999999997</v>
      </c>
      <c r="Z168" s="24">
        <v>63.896000000000001</v>
      </c>
      <c r="AA168" s="24">
        <v>2</v>
      </c>
      <c r="AB168" s="24">
        <v>3</v>
      </c>
      <c r="AC168" s="24">
        <v>1</v>
      </c>
      <c r="AD168" s="24">
        <v>2</v>
      </c>
      <c r="AE168" s="24">
        <v>1</v>
      </c>
      <c r="AF168" s="24">
        <v>2</v>
      </c>
      <c r="AG168" s="24">
        <v>2</v>
      </c>
      <c r="AH168" s="24">
        <v>2</v>
      </c>
      <c r="AI168" s="24">
        <v>1</v>
      </c>
      <c r="AJ168" s="25" t="s">
        <v>5427</v>
      </c>
      <c r="AK168" s="24">
        <v>2.899</v>
      </c>
      <c r="AL168" s="24">
        <v>9.73</v>
      </c>
      <c r="AM168" s="24">
        <v>11.77</v>
      </c>
      <c r="AN168" s="24">
        <v>2</v>
      </c>
      <c r="AO168" s="24">
        <v>3</v>
      </c>
      <c r="AP168" s="24">
        <v>0</v>
      </c>
      <c r="AQ168" s="24">
        <v>0</v>
      </c>
      <c r="AR168" s="24">
        <v>0</v>
      </c>
      <c r="AS168" s="24">
        <v>182.501</v>
      </c>
      <c r="AT168" s="24">
        <v>0</v>
      </c>
      <c r="AU168" s="24">
        <v>197.797</v>
      </c>
      <c r="AV168" s="24">
        <v>567.51099999999997</v>
      </c>
      <c r="AW168" s="24">
        <v>568.79999999999995</v>
      </c>
      <c r="AX168" s="24">
        <v>6</v>
      </c>
      <c r="AY168" s="25" t="s">
        <v>5428</v>
      </c>
      <c r="AZ168" s="25" t="s">
        <v>5429</v>
      </c>
      <c r="BA168" s="25"/>
      <c r="BB168" s="74">
        <v>0</v>
      </c>
      <c r="BC168" s="25" t="s">
        <v>5430</v>
      </c>
      <c r="BD168" s="24">
        <v>0</v>
      </c>
      <c r="BE168" s="24">
        <v>0</v>
      </c>
      <c r="BF168" s="24">
        <v>284.35300000000001</v>
      </c>
      <c r="BG168" s="24">
        <v>0</v>
      </c>
      <c r="BH168" s="24">
        <v>4.7300000000000004</v>
      </c>
      <c r="BI168" s="24">
        <v>4.7300000000000004</v>
      </c>
      <c r="BJ168" s="24">
        <v>24.059000000000001</v>
      </c>
      <c r="BK168" s="24">
        <v>1</v>
      </c>
      <c r="BL168" s="25" t="s">
        <v>5431</v>
      </c>
      <c r="BM168" s="24">
        <v>0</v>
      </c>
      <c r="BN168" s="24">
        <v>0</v>
      </c>
      <c r="BO168" s="24">
        <v>49.83</v>
      </c>
      <c r="BP168" s="24">
        <v>0</v>
      </c>
      <c r="BQ168" s="24">
        <v>93</v>
      </c>
      <c r="BR168" s="24">
        <v>89</v>
      </c>
      <c r="BS168" s="24">
        <v>68.459000000000003</v>
      </c>
      <c r="BT168" s="24">
        <v>251.10900000000001</v>
      </c>
      <c r="BU168" s="24">
        <v>252</v>
      </c>
      <c r="BV168" s="24">
        <v>5</v>
      </c>
      <c r="BW168" s="25" t="s">
        <v>356</v>
      </c>
      <c r="BX168" s="25" t="s">
        <v>320</v>
      </c>
      <c r="BY168" s="25"/>
      <c r="BZ168" s="74">
        <v>-888</v>
      </c>
      <c r="CA168" s="25" t="s">
        <v>356</v>
      </c>
      <c r="CB168" s="24">
        <v>0</v>
      </c>
      <c r="CC168" s="24">
        <v>0</v>
      </c>
      <c r="CD168" s="24">
        <v>49.072000000000003</v>
      </c>
      <c r="CE168" s="24">
        <v>0</v>
      </c>
      <c r="CF168" s="24">
        <v>100</v>
      </c>
      <c r="CG168" s="24">
        <v>95</v>
      </c>
      <c r="CH168" s="24">
        <v>52.145000000000003</v>
      </c>
      <c r="CI168" s="24">
        <v>82.8</v>
      </c>
      <c r="CJ168" s="24">
        <v>97.846000000000004</v>
      </c>
      <c r="CK168" s="24">
        <v>3</v>
      </c>
      <c r="CL168" s="99" t="s">
        <v>5432</v>
      </c>
      <c r="CM168" s="96" t="s">
        <v>5433</v>
      </c>
      <c r="CN168" s="24">
        <v>222.31100000000001</v>
      </c>
      <c r="CO168" s="24">
        <v>273.60000000000002</v>
      </c>
      <c r="CP168" s="24">
        <v>378.13200000000001</v>
      </c>
      <c r="CQ168" s="24">
        <v>6</v>
      </c>
      <c r="CR168" s="24">
        <v>87</v>
      </c>
      <c r="CS168" s="24">
        <v>78</v>
      </c>
      <c r="CT168" s="24">
        <v>2</v>
      </c>
      <c r="CU168" s="24">
        <v>1</v>
      </c>
      <c r="CV168" s="25" t="s">
        <v>5434</v>
      </c>
      <c r="CW168" s="24">
        <v>0</v>
      </c>
      <c r="CX168" s="24">
        <v>0</v>
      </c>
      <c r="CY168" s="24">
        <v>402.02600000000001</v>
      </c>
      <c r="CZ168" s="24">
        <v>0</v>
      </c>
      <c r="DA168" s="24">
        <v>5.8220000000000001</v>
      </c>
      <c r="DB168" s="24">
        <v>5.8220000000000001</v>
      </c>
      <c r="DC168" s="24">
        <v>27.710999999999999</v>
      </c>
      <c r="DD168" s="24">
        <v>1</v>
      </c>
      <c r="DE168" s="25" t="s">
        <v>5435</v>
      </c>
      <c r="DF168" s="24">
        <v>0</v>
      </c>
      <c r="DG168" s="24">
        <v>0</v>
      </c>
      <c r="DH168" s="24">
        <v>39.829000000000001</v>
      </c>
      <c r="DI168" s="24">
        <v>0</v>
      </c>
      <c r="DJ168" s="24">
        <v>100</v>
      </c>
      <c r="DK168" s="24">
        <v>97</v>
      </c>
      <c r="DL168" s="24">
        <v>210.46100000000001</v>
      </c>
      <c r="DM168" s="24">
        <v>529.41899999999998</v>
      </c>
      <c r="DN168" s="24">
        <v>545.13900000000001</v>
      </c>
      <c r="DO168" s="24">
        <v>5</v>
      </c>
      <c r="DP168" s="25" t="s">
        <v>5436</v>
      </c>
      <c r="DQ168" s="25" t="s">
        <v>327</v>
      </c>
      <c r="DR168" s="25"/>
      <c r="DS168" s="74">
        <v>0</v>
      </c>
      <c r="DT168" s="25" t="s">
        <v>5437</v>
      </c>
      <c r="DU168" s="24">
        <v>74.332999999999998</v>
      </c>
      <c r="DV168" s="24">
        <v>199.249</v>
      </c>
      <c r="DW168" s="24">
        <v>225.458</v>
      </c>
      <c r="DX168" s="24">
        <v>6</v>
      </c>
      <c r="DY168" s="24">
        <v>83</v>
      </c>
      <c r="DZ168" s="24">
        <v>72</v>
      </c>
      <c r="EA168" s="24">
        <v>43.283000000000001</v>
      </c>
      <c r="EB168" s="24">
        <v>71.201999999999998</v>
      </c>
      <c r="EC168" s="24">
        <v>71.954999999999998</v>
      </c>
      <c r="ED168" s="24">
        <v>3</v>
      </c>
      <c r="EE168" s="96" t="s">
        <v>417</v>
      </c>
      <c r="EF168" s="96" t="s">
        <v>364</v>
      </c>
      <c r="EG168" s="24">
        <v>0</v>
      </c>
      <c r="EH168" s="24">
        <v>0</v>
      </c>
      <c r="EI168" s="24">
        <v>807.029</v>
      </c>
      <c r="EJ168" s="24">
        <v>0</v>
      </c>
      <c r="EK168" s="24">
        <v>65</v>
      </c>
      <c r="EL168" s="24">
        <v>48</v>
      </c>
      <c r="EM168" s="24">
        <v>0</v>
      </c>
      <c r="EN168" s="24">
        <v>1</v>
      </c>
      <c r="EO168" s="25" t="s">
        <v>418</v>
      </c>
      <c r="EP168" s="24">
        <v>9.2089999999999996</v>
      </c>
      <c r="EQ168" s="24">
        <v>46.311999999999998</v>
      </c>
      <c r="ER168" s="24">
        <v>47.167999999999999</v>
      </c>
      <c r="ES168" s="24">
        <v>10</v>
      </c>
      <c r="ET168" s="25" t="s">
        <v>5438</v>
      </c>
      <c r="EU168" s="24">
        <v>255.85300000000001</v>
      </c>
      <c r="EV168" s="24">
        <v>256.44299999999998</v>
      </c>
      <c r="EW168" s="24">
        <v>390.553</v>
      </c>
      <c r="EX168" s="24">
        <v>4</v>
      </c>
      <c r="EY168" s="24">
        <v>65</v>
      </c>
      <c r="EZ168" s="24">
        <v>57</v>
      </c>
      <c r="FA168" s="24">
        <v>16.463000000000001</v>
      </c>
      <c r="FB168" s="24">
        <v>103.795</v>
      </c>
      <c r="FC168" s="24">
        <v>106.145</v>
      </c>
      <c r="FD168" s="24">
        <v>8</v>
      </c>
      <c r="FE168" s="25" t="s">
        <v>5439</v>
      </c>
      <c r="FF168" s="24">
        <v>4</v>
      </c>
      <c r="FG168" s="24">
        <v>0</v>
      </c>
      <c r="FH168" s="24">
        <v>0</v>
      </c>
      <c r="FI168" s="24">
        <v>1</v>
      </c>
      <c r="FJ168" s="24">
        <v>3</v>
      </c>
      <c r="FK168" s="24">
        <v>0</v>
      </c>
      <c r="FL168" s="25" t="s">
        <v>336</v>
      </c>
      <c r="FM168" s="25" t="s">
        <v>313</v>
      </c>
      <c r="FN168" s="24">
        <v>1</v>
      </c>
      <c r="FO168" s="24">
        <v>426.065</v>
      </c>
      <c r="FP168" s="24">
        <v>478.04199999999997</v>
      </c>
      <c r="FQ168" s="24">
        <v>479.98200000000003</v>
      </c>
      <c r="FR168" s="24">
        <v>3</v>
      </c>
      <c r="FS168" s="25" t="s">
        <v>5440</v>
      </c>
      <c r="FT168" s="25" t="s">
        <v>331</v>
      </c>
      <c r="FU168" s="25"/>
      <c r="FV168" s="74">
        <v>0</v>
      </c>
      <c r="FW168" s="25" t="s">
        <v>5441</v>
      </c>
      <c r="FX168" s="25" t="s">
        <v>336</v>
      </c>
      <c r="FY168" s="24">
        <v>144.309</v>
      </c>
      <c r="FZ168" s="24">
        <v>220.63900000000001</v>
      </c>
      <c r="GA168" s="24">
        <v>223.167</v>
      </c>
      <c r="GB168" s="24">
        <v>3</v>
      </c>
      <c r="GC168" s="25" t="s">
        <v>1511</v>
      </c>
      <c r="GD168" s="25" t="s">
        <v>368</v>
      </c>
      <c r="GE168" s="25"/>
      <c r="GF168" s="74">
        <v>1</v>
      </c>
      <c r="GG168" s="25" t="s">
        <v>5442</v>
      </c>
      <c r="GH168" s="25" t="s">
        <v>360</v>
      </c>
      <c r="GI168" s="24">
        <v>90.076999999999998</v>
      </c>
      <c r="GJ168" s="24">
        <v>92.29</v>
      </c>
      <c r="GK168" s="24">
        <v>107.72799999999999</v>
      </c>
      <c r="GL168" s="24">
        <v>2</v>
      </c>
      <c r="GM168" s="24">
        <v>2</v>
      </c>
      <c r="GN168" s="25" t="s">
        <v>5443</v>
      </c>
      <c r="GO168" s="24">
        <v>21.527000000000001</v>
      </c>
      <c r="GP168" s="24">
        <v>21.527000000000001</v>
      </c>
      <c r="GQ168" s="24">
        <v>23.917999999999999</v>
      </c>
      <c r="GR168" s="24">
        <v>1</v>
      </c>
      <c r="GS168" s="24">
        <v>1</v>
      </c>
      <c r="GT168" s="24">
        <v>0</v>
      </c>
      <c r="GU168" s="24">
        <v>1</v>
      </c>
      <c r="GV168" s="24">
        <v>4</v>
      </c>
      <c r="GW168" s="25" t="s">
        <v>627</v>
      </c>
      <c r="GX168" s="24">
        <v>10.99</v>
      </c>
      <c r="GY168" s="24">
        <v>70.616</v>
      </c>
      <c r="GZ168" s="24">
        <v>72.156999999999996</v>
      </c>
      <c r="HA168" s="24">
        <v>11</v>
      </c>
      <c r="HB168" s="24">
        <v>4</v>
      </c>
      <c r="HC168" s="24">
        <v>4</v>
      </c>
      <c r="HD168" s="24">
        <v>2</v>
      </c>
      <c r="HE168" s="24">
        <v>3</v>
      </c>
      <c r="HF168" s="24">
        <v>2</v>
      </c>
      <c r="HG168" s="24">
        <v>4</v>
      </c>
      <c r="HH168" s="24">
        <v>3</v>
      </c>
      <c r="HI168" s="25" t="s">
        <v>3684</v>
      </c>
      <c r="HJ168" s="25" t="s">
        <v>3685</v>
      </c>
      <c r="HK168" s="8"/>
      <c r="HL168" s="25" t="s">
        <v>5426</v>
      </c>
      <c r="HM168" s="23">
        <v>44267.427777777775</v>
      </c>
      <c r="HN168" s="23">
        <v>44267.456354166665</v>
      </c>
      <c r="HO168" s="24">
        <v>100</v>
      </c>
      <c r="HP168" s="24">
        <v>2469</v>
      </c>
      <c r="HQ168" s="24">
        <v>1</v>
      </c>
      <c r="HR168" s="23">
        <v>44267.456373668982</v>
      </c>
      <c r="HS168" s="25" t="s">
        <v>314</v>
      </c>
      <c r="HT168" s="25" t="s">
        <v>407</v>
      </c>
      <c r="HU168" s="25" t="s">
        <v>444</v>
      </c>
      <c r="HV168" s="25" t="s">
        <v>675</v>
      </c>
      <c r="HW168" s="24">
        <v>1</v>
      </c>
      <c r="HX168" s="24">
        <v>2</v>
      </c>
      <c r="HY168" s="24">
        <v>2</v>
      </c>
      <c r="HZ168" s="24">
        <v>1</v>
      </c>
      <c r="IA168" s="24">
        <v>2</v>
      </c>
      <c r="IB168" s="24">
        <v>1</v>
      </c>
      <c r="IC168" s="24">
        <v>2</v>
      </c>
      <c r="ID168" s="24">
        <v>2</v>
      </c>
      <c r="IE168" s="25" t="s">
        <v>5444</v>
      </c>
      <c r="IF168" s="24">
        <v>1</v>
      </c>
      <c r="IG168" s="24">
        <v>1</v>
      </c>
      <c r="IH168" s="25" t="s">
        <v>3788</v>
      </c>
      <c r="II168" s="25" t="s">
        <v>633</v>
      </c>
      <c r="IJ168" s="25"/>
      <c r="IK168" s="74">
        <v>0</v>
      </c>
      <c r="IL168" s="25" t="s">
        <v>5445</v>
      </c>
      <c r="IM168" s="74">
        <v>21</v>
      </c>
      <c r="IN168" s="25"/>
      <c r="IO168" s="74">
        <v>0</v>
      </c>
      <c r="IP168" s="25" t="s">
        <v>5446</v>
      </c>
      <c r="IQ168" s="25" t="s">
        <v>1727</v>
      </c>
      <c r="IR168" s="74">
        <v>22</v>
      </c>
      <c r="IS168" s="25"/>
      <c r="IT168" s="74">
        <v>1</v>
      </c>
      <c r="IU168" s="25" t="s">
        <v>5447</v>
      </c>
      <c r="IV168" s="74">
        <v>21</v>
      </c>
      <c r="IW168" s="25"/>
      <c r="IX168" s="74">
        <v>1</v>
      </c>
      <c r="IY168" s="25" t="s">
        <v>5448</v>
      </c>
      <c r="IZ168" s="25" t="s">
        <v>939</v>
      </c>
      <c r="JA168" s="74">
        <v>28</v>
      </c>
      <c r="JB168" s="25"/>
      <c r="JC168" s="74">
        <v>0</v>
      </c>
      <c r="JD168" s="25" t="s">
        <v>635</v>
      </c>
      <c r="JE168" s="74">
        <v>60</v>
      </c>
      <c r="JF168" s="25"/>
      <c r="JG168" s="74">
        <v>1</v>
      </c>
      <c r="JH168" s="25" t="s">
        <v>5449</v>
      </c>
      <c r="JI168" s="24">
        <v>0</v>
      </c>
      <c r="JJ168" s="24">
        <v>1</v>
      </c>
      <c r="JK168" s="24">
        <v>3</v>
      </c>
      <c r="JL168" s="24">
        <v>2</v>
      </c>
      <c r="JM168" s="25" t="s">
        <v>5450</v>
      </c>
      <c r="JN168" s="24">
        <v>1</v>
      </c>
      <c r="JO168" s="24">
        <v>3</v>
      </c>
      <c r="JP168" s="24">
        <v>2</v>
      </c>
      <c r="JQ168" s="24">
        <v>3</v>
      </c>
      <c r="JR168" s="24">
        <v>1</v>
      </c>
      <c r="JS168" s="25" t="s">
        <v>5451</v>
      </c>
      <c r="JT168" s="24">
        <v>2</v>
      </c>
      <c r="JU168" s="24">
        <v>1</v>
      </c>
      <c r="JV168" s="25" t="s">
        <v>5452</v>
      </c>
      <c r="JW168" s="24">
        <v>2</v>
      </c>
      <c r="JX168" s="24">
        <v>0</v>
      </c>
      <c r="JY168" s="24">
        <v>0</v>
      </c>
      <c r="JZ168" s="24">
        <v>1</v>
      </c>
      <c r="KA168" s="24">
        <v>0</v>
      </c>
      <c r="KB168" s="25" t="s">
        <v>336</v>
      </c>
      <c r="KC168" s="25" t="s">
        <v>313</v>
      </c>
      <c r="KD168" s="24">
        <v>2</v>
      </c>
      <c r="KE168" s="24">
        <v>5.5330000000000004</v>
      </c>
      <c r="KF168" s="24">
        <v>37.136000000000003</v>
      </c>
      <c r="KG168" s="24">
        <v>37.834000000000003</v>
      </c>
      <c r="KH168" s="24">
        <v>9</v>
      </c>
      <c r="KI168" s="24">
        <v>2</v>
      </c>
      <c r="KJ168" s="24">
        <v>2</v>
      </c>
      <c r="KK168" s="24">
        <v>2</v>
      </c>
      <c r="KL168" s="24">
        <v>2</v>
      </c>
      <c r="KM168" s="24">
        <v>2</v>
      </c>
      <c r="KN168" s="24">
        <v>10</v>
      </c>
      <c r="KO168" s="24">
        <v>2</v>
      </c>
      <c r="KP168" s="25" t="s">
        <v>322</v>
      </c>
      <c r="KQ168" s="25" t="s">
        <v>313</v>
      </c>
      <c r="KR168" s="24">
        <v>1</v>
      </c>
      <c r="KS168" s="25" t="s">
        <v>633</v>
      </c>
      <c r="KT168" s="25" t="s">
        <v>313</v>
      </c>
      <c r="KU168" s="24">
        <v>3</v>
      </c>
      <c r="KV168" s="24">
        <v>2</v>
      </c>
      <c r="KW168" s="24">
        <v>1</v>
      </c>
      <c r="KX168" s="24">
        <v>2</v>
      </c>
      <c r="KY168" s="24">
        <v>3</v>
      </c>
      <c r="KZ168" s="24">
        <v>2</v>
      </c>
      <c r="LA168" s="24">
        <v>2</v>
      </c>
      <c r="LB168" s="24">
        <v>3</v>
      </c>
      <c r="LC168" s="24">
        <v>3</v>
      </c>
      <c r="LD168" s="24">
        <v>3</v>
      </c>
      <c r="LE168" s="24">
        <v>3</v>
      </c>
      <c r="LF168" s="24">
        <v>3</v>
      </c>
      <c r="LG168" s="24">
        <v>2</v>
      </c>
      <c r="LH168" s="24">
        <v>4</v>
      </c>
      <c r="LI168" s="24">
        <v>2</v>
      </c>
      <c r="LJ168" s="24">
        <v>2</v>
      </c>
      <c r="LK168" s="24">
        <v>3</v>
      </c>
      <c r="LL168" s="24">
        <v>3</v>
      </c>
      <c r="LM168" s="24">
        <v>3</v>
      </c>
      <c r="LN168" s="24">
        <v>3</v>
      </c>
      <c r="LO168" s="24">
        <v>3</v>
      </c>
      <c r="LP168" s="24">
        <v>3</v>
      </c>
      <c r="LQ168" s="24">
        <v>3</v>
      </c>
      <c r="LR168" s="24">
        <v>3</v>
      </c>
      <c r="LS168" s="24">
        <v>2</v>
      </c>
      <c r="LT168" s="24">
        <v>2</v>
      </c>
      <c r="LU168" s="24">
        <v>3</v>
      </c>
      <c r="LV168" s="25" t="s">
        <v>5453</v>
      </c>
      <c r="LW168" s="25" t="s">
        <v>704</v>
      </c>
      <c r="LX168" s="25" t="s">
        <v>5454</v>
      </c>
      <c r="LY168" s="25" t="s">
        <v>5455</v>
      </c>
      <c r="LZ168" s="24">
        <v>36</v>
      </c>
      <c r="MA168">
        <f t="shared" si="117"/>
        <v>10</v>
      </c>
      <c r="MB168">
        <f t="shared" si="118"/>
        <v>10</v>
      </c>
      <c r="MC168">
        <f t="shared" si="119"/>
        <v>15</v>
      </c>
      <c r="MD168">
        <f t="shared" si="120"/>
        <v>10</v>
      </c>
      <c r="ME168">
        <f t="shared" si="150"/>
        <v>30</v>
      </c>
      <c r="MF168">
        <f t="shared" si="151"/>
        <v>1.6666666666666667</v>
      </c>
      <c r="MG168">
        <f t="shared" si="152"/>
        <v>1.6666666666666667</v>
      </c>
      <c r="MH168">
        <f t="shared" si="153"/>
        <v>3</v>
      </c>
      <c r="MI168">
        <f t="shared" si="154"/>
        <v>2</v>
      </c>
      <c r="MJ168">
        <f t="shared" si="155"/>
        <v>2.5</v>
      </c>
      <c r="MK168">
        <f t="shared" si="156"/>
        <v>0.8</v>
      </c>
      <c r="ML168">
        <f t="shared" si="157"/>
        <v>1.6</v>
      </c>
      <c r="MM168">
        <f t="shared" si="158"/>
        <v>1</v>
      </c>
      <c r="MN168">
        <f t="shared" si="159"/>
        <v>0</v>
      </c>
      <c r="MO168">
        <f t="shared" si="160"/>
        <v>0.83333333333333337</v>
      </c>
      <c r="MP168">
        <f t="shared" si="161"/>
        <v>1.3333333333333333</v>
      </c>
      <c r="MQ168">
        <f t="shared" si="162"/>
        <v>0.66666666666666663</v>
      </c>
      <c r="MR168">
        <f t="shared" si="163"/>
        <v>0.33333333333333331</v>
      </c>
      <c r="MS168">
        <f t="shared" si="164"/>
        <v>84.714285714285708</v>
      </c>
      <c r="MT168">
        <f t="shared" si="165"/>
        <v>76.571428571428569</v>
      </c>
      <c r="MU168" s="77">
        <f t="shared" si="121"/>
        <v>0</v>
      </c>
      <c r="MV168">
        <f t="shared" si="122"/>
        <v>0</v>
      </c>
      <c r="MW168">
        <v>0</v>
      </c>
      <c r="MX168">
        <v>1</v>
      </c>
      <c r="MY168">
        <f t="shared" si="123"/>
        <v>0</v>
      </c>
      <c r="MZ168">
        <v>1</v>
      </c>
      <c r="NA168">
        <v>1</v>
      </c>
      <c r="NB168">
        <f t="shared" si="124"/>
        <v>0</v>
      </c>
      <c r="NC168">
        <f t="shared" si="125"/>
        <v>0</v>
      </c>
      <c r="ND168">
        <f t="shared" si="126"/>
        <v>1</v>
      </c>
      <c r="NE168">
        <f t="shared" si="127"/>
        <v>0</v>
      </c>
      <c r="NF168">
        <f t="shared" si="128"/>
        <v>0</v>
      </c>
      <c r="NG168">
        <f t="shared" si="129"/>
        <v>1</v>
      </c>
      <c r="NH168">
        <f t="shared" si="130"/>
        <v>0</v>
      </c>
      <c r="NI168">
        <f t="shared" si="131"/>
        <v>0</v>
      </c>
      <c r="NJ168">
        <f t="shared" si="132"/>
        <v>1</v>
      </c>
      <c r="NK168">
        <f t="shared" si="133"/>
        <v>1</v>
      </c>
      <c r="NL168">
        <f t="shared" si="134"/>
        <v>0</v>
      </c>
      <c r="NM168">
        <f t="shared" si="135"/>
        <v>1</v>
      </c>
      <c r="NN168" s="77">
        <f t="shared" si="136"/>
        <v>0.5</v>
      </c>
      <c r="NO168" s="77">
        <f t="shared" si="137"/>
        <v>1</v>
      </c>
      <c r="NP168" s="77">
        <f t="shared" si="138"/>
        <v>1</v>
      </c>
      <c r="NQ168" s="77">
        <f t="shared" si="139"/>
        <v>0</v>
      </c>
      <c r="NR168" s="77">
        <f t="shared" si="140"/>
        <v>1</v>
      </c>
      <c r="NS168" s="77">
        <f t="shared" si="141"/>
        <v>1</v>
      </c>
      <c r="NT168" s="77">
        <f t="shared" si="142"/>
        <v>1</v>
      </c>
      <c r="NU168" s="77">
        <f t="shared" si="143"/>
        <v>1</v>
      </c>
      <c r="NV168" s="77">
        <f t="shared" si="144"/>
        <v>1</v>
      </c>
      <c r="NW168" s="77" t="e">
        <f>IF(LEN(VLOOKUP(I:I,#REF!, 2, 0))=0, "", VLOOKUP(I:I,#REF!, 2, 0))</f>
        <v>#REF!</v>
      </c>
      <c r="NX168" s="77" t="e">
        <f>IF(LEN(VLOOKUP(I:I,#REF!, 3, 0))=0, "", VLOOKUP(I:I,#REF!, 3, 0))</f>
        <v>#REF!</v>
      </c>
      <c r="NY168" s="77">
        <f t="shared" si="166"/>
        <v>0.5</v>
      </c>
      <c r="NZ168" s="77">
        <f t="shared" si="167"/>
        <v>0.75</v>
      </c>
      <c r="OA168" s="77">
        <f t="shared" si="168"/>
        <v>0</v>
      </c>
      <c r="OB168" s="77">
        <f t="shared" si="145"/>
        <v>0.33333333333333331</v>
      </c>
      <c r="OC168">
        <f t="shared" si="146"/>
        <v>0.5</v>
      </c>
      <c r="OD168" s="77">
        <f t="shared" si="169"/>
        <v>0.25</v>
      </c>
      <c r="OE168">
        <f t="shared" si="147"/>
        <v>0.7</v>
      </c>
      <c r="OF168">
        <f t="shared" si="148"/>
        <v>0.63636363636363635</v>
      </c>
      <c r="OG168" t="e">
        <f t="shared" si="170"/>
        <v>#REF!</v>
      </c>
      <c r="OH168">
        <f t="shared" si="149"/>
        <v>0.41666666666666669</v>
      </c>
      <c r="OI168">
        <f t="shared" si="171"/>
        <v>0.25</v>
      </c>
      <c r="OJ168" s="77">
        <f t="shared" si="172"/>
        <v>0.5</v>
      </c>
      <c r="OK168" t="e">
        <f>IF(LEN(VLOOKUP(I:I,#REF!, 2, 0))=0, "", VLOOKUP(I:I,#REF!, 2, 0))</f>
        <v>#REF!</v>
      </c>
      <c r="OL168" t="e">
        <f>IF(LEN(VLOOKUP(I:I,#REF!, 3, 0))=0, "", VLOOKUP(I:I,#REF!, 3, 0))</f>
        <v>#REF!</v>
      </c>
      <c r="OM168" t="s">
        <v>353</v>
      </c>
      <c r="ON168" t="s">
        <v>353</v>
      </c>
      <c r="OO168" s="1">
        <v>0</v>
      </c>
      <c r="OP168">
        <f t="shared" si="173"/>
        <v>8</v>
      </c>
      <c r="OQ168">
        <v>0</v>
      </c>
      <c r="OR168">
        <v>6</v>
      </c>
      <c r="OS168">
        <f t="shared" si="174"/>
        <v>8</v>
      </c>
    </row>
    <row r="169" spans="1:409" ht="18" customHeight="1">
      <c r="F169">
        <v>1</v>
      </c>
      <c r="G169">
        <v>1</v>
      </c>
      <c r="H169" s="112" t="s">
        <v>5456</v>
      </c>
      <c r="I169" s="112" t="s">
        <v>5456</v>
      </c>
      <c r="J169" s="22"/>
      <c r="K169" s="23">
        <v>44264.432627314818</v>
      </c>
      <c r="L169" s="23">
        <v>44264.487858796296</v>
      </c>
      <c r="M169" s="24">
        <v>100</v>
      </c>
      <c r="N169" s="24">
        <v>1</v>
      </c>
      <c r="O169" s="74">
        <v>1</v>
      </c>
      <c r="P169" s="25" t="s">
        <v>313</v>
      </c>
      <c r="Q169" s="24">
        <v>4772</v>
      </c>
      <c r="R169" s="24">
        <v>1</v>
      </c>
      <c r="S169" s="23">
        <v>44264.487874664352</v>
      </c>
      <c r="T169" s="25" t="s">
        <v>314</v>
      </c>
      <c r="U169" s="25" t="s">
        <v>407</v>
      </c>
      <c r="V169" s="25" t="s">
        <v>408</v>
      </c>
      <c r="W169" s="25" t="s">
        <v>317</v>
      </c>
      <c r="X169" s="24">
        <v>1.6120000000000001</v>
      </c>
      <c r="Y169" s="24">
        <v>32.889000000000003</v>
      </c>
      <c r="Z169" s="24">
        <v>49.499000000000002</v>
      </c>
      <c r="AA169" s="24">
        <v>5</v>
      </c>
      <c r="AB169" s="24">
        <v>2</v>
      </c>
      <c r="AC169" s="24">
        <v>0</v>
      </c>
      <c r="AD169" s="24">
        <v>1</v>
      </c>
      <c r="AE169" s="24">
        <v>0</v>
      </c>
      <c r="AF169" s="24">
        <v>1</v>
      </c>
      <c r="AG169" s="24">
        <v>2</v>
      </c>
      <c r="AH169" s="24">
        <v>0</v>
      </c>
      <c r="AI169" s="24">
        <v>0</v>
      </c>
      <c r="AJ169" s="25" t="s">
        <v>5457</v>
      </c>
      <c r="AK169" s="24">
        <v>2.839</v>
      </c>
      <c r="AL169" s="24">
        <v>4.3380000000000001</v>
      </c>
      <c r="AM169" s="24">
        <v>8.0410000000000004</v>
      </c>
      <c r="AN169" s="24">
        <v>2</v>
      </c>
      <c r="AO169" s="24">
        <v>2</v>
      </c>
      <c r="AP169" s="24">
        <v>0</v>
      </c>
      <c r="AQ169" s="24">
        <v>10.167999999999999</v>
      </c>
      <c r="AR169" s="24">
        <v>163.15299999999999</v>
      </c>
      <c r="AS169" s="24">
        <v>164.79900000000001</v>
      </c>
      <c r="AT169" s="24">
        <v>2</v>
      </c>
      <c r="AU169" s="24">
        <v>312.39400000000001</v>
      </c>
      <c r="AV169" s="24">
        <v>514.95600000000002</v>
      </c>
      <c r="AW169" s="24">
        <v>524.53300000000002</v>
      </c>
      <c r="AX169" s="24">
        <v>7</v>
      </c>
      <c r="AY169" s="25" t="s">
        <v>5458</v>
      </c>
      <c r="AZ169" s="25" t="s">
        <v>377</v>
      </c>
      <c r="BA169" s="25"/>
      <c r="BB169" s="74">
        <v>1</v>
      </c>
      <c r="BC169" s="25" t="s">
        <v>5459</v>
      </c>
      <c r="BD169" s="24">
        <v>0</v>
      </c>
      <c r="BE169" s="24">
        <v>0</v>
      </c>
      <c r="BF169" s="24">
        <v>280.86599999999999</v>
      </c>
      <c r="BG169" s="24">
        <v>0</v>
      </c>
      <c r="BH169" s="24">
        <v>2.2709999999999999</v>
      </c>
      <c r="BI169" s="24">
        <v>2.64</v>
      </c>
      <c r="BJ169" s="24">
        <v>22.992000000000001</v>
      </c>
      <c r="BK169" s="24">
        <v>2</v>
      </c>
      <c r="BL169" s="25" t="s">
        <v>5460</v>
      </c>
      <c r="BM169" s="24">
        <v>0</v>
      </c>
      <c r="BN169" s="24">
        <v>0</v>
      </c>
      <c r="BO169" s="24">
        <v>50.286000000000001</v>
      </c>
      <c r="BP169" s="24">
        <v>0</v>
      </c>
      <c r="BQ169" s="24">
        <v>100</v>
      </c>
      <c r="BR169" s="24">
        <v>100</v>
      </c>
      <c r="BS169" s="24">
        <v>345.43900000000002</v>
      </c>
      <c r="BT169" s="24">
        <v>350.62700000000001</v>
      </c>
      <c r="BU169" s="24">
        <v>543.81600000000003</v>
      </c>
      <c r="BV169" s="24">
        <v>2</v>
      </c>
      <c r="BW169" s="25" t="s">
        <v>572</v>
      </c>
      <c r="BX169" s="25" t="s">
        <v>572</v>
      </c>
      <c r="BY169" s="25"/>
      <c r="BZ169" s="74">
        <v>0</v>
      </c>
      <c r="CA169" s="25" t="s">
        <v>5461</v>
      </c>
      <c r="CB169" s="24">
        <v>13.694000000000001</v>
      </c>
      <c r="CC169" s="24">
        <v>13.694000000000001</v>
      </c>
      <c r="CD169" s="24">
        <v>91.296999999999997</v>
      </c>
      <c r="CE169" s="24">
        <v>1</v>
      </c>
      <c r="CF169" s="24">
        <v>100</v>
      </c>
      <c r="CG169" s="24">
        <v>99</v>
      </c>
      <c r="CH169" s="24">
        <v>1.9450000000000001</v>
      </c>
      <c r="CI169" s="24">
        <v>68.867000000000004</v>
      </c>
      <c r="CJ169" s="24">
        <v>72.727000000000004</v>
      </c>
      <c r="CK169" s="24">
        <v>3</v>
      </c>
      <c r="CL169" s="99" t="s">
        <v>413</v>
      </c>
      <c r="CM169" s="96" t="s">
        <v>414</v>
      </c>
      <c r="CN169" s="24">
        <v>4.8449999999999998</v>
      </c>
      <c r="CO169" s="24">
        <v>4.8449999999999998</v>
      </c>
      <c r="CP169" s="24">
        <v>151.33699999999999</v>
      </c>
      <c r="CQ169" s="24">
        <v>1</v>
      </c>
      <c r="CR169" s="24">
        <v>81</v>
      </c>
      <c r="CS169" s="24">
        <v>94</v>
      </c>
      <c r="CT169" s="24">
        <v>0</v>
      </c>
      <c r="CU169" s="24">
        <v>0</v>
      </c>
      <c r="CV169" s="25" t="s">
        <v>5462</v>
      </c>
      <c r="CW169" s="24">
        <v>7.391</v>
      </c>
      <c r="CX169" s="24">
        <v>53.662999999999997</v>
      </c>
      <c r="CY169" s="24">
        <v>229.91</v>
      </c>
      <c r="CZ169" s="24">
        <v>2</v>
      </c>
      <c r="DA169" s="24">
        <v>1.847</v>
      </c>
      <c r="DB169" s="24">
        <v>1.847</v>
      </c>
      <c r="DC169" s="24">
        <v>5.0430000000000001</v>
      </c>
      <c r="DD169" s="24">
        <v>1</v>
      </c>
      <c r="DE169" s="25" t="s">
        <v>377</v>
      </c>
      <c r="DF169" s="24">
        <v>5.2039999999999997</v>
      </c>
      <c r="DG169" s="24">
        <v>5.2039999999999997</v>
      </c>
      <c r="DH169" s="24">
        <v>39.040999999999997</v>
      </c>
      <c r="DI169" s="24">
        <v>1</v>
      </c>
      <c r="DJ169" s="24">
        <v>100</v>
      </c>
      <c r="DK169" s="24">
        <v>71</v>
      </c>
      <c r="DL169" s="24">
        <v>134.31399999999999</v>
      </c>
      <c r="DM169" s="24">
        <v>138.66800000000001</v>
      </c>
      <c r="DN169" s="24">
        <v>154.09100000000001</v>
      </c>
      <c r="DO169" s="24">
        <v>2</v>
      </c>
      <c r="DP169" s="25" t="s">
        <v>356</v>
      </c>
      <c r="DQ169" s="25" t="s">
        <v>320</v>
      </c>
      <c r="DR169" s="25"/>
      <c r="DS169" s="74">
        <v>-888</v>
      </c>
      <c r="DT169" s="25" t="s">
        <v>356</v>
      </c>
      <c r="DU169" s="24">
        <v>374.55099999999999</v>
      </c>
      <c r="DV169" s="24">
        <v>374.55099999999999</v>
      </c>
      <c r="DW169" s="24">
        <v>375.702</v>
      </c>
      <c r="DX169" s="24">
        <v>1</v>
      </c>
      <c r="DY169" s="24">
        <v>80</v>
      </c>
      <c r="DZ169" s="24">
        <v>70</v>
      </c>
      <c r="EA169" s="24">
        <v>36.533000000000001</v>
      </c>
      <c r="EB169" s="24">
        <v>49.811</v>
      </c>
      <c r="EC169" s="24">
        <v>68.272000000000006</v>
      </c>
      <c r="ED169" s="24">
        <v>3</v>
      </c>
      <c r="EE169" s="96" t="s">
        <v>5463</v>
      </c>
      <c r="EF169" s="96" t="s">
        <v>3412</v>
      </c>
      <c r="EG169" s="24">
        <v>123.55200000000001</v>
      </c>
      <c r="EH169" s="24">
        <v>123.55200000000001</v>
      </c>
      <c r="EI169" s="24">
        <v>124.012</v>
      </c>
      <c r="EJ169" s="24">
        <v>1</v>
      </c>
      <c r="EK169" s="24">
        <v>51</v>
      </c>
      <c r="EL169" s="24">
        <v>32</v>
      </c>
      <c r="EM169" s="24">
        <v>0</v>
      </c>
      <c r="EN169" s="24">
        <v>0</v>
      </c>
      <c r="EO169" s="25" t="s">
        <v>418</v>
      </c>
      <c r="EP169" s="24">
        <v>24.236000000000001</v>
      </c>
      <c r="EQ169" s="24">
        <v>35.902000000000001</v>
      </c>
      <c r="ER169" s="24">
        <v>41.219000000000001</v>
      </c>
      <c r="ES169" s="24">
        <v>4</v>
      </c>
      <c r="ET169" s="25" t="s">
        <v>1645</v>
      </c>
      <c r="EU169" s="24">
        <v>0</v>
      </c>
      <c r="EV169" s="24">
        <v>0</v>
      </c>
      <c r="EW169" s="24">
        <v>283.76600000000002</v>
      </c>
      <c r="EX169" s="24">
        <v>0</v>
      </c>
      <c r="EY169" s="24">
        <v>28</v>
      </c>
      <c r="EZ169" s="24">
        <v>100</v>
      </c>
      <c r="FA169" s="24">
        <v>13.007</v>
      </c>
      <c r="FB169" s="24">
        <v>63.856000000000002</v>
      </c>
      <c r="FC169" s="24">
        <v>66.031000000000006</v>
      </c>
      <c r="FD169" s="24">
        <v>5</v>
      </c>
      <c r="FE169" s="25" t="s">
        <v>5464</v>
      </c>
      <c r="FF169" s="24">
        <v>1</v>
      </c>
      <c r="FG169" s="24">
        <v>3</v>
      </c>
      <c r="FH169" s="24">
        <v>0</v>
      </c>
      <c r="FI169" s="24">
        <v>0</v>
      </c>
      <c r="FJ169" s="24">
        <v>3</v>
      </c>
      <c r="FK169" s="24">
        <v>0</v>
      </c>
      <c r="FL169" s="25" t="s">
        <v>313</v>
      </c>
      <c r="FM169" s="25" t="s">
        <v>313</v>
      </c>
      <c r="FN169" s="24">
        <v>1</v>
      </c>
      <c r="FO169" s="24">
        <v>107.27500000000001</v>
      </c>
      <c r="FP169" s="24">
        <v>161.721</v>
      </c>
      <c r="FQ169" s="24">
        <v>164.77799999999999</v>
      </c>
      <c r="FR169" s="24">
        <v>5</v>
      </c>
      <c r="FS169" s="25" t="s">
        <v>323</v>
      </c>
      <c r="FT169" s="25" t="s">
        <v>323</v>
      </c>
      <c r="FU169" s="25"/>
      <c r="FV169" s="74">
        <v>1</v>
      </c>
      <c r="FW169" s="25" t="s">
        <v>5465</v>
      </c>
      <c r="FX169" s="25" t="s">
        <v>336</v>
      </c>
      <c r="FY169" s="24">
        <v>48.52</v>
      </c>
      <c r="FZ169" s="24">
        <v>88.63</v>
      </c>
      <c r="GA169" s="24">
        <v>91.236000000000004</v>
      </c>
      <c r="GB169" s="24">
        <v>4</v>
      </c>
      <c r="GC169" s="25" t="s">
        <v>356</v>
      </c>
      <c r="GD169" s="25" t="s">
        <v>320</v>
      </c>
      <c r="GE169" s="25"/>
      <c r="GF169" s="74">
        <v>-888</v>
      </c>
      <c r="GG169" s="25" t="s">
        <v>356</v>
      </c>
      <c r="GH169" s="25" t="s">
        <v>336</v>
      </c>
      <c r="GI169" s="24">
        <v>23.245000000000001</v>
      </c>
      <c r="GJ169" s="24">
        <v>43.234000000000002</v>
      </c>
      <c r="GK169" s="24">
        <v>43.856000000000002</v>
      </c>
      <c r="GL169" s="24">
        <v>3</v>
      </c>
      <c r="GM169" s="24">
        <v>2</v>
      </c>
      <c r="GN169" s="25" t="s">
        <v>5466</v>
      </c>
      <c r="GO169" s="24">
        <v>28.465</v>
      </c>
      <c r="GP169" s="24">
        <v>28.465</v>
      </c>
      <c r="GQ169" s="24">
        <v>30.628</v>
      </c>
      <c r="GR169" s="24">
        <v>1</v>
      </c>
      <c r="GS169" s="24">
        <v>2</v>
      </c>
      <c r="GT169" s="24">
        <v>0</v>
      </c>
      <c r="GU169" s="24">
        <v>0</v>
      </c>
      <c r="GV169" s="24">
        <v>1</v>
      </c>
      <c r="GW169" s="25" t="s">
        <v>2913</v>
      </c>
      <c r="GX169" s="24">
        <v>5.3639999999999999</v>
      </c>
      <c r="GY169" s="24">
        <v>48.244999999999997</v>
      </c>
      <c r="GZ169" s="24">
        <v>50.277999999999999</v>
      </c>
      <c r="HA169" s="24">
        <v>7</v>
      </c>
      <c r="HB169" s="24">
        <v>2</v>
      </c>
      <c r="HC169" s="24">
        <v>2</v>
      </c>
      <c r="HD169" s="24">
        <v>3</v>
      </c>
      <c r="HE169" s="24">
        <v>4</v>
      </c>
      <c r="HF169" s="24">
        <v>4</v>
      </c>
      <c r="HG169" s="24">
        <v>3</v>
      </c>
      <c r="HH169" s="24">
        <v>3</v>
      </c>
      <c r="HI169" s="25" t="s">
        <v>3684</v>
      </c>
      <c r="HJ169" s="25" t="s">
        <v>3685</v>
      </c>
      <c r="HK169" s="8"/>
      <c r="HL169" s="25" t="s">
        <v>5456</v>
      </c>
      <c r="HM169" s="23">
        <v>44267.428368055553</v>
      </c>
      <c r="HN169" s="23">
        <v>44267.47388888889</v>
      </c>
      <c r="HO169" s="24">
        <v>100</v>
      </c>
      <c r="HP169" s="24">
        <v>3933</v>
      </c>
      <c r="HQ169" s="24">
        <v>1</v>
      </c>
      <c r="HR169" s="23">
        <v>44267.473907974534</v>
      </c>
      <c r="HS169" s="25" t="s">
        <v>314</v>
      </c>
      <c r="HT169" s="25" t="s">
        <v>407</v>
      </c>
      <c r="HU169" s="25" t="s">
        <v>408</v>
      </c>
      <c r="HV169" s="25" t="s">
        <v>317</v>
      </c>
      <c r="HW169" s="24">
        <v>1</v>
      </c>
      <c r="HX169" s="24">
        <v>0</v>
      </c>
      <c r="HY169" s="24">
        <v>1</v>
      </c>
      <c r="HZ169" s="24">
        <v>1</v>
      </c>
      <c r="IA169" s="24">
        <v>1</v>
      </c>
      <c r="IB169" s="24">
        <v>1</v>
      </c>
      <c r="IC169" s="24">
        <v>1</v>
      </c>
      <c r="ID169" s="24">
        <v>1</v>
      </c>
      <c r="IE169" s="25" t="s">
        <v>418</v>
      </c>
      <c r="IF169" s="24">
        <v>3</v>
      </c>
      <c r="IG169" s="24">
        <v>0</v>
      </c>
      <c r="IH169" s="25" t="s">
        <v>391</v>
      </c>
      <c r="II169" s="25" t="s">
        <v>391</v>
      </c>
      <c r="IJ169" s="25"/>
      <c r="IK169" s="74">
        <v>1</v>
      </c>
      <c r="IL169" s="74">
        <v>33</v>
      </c>
      <c r="IM169" s="74">
        <v>33</v>
      </c>
      <c r="IN169" s="25"/>
      <c r="IO169" s="74">
        <v>1</v>
      </c>
      <c r="IP169" s="25" t="s">
        <v>1557</v>
      </c>
      <c r="IQ169" s="25" t="s">
        <v>356</v>
      </c>
      <c r="IR169" s="25" t="s">
        <v>320</v>
      </c>
      <c r="IS169" s="25"/>
      <c r="IT169" s="74">
        <v>-888</v>
      </c>
      <c r="IU169" s="25" t="s">
        <v>356</v>
      </c>
      <c r="IV169" s="25" t="s">
        <v>320</v>
      </c>
      <c r="IW169" s="25"/>
      <c r="IX169" s="24">
        <v>-888</v>
      </c>
      <c r="IY169" s="25" t="s">
        <v>356</v>
      </c>
      <c r="IZ169" s="74">
        <v>40</v>
      </c>
      <c r="JA169" s="74">
        <v>40</v>
      </c>
      <c r="JB169" s="25"/>
      <c r="JC169" s="74">
        <v>1</v>
      </c>
      <c r="JD169" s="74">
        <v>60</v>
      </c>
      <c r="JE169" s="74">
        <v>60</v>
      </c>
      <c r="JF169" s="25"/>
      <c r="JG169" s="74">
        <v>1</v>
      </c>
      <c r="JH169" s="25" t="s">
        <v>1559</v>
      </c>
      <c r="JI169" s="24">
        <v>2</v>
      </c>
      <c r="JJ169" s="24">
        <v>0</v>
      </c>
      <c r="JK169" s="24">
        <v>2</v>
      </c>
      <c r="JL169" s="24">
        <v>1</v>
      </c>
      <c r="JM169" s="25" t="s">
        <v>5467</v>
      </c>
      <c r="JN169" s="24">
        <v>1</v>
      </c>
      <c r="JO169" s="24">
        <v>2</v>
      </c>
      <c r="JP169" s="24">
        <v>2</v>
      </c>
      <c r="JQ169" s="24">
        <v>2</v>
      </c>
      <c r="JR169" s="24">
        <v>1</v>
      </c>
      <c r="JS169" s="25" t="s">
        <v>5468</v>
      </c>
      <c r="JT169" s="24">
        <v>2</v>
      </c>
      <c r="JU169" s="24">
        <v>1</v>
      </c>
      <c r="JV169" s="25" t="s">
        <v>5469</v>
      </c>
      <c r="JW169" s="24">
        <v>1</v>
      </c>
      <c r="JX169" s="24">
        <v>2</v>
      </c>
      <c r="JY169" s="24">
        <v>0</v>
      </c>
      <c r="JZ169" s="24">
        <v>1</v>
      </c>
      <c r="KA169" s="24">
        <v>0</v>
      </c>
      <c r="KB169" s="25" t="s">
        <v>313</v>
      </c>
      <c r="KC169" s="25" t="s">
        <v>313</v>
      </c>
      <c r="KD169" s="24">
        <v>0</v>
      </c>
      <c r="KE169" s="24">
        <v>65.274000000000001</v>
      </c>
      <c r="KF169" s="24">
        <v>85.948999999999998</v>
      </c>
      <c r="KG169" s="24">
        <v>89.100999999999999</v>
      </c>
      <c r="KH169" s="24">
        <v>7</v>
      </c>
      <c r="KI169" s="24">
        <v>1</v>
      </c>
      <c r="KJ169" s="24">
        <v>2</v>
      </c>
      <c r="KK169" s="24">
        <v>1</v>
      </c>
      <c r="KL169" s="24">
        <v>1</v>
      </c>
      <c r="KM169" s="24">
        <v>2</v>
      </c>
      <c r="KN169" s="24">
        <v>10</v>
      </c>
      <c r="KO169" s="24">
        <v>2</v>
      </c>
      <c r="KP169" s="25" t="s">
        <v>322</v>
      </c>
      <c r="KQ169" s="25" t="s">
        <v>313</v>
      </c>
      <c r="KR169" s="24">
        <v>1</v>
      </c>
      <c r="KS169" s="25" t="s">
        <v>633</v>
      </c>
      <c r="KT169" s="25" t="s">
        <v>313</v>
      </c>
      <c r="KU169" s="24">
        <v>1</v>
      </c>
      <c r="KV169" s="24">
        <v>1</v>
      </c>
      <c r="KW169" s="24">
        <v>1</v>
      </c>
      <c r="KX169" s="24">
        <v>1</v>
      </c>
      <c r="KY169" s="24">
        <v>1</v>
      </c>
      <c r="KZ169" s="24">
        <v>1</v>
      </c>
      <c r="LA169" s="24">
        <v>1</v>
      </c>
      <c r="LB169" s="24">
        <v>1</v>
      </c>
      <c r="LC169" s="24">
        <v>1</v>
      </c>
      <c r="LD169" s="24">
        <v>1</v>
      </c>
      <c r="LE169" s="24">
        <v>3</v>
      </c>
      <c r="LF169" s="24">
        <v>1</v>
      </c>
      <c r="LG169" s="24">
        <v>1</v>
      </c>
      <c r="LH169" s="24">
        <v>1</v>
      </c>
      <c r="LI169" s="24">
        <v>3</v>
      </c>
      <c r="LJ169" s="24">
        <v>2</v>
      </c>
      <c r="LK169" s="24">
        <v>3</v>
      </c>
      <c r="LL169" s="24">
        <v>1</v>
      </c>
      <c r="LM169" s="24">
        <v>4</v>
      </c>
      <c r="LN169" s="24">
        <v>4</v>
      </c>
      <c r="LO169" s="24">
        <v>5</v>
      </c>
      <c r="LP169" s="24">
        <v>3</v>
      </c>
      <c r="LQ169" s="24">
        <v>3</v>
      </c>
      <c r="LR169" s="24">
        <v>5</v>
      </c>
      <c r="LS169" s="24">
        <v>4</v>
      </c>
      <c r="LT169" s="24">
        <v>3</v>
      </c>
      <c r="LU169" s="24">
        <v>5</v>
      </c>
      <c r="LV169" s="25" t="s">
        <v>5470</v>
      </c>
      <c r="LW169" s="25" t="s">
        <v>5471</v>
      </c>
      <c r="LX169" s="25" t="s">
        <v>5472</v>
      </c>
      <c r="LY169" s="25" t="s">
        <v>5473</v>
      </c>
      <c r="LZ169" s="24">
        <v>16</v>
      </c>
      <c r="MA169">
        <f t="shared" si="117"/>
        <v>4</v>
      </c>
      <c r="MB169">
        <f t="shared" si="118"/>
        <v>6</v>
      </c>
      <c r="MC169">
        <f t="shared" si="119"/>
        <v>15</v>
      </c>
      <c r="MD169">
        <f t="shared" si="120"/>
        <v>7</v>
      </c>
      <c r="ME169">
        <f t="shared" si="150"/>
        <v>14</v>
      </c>
      <c r="MF169">
        <f t="shared" si="151"/>
        <v>0.66666666666666663</v>
      </c>
      <c r="MG169">
        <f t="shared" si="152"/>
        <v>1</v>
      </c>
      <c r="MH169">
        <f t="shared" si="153"/>
        <v>3</v>
      </c>
      <c r="MI169">
        <f t="shared" si="154"/>
        <v>1.4</v>
      </c>
      <c r="MJ169">
        <f t="shared" si="155"/>
        <v>1.1666666666666667</v>
      </c>
      <c r="MK169">
        <f t="shared" si="156"/>
        <v>0</v>
      </c>
      <c r="ML169">
        <f t="shared" si="157"/>
        <v>0.8</v>
      </c>
      <c r="MM169">
        <f t="shared" si="158"/>
        <v>0</v>
      </c>
      <c r="MN169">
        <f t="shared" si="159"/>
        <v>0</v>
      </c>
      <c r="MO169">
        <f t="shared" si="160"/>
        <v>0</v>
      </c>
      <c r="MP169">
        <f t="shared" si="161"/>
        <v>0.66666666666666663</v>
      </c>
      <c r="MQ169">
        <f t="shared" si="162"/>
        <v>0</v>
      </c>
      <c r="MR169">
        <f t="shared" si="163"/>
        <v>2.3333333333333335</v>
      </c>
      <c r="MS169">
        <f t="shared" si="164"/>
        <v>77.142857142857139</v>
      </c>
      <c r="MT169">
        <f t="shared" si="165"/>
        <v>80.857142857142861</v>
      </c>
      <c r="MU169" s="77">
        <f t="shared" si="121"/>
        <v>1</v>
      </c>
      <c r="MV169">
        <f t="shared" si="122"/>
        <v>0</v>
      </c>
      <c r="MW169">
        <v>1</v>
      </c>
      <c r="MX169">
        <v>1</v>
      </c>
      <c r="MY169">
        <f t="shared" si="123"/>
        <v>0</v>
      </c>
      <c r="MZ169">
        <v>1</v>
      </c>
      <c r="NA169">
        <v>0</v>
      </c>
      <c r="NB169">
        <f t="shared" si="124"/>
        <v>1</v>
      </c>
      <c r="NC169">
        <f t="shared" si="125"/>
        <v>0</v>
      </c>
      <c r="ND169">
        <f t="shared" si="126"/>
        <v>0</v>
      </c>
      <c r="NE169">
        <f t="shared" si="127"/>
        <v>0</v>
      </c>
      <c r="NF169">
        <f t="shared" si="128"/>
        <v>0</v>
      </c>
      <c r="NG169">
        <f t="shared" si="129"/>
        <v>0</v>
      </c>
      <c r="NH169">
        <f t="shared" si="130"/>
        <v>1</v>
      </c>
      <c r="NI169">
        <f t="shared" si="131"/>
        <v>1</v>
      </c>
      <c r="NJ169">
        <f t="shared" si="132"/>
        <v>0</v>
      </c>
      <c r="NK169">
        <f t="shared" si="133"/>
        <v>0</v>
      </c>
      <c r="NL169">
        <f t="shared" si="134"/>
        <v>1</v>
      </c>
      <c r="NM169">
        <f t="shared" si="135"/>
        <v>1</v>
      </c>
      <c r="NN169" s="77">
        <f t="shared" si="136"/>
        <v>1</v>
      </c>
      <c r="NO169" s="77">
        <f t="shared" si="137"/>
        <v>0</v>
      </c>
      <c r="NP169" s="77">
        <f t="shared" si="138"/>
        <v>1</v>
      </c>
      <c r="NQ169" s="77">
        <f t="shared" si="139"/>
        <v>1</v>
      </c>
      <c r="NR169" s="77">
        <f t="shared" si="140"/>
        <v>1</v>
      </c>
      <c r="NS169" s="77">
        <f t="shared" si="141"/>
        <v>0</v>
      </c>
      <c r="NT169" s="77">
        <f t="shared" si="142"/>
        <v>1</v>
      </c>
      <c r="NU169" s="77">
        <f t="shared" si="143"/>
        <v>1</v>
      </c>
      <c r="NV169" s="77">
        <f t="shared" si="144"/>
        <v>1</v>
      </c>
      <c r="NW169" s="77" t="e">
        <f>IF(LEN(VLOOKUP(I:I,#REF!, 2, 0))=0, "", VLOOKUP(I:I,#REF!, 2, 0))</f>
        <v>#REF!</v>
      </c>
      <c r="NX169" s="77" t="e">
        <f>IF(LEN(VLOOKUP(I:I,#REF!, 3, 0))=0, "", VLOOKUP(I:I,#REF!, 3, 0))</f>
        <v>#REF!</v>
      </c>
      <c r="NY169" s="77">
        <f t="shared" si="166"/>
        <v>0.5</v>
      </c>
      <c r="NZ169" s="77">
        <f t="shared" si="167"/>
        <v>0.75</v>
      </c>
      <c r="OA169" s="77">
        <f t="shared" si="168"/>
        <v>0</v>
      </c>
      <c r="OB169" s="77">
        <f t="shared" si="145"/>
        <v>0.16666666666666666</v>
      </c>
      <c r="OC169">
        <f t="shared" si="146"/>
        <v>0.5</v>
      </c>
      <c r="OD169" s="77">
        <f t="shared" si="169"/>
        <v>0</v>
      </c>
      <c r="OE169">
        <f t="shared" si="147"/>
        <v>0.73333333333333328</v>
      </c>
      <c r="OF169">
        <f t="shared" si="148"/>
        <v>0.81818181818181823</v>
      </c>
      <c r="OG169" t="e">
        <f t="shared" si="170"/>
        <v>#REF!</v>
      </c>
      <c r="OH169">
        <f t="shared" si="149"/>
        <v>0.33333333333333331</v>
      </c>
      <c r="OI169">
        <f t="shared" si="171"/>
        <v>0.25</v>
      </c>
      <c r="OJ169" s="77">
        <f t="shared" si="172"/>
        <v>0.375</v>
      </c>
      <c r="OK169" t="e">
        <f>IF(LEN(VLOOKUP(I:I,#REF!, 2, 0))=0, "", VLOOKUP(I:I,#REF!, 2, 0))</f>
        <v>#REF!</v>
      </c>
      <c r="OL169" t="e">
        <f>IF(LEN(VLOOKUP(I:I,#REF!, 3, 0))=0, "", VLOOKUP(I:I,#REF!, 3, 0))</f>
        <v>#REF!</v>
      </c>
      <c r="OM169" t="s">
        <v>353</v>
      </c>
      <c r="ON169" t="s">
        <v>353</v>
      </c>
      <c r="OO169" s="1">
        <v>1</v>
      </c>
      <c r="OP169">
        <f t="shared" si="173"/>
        <v>5</v>
      </c>
      <c r="OQ169">
        <v>0</v>
      </c>
      <c r="OR169">
        <v>6</v>
      </c>
      <c r="OS169">
        <f t="shared" si="174"/>
        <v>4</v>
      </c>
    </row>
    <row r="170" spans="1:409" ht="18" customHeight="1">
      <c r="F170">
        <v>1</v>
      </c>
      <c r="G170">
        <v>1</v>
      </c>
      <c r="H170" s="110" t="s">
        <v>2165</v>
      </c>
      <c r="I170" s="110" t="s">
        <v>2165</v>
      </c>
      <c r="J170" s="5"/>
      <c r="K170" s="6">
        <v>44264.436747685184</v>
      </c>
      <c r="L170" s="6">
        <v>44264.788391203707</v>
      </c>
      <c r="M170" s="7">
        <v>100</v>
      </c>
      <c r="N170" s="7">
        <v>2</v>
      </c>
      <c r="O170" s="73">
        <v>1</v>
      </c>
      <c r="P170" s="4" t="s">
        <v>313</v>
      </c>
      <c r="Q170" s="7">
        <v>30381</v>
      </c>
      <c r="R170" s="7">
        <v>1</v>
      </c>
      <c r="S170" s="6">
        <v>44264.788400636571</v>
      </c>
      <c r="T170" s="4" t="s">
        <v>314</v>
      </c>
      <c r="U170" s="4" t="s">
        <v>407</v>
      </c>
      <c r="V170" s="4" t="s">
        <v>444</v>
      </c>
      <c r="W170" s="4" t="s">
        <v>317</v>
      </c>
      <c r="X170" s="7">
        <v>15.494999999999999</v>
      </c>
      <c r="Y170" s="7">
        <v>51.844999999999999</v>
      </c>
      <c r="Z170" s="7">
        <v>56.174999999999997</v>
      </c>
      <c r="AA170" s="7">
        <v>2</v>
      </c>
      <c r="AB170" s="7">
        <v>2</v>
      </c>
      <c r="AC170" s="7">
        <v>1</v>
      </c>
      <c r="AD170" s="7">
        <v>1</v>
      </c>
      <c r="AE170" s="7">
        <v>1</v>
      </c>
      <c r="AF170" s="7">
        <v>0</v>
      </c>
      <c r="AG170" s="7">
        <v>2</v>
      </c>
      <c r="AH170" s="7">
        <v>2</v>
      </c>
      <c r="AI170" s="7">
        <v>0</v>
      </c>
      <c r="AJ170" s="4" t="s">
        <v>313</v>
      </c>
      <c r="AK170" s="7">
        <v>8.5440000000000005</v>
      </c>
      <c r="AL170" s="7">
        <v>17.285</v>
      </c>
      <c r="AM170" s="7">
        <v>19.047999999999998</v>
      </c>
      <c r="AN170" s="7">
        <v>2</v>
      </c>
      <c r="AO170" s="7">
        <v>3</v>
      </c>
      <c r="AP170" s="7">
        <v>1</v>
      </c>
      <c r="AQ170" s="7">
        <v>0</v>
      </c>
      <c r="AR170" s="7">
        <v>0</v>
      </c>
      <c r="AS170" s="7">
        <v>155.374</v>
      </c>
      <c r="AT170" s="7">
        <v>0</v>
      </c>
      <c r="AU170" s="7">
        <v>73.117000000000004</v>
      </c>
      <c r="AV170" s="7">
        <v>321.02199999999999</v>
      </c>
      <c r="AW170" s="7">
        <v>349.53300000000002</v>
      </c>
      <c r="AX170" s="7">
        <v>4</v>
      </c>
      <c r="AY170" s="4" t="s">
        <v>2166</v>
      </c>
      <c r="AZ170" s="4" t="s">
        <v>377</v>
      </c>
      <c r="BA170" s="4"/>
      <c r="BB170" s="73">
        <v>1</v>
      </c>
      <c r="BC170" s="4" t="s">
        <v>2167</v>
      </c>
      <c r="BD170" s="7">
        <v>285.55900000000003</v>
      </c>
      <c r="BE170" s="7">
        <v>285.55900000000003</v>
      </c>
      <c r="BF170" s="7">
        <v>313</v>
      </c>
      <c r="BG170" s="7">
        <v>1</v>
      </c>
      <c r="BH170" s="7">
        <v>13.743</v>
      </c>
      <c r="BI170" s="7">
        <v>118.083</v>
      </c>
      <c r="BJ170" s="7">
        <v>119.749</v>
      </c>
      <c r="BK170" s="7">
        <v>2</v>
      </c>
      <c r="BL170" s="4" t="s">
        <v>2168</v>
      </c>
      <c r="BM170" s="7">
        <v>48.725000000000001</v>
      </c>
      <c r="BN170" s="7">
        <v>95.072000000000003</v>
      </c>
      <c r="BO170" s="7">
        <v>130.44300000000001</v>
      </c>
      <c r="BP170" s="7">
        <v>2</v>
      </c>
      <c r="BQ170" s="7">
        <v>97</v>
      </c>
      <c r="BR170" s="7">
        <v>97</v>
      </c>
      <c r="BS170" s="7">
        <v>18.010000000000002</v>
      </c>
      <c r="BT170" s="7">
        <v>1281.3779999999999</v>
      </c>
      <c r="BU170" s="7">
        <v>1402.454</v>
      </c>
      <c r="BV170" s="7">
        <v>13</v>
      </c>
      <c r="BW170" s="4" t="s">
        <v>2169</v>
      </c>
      <c r="BX170" s="4" t="s">
        <v>510</v>
      </c>
      <c r="BY170" s="4"/>
      <c r="BZ170" s="73">
        <v>2</v>
      </c>
      <c r="CA170" s="4" t="s">
        <v>2170</v>
      </c>
      <c r="CB170" s="7">
        <v>121.51</v>
      </c>
      <c r="CC170" s="7">
        <v>146.857</v>
      </c>
      <c r="CD170" s="7">
        <v>153.06899999999999</v>
      </c>
      <c r="CE170" s="7">
        <v>2</v>
      </c>
      <c r="CF170" s="7">
        <v>98</v>
      </c>
      <c r="CG170" s="7">
        <v>99</v>
      </c>
      <c r="CH170" s="7">
        <v>35.877000000000002</v>
      </c>
      <c r="CI170" s="7">
        <v>170.089</v>
      </c>
      <c r="CJ170" s="7">
        <v>197.941</v>
      </c>
      <c r="CK170" s="7">
        <v>11</v>
      </c>
      <c r="CL170" s="97" t="s">
        <v>841</v>
      </c>
      <c r="CM170" s="94" t="s">
        <v>1334</v>
      </c>
      <c r="CN170" s="7">
        <v>0</v>
      </c>
      <c r="CO170" s="7">
        <v>0</v>
      </c>
      <c r="CP170" s="7">
        <v>200.16200000000001</v>
      </c>
      <c r="CQ170" s="7">
        <v>0</v>
      </c>
      <c r="CR170" s="7">
        <v>98</v>
      </c>
      <c r="CS170" s="7">
        <v>98</v>
      </c>
      <c r="CT170" s="7">
        <v>3</v>
      </c>
      <c r="CU170" s="7">
        <v>1</v>
      </c>
      <c r="CV170" s="4" t="s">
        <v>2171</v>
      </c>
      <c r="CW170" s="7">
        <v>227.24600000000001</v>
      </c>
      <c r="CX170" s="7">
        <v>436.642</v>
      </c>
      <c r="CY170" s="7">
        <v>616.38499999999999</v>
      </c>
      <c r="CZ170" s="7">
        <v>8</v>
      </c>
      <c r="DA170" s="7">
        <v>11.132</v>
      </c>
      <c r="DB170" s="7">
        <v>201.928</v>
      </c>
      <c r="DC170" s="7">
        <v>202.45500000000001</v>
      </c>
      <c r="DD170" s="7">
        <v>6</v>
      </c>
      <c r="DE170" s="4" t="s">
        <v>2172</v>
      </c>
      <c r="DF170" s="7">
        <v>2.2519999999999998</v>
      </c>
      <c r="DG170" s="7">
        <v>76.849999999999994</v>
      </c>
      <c r="DH170" s="7">
        <v>382.86399999999998</v>
      </c>
      <c r="DI170" s="7">
        <v>4</v>
      </c>
      <c r="DJ170" s="7">
        <v>100</v>
      </c>
      <c r="DK170" s="7">
        <v>100</v>
      </c>
      <c r="DL170" s="7">
        <v>22.167000000000002</v>
      </c>
      <c r="DM170" s="7">
        <v>308.56700000000001</v>
      </c>
      <c r="DN170" s="7">
        <v>406.57499999999999</v>
      </c>
      <c r="DO170" s="7">
        <v>4</v>
      </c>
      <c r="DP170" s="4" t="s">
        <v>2173</v>
      </c>
      <c r="DQ170" s="4" t="s">
        <v>510</v>
      </c>
      <c r="DR170" s="4"/>
      <c r="DS170" s="73">
        <v>2</v>
      </c>
      <c r="DT170" s="4" t="s">
        <v>2174</v>
      </c>
      <c r="DU170" s="7">
        <v>10.534000000000001</v>
      </c>
      <c r="DV170" s="7">
        <v>10.534000000000001</v>
      </c>
      <c r="DW170" s="7">
        <v>212.553</v>
      </c>
      <c r="DX170" s="7">
        <v>1</v>
      </c>
      <c r="DY170" s="7">
        <v>97</v>
      </c>
      <c r="DZ170" s="7">
        <v>92</v>
      </c>
      <c r="EA170" s="7">
        <v>29.731000000000002</v>
      </c>
      <c r="EB170" s="7">
        <v>120.98</v>
      </c>
      <c r="EC170" s="7">
        <v>127.157</v>
      </c>
      <c r="ED170" s="7">
        <v>4</v>
      </c>
      <c r="EE170" s="94" t="s">
        <v>363</v>
      </c>
      <c r="EF170" s="94" t="s">
        <v>364</v>
      </c>
      <c r="EG170" s="7">
        <v>0.98</v>
      </c>
      <c r="EH170" s="7">
        <v>0.98</v>
      </c>
      <c r="EI170" s="7">
        <v>338.32600000000002</v>
      </c>
      <c r="EJ170" s="7">
        <v>1</v>
      </c>
      <c r="EK170" s="7">
        <v>90</v>
      </c>
      <c r="EL170" s="7">
        <v>91</v>
      </c>
      <c r="EM170" s="7">
        <v>2</v>
      </c>
      <c r="EN170" s="7">
        <v>1</v>
      </c>
      <c r="EO170" s="4" t="s">
        <v>2175</v>
      </c>
      <c r="EP170" s="7">
        <v>60.759</v>
      </c>
      <c r="EQ170" s="7">
        <v>60.759</v>
      </c>
      <c r="ER170" s="7">
        <v>62.39</v>
      </c>
      <c r="ES170" s="7">
        <v>1</v>
      </c>
      <c r="ET170" s="4" t="s">
        <v>448</v>
      </c>
      <c r="EU170" s="7">
        <v>279.39400000000001</v>
      </c>
      <c r="EV170" s="7">
        <v>680.98599999999999</v>
      </c>
      <c r="EW170" s="7">
        <v>682.13699999999994</v>
      </c>
      <c r="EX170" s="7">
        <v>5</v>
      </c>
      <c r="EY170" s="7">
        <v>96</v>
      </c>
      <c r="EZ170" s="7">
        <v>65</v>
      </c>
      <c r="FA170" s="7">
        <v>149.173</v>
      </c>
      <c r="FB170" s="7">
        <v>1467.798</v>
      </c>
      <c r="FC170" s="7">
        <v>1468.8230000000001</v>
      </c>
      <c r="FD170" s="7">
        <v>56</v>
      </c>
      <c r="FE170" s="4" t="s">
        <v>2176</v>
      </c>
      <c r="FF170" s="7">
        <v>1</v>
      </c>
      <c r="FG170" s="7">
        <v>3</v>
      </c>
      <c r="FH170" s="7">
        <v>1</v>
      </c>
      <c r="FI170" s="7">
        <v>0</v>
      </c>
      <c r="FJ170" s="7">
        <v>3</v>
      </c>
      <c r="FK170" s="7">
        <v>0</v>
      </c>
      <c r="FL170" s="4" t="s">
        <v>313</v>
      </c>
      <c r="FM170" s="4" t="s">
        <v>313</v>
      </c>
      <c r="FN170" s="7">
        <v>0</v>
      </c>
      <c r="FO170" s="7">
        <v>527.74400000000003</v>
      </c>
      <c r="FP170" s="7">
        <v>3180.5329999999999</v>
      </c>
      <c r="FQ170" s="7">
        <v>3183.462</v>
      </c>
      <c r="FR170" s="7">
        <v>33</v>
      </c>
      <c r="FS170" s="4" t="s">
        <v>1604</v>
      </c>
      <c r="FT170" s="4" t="s">
        <v>323</v>
      </c>
      <c r="FU170" s="4"/>
      <c r="FV170" s="73">
        <v>1</v>
      </c>
      <c r="FW170" s="4" t="s">
        <v>2177</v>
      </c>
      <c r="FX170" s="4" t="s">
        <v>370</v>
      </c>
      <c r="FY170" s="7">
        <v>1029.452</v>
      </c>
      <c r="FZ170" s="7">
        <v>1929.126</v>
      </c>
      <c r="GA170" s="7">
        <v>2090.5450000000001</v>
      </c>
      <c r="GB170" s="7">
        <v>17</v>
      </c>
      <c r="GC170" s="4" t="s">
        <v>2178</v>
      </c>
      <c r="GD170" s="4" t="s">
        <v>457</v>
      </c>
      <c r="GE170" s="4"/>
      <c r="GF170" s="73">
        <v>0</v>
      </c>
      <c r="GG170" s="4" t="s">
        <v>2179</v>
      </c>
      <c r="GH170" s="4" t="s">
        <v>370</v>
      </c>
      <c r="GI170" s="7">
        <v>405.37</v>
      </c>
      <c r="GJ170" s="7">
        <v>407.41699999999997</v>
      </c>
      <c r="GK170" s="7">
        <v>492.98399999999998</v>
      </c>
      <c r="GL170" s="7">
        <v>2</v>
      </c>
      <c r="GM170" s="7">
        <v>1</v>
      </c>
      <c r="GN170" s="4" t="s">
        <v>2180</v>
      </c>
      <c r="GO170" s="7">
        <v>166.34800000000001</v>
      </c>
      <c r="GP170" s="7">
        <v>166.34800000000001</v>
      </c>
      <c r="GQ170" s="7">
        <v>168.75700000000001</v>
      </c>
      <c r="GR170" s="7">
        <v>1</v>
      </c>
      <c r="GS170" s="7">
        <v>1</v>
      </c>
      <c r="GT170" s="7">
        <v>1</v>
      </c>
      <c r="GU170" s="7">
        <v>0</v>
      </c>
      <c r="GV170" s="7">
        <v>2</v>
      </c>
      <c r="GW170" s="4" t="s">
        <v>627</v>
      </c>
      <c r="GX170" s="7">
        <v>29.623999999999999</v>
      </c>
      <c r="GY170" s="7">
        <v>74.757000000000005</v>
      </c>
      <c r="GZ170" s="7">
        <v>75.766999999999996</v>
      </c>
      <c r="HA170" s="7">
        <v>7</v>
      </c>
      <c r="HB170" s="7">
        <v>2</v>
      </c>
      <c r="HC170" s="7">
        <v>2</v>
      </c>
      <c r="HD170" s="7">
        <v>2</v>
      </c>
      <c r="HE170" s="7">
        <v>1</v>
      </c>
      <c r="HF170" s="7">
        <v>2</v>
      </c>
      <c r="HG170" s="7">
        <v>5</v>
      </c>
      <c r="HH170" s="7">
        <v>6</v>
      </c>
      <c r="HI170" s="4" t="s">
        <v>346</v>
      </c>
      <c r="HJ170" s="4" t="s">
        <v>347</v>
      </c>
      <c r="HK170" s="8"/>
      <c r="HL170" s="4" t="s">
        <v>2165</v>
      </c>
      <c r="HM170" s="6">
        <v>44267.427731481483</v>
      </c>
      <c r="HN170" s="6">
        <v>44267.71230324074</v>
      </c>
      <c r="HO170" s="7">
        <v>100</v>
      </c>
      <c r="HP170" s="7">
        <v>24586</v>
      </c>
      <c r="HQ170" s="7">
        <v>1</v>
      </c>
      <c r="HR170" s="6">
        <v>44267.712313865741</v>
      </c>
      <c r="HS170" s="4" t="s">
        <v>314</v>
      </c>
      <c r="HT170" s="4" t="s">
        <v>407</v>
      </c>
      <c r="HU170" s="4" t="s">
        <v>444</v>
      </c>
      <c r="HV170" s="4" t="s">
        <v>317</v>
      </c>
      <c r="HW170" s="7">
        <v>1</v>
      </c>
      <c r="HX170" s="7">
        <v>2</v>
      </c>
      <c r="HY170" s="7">
        <v>1</v>
      </c>
      <c r="HZ170" s="7">
        <v>1</v>
      </c>
      <c r="IA170" s="7">
        <v>1</v>
      </c>
      <c r="IB170" s="7">
        <v>1</v>
      </c>
      <c r="IC170" s="7">
        <v>1</v>
      </c>
      <c r="ID170" s="7">
        <v>1</v>
      </c>
      <c r="IE170" s="4" t="s">
        <v>2181</v>
      </c>
      <c r="IF170" s="7">
        <v>2</v>
      </c>
      <c r="IG170" s="7">
        <v>0</v>
      </c>
      <c r="IH170" s="4" t="s">
        <v>2182</v>
      </c>
      <c r="II170" s="4" t="s">
        <v>391</v>
      </c>
      <c r="IJ170" s="4"/>
      <c r="IK170" s="73">
        <v>1</v>
      </c>
      <c r="IL170" s="4" t="s">
        <v>2183</v>
      </c>
      <c r="IM170" s="73">
        <v>33</v>
      </c>
      <c r="IN170" s="4"/>
      <c r="IO170" s="73">
        <v>1</v>
      </c>
      <c r="IP170" s="4" t="s">
        <v>2184</v>
      </c>
      <c r="IQ170" s="4" t="s">
        <v>2185</v>
      </c>
      <c r="IR170" s="73">
        <v>22</v>
      </c>
      <c r="IS170" s="4"/>
      <c r="IT170" s="73">
        <v>1</v>
      </c>
      <c r="IU170" s="4" t="s">
        <v>2186</v>
      </c>
      <c r="IV170" s="73">
        <v>18</v>
      </c>
      <c r="IW170" s="73">
        <v>0.2</v>
      </c>
      <c r="IX170" s="73">
        <v>0</v>
      </c>
      <c r="IY170" s="4" t="s">
        <v>2187</v>
      </c>
      <c r="IZ170" s="4" t="s">
        <v>1314</v>
      </c>
      <c r="JA170" s="73">
        <v>40</v>
      </c>
      <c r="JB170" s="4"/>
      <c r="JC170" s="73">
        <v>1</v>
      </c>
      <c r="JD170" s="4" t="s">
        <v>2188</v>
      </c>
      <c r="JE170" s="73">
        <v>60</v>
      </c>
      <c r="JF170" s="4"/>
      <c r="JG170" s="73">
        <v>1</v>
      </c>
      <c r="JH170" s="4" t="s">
        <v>2189</v>
      </c>
      <c r="JI170" s="7">
        <v>1</v>
      </c>
      <c r="JJ170" s="7">
        <v>0</v>
      </c>
      <c r="JK170" s="7">
        <v>2</v>
      </c>
      <c r="JL170" s="7">
        <v>3</v>
      </c>
      <c r="JM170" s="4" t="s">
        <v>2190</v>
      </c>
      <c r="JN170" s="7">
        <v>1</v>
      </c>
      <c r="JO170" s="7">
        <v>2</v>
      </c>
      <c r="JP170" s="7">
        <v>2</v>
      </c>
      <c r="JQ170" s="7">
        <v>3</v>
      </c>
      <c r="JR170" s="7">
        <v>1</v>
      </c>
      <c r="JS170" s="4" t="s">
        <v>2191</v>
      </c>
      <c r="JT170" s="7">
        <v>2</v>
      </c>
      <c r="JU170" s="7">
        <v>1</v>
      </c>
      <c r="JV170" s="4" t="s">
        <v>2192</v>
      </c>
      <c r="JW170" s="7">
        <v>2</v>
      </c>
      <c r="JX170" s="7">
        <v>2</v>
      </c>
      <c r="JY170" s="7">
        <v>0</v>
      </c>
      <c r="JZ170" s="7">
        <v>1</v>
      </c>
      <c r="KA170" s="7">
        <v>0</v>
      </c>
      <c r="KB170" s="4" t="s">
        <v>313</v>
      </c>
      <c r="KC170" s="4" t="s">
        <v>313</v>
      </c>
      <c r="KD170" s="7">
        <v>1</v>
      </c>
      <c r="KE170" s="7">
        <v>11.933</v>
      </c>
      <c r="KF170" s="7">
        <v>46.722999999999999</v>
      </c>
      <c r="KG170" s="7">
        <v>48.298999999999999</v>
      </c>
      <c r="KH170" s="7">
        <v>6</v>
      </c>
      <c r="KI170" s="7">
        <v>2</v>
      </c>
      <c r="KJ170" s="7">
        <v>2</v>
      </c>
      <c r="KK170" s="7">
        <v>2</v>
      </c>
      <c r="KL170" s="7">
        <v>3</v>
      </c>
      <c r="KM170" s="7">
        <v>2</v>
      </c>
      <c r="KN170" s="7">
        <v>10</v>
      </c>
      <c r="KO170" s="7">
        <v>1</v>
      </c>
      <c r="KP170" s="4" t="s">
        <v>808</v>
      </c>
      <c r="KQ170" s="4" t="s">
        <v>2193</v>
      </c>
      <c r="KR170" s="7">
        <v>1</v>
      </c>
      <c r="KS170" s="4" t="s">
        <v>633</v>
      </c>
      <c r="KT170" s="4" t="s">
        <v>313</v>
      </c>
      <c r="KU170" s="7">
        <v>4</v>
      </c>
      <c r="KV170" s="7">
        <v>4</v>
      </c>
      <c r="KW170" s="7">
        <v>3</v>
      </c>
      <c r="KX170" s="7">
        <v>3</v>
      </c>
      <c r="KY170" s="7">
        <v>3</v>
      </c>
      <c r="KZ170" s="7">
        <v>3</v>
      </c>
      <c r="LA170" s="7">
        <v>4</v>
      </c>
      <c r="LB170" s="7">
        <v>3</v>
      </c>
      <c r="LC170" s="7">
        <v>2</v>
      </c>
      <c r="LD170" s="7">
        <v>5</v>
      </c>
      <c r="LE170" s="7">
        <v>5</v>
      </c>
      <c r="LF170" s="7">
        <v>5</v>
      </c>
      <c r="LG170" s="7">
        <v>4</v>
      </c>
      <c r="LH170" s="7">
        <v>3</v>
      </c>
      <c r="LI170" s="7">
        <v>4</v>
      </c>
      <c r="LJ170" s="7">
        <v>3</v>
      </c>
      <c r="LK170" s="7">
        <v>3</v>
      </c>
      <c r="LL170" s="7">
        <v>3</v>
      </c>
      <c r="LM170" s="7">
        <v>3</v>
      </c>
      <c r="LN170" s="7">
        <v>4</v>
      </c>
      <c r="LO170" s="7">
        <v>3</v>
      </c>
      <c r="LP170" s="7">
        <v>5</v>
      </c>
      <c r="LQ170" s="7">
        <v>5</v>
      </c>
      <c r="LR170" s="7">
        <v>3</v>
      </c>
      <c r="LS170" s="7">
        <v>3</v>
      </c>
      <c r="LT170" s="7">
        <v>3</v>
      </c>
      <c r="LU170" s="7">
        <v>3</v>
      </c>
      <c r="LV170" s="4" t="s">
        <v>2194</v>
      </c>
      <c r="LW170" s="4" t="s">
        <v>2195</v>
      </c>
      <c r="LX170" s="4" t="s">
        <v>2196</v>
      </c>
      <c r="LY170" s="4" t="s">
        <v>2197</v>
      </c>
      <c r="LZ170" s="7">
        <v>51</v>
      </c>
      <c r="MA170">
        <f t="shared" si="117"/>
        <v>6</v>
      </c>
      <c r="MB170">
        <f t="shared" si="118"/>
        <v>6</v>
      </c>
      <c r="MC170">
        <f t="shared" si="119"/>
        <v>9</v>
      </c>
      <c r="MD170">
        <f t="shared" si="120"/>
        <v>11</v>
      </c>
      <c r="ME170">
        <f t="shared" si="150"/>
        <v>44</v>
      </c>
      <c r="MF170">
        <f t="shared" si="151"/>
        <v>1</v>
      </c>
      <c r="MG170">
        <f t="shared" si="152"/>
        <v>1</v>
      </c>
      <c r="MH170">
        <f t="shared" si="153"/>
        <v>1.8</v>
      </c>
      <c r="MI170">
        <f t="shared" si="154"/>
        <v>2.2000000000000002</v>
      </c>
      <c r="MJ170">
        <f t="shared" si="155"/>
        <v>3.6666666666666665</v>
      </c>
      <c r="MK170">
        <f t="shared" si="156"/>
        <v>0.8</v>
      </c>
      <c r="ML170">
        <f t="shared" si="157"/>
        <v>2.2000000000000002</v>
      </c>
      <c r="MM170">
        <f t="shared" si="158"/>
        <v>0</v>
      </c>
      <c r="MN170">
        <f t="shared" si="159"/>
        <v>1</v>
      </c>
      <c r="MO170">
        <f t="shared" si="160"/>
        <v>0.66666666666666663</v>
      </c>
      <c r="MP170">
        <f t="shared" si="161"/>
        <v>2</v>
      </c>
      <c r="MQ170">
        <f t="shared" si="162"/>
        <v>0</v>
      </c>
      <c r="MR170">
        <f t="shared" si="163"/>
        <v>1.6666666666666667</v>
      </c>
      <c r="MS170">
        <f t="shared" si="164"/>
        <v>96.571428571428569</v>
      </c>
      <c r="MT170">
        <f t="shared" si="165"/>
        <v>91.714285714285708</v>
      </c>
      <c r="MU170" s="77">
        <f t="shared" si="121"/>
        <v>1</v>
      </c>
      <c r="MV170">
        <f t="shared" si="122"/>
        <v>1</v>
      </c>
      <c r="MW170">
        <v>1</v>
      </c>
      <c r="MX170">
        <v>1</v>
      </c>
      <c r="MY170">
        <f t="shared" si="123"/>
        <v>1</v>
      </c>
      <c r="MZ170">
        <v>1</v>
      </c>
      <c r="NA170">
        <v>1</v>
      </c>
      <c r="NB170">
        <f t="shared" si="124"/>
        <v>1</v>
      </c>
      <c r="NC170">
        <f t="shared" si="125"/>
        <v>0</v>
      </c>
      <c r="ND170">
        <f t="shared" si="126"/>
        <v>0</v>
      </c>
      <c r="NE170">
        <f t="shared" si="127"/>
        <v>0</v>
      </c>
      <c r="NF170">
        <f t="shared" si="128"/>
        <v>1</v>
      </c>
      <c r="NG170">
        <f t="shared" si="129"/>
        <v>1</v>
      </c>
      <c r="NH170">
        <f t="shared" si="130"/>
        <v>1</v>
      </c>
      <c r="NI170">
        <f t="shared" si="131"/>
        <v>1</v>
      </c>
      <c r="NJ170">
        <f t="shared" si="132"/>
        <v>1</v>
      </c>
      <c r="NK170">
        <f t="shared" si="133"/>
        <v>0</v>
      </c>
      <c r="NL170">
        <f t="shared" si="134"/>
        <v>1</v>
      </c>
      <c r="NM170">
        <f t="shared" si="135"/>
        <v>1</v>
      </c>
      <c r="NN170" s="77">
        <f t="shared" si="136"/>
        <v>1</v>
      </c>
      <c r="NO170" s="77">
        <f t="shared" si="137"/>
        <v>0</v>
      </c>
      <c r="NP170" s="77">
        <f t="shared" si="138"/>
        <v>1</v>
      </c>
      <c r="NQ170" s="77">
        <f t="shared" si="139"/>
        <v>1</v>
      </c>
      <c r="NR170" s="77">
        <f t="shared" si="140"/>
        <v>1</v>
      </c>
      <c r="NS170" s="77">
        <f t="shared" si="141"/>
        <v>1</v>
      </c>
      <c r="NT170" s="77">
        <f t="shared" si="142"/>
        <v>1</v>
      </c>
      <c r="NU170" s="77">
        <f t="shared" si="143"/>
        <v>1</v>
      </c>
      <c r="NV170" s="77">
        <f t="shared" si="144"/>
        <v>1</v>
      </c>
      <c r="NW170" s="77" t="e">
        <f>IF(LEN(VLOOKUP(I:I,#REF!, 2, 0))=0, "", VLOOKUP(I:I,#REF!, 2, 0))</f>
        <v>#REF!</v>
      </c>
      <c r="NX170" s="77" t="e">
        <f>IF(LEN(VLOOKUP(I:I,#REF!, 3, 0))=0, "", VLOOKUP(I:I,#REF!, 3, 0))</f>
        <v>#REF!</v>
      </c>
      <c r="NY170" s="77">
        <f t="shared" si="166"/>
        <v>1</v>
      </c>
      <c r="NZ170" s="77">
        <f t="shared" si="167"/>
        <v>1</v>
      </c>
      <c r="OA170" s="77">
        <f t="shared" si="168"/>
        <v>1</v>
      </c>
      <c r="OB170" s="77">
        <f t="shared" si="145"/>
        <v>0.5</v>
      </c>
      <c r="OC170">
        <f t="shared" si="146"/>
        <v>0.5</v>
      </c>
      <c r="OD170" s="77">
        <f t="shared" si="169"/>
        <v>0.5</v>
      </c>
      <c r="OE170">
        <f t="shared" si="147"/>
        <v>0.8666666666666667</v>
      </c>
      <c r="OF170">
        <f t="shared" si="148"/>
        <v>0.90909090909090906</v>
      </c>
      <c r="OG170" t="e">
        <f t="shared" si="170"/>
        <v>#REF!</v>
      </c>
      <c r="OH170">
        <f t="shared" si="149"/>
        <v>0.75</v>
      </c>
      <c r="OI170">
        <f t="shared" si="171"/>
        <v>0.75</v>
      </c>
      <c r="OJ170" s="77">
        <f t="shared" si="172"/>
        <v>0.75</v>
      </c>
      <c r="OK170" t="e">
        <f>IF(LEN(VLOOKUP(I:I,#REF!, 2, 0))=0, "", VLOOKUP(I:I,#REF!, 2, 0))</f>
        <v>#REF!</v>
      </c>
      <c r="OL170" t="e">
        <f>IF(LEN(VLOOKUP(I:I,#REF!, 3, 0))=0, "", VLOOKUP(I:I,#REF!, 3, 0))</f>
        <v>#REF!</v>
      </c>
      <c r="OM170">
        <v>5</v>
      </c>
      <c r="ON170">
        <v>1</v>
      </c>
      <c r="OO170" s="109">
        <v>1</v>
      </c>
      <c r="OP170">
        <f t="shared" si="173"/>
        <v>5</v>
      </c>
      <c r="OQ170">
        <v>0</v>
      </c>
      <c r="OR170">
        <v>6</v>
      </c>
      <c r="OS170">
        <f t="shared" si="174"/>
        <v>4</v>
      </c>
    </row>
    <row r="171" spans="1:409" ht="18" customHeight="1">
      <c r="F171">
        <v>1</v>
      </c>
      <c r="G171">
        <v>1</v>
      </c>
      <c r="H171" s="110" t="s">
        <v>2198</v>
      </c>
      <c r="I171" s="110" t="s">
        <v>2198</v>
      </c>
      <c r="J171" s="5"/>
      <c r="K171" s="6">
        <v>44264.435937499999</v>
      </c>
      <c r="L171" s="6">
        <v>44264.504074074073</v>
      </c>
      <c r="M171" s="7">
        <v>100</v>
      </c>
      <c r="N171" s="7">
        <v>2</v>
      </c>
      <c r="O171" s="73">
        <v>1</v>
      </c>
      <c r="P171" s="4" t="s">
        <v>313</v>
      </c>
      <c r="Q171" s="7">
        <v>5887</v>
      </c>
      <c r="R171" s="7">
        <v>1</v>
      </c>
      <c r="S171" s="6">
        <v>44264.50409101852</v>
      </c>
      <c r="T171" s="4" t="s">
        <v>314</v>
      </c>
      <c r="U171" s="4" t="s">
        <v>888</v>
      </c>
      <c r="V171" s="4" t="s">
        <v>889</v>
      </c>
      <c r="W171" s="4" t="s">
        <v>317</v>
      </c>
      <c r="X171" s="7">
        <v>54.595999999999997</v>
      </c>
      <c r="Y171" s="7">
        <v>69.623000000000005</v>
      </c>
      <c r="Z171" s="7">
        <v>75.796000000000006</v>
      </c>
      <c r="AA171" s="7">
        <v>2</v>
      </c>
      <c r="AB171" s="7">
        <v>2</v>
      </c>
      <c r="AC171" s="7">
        <v>0</v>
      </c>
      <c r="AD171" s="7">
        <v>0</v>
      </c>
      <c r="AE171" s="7">
        <v>1</v>
      </c>
      <c r="AF171" s="7">
        <v>2</v>
      </c>
      <c r="AG171" s="7">
        <v>2</v>
      </c>
      <c r="AH171" s="7">
        <v>0</v>
      </c>
      <c r="AI171" s="7">
        <v>0</v>
      </c>
      <c r="AJ171" s="4" t="s">
        <v>1086</v>
      </c>
      <c r="AK171" s="7">
        <v>5.6820000000000004</v>
      </c>
      <c r="AL171" s="7">
        <v>10.420999999999999</v>
      </c>
      <c r="AM171" s="7">
        <v>12.478</v>
      </c>
      <c r="AN171" s="7">
        <v>2</v>
      </c>
      <c r="AO171" s="7">
        <v>1</v>
      </c>
      <c r="AP171" s="7">
        <v>0</v>
      </c>
      <c r="AQ171" s="7">
        <v>0</v>
      </c>
      <c r="AR171" s="7">
        <v>0</v>
      </c>
      <c r="AS171" s="7">
        <v>157.58000000000001</v>
      </c>
      <c r="AT171" s="7">
        <v>0</v>
      </c>
      <c r="AU171" s="7">
        <v>279.78699999999998</v>
      </c>
      <c r="AV171" s="7">
        <v>284.88299999999998</v>
      </c>
      <c r="AW171" s="7">
        <v>389.56</v>
      </c>
      <c r="AX171" s="7">
        <v>2</v>
      </c>
      <c r="AY171" s="4" t="s">
        <v>377</v>
      </c>
      <c r="AZ171" s="4" t="s">
        <v>377</v>
      </c>
      <c r="BA171" s="4"/>
      <c r="BB171" s="73">
        <v>1</v>
      </c>
      <c r="BC171" s="4" t="s">
        <v>2199</v>
      </c>
      <c r="BD171" s="7">
        <v>379.12700000000001</v>
      </c>
      <c r="BE171" s="7">
        <v>379.834</v>
      </c>
      <c r="BF171" s="7">
        <v>549.29399999999998</v>
      </c>
      <c r="BG171" s="7">
        <v>4</v>
      </c>
      <c r="BH171" s="7">
        <v>7.9409999999999998</v>
      </c>
      <c r="BI171" s="7">
        <v>14.180999999999999</v>
      </c>
      <c r="BJ171" s="7">
        <v>16.193999999999999</v>
      </c>
      <c r="BK171" s="7">
        <v>2</v>
      </c>
      <c r="BL171" s="4" t="s">
        <v>377</v>
      </c>
      <c r="BM171" s="7">
        <v>55.110999999999997</v>
      </c>
      <c r="BN171" s="7">
        <v>131.21199999999999</v>
      </c>
      <c r="BO171" s="7">
        <v>179.01599999999999</v>
      </c>
      <c r="BP171" s="7">
        <v>2</v>
      </c>
      <c r="BQ171" s="7">
        <v>65</v>
      </c>
      <c r="BR171" s="7">
        <v>70</v>
      </c>
      <c r="BS171" s="7">
        <v>166.47399999999999</v>
      </c>
      <c r="BT171" s="7">
        <v>866.57</v>
      </c>
      <c r="BU171" s="7">
        <v>882.29899999999998</v>
      </c>
      <c r="BV171" s="7">
        <v>9</v>
      </c>
      <c r="BW171" s="4" t="s">
        <v>356</v>
      </c>
      <c r="BX171" s="4" t="s">
        <v>320</v>
      </c>
      <c r="BY171" s="4"/>
      <c r="BZ171" s="73">
        <v>-888</v>
      </c>
      <c r="CA171" s="4" t="s">
        <v>356</v>
      </c>
      <c r="CB171" s="7">
        <v>59.674999999999997</v>
      </c>
      <c r="CC171" s="7">
        <v>59.674999999999997</v>
      </c>
      <c r="CD171" s="7">
        <v>92.206999999999994</v>
      </c>
      <c r="CE171" s="7">
        <v>1</v>
      </c>
      <c r="CF171" s="7">
        <v>100</v>
      </c>
      <c r="CG171" s="7">
        <v>93</v>
      </c>
      <c r="CH171" s="7">
        <v>69.387</v>
      </c>
      <c r="CI171" s="7">
        <v>92.403999999999996</v>
      </c>
      <c r="CJ171" s="7">
        <v>93.022999999999996</v>
      </c>
      <c r="CK171" s="7">
        <v>6</v>
      </c>
      <c r="CL171" s="97" t="s">
        <v>413</v>
      </c>
      <c r="CM171" s="94" t="s">
        <v>414</v>
      </c>
      <c r="CN171" s="7">
        <v>161.51300000000001</v>
      </c>
      <c r="CO171" s="7">
        <v>161.51300000000001</v>
      </c>
      <c r="CP171" s="7">
        <v>208.21799999999999</v>
      </c>
      <c r="CQ171" s="7">
        <v>1</v>
      </c>
      <c r="CR171" s="7">
        <v>55</v>
      </c>
      <c r="CS171" s="7">
        <v>40</v>
      </c>
      <c r="CT171" s="7">
        <v>0</v>
      </c>
      <c r="CU171" s="7">
        <v>0</v>
      </c>
      <c r="CV171" s="4" t="s">
        <v>2200</v>
      </c>
      <c r="CW171" s="7">
        <v>227.964</v>
      </c>
      <c r="CX171" s="7">
        <v>464.04500000000002</v>
      </c>
      <c r="CY171" s="7">
        <v>464.834</v>
      </c>
      <c r="CZ171" s="7">
        <v>2</v>
      </c>
      <c r="DA171" s="7">
        <v>14.625</v>
      </c>
      <c r="DB171" s="7">
        <v>36.453000000000003</v>
      </c>
      <c r="DC171" s="7">
        <v>37.198999999999998</v>
      </c>
      <c r="DD171" s="7">
        <v>6</v>
      </c>
      <c r="DE171" s="4" t="s">
        <v>377</v>
      </c>
      <c r="DF171" s="7">
        <v>33.546999999999997</v>
      </c>
      <c r="DG171" s="7">
        <v>33.546999999999997</v>
      </c>
      <c r="DH171" s="7">
        <v>55.173999999999999</v>
      </c>
      <c r="DI171" s="7">
        <v>1</v>
      </c>
      <c r="DJ171" s="7">
        <v>100</v>
      </c>
      <c r="DK171" s="7">
        <v>100</v>
      </c>
      <c r="DL171" s="7">
        <v>171.75800000000001</v>
      </c>
      <c r="DM171" s="7">
        <v>180.97499999999999</v>
      </c>
      <c r="DN171" s="7">
        <v>225.755</v>
      </c>
      <c r="DO171" s="7">
        <v>4</v>
      </c>
      <c r="DP171" s="4" t="s">
        <v>411</v>
      </c>
      <c r="DQ171" s="4" t="s">
        <v>411</v>
      </c>
      <c r="DR171" s="4"/>
      <c r="DS171" s="73">
        <v>0</v>
      </c>
      <c r="DT171" s="4" t="s">
        <v>2201</v>
      </c>
      <c r="DU171" s="7">
        <v>0</v>
      </c>
      <c r="DV171" s="7">
        <v>0</v>
      </c>
      <c r="DW171" s="7">
        <v>78.042000000000002</v>
      </c>
      <c r="DX171" s="7">
        <v>0</v>
      </c>
      <c r="DY171" s="7">
        <v>100</v>
      </c>
      <c r="DZ171" s="7">
        <v>51</v>
      </c>
      <c r="EA171" s="7">
        <v>37.136000000000003</v>
      </c>
      <c r="EB171" s="7">
        <v>53.386000000000003</v>
      </c>
      <c r="EC171" s="7">
        <v>54.737000000000002</v>
      </c>
      <c r="ED171" s="7">
        <v>4</v>
      </c>
      <c r="EE171" s="94" t="s">
        <v>417</v>
      </c>
      <c r="EF171" s="94" t="s">
        <v>364</v>
      </c>
      <c r="EG171" s="7">
        <v>0</v>
      </c>
      <c r="EH171" s="7">
        <v>0</v>
      </c>
      <c r="EI171" s="7">
        <v>171.685</v>
      </c>
      <c r="EJ171" s="7">
        <v>0</v>
      </c>
      <c r="EK171" s="7">
        <v>100</v>
      </c>
      <c r="EL171" s="7">
        <v>100</v>
      </c>
      <c r="EM171" s="7">
        <v>0</v>
      </c>
      <c r="EN171" s="7">
        <v>0</v>
      </c>
      <c r="EO171" s="4" t="s">
        <v>418</v>
      </c>
      <c r="EP171" s="7">
        <v>18.771999999999998</v>
      </c>
      <c r="EQ171" s="7">
        <v>36.051000000000002</v>
      </c>
      <c r="ER171" s="7">
        <v>38.886000000000003</v>
      </c>
      <c r="ES171" s="7">
        <v>6</v>
      </c>
      <c r="ET171" s="4" t="s">
        <v>2202</v>
      </c>
      <c r="EU171" s="7">
        <v>0</v>
      </c>
      <c r="EV171" s="7">
        <v>0</v>
      </c>
      <c r="EW171" s="7">
        <v>262.048</v>
      </c>
      <c r="EX171" s="7">
        <v>0</v>
      </c>
      <c r="EY171" s="7">
        <v>100</v>
      </c>
      <c r="EZ171" s="7">
        <v>91</v>
      </c>
      <c r="FA171" s="7">
        <v>9.0090000000000003</v>
      </c>
      <c r="FB171" s="7">
        <v>65.254999999999995</v>
      </c>
      <c r="FC171" s="7">
        <v>66.966999999999999</v>
      </c>
      <c r="FD171" s="7">
        <v>11</v>
      </c>
      <c r="FE171" s="4" t="s">
        <v>2203</v>
      </c>
      <c r="FF171" s="7">
        <v>2</v>
      </c>
      <c r="FG171" s="7">
        <v>3</v>
      </c>
      <c r="FH171" s="7">
        <v>0</v>
      </c>
      <c r="FI171" s="7">
        <v>0</v>
      </c>
      <c r="FJ171" s="7">
        <v>2</v>
      </c>
      <c r="FK171" s="7">
        <v>0</v>
      </c>
      <c r="FL171" s="4" t="s">
        <v>313</v>
      </c>
      <c r="FM171" s="4" t="s">
        <v>313</v>
      </c>
      <c r="FN171" s="7">
        <v>1</v>
      </c>
      <c r="FO171" s="7">
        <v>80.11</v>
      </c>
      <c r="FP171" s="7">
        <v>106.54300000000001</v>
      </c>
      <c r="FQ171" s="7">
        <v>108.801</v>
      </c>
      <c r="FR171" s="7">
        <v>6</v>
      </c>
      <c r="FS171" s="4" t="s">
        <v>323</v>
      </c>
      <c r="FT171" s="4" t="s">
        <v>323</v>
      </c>
      <c r="FU171" s="4"/>
      <c r="FV171" s="73">
        <v>1</v>
      </c>
      <c r="FW171" s="4" t="s">
        <v>2204</v>
      </c>
      <c r="FX171" s="4" t="s">
        <v>370</v>
      </c>
      <c r="FY171" s="7">
        <v>10.523</v>
      </c>
      <c r="FZ171" s="7">
        <v>211.22</v>
      </c>
      <c r="GA171" s="7">
        <v>215.83</v>
      </c>
      <c r="GB171" s="7">
        <v>9</v>
      </c>
      <c r="GC171" s="4" t="s">
        <v>2205</v>
      </c>
      <c r="GD171" s="4" t="s">
        <v>424</v>
      </c>
      <c r="GE171" s="4" t="s">
        <v>1013</v>
      </c>
      <c r="GF171" s="73">
        <v>0</v>
      </c>
      <c r="GG171" s="4" t="s">
        <v>2206</v>
      </c>
      <c r="GH171" s="4" t="s">
        <v>370</v>
      </c>
      <c r="GI171" s="7">
        <v>91.289000000000001</v>
      </c>
      <c r="GJ171" s="7">
        <v>407.12700000000001</v>
      </c>
      <c r="GK171" s="7">
        <v>407.69499999999999</v>
      </c>
      <c r="GL171" s="7">
        <v>8</v>
      </c>
      <c r="GM171" s="7">
        <v>4</v>
      </c>
      <c r="GN171" s="4" t="s">
        <v>2207</v>
      </c>
      <c r="GO171" s="7">
        <v>6.4359999999999999</v>
      </c>
      <c r="GP171" s="7">
        <v>140.65100000000001</v>
      </c>
      <c r="GQ171" s="7">
        <v>146.607</v>
      </c>
      <c r="GR171" s="7">
        <v>3</v>
      </c>
      <c r="GS171" s="7">
        <v>4</v>
      </c>
      <c r="GT171" s="7">
        <v>0</v>
      </c>
      <c r="GU171" s="7">
        <v>0</v>
      </c>
      <c r="GV171" s="7">
        <v>4</v>
      </c>
      <c r="GW171" s="4" t="s">
        <v>627</v>
      </c>
      <c r="GX171" s="7">
        <v>9.9109999999999996</v>
      </c>
      <c r="GY171" s="7">
        <v>65.287000000000006</v>
      </c>
      <c r="GZ171" s="7">
        <v>67.664000000000001</v>
      </c>
      <c r="HA171" s="7">
        <v>9</v>
      </c>
      <c r="HB171" s="7">
        <v>3</v>
      </c>
      <c r="HC171" s="7">
        <v>2</v>
      </c>
      <c r="HD171" s="7">
        <v>2</v>
      </c>
      <c r="HE171" s="7">
        <v>1</v>
      </c>
      <c r="HF171" s="7">
        <v>1</v>
      </c>
      <c r="HG171" s="7">
        <v>6</v>
      </c>
      <c r="HH171" s="7">
        <v>5</v>
      </c>
      <c r="HI171" s="4" t="s">
        <v>346</v>
      </c>
      <c r="HJ171" s="4" t="s">
        <v>347</v>
      </c>
      <c r="HK171" s="8"/>
      <c r="HL171" s="4" t="s">
        <v>2198</v>
      </c>
      <c r="HM171" s="6">
        <v>44267.425706018519</v>
      </c>
      <c r="HN171" s="6">
        <v>44267.465289351851</v>
      </c>
      <c r="HO171" s="7">
        <v>100</v>
      </c>
      <c r="HP171" s="7">
        <v>3420</v>
      </c>
      <c r="HQ171" s="7">
        <v>1</v>
      </c>
      <c r="HR171" s="6">
        <v>44267.465306759259</v>
      </c>
      <c r="HS171" s="4" t="s">
        <v>314</v>
      </c>
      <c r="HT171" s="4" t="s">
        <v>1134</v>
      </c>
      <c r="HU171" s="4" t="s">
        <v>811</v>
      </c>
      <c r="HV171" s="4" t="s">
        <v>2208</v>
      </c>
      <c r="HW171" s="7">
        <v>1</v>
      </c>
      <c r="HX171" s="7">
        <v>0</v>
      </c>
      <c r="HY171" s="7">
        <v>2</v>
      </c>
      <c r="HZ171" s="7">
        <v>2</v>
      </c>
      <c r="IA171" s="7">
        <v>1</v>
      </c>
      <c r="IB171" s="7">
        <v>3</v>
      </c>
      <c r="IC171" s="7">
        <v>4</v>
      </c>
      <c r="ID171" s="7">
        <v>5</v>
      </c>
      <c r="IE171" s="4" t="s">
        <v>2209</v>
      </c>
      <c r="IF171" s="7">
        <v>0</v>
      </c>
      <c r="IG171" s="7">
        <v>0</v>
      </c>
      <c r="IH171" s="4" t="s">
        <v>427</v>
      </c>
      <c r="II171" s="4" t="s">
        <v>391</v>
      </c>
      <c r="IJ171" s="4"/>
      <c r="IK171" s="73">
        <v>1</v>
      </c>
      <c r="IL171" s="4" t="s">
        <v>428</v>
      </c>
      <c r="IM171" s="73">
        <v>33</v>
      </c>
      <c r="IN171" s="4"/>
      <c r="IO171" s="73">
        <v>1</v>
      </c>
      <c r="IP171" s="4" t="s">
        <v>2210</v>
      </c>
      <c r="IQ171" s="4" t="s">
        <v>2211</v>
      </c>
      <c r="IR171" s="73">
        <v>23</v>
      </c>
      <c r="IS171" s="4"/>
      <c r="IT171" s="73">
        <v>0</v>
      </c>
      <c r="IU171" s="73">
        <v>19</v>
      </c>
      <c r="IV171" s="73">
        <v>19</v>
      </c>
      <c r="IW171" s="4"/>
      <c r="IX171" s="73">
        <v>0</v>
      </c>
      <c r="IY171" s="4" t="s">
        <v>2212</v>
      </c>
      <c r="IZ171" s="4" t="s">
        <v>435</v>
      </c>
      <c r="JA171" s="73">
        <v>40</v>
      </c>
      <c r="JB171" s="4"/>
      <c r="JC171" s="73">
        <v>1</v>
      </c>
      <c r="JD171" s="4" t="s">
        <v>665</v>
      </c>
      <c r="JE171" s="73">
        <v>50</v>
      </c>
      <c r="JF171" s="4"/>
      <c r="JG171" s="73">
        <v>0</v>
      </c>
      <c r="JH171" s="4" t="s">
        <v>2213</v>
      </c>
      <c r="JI171" s="7">
        <v>0</v>
      </c>
      <c r="JJ171" s="7">
        <v>0</v>
      </c>
      <c r="JK171" s="7">
        <v>3</v>
      </c>
      <c r="JL171" s="7">
        <v>3</v>
      </c>
      <c r="JM171" s="4" t="s">
        <v>2214</v>
      </c>
      <c r="JN171" s="7">
        <v>1</v>
      </c>
      <c r="JO171" s="7">
        <v>2</v>
      </c>
      <c r="JP171" s="7">
        <v>2</v>
      </c>
      <c r="JQ171" s="7">
        <v>2</v>
      </c>
      <c r="JR171" s="7">
        <v>1</v>
      </c>
      <c r="JS171" s="4" t="s">
        <v>2215</v>
      </c>
      <c r="JT171" s="7">
        <v>2</v>
      </c>
      <c r="JU171" s="7">
        <v>1</v>
      </c>
      <c r="JV171" s="4" t="s">
        <v>2216</v>
      </c>
      <c r="JW171" s="7">
        <v>2</v>
      </c>
      <c r="JX171" s="7">
        <v>0</v>
      </c>
      <c r="JY171" s="7">
        <v>0</v>
      </c>
      <c r="JZ171" s="7">
        <v>1</v>
      </c>
      <c r="KA171" s="7">
        <v>0</v>
      </c>
      <c r="KB171" s="4" t="s">
        <v>336</v>
      </c>
      <c r="KC171" s="4" t="s">
        <v>2217</v>
      </c>
      <c r="KD171" s="7">
        <v>2</v>
      </c>
      <c r="KE171" s="7">
        <v>8.8230000000000004</v>
      </c>
      <c r="KF171" s="7">
        <v>35.82</v>
      </c>
      <c r="KG171" s="7">
        <v>37.384999999999998</v>
      </c>
      <c r="KH171" s="7">
        <v>6</v>
      </c>
      <c r="KI171" s="7">
        <v>1</v>
      </c>
      <c r="KJ171" s="7">
        <v>1</v>
      </c>
      <c r="KK171" s="7">
        <v>1</v>
      </c>
      <c r="KL171" s="7">
        <v>1</v>
      </c>
      <c r="KM171" s="7">
        <v>1</v>
      </c>
      <c r="KN171" s="7">
        <v>11</v>
      </c>
      <c r="KO171" s="7">
        <v>1</v>
      </c>
      <c r="KP171" s="4" t="s">
        <v>336</v>
      </c>
      <c r="KQ171" s="4" t="s">
        <v>313</v>
      </c>
      <c r="KR171" s="7">
        <v>1</v>
      </c>
      <c r="KS171" s="4" t="s">
        <v>336</v>
      </c>
      <c r="KT171" s="4" t="s">
        <v>313</v>
      </c>
      <c r="KU171" s="7">
        <v>2</v>
      </c>
      <c r="KV171" s="7">
        <v>1</v>
      </c>
      <c r="KW171" s="7">
        <v>1</v>
      </c>
      <c r="KX171" s="7">
        <v>1</v>
      </c>
      <c r="KY171" s="7">
        <v>1</v>
      </c>
      <c r="KZ171" s="7">
        <v>1</v>
      </c>
      <c r="LA171" s="7">
        <v>3</v>
      </c>
      <c r="LB171" s="7">
        <v>2</v>
      </c>
      <c r="LC171" s="7">
        <v>5</v>
      </c>
      <c r="LD171" s="7">
        <v>4</v>
      </c>
      <c r="LE171" s="7">
        <v>5</v>
      </c>
      <c r="LF171" s="7">
        <v>2</v>
      </c>
      <c r="LG171" s="7">
        <v>3</v>
      </c>
      <c r="LH171" s="7">
        <v>1</v>
      </c>
      <c r="LI171" s="7">
        <v>2</v>
      </c>
      <c r="LJ171" s="7">
        <v>3</v>
      </c>
      <c r="LK171" s="7">
        <v>2</v>
      </c>
      <c r="LL171" s="7">
        <v>1</v>
      </c>
      <c r="LM171" s="7">
        <v>1</v>
      </c>
      <c r="LN171" s="7">
        <v>5</v>
      </c>
      <c r="LO171" s="7">
        <v>5</v>
      </c>
      <c r="LP171" s="7">
        <v>5</v>
      </c>
      <c r="LQ171" s="7">
        <v>3</v>
      </c>
      <c r="LR171" s="7">
        <v>2</v>
      </c>
      <c r="LS171" s="7">
        <v>2</v>
      </c>
      <c r="LT171" s="7">
        <v>2</v>
      </c>
      <c r="LU171" s="7">
        <v>5</v>
      </c>
      <c r="LV171" s="4" t="s">
        <v>2218</v>
      </c>
      <c r="LW171" s="4" t="s">
        <v>2219</v>
      </c>
      <c r="LX171" s="4" t="s">
        <v>1112</v>
      </c>
      <c r="LY171" s="4" t="s">
        <v>2220</v>
      </c>
      <c r="LZ171" s="7">
        <v>32</v>
      </c>
      <c r="MA171">
        <f t="shared" si="117"/>
        <v>5</v>
      </c>
      <c r="MB171">
        <f t="shared" si="118"/>
        <v>17</v>
      </c>
      <c r="MC171">
        <f t="shared" si="119"/>
        <v>9</v>
      </c>
      <c r="MD171">
        <f t="shared" si="120"/>
        <v>5</v>
      </c>
      <c r="ME171">
        <f t="shared" si="150"/>
        <v>28</v>
      </c>
      <c r="MF171">
        <f t="shared" si="151"/>
        <v>0.83333333333333337</v>
      </c>
      <c r="MG171">
        <f t="shared" si="152"/>
        <v>2.8333333333333335</v>
      </c>
      <c r="MH171">
        <f t="shared" si="153"/>
        <v>1.8</v>
      </c>
      <c r="MI171">
        <f t="shared" si="154"/>
        <v>1</v>
      </c>
      <c r="MJ171">
        <f t="shared" si="155"/>
        <v>2.3333333333333335</v>
      </c>
      <c r="MK171">
        <f t="shared" si="156"/>
        <v>0</v>
      </c>
      <c r="ML171">
        <f t="shared" si="157"/>
        <v>0.6</v>
      </c>
      <c r="MM171">
        <f t="shared" si="158"/>
        <v>0</v>
      </c>
      <c r="MN171">
        <f t="shared" si="159"/>
        <v>0</v>
      </c>
      <c r="MO171">
        <f t="shared" si="160"/>
        <v>0</v>
      </c>
      <c r="MP171">
        <f t="shared" si="161"/>
        <v>0.5</v>
      </c>
      <c r="MQ171">
        <f t="shared" si="162"/>
        <v>0</v>
      </c>
      <c r="MR171">
        <f t="shared" si="163"/>
        <v>0</v>
      </c>
      <c r="MS171">
        <f t="shared" si="164"/>
        <v>88.571428571428569</v>
      </c>
      <c r="MT171">
        <f t="shared" si="165"/>
        <v>77.857142857142861</v>
      </c>
      <c r="MU171" s="77">
        <f t="shared" si="121"/>
        <v>1</v>
      </c>
      <c r="MV171">
        <f t="shared" si="122"/>
        <v>0</v>
      </c>
      <c r="MW171">
        <v>1</v>
      </c>
      <c r="MX171">
        <v>1</v>
      </c>
      <c r="MY171">
        <f t="shared" si="123"/>
        <v>0</v>
      </c>
      <c r="MZ171">
        <v>1</v>
      </c>
      <c r="NA171">
        <v>1</v>
      </c>
      <c r="NB171">
        <f t="shared" si="124"/>
        <v>1</v>
      </c>
      <c r="NC171">
        <f t="shared" si="125"/>
        <v>0</v>
      </c>
      <c r="ND171">
        <f t="shared" si="126"/>
        <v>0</v>
      </c>
      <c r="NE171">
        <f t="shared" si="127"/>
        <v>0</v>
      </c>
      <c r="NF171">
        <f t="shared" si="128"/>
        <v>0</v>
      </c>
      <c r="NG171">
        <f t="shared" si="129"/>
        <v>0</v>
      </c>
      <c r="NH171">
        <f t="shared" si="130"/>
        <v>1</v>
      </c>
      <c r="NI171">
        <f t="shared" si="131"/>
        <v>1</v>
      </c>
      <c r="NJ171">
        <f t="shared" si="132"/>
        <v>0</v>
      </c>
      <c r="NK171">
        <f t="shared" si="133"/>
        <v>0</v>
      </c>
      <c r="NL171">
        <f t="shared" si="134"/>
        <v>1</v>
      </c>
      <c r="NM171">
        <f t="shared" si="135"/>
        <v>0</v>
      </c>
      <c r="NN171" s="77">
        <f t="shared" si="136"/>
        <v>0.5</v>
      </c>
      <c r="NO171" s="77">
        <f t="shared" si="137"/>
        <v>0</v>
      </c>
      <c r="NP171" s="77">
        <f t="shared" si="138"/>
        <v>1</v>
      </c>
      <c r="NQ171" s="77">
        <f t="shared" si="139"/>
        <v>1</v>
      </c>
      <c r="NR171" s="77">
        <f t="shared" si="140"/>
        <v>1</v>
      </c>
      <c r="NS171" s="77">
        <f t="shared" si="141"/>
        <v>0</v>
      </c>
      <c r="NT171" s="77">
        <f t="shared" si="142"/>
        <v>1</v>
      </c>
      <c r="NU171" s="77">
        <f t="shared" si="143"/>
        <v>1</v>
      </c>
      <c r="NV171" s="77">
        <f t="shared" si="144"/>
        <v>1</v>
      </c>
      <c r="NW171" s="77" t="e">
        <f>IF(LEN(VLOOKUP(I:I,#REF!, 2, 0))=0, "", VLOOKUP(I:I,#REF!, 2, 0))</f>
        <v>#REF!</v>
      </c>
      <c r="NX171" s="77" t="e">
        <f>IF(LEN(VLOOKUP(I:I,#REF!, 3, 0))=0, "", VLOOKUP(I:I,#REF!, 3, 0))</f>
        <v>#REF!</v>
      </c>
      <c r="NY171" s="77">
        <f t="shared" si="166"/>
        <v>0.66666666666666663</v>
      </c>
      <c r="NZ171" s="77">
        <f t="shared" si="167"/>
        <v>1</v>
      </c>
      <c r="OA171" s="77">
        <f t="shared" si="168"/>
        <v>0</v>
      </c>
      <c r="OB171" s="77">
        <f t="shared" si="145"/>
        <v>0.16666666666666666</v>
      </c>
      <c r="OC171">
        <f t="shared" si="146"/>
        <v>0.5</v>
      </c>
      <c r="OD171" s="77">
        <f t="shared" si="169"/>
        <v>0</v>
      </c>
      <c r="OE171">
        <f t="shared" si="147"/>
        <v>0.6333333333333333</v>
      </c>
      <c r="OF171">
        <f t="shared" si="148"/>
        <v>0.72727272727272729</v>
      </c>
      <c r="OG171" t="e">
        <f t="shared" si="170"/>
        <v>#REF!</v>
      </c>
      <c r="OH171">
        <f t="shared" si="149"/>
        <v>0.41666666666666669</v>
      </c>
      <c r="OI171">
        <f t="shared" si="171"/>
        <v>0.25</v>
      </c>
      <c r="OJ171" s="77">
        <f t="shared" si="172"/>
        <v>0.5</v>
      </c>
      <c r="OK171" t="e">
        <f>IF(LEN(VLOOKUP(I:I,#REF!, 2, 0))=0, "", VLOOKUP(I:I,#REF!, 2, 0))</f>
        <v>#REF!</v>
      </c>
      <c r="OL171" t="e">
        <f>IF(LEN(VLOOKUP(I:I,#REF!, 3, 0))=0, "", VLOOKUP(I:I,#REF!, 3, 0))</f>
        <v>#REF!</v>
      </c>
      <c r="OM171">
        <v>3</v>
      </c>
      <c r="ON171">
        <v>1</v>
      </c>
      <c r="OO171" s="1">
        <v>1</v>
      </c>
      <c r="OP171">
        <f t="shared" si="173"/>
        <v>12</v>
      </c>
      <c r="OQ171">
        <v>0</v>
      </c>
      <c r="OR171">
        <v>6</v>
      </c>
      <c r="OS171">
        <f t="shared" si="174"/>
        <v>5</v>
      </c>
    </row>
    <row r="172" spans="1:409" ht="18" customHeight="1">
      <c r="F172">
        <v>1</v>
      </c>
      <c r="G172">
        <v>1</v>
      </c>
      <c r="H172" s="112" t="s">
        <v>5474</v>
      </c>
      <c r="I172" s="112" t="s">
        <v>5474</v>
      </c>
      <c r="J172" s="22"/>
      <c r="K172" s="23">
        <v>44264.435787037037</v>
      </c>
      <c r="L172" s="23">
        <v>44264.516736111109</v>
      </c>
      <c r="M172" s="24">
        <v>100</v>
      </c>
      <c r="N172" s="24">
        <v>1</v>
      </c>
      <c r="O172" s="74">
        <v>1</v>
      </c>
      <c r="P172" s="25" t="s">
        <v>313</v>
      </c>
      <c r="Q172" s="24">
        <v>6993</v>
      </c>
      <c r="R172" s="24">
        <v>1</v>
      </c>
      <c r="S172" s="23">
        <v>44264.516760798608</v>
      </c>
      <c r="T172" s="25" t="s">
        <v>314</v>
      </c>
      <c r="U172" s="25" t="s">
        <v>2136</v>
      </c>
      <c r="V172" s="25" t="s">
        <v>2137</v>
      </c>
      <c r="W172" s="25" t="s">
        <v>317</v>
      </c>
      <c r="X172" s="24">
        <v>15.83</v>
      </c>
      <c r="Y172" s="24">
        <v>29.597999999999999</v>
      </c>
      <c r="Z172" s="24">
        <v>30.954000000000001</v>
      </c>
      <c r="AA172" s="24">
        <v>7</v>
      </c>
      <c r="AB172" s="24">
        <v>4</v>
      </c>
      <c r="AC172" s="24">
        <v>0</v>
      </c>
      <c r="AD172" s="24">
        <v>0</v>
      </c>
      <c r="AE172" s="24">
        <v>0</v>
      </c>
      <c r="AF172" s="24">
        <v>1</v>
      </c>
      <c r="AG172" s="24">
        <v>3</v>
      </c>
      <c r="AH172" s="24">
        <v>3</v>
      </c>
      <c r="AI172" s="24">
        <v>0</v>
      </c>
      <c r="AJ172" s="25" t="s">
        <v>5475</v>
      </c>
      <c r="AK172" s="24">
        <v>1.7849999999999999</v>
      </c>
      <c r="AL172" s="24">
        <v>11</v>
      </c>
      <c r="AM172" s="24">
        <v>12.878</v>
      </c>
      <c r="AN172" s="24">
        <v>8</v>
      </c>
      <c r="AO172" s="24">
        <v>4</v>
      </c>
      <c r="AP172" s="24">
        <v>0</v>
      </c>
      <c r="AQ172" s="24">
        <v>1.2490000000000001</v>
      </c>
      <c r="AR172" s="24">
        <v>164.36</v>
      </c>
      <c r="AS172" s="24">
        <v>165.81100000000001</v>
      </c>
      <c r="AT172" s="24">
        <v>5</v>
      </c>
      <c r="AU172" s="24">
        <v>145.35900000000001</v>
      </c>
      <c r="AV172" s="24">
        <v>826.49599999999998</v>
      </c>
      <c r="AW172" s="24">
        <v>902.11099999999999</v>
      </c>
      <c r="AX172" s="24">
        <v>49</v>
      </c>
      <c r="AY172" s="25" t="s">
        <v>377</v>
      </c>
      <c r="AZ172" s="25" t="s">
        <v>377</v>
      </c>
      <c r="BA172" s="25"/>
      <c r="BB172" s="74">
        <v>1</v>
      </c>
      <c r="BC172" s="25" t="s">
        <v>5476</v>
      </c>
      <c r="BD172" s="24">
        <v>6.05</v>
      </c>
      <c r="BE172" s="24">
        <v>296.18900000000002</v>
      </c>
      <c r="BF172" s="24">
        <v>296.50299999999999</v>
      </c>
      <c r="BG172" s="24">
        <v>8</v>
      </c>
      <c r="BH172" s="24">
        <v>1.07</v>
      </c>
      <c r="BI172" s="24">
        <v>7.4589999999999996</v>
      </c>
      <c r="BJ172" s="24">
        <v>8.468</v>
      </c>
      <c r="BK172" s="24">
        <v>2</v>
      </c>
      <c r="BL172" s="25" t="s">
        <v>377</v>
      </c>
      <c r="BM172" s="24">
        <v>6.35</v>
      </c>
      <c r="BN172" s="24">
        <v>78.082999999999998</v>
      </c>
      <c r="BO172" s="24">
        <v>79.52</v>
      </c>
      <c r="BP172" s="24">
        <v>84</v>
      </c>
      <c r="BQ172" s="24">
        <v>100</v>
      </c>
      <c r="BR172" s="24">
        <v>100</v>
      </c>
      <c r="BS172" s="24">
        <v>6.7160000000000002</v>
      </c>
      <c r="BT172" s="24">
        <v>1551.3869999999999</v>
      </c>
      <c r="BU172" s="24">
        <v>1557.47</v>
      </c>
      <c r="BV172" s="24">
        <v>82</v>
      </c>
      <c r="BW172" s="25" t="s">
        <v>1116</v>
      </c>
      <c r="BX172" s="25" t="s">
        <v>510</v>
      </c>
      <c r="BY172" s="25" t="s">
        <v>956</v>
      </c>
      <c r="BZ172" s="74">
        <v>1</v>
      </c>
      <c r="CA172" s="25" t="s">
        <v>5477</v>
      </c>
      <c r="CB172" s="24">
        <v>109.592</v>
      </c>
      <c r="CC172" s="24">
        <v>117.883</v>
      </c>
      <c r="CD172" s="24">
        <v>147.93700000000001</v>
      </c>
      <c r="CE172" s="24">
        <v>10</v>
      </c>
      <c r="CF172" s="24">
        <v>100</v>
      </c>
      <c r="CG172" s="24">
        <v>100</v>
      </c>
      <c r="CH172" s="24">
        <v>19.704999999999998</v>
      </c>
      <c r="CI172" s="24">
        <v>77.587999999999994</v>
      </c>
      <c r="CJ172" s="24">
        <v>82.674999999999997</v>
      </c>
      <c r="CK172" s="24">
        <v>10</v>
      </c>
      <c r="CL172" s="99" t="s">
        <v>413</v>
      </c>
      <c r="CM172" s="96" t="s">
        <v>414</v>
      </c>
      <c r="CN172" s="24">
        <v>3.4769999999999999</v>
      </c>
      <c r="CO172" s="24">
        <v>3.4769999999999999</v>
      </c>
      <c r="CP172" s="24">
        <v>159.666</v>
      </c>
      <c r="CQ172" s="24">
        <v>1</v>
      </c>
      <c r="CR172" s="24">
        <v>100</v>
      </c>
      <c r="CS172" s="24">
        <v>100</v>
      </c>
      <c r="CT172" s="24">
        <v>3</v>
      </c>
      <c r="CU172" s="24">
        <v>1</v>
      </c>
      <c r="CV172" s="25" t="s">
        <v>3159</v>
      </c>
      <c r="CW172" s="24">
        <v>3.15</v>
      </c>
      <c r="CX172" s="24">
        <v>3.911</v>
      </c>
      <c r="CY172" s="24">
        <v>186.72499999999999</v>
      </c>
      <c r="CZ172" s="24">
        <v>2</v>
      </c>
      <c r="DA172" s="24">
        <v>0.82299999999999995</v>
      </c>
      <c r="DB172" s="24">
        <v>1.9430000000000001</v>
      </c>
      <c r="DC172" s="24">
        <v>4.8120000000000003</v>
      </c>
      <c r="DD172" s="24">
        <v>3</v>
      </c>
      <c r="DE172" s="25" t="s">
        <v>377</v>
      </c>
      <c r="DF172" s="24">
        <v>4.6520000000000001</v>
      </c>
      <c r="DG172" s="24">
        <v>4.6520000000000001</v>
      </c>
      <c r="DH172" s="24">
        <v>24.672999999999998</v>
      </c>
      <c r="DI172" s="24">
        <v>1</v>
      </c>
      <c r="DJ172" s="24">
        <v>90</v>
      </c>
      <c r="DK172" s="24">
        <v>100</v>
      </c>
      <c r="DL172" s="24">
        <v>27.067</v>
      </c>
      <c r="DM172" s="24">
        <v>467.03699999999998</v>
      </c>
      <c r="DN172" s="24">
        <v>474.06400000000002</v>
      </c>
      <c r="DO172" s="24">
        <v>20</v>
      </c>
      <c r="DP172" s="25" t="s">
        <v>1116</v>
      </c>
      <c r="DQ172" s="25" t="s">
        <v>3754</v>
      </c>
      <c r="DR172" s="25" t="s">
        <v>956</v>
      </c>
      <c r="DS172" s="74">
        <v>1</v>
      </c>
      <c r="DT172" s="25" t="s">
        <v>5478</v>
      </c>
      <c r="DU172" s="24">
        <v>4.1719999999999997</v>
      </c>
      <c r="DV172" s="24">
        <v>208.602</v>
      </c>
      <c r="DW172" s="24">
        <v>209.501</v>
      </c>
      <c r="DX172" s="24">
        <v>13</v>
      </c>
      <c r="DY172" s="24">
        <v>100</v>
      </c>
      <c r="DZ172" s="24">
        <v>100</v>
      </c>
      <c r="EA172" s="24">
        <v>2.8279999999999998</v>
      </c>
      <c r="EB172" s="24">
        <v>63.686999999999998</v>
      </c>
      <c r="EC172" s="24">
        <v>66.099999999999994</v>
      </c>
      <c r="ED172" s="24">
        <v>21</v>
      </c>
      <c r="EE172" s="96" t="s">
        <v>3932</v>
      </c>
      <c r="EF172" s="96" t="s">
        <v>364</v>
      </c>
      <c r="EG172" s="24">
        <v>1.5880000000000001</v>
      </c>
      <c r="EH172" s="24">
        <v>1.5880000000000001</v>
      </c>
      <c r="EI172" s="24">
        <v>169.673</v>
      </c>
      <c r="EJ172" s="24">
        <v>1</v>
      </c>
      <c r="EK172" s="24">
        <v>100</v>
      </c>
      <c r="EL172" s="24">
        <v>100</v>
      </c>
      <c r="EM172" s="24">
        <v>3</v>
      </c>
      <c r="EN172" s="24">
        <v>1</v>
      </c>
      <c r="EO172" s="25" t="s">
        <v>5479</v>
      </c>
      <c r="EP172" s="24">
        <v>21.321999999999999</v>
      </c>
      <c r="EQ172" s="24">
        <v>25.164000000000001</v>
      </c>
      <c r="ER172" s="24">
        <v>26.6</v>
      </c>
      <c r="ES172" s="24">
        <v>2</v>
      </c>
      <c r="ET172" s="25" t="s">
        <v>326</v>
      </c>
      <c r="EU172" s="24">
        <v>3.948</v>
      </c>
      <c r="EV172" s="24">
        <v>3.948</v>
      </c>
      <c r="EW172" s="24">
        <v>281.72899999999998</v>
      </c>
      <c r="EX172" s="24">
        <v>1</v>
      </c>
      <c r="EY172" s="24">
        <v>100</v>
      </c>
      <c r="EZ172" s="24">
        <v>90</v>
      </c>
      <c r="FA172" s="24">
        <v>12.865</v>
      </c>
      <c r="FB172" s="24">
        <v>210.88200000000001</v>
      </c>
      <c r="FC172" s="24">
        <v>213.46600000000001</v>
      </c>
      <c r="FD172" s="24">
        <v>26</v>
      </c>
      <c r="FE172" s="25" t="s">
        <v>5480</v>
      </c>
      <c r="FF172" s="24">
        <v>2</v>
      </c>
      <c r="FG172" s="24">
        <v>3</v>
      </c>
      <c r="FH172" s="24">
        <v>4</v>
      </c>
      <c r="FI172" s="24">
        <v>0</v>
      </c>
      <c r="FJ172" s="24">
        <v>2</v>
      </c>
      <c r="FK172" s="24">
        <v>0</v>
      </c>
      <c r="FL172" s="25" t="s">
        <v>313</v>
      </c>
      <c r="FM172" s="25" t="s">
        <v>313</v>
      </c>
      <c r="FN172" s="24">
        <v>1</v>
      </c>
      <c r="FO172" s="24">
        <v>5.7610000000000001</v>
      </c>
      <c r="FP172" s="24">
        <v>467.31299999999999</v>
      </c>
      <c r="FQ172" s="24">
        <v>470.14600000000002</v>
      </c>
      <c r="FR172" s="24">
        <v>22</v>
      </c>
      <c r="FS172" s="25" t="s">
        <v>323</v>
      </c>
      <c r="FT172" s="25" t="s">
        <v>323</v>
      </c>
      <c r="FU172" s="25"/>
      <c r="FV172" s="74">
        <v>1</v>
      </c>
      <c r="FW172" s="25" t="s">
        <v>5481</v>
      </c>
      <c r="FX172" s="25" t="s">
        <v>339</v>
      </c>
      <c r="FY172" s="24">
        <v>2.2770000000000001</v>
      </c>
      <c r="FZ172" s="24">
        <v>431.75</v>
      </c>
      <c r="GA172" s="24">
        <v>432.762</v>
      </c>
      <c r="GB172" s="24">
        <v>19</v>
      </c>
      <c r="GC172" s="25" t="s">
        <v>368</v>
      </c>
      <c r="GD172" s="25" t="s">
        <v>368</v>
      </c>
      <c r="GE172" s="25"/>
      <c r="GF172" s="74">
        <v>1</v>
      </c>
      <c r="GG172" s="25" t="s">
        <v>5482</v>
      </c>
      <c r="GH172" s="25" t="s">
        <v>1274</v>
      </c>
      <c r="GI172" s="24">
        <v>10.49</v>
      </c>
      <c r="GJ172" s="24">
        <v>125.82599999999999</v>
      </c>
      <c r="GK172" s="24">
        <v>127.001</v>
      </c>
      <c r="GL172" s="24">
        <v>4</v>
      </c>
      <c r="GM172" s="24">
        <v>1</v>
      </c>
      <c r="GN172" s="25" t="s">
        <v>5483</v>
      </c>
      <c r="GO172" s="24">
        <v>7.4790000000000001</v>
      </c>
      <c r="GP172" s="24">
        <v>9.6489999999999991</v>
      </c>
      <c r="GQ172" s="24">
        <v>44.527999999999999</v>
      </c>
      <c r="GR172" s="24">
        <v>2</v>
      </c>
      <c r="GS172" s="24">
        <v>1</v>
      </c>
      <c r="GT172" s="24">
        <v>4</v>
      </c>
      <c r="GU172" s="24">
        <v>0</v>
      </c>
      <c r="GV172" s="24">
        <v>1</v>
      </c>
      <c r="GW172" s="25" t="s">
        <v>345</v>
      </c>
      <c r="GX172" s="24">
        <v>3.3490000000000002</v>
      </c>
      <c r="GY172" s="24">
        <v>105.98099999999999</v>
      </c>
      <c r="GZ172" s="24">
        <v>106.84699999999999</v>
      </c>
      <c r="HA172" s="24">
        <v>15</v>
      </c>
      <c r="HB172" s="24">
        <v>2</v>
      </c>
      <c r="HC172" s="24">
        <v>2</v>
      </c>
      <c r="HD172" s="24">
        <v>2</v>
      </c>
      <c r="HE172" s="24">
        <v>3</v>
      </c>
      <c r="HF172" s="24">
        <v>2</v>
      </c>
      <c r="HG172" s="24">
        <v>5</v>
      </c>
      <c r="HH172" s="24">
        <v>5</v>
      </c>
      <c r="HI172" s="25" t="s">
        <v>3684</v>
      </c>
      <c r="HJ172" s="25" t="s">
        <v>3685</v>
      </c>
      <c r="HK172" s="8"/>
      <c r="HL172" s="25" t="s">
        <v>5474</v>
      </c>
      <c r="HM172" s="23">
        <v>44267.427708333336</v>
      </c>
      <c r="HN172" s="23">
        <v>44267.46601851852</v>
      </c>
      <c r="HO172" s="24">
        <v>100</v>
      </c>
      <c r="HP172" s="24">
        <v>3309</v>
      </c>
      <c r="HQ172" s="24">
        <v>1</v>
      </c>
      <c r="HR172" s="23">
        <v>44267.466041030093</v>
      </c>
      <c r="HS172" s="25" t="s">
        <v>314</v>
      </c>
      <c r="HT172" s="25" t="s">
        <v>2136</v>
      </c>
      <c r="HU172" s="25" t="s">
        <v>2137</v>
      </c>
      <c r="HV172" s="25" t="s">
        <v>317</v>
      </c>
      <c r="HW172" s="24">
        <v>1</v>
      </c>
      <c r="HX172" s="24">
        <v>1</v>
      </c>
      <c r="HY172" s="24">
        <v>1</v>
      </c>
      <c r="HZ172" s="24">
        <v>1</v>
      </c>
      <c r="IA172" s="24">
        <v>1</v>
      </c>
      <c r="IB172" s="24">
        <v>1</v>
      </c>
      <c r="IC172" s="24">
        <v>1</v>
      </c>
      <c r="ID172" s="24">
        <v>1</v>
      </c>
      <c r="IE172" s="25" t="s">
        <v>5484</v>
      </c>
      <c r="IF172" s="24">
        <v>4</v>
      </c>
      <c r="IG172" s="24">
        <v>0</v>
      </c>
      <c r="IH172" s="25" t="s">
        <v>391</v>
      </c>
      <c r="II172" s="25" t="s">
        <v>391</v>
      </c>
      <c r="IJ172" s="25"/>
      <c r="IK172" s="74">
        <v>1</v>
      </c>
      <c r="IL172" s="74">
        <v>33</v>
      </c>
      <c r="IM172" s="74">
        <v>33</v>
      </c>
      <c r="IN172" s="25"/>
      <c r="IO172" s="74">
        <v>1</v>
      </c>
      <c r="IP172" s="25" t="s">
        <v>5485</v>
      </c>
      <c r="IQ172" s="74">
        <v>22</v>
      </c>
      <c r="IR172" s="74">
        <v>22</v>
      </c>
      <c r="IS172" s="25"/>
      <c r="IT172" s="74">
        <v>1</v>
      </c>
      <c r="IU172" s="74">
        <v>21</v>
      </c>
      <c r="IV172" s="74">
        <v>21</v>
      </c>
      <c r="IW172" s="25"/>
      <c r="IX172" s="74">
        <v>1</v>
      </c>
      <c r="IY172" s="25" t="s">
        <v>5486</v>
      </c>
      <c r="IZ172" s="74">
        <v>40</v>
      </c>
      <c r="JA172" s="74">
        <v>40</v>
      </c>
      <c r="JB172" s="25"/>
      <c r="JC172" s="74">
        <v>1</v>
      </c>
      <c r="JD172" s="74">
        <v>60</v>
      </c>
      <c r="JE172" s="74">
        <v>60</v>
      </c>
      <c r="JF172" s="25"/>
      <c r="JG172" s="74">
        <v>1</v>
      </c>
      <c r="JH172" s="25" t="s">
        <v>5487</v>
      </c>
      <c r="JI172" s="24">
        <v>4</v>
      </c>
      <c r="JJ172" s="24">
        <v>0</v>
      </c>
      <c r="JK172" s="24">
        <v>2</v>
      </c>
      <c r="JL172" s="24">
        <v>2</v>
      </c>
      <c r="JM172" s="25" t="s">
        <v>5488</v>
      </c>
      <c r="JN172" s="24">
        <v>1</v>
      </c>
      <c r="JO172" s="24">
        <v>2</v>
      </c>
      <c r="JP172" s="24">
        <v>2</v>
      </c>
      <c r="JQ172" s="24">
        <v>3</v>
      </c>
      <c r="JR172" s="24">
        <v>1</v>
      </c>
      <c r="JS172" s="25" t="s">
        <v>5489</v>
      </c>
      <c r="JT172" s="24">
        <v>2</v>
      </c>
      <c r="JU172" s="24">
        <v>1</v>
      </c>
      <c r="JV172" s="25" t="s">
        <v>5490</v>
      </c>
      <c r="JW172" s="24">
        <v>2</v>
      </c>
      <c r="JX172" s="24">
        <v>4</v>
      </c>
      <c r="JY172" s="24">
        <v>0</v>
      </c>
      <c r="JZ172" s="24">
        <v>1</v>
      </c>
      <c r="KA172" s="24">
        <v>0</v>
      </c>
      <c r="KB172" s="25" t="s">
        <v>313</v>
      </c>
      <c r="KC172" s="25" t="s">
        <v>313</v>
      </c>
      <c r="KD172" s="24">
        <v>1</v>
      </c>
      <c r="KE172" s="24">
        <v>8.6649999999999991</v>
      </c>
      <c r="KF172" s="24">
        <v>60.712000000000003</v>
      </c>
      <c r="KG172" s="24">
        <v>61.9</v>
      </c>
      <c r="KH172" s="24">
        <v>15</v>
      </c>
      <c r="KI172" s="24">
        <v>3</v>
      </c>
      <c r="KJ172" s="24">
        <v>3</v>
      </c>
      <c r="KK172" s="24">
        <v>3</v>
      </c>
      <c r="KL172" s="24">
        <v>3</v>
      </c>
      <c r="KM172" s="24">
        <v>3</v>
      </c>
      <c r="KN172" s="24">
        <v>11</v>
      </c>
      <c r="KO172" s="24">
        <v>1</v>
      </c>
      <c r="KP172" s="25" t="s">
        <v>424</v>
      </c>
      <c r="KQ172" s="25" t="s">
        <v>5491</v>
      </c>
      <c r="KR172" s="24">
        <v>1</v>
      </c>
      <c r="KS172" s="25" t="s">
        <v>312</v>
      </c>
      <c r="KT172" s="25" t="s">
        <v>313</v>
      </c>
      <c r="KU172" s="24">
        <v>5</v>
      </c>
      <c r="KV172" s="24">
        <v>5</v>
      </c>
      <c r="KW172" s="24">
        <v>5</v>
      </c>
      <c r="KX172" s="24">
        <v>3</v>
      </c>
      <c r="KY172" s="24">
        <v>4</v>
      </c>
      <c r="KZ172" s="24">
        <v>5</v>
      </c>
      <c r="LA172" s="24">
        <v>5</v>
      </c>
      <c r="LB172" s="24">
        <v>4</v>
      </c>
      <c r="LC172" s="24">
        <v>5</v>
      </c>
      <c r="LD172" s="24">
        <v>4</v>
      </c>
      <c r="LE172" s="24">
        <v>5</v>
      </c>
      <c r="LF172" s="24">
        <v>4</v>
      </c>
      <c r="LG172" s="24">
        <v>3</v>
      </c>
      <c r="LH172" s="24">
        <v>1</v>
      </c>
      <c r="LI172" s="24">
        <v>4</v>
      </c>
      <c r="LJ172" s="24">
        <v>3</v>
      </c>
      <c r="LK172" s="24">
        <v>3</v>
      </c>
      <c r="LL172" s="24">
        <v>5</v>
      </c>
      <c r="LM172" s="24">
        <v>2</v>
      </c>
      <c r="LN172" s="24">
        <v>5</v>
      </c>
      <c r="LO172" s="24">
        <v>5</v>
      </c>
      <c r="LP172" s="24">
        <v>5</v>
      </c>
      <c r="LQ172" s="24">
        <v>5</v>
      </c>
      <c r="LR172" s="24">
        <v>4</v>
      </c>
      <c r="LS172" s="24">
        <v>5</v>
      </c>
      <c r="LT172" s="24">
        <v>5</v>
      </c>
      <c r="LU172" s="24">
        <v>5</v>
      </c>
      <c r="LV172" s="25" t="s">
        <v>5492</v>
      </c>
      <c r="LW172" s="25" t="s">
        <v>5493</v>
      </c>
      <c r="LX172" s="25" t="s">
        <v>5494</v>
      </c>
      <c r="LY172" s="25" t="s">
        <v>5495</v>
      </c>
      <c r="LZ172" s="24">
        <v>58</v>
      </c>
      <c r="MA172">
        <f t="shared" si="117"/>
        <v>7</v>
      </c>
      <c r="MB172">
        <f t="shared" si="118"/>
        <v>6</v>
      </c>
      <c r="MC172">
        <f t="shared" si="119"/>
        <v>11</v>
      </c>
      <c r="MD172">
        <f t="shared" si="120"/>
        <v>15</v>
      </c>
      <c r="ME172">
        <f t="shared" si="150"/>
        <v>54</v>
      </c>
      <c r="MF172">
        <f t="shared" si="151"/>
        <v>1.1666666666666667</v>
      </c>
      <c r="MG172">
        <f t="shared" si="152"/>
        <v>1</v>
      </c>
      <c r="MH172">
        <f t="shared" si="153"/>
        <v>2.2000000000000002</v>
      </c>
      <c r="MI172">
        <f t="shared" si="154"/>
        <v>3</v>
      </c>
      <c r="MJ172">
        <f t="shared" si="155"/>
        <v>4.5</v>
      </c>
      <c r="MK172">
        <f t="shared" si="156"/>
        <v>0.4</v>
      </c>
      <c r="ML172">
        <f t="shared" si="157"/>
        <v>3.6</v>
      </c>
      <c r="MM172">
        <f t="shared" si="158"/>
        <v>0</v>
      </c>
      <c r="MN172">
        <f t="shared" si="159"/>
        <v>4</v>
      </c>
      <c r="MO172">
        <f t="shared" si="160"/>
        <v>0.33333333333333331</v>
      </c>
      <c r="MP172">
        <f t="shared" si="161"/>
        <v>3.6666666666666665</v>
      </c>
      <c r="MQ172">
        <f t="shared" si="162"/>
        <v>0</v>
      </c>
      <c r="MR172">
        <f t="shared" si="163"/>
        <v>4</v>
      </c>
      <c r="MS172">
        <f t="shared" si="164"/>
        <v>98.571428571428569</v>
      </c>
      <c r="MT172">
        <f t="shared" si="165"/>
        <v>98.571428571428569</v>
      </c>
      <c r="MU172" s="77">
        <f t="shared" si="121"/>
        <v>1</v>
      </c>
      <c r="MV172">
        <f t="shared" si="122"/>
        <v>1</v>
      </c>
      <c r="MW172">
        <v>1</v>
      </c>
      <c r="MX172">
        <v>1</v>
      </c>
      <c r="MY172">
        <f t="shared" si="123"/>
        <v>1</v>
      </c>
      <c r="MZ172">
        <v>1</v>
      </c>
      <c r="NA172">
        <v>1</v>
      </c>
      <c r="NB172">
        <f t="shared" si="124"/>
        <v>1</v>
      </c>
      <c r="NC172">
        <f t="shared" si="125"/>
        <v>1</v>
      </c>
      <c r="ND172">
        <f t="shared" si="126"/>
        <v>1</v>
      </c>
      <c r="NE172">
        <f t="shared" si="127"/>
        <v>0</v>
      </c>
      <c r="NF172">
        <f t="shared" si="128"/>
        <v>1</v>
      </c>
      <c r="NG172">
        <f t="shared" si="129"/>
        <v>1</v>
      </c>
      <c r="NH172">
        <f t="shared" si="130"/>
        <v>1</v>
      </c>
      <c r="NI172">
        <f t="shared" si="131"/>
        <v>1</v>
      </c>
      <c r="NJ172">
        <f t="shared" si="132"/>
        <v>1</v>
      </c>
      <c r="NK172">
        <f t="shared" si="133"/>
        <v>1</v>
      </c>
      <c r="NL172">
        <f t="shared" si="134"/>
        <v>1</v>
      </c>
      <c r="NM172">
        <f t="shared" si="135"/>
        <v>1</v>
      </c>
      <c r="NN172" s="77">
        <f t="shared" si="136"/>
        <v>1</v>
      </c>
      <c r="NO172" s="77">
        <f t="shared" si="137"/>
        <v>1</v>
      </c>
      <c r="NP172" s="77">
        <f t="shared" si="138"/>
        <v>1</v>
      </c>
      <c r="NQ172" s="77">
        <f t="shared" si="139"/>
        <v>1</v>
      </c>
      <c r="NR172" s="77">
        <f t="shared" si="140"/>
        <v>1</v>
      </c>
      <c r="NS172" s="77">
        <f t="shared" si="141"/>
        <v>1</v>
      </c>
      <c r="NT172" s="77">
        <f t="shared" si="142"/>
        <v>1</v>
      </c>
      <c r="NU172" s="77">
        <f t="shared" si="143"/>
        <v>1</v>
      </c>
      <c r="NV172" s="77">
        <f t="shared" si="144"/>
        <v>1</v>
      </c>
      <c r="NW172" s="77" t="e">
        <f>IF(LEN(VLOOKUP(I:I,#REF!, 2, 0))=0, "", VLOOKUP(I:I,#REF!, 2, 0))</f>
        <v>#REF!</v>
      </c>
      <c r="NX172" s="77" t="e">
        <f>IF(LEN(VLOOKUP(I:I,#REF!, 3, 0))=0, "", VLOOKUP(I:I,#REF!, 3, 0))</f>
        <v>#REF!</v>
      </c>
      <c r="NY172" s="77">
        <f t="shared" si="166"/>
        <v>1</v>
      </c>
      <c r="NZ172" s="77">
        <f t="shared" si="167"/>
        <v>1</v>
      </c>
      <c r="OA172" s="77">
        <f t="shared" si="168"/>
        <v>1</v>
      </c>
      <c r="OB172" s="77">
        <f t="shared" si="145"/>
        <v>0.83333333333333337</v>
      </c>
      <c r="OC172">
        <f t="shared" si="146"/>
        <v>1</v>
      </c>
      <c r="OD172" s="77">
        <f t="shared" si="169"/>
        <v>0.75</v>
      </c>
      <c r="OE172">
        <f t="shared" si="147"/>
        <v>1</v>
      </c>
      <c r="OF172">
        <f t="shared" si="148"/>
        <v>1</v>
      </c>
      <c r="OG172" t="e">
        <f t="shared" si="170"/>
        <v>#REF!</v>
      </c>
      <c r="OH172">
        <f t="shared" si="149"/>
        <v>0.91666666666666663</v>
      </c>
      <c r="OI172">
        <f t="shared" si="171"/>
        <v>1</v>
      </c>
      <c r="OJ172" s="77">
        <f t="shared" si="172"/>
        <v>0.875</v>
      </c>
      <c r="OK172" t="e">
        <f>IF(LEN(VLOOKUP(I:I,#REF!, 2, 0))=0, "", VLOOKUP(I:I,#REF!, 2, 0))</f>
        <v>#REF!</v>
      </c>
      <c r="OL172" t="e">
        <f>IF(LEN(VLOOKUP(I:I,#REF!, 3, 0))=0, "", VLOOKUP(I:I,#REF!, 3, 0))</f>
        <v>#REF!</v>
      </c>
      <c r="OM172">
        <v>5</v>
      </c>
      <c r="ON172">
        <v>1</v>
      </c>
      <c r="OO172" s="1">
        <v>1</v>
      </c>
      <c r="OP172">
        <f t="shared" si="173"/>
        <v>5</v>
      </c>
      <c r="OQ172">
        <v>0</v>
      </c>
      <c r="OR172">
        <v>6</v>
      </c>
      <c r="OS172">
        <f t="shared" si="174"/>
        <v>4</v>
      </c>
    </row>
    <row r="173" spans="1:409" ht="18" customHeight="1">
      <c r="F173">
        <v>1</v>
      </c>
      <c r="G173">
        <v>1</v>
      </c>
      <c r="H173" s="110" t="s">
        <v>2221</v>
      </c>
      <c r="I173" s="110" t="s">
        <v>2221</v>
      </c>
      <c r="J173" s="5"/>
      <c r="K173" s="6">
        <v>44264.435555555552</v>
      </c>
      <c r="L173" s="6">
        <v>44264.490844907406</v>
      </c>
      <c r="M173" s="7">
        <v>100</v>
      </c>
      <c r="N173" s="7">
        <v>2</v>
      </c>
      <c r="O173" s="73">
        <v>1</v>
      </c>
      <c r="P173" s="4" t="s">
        <v>313</v>
      </c>
      <c r="Q173" s="7">
        <v>4776</v>
      </c>
      <c r="R173" s="7">
        <v>1</v>
      </c>
      <c r="S173" s="6">
        <v>44264.490869305555</v>
      </c>
      <c r="T173" s="4" t="s">
        <v>314</v>
      </c>
      <c r="U173" s="4" t="s">
        <v>407</v>
      </c>
      <c r="V173" s="4" t="s">
        <v>408</v>
      </c>
      <c r="W173" s="4" t="s">
        <v>598</v>
      </c>
      <c r="X173" s="7">
        <v>23.937999999999999</v>
      </c>
      <c r="Y173" s="7">
        <v>30.893000000000001</v>
      </c>
      <c r="Z173" s="7">
        <v>32.234999999999999</v>
      </c>
      <c r="AA173" s="7">
        <v>4</v>
      </c>
      <c r="AB173" s="7">
        <v>4</v>
      </c>
      <c r="AC173" s="7">
        <v>0</v>
      </c>
      <c r="AD173" s="7">
        <v>0</v>
      </c>
      <c r="AE173" s="7">
        <v>1</v>
      </c>
      <c r="AF173" s="7">
        <v>0</v>
      </c>
      <c r="AG173" s="7">
        <v>2</v>
      </c>
      <c r="AH173" s="7">
        <v>1</v>
      </c>
      <c r="AI173" s="7">
        <v>0</v>
      </c>
      <c r="AJ173" s="4" t="s">
        <v>2222</v>
      </c>
      <c r="AK173" s="7">
        <v>3.4630000000000001</v>
      </c>
      <c r="AL173" s="7">
        <v>4.6539999999999999</v>
      </c>
      <c r="AM173" s="7">
        <v>6.5620000000000003</v>
      </c>
      <c r="AN173" s="7">
        <v>2</v>
      </c>
      <c r="AO173" s="7">
        <v>4</v>
      </c>
      <c r="AP173" s="7">
        <v>0</v>
      </c>
      <c r="AQ173" s="7">
        <v>78.849999999999994</v>
      </c>
      <c r="AR173" s="7">
        <v>78.849999999999994</v>
      </c>
      <c r="AS173" s="7">
        <v>159.88200000000001</v>
      </c>
      <c r="AT173" s="7">
        <v>1</v>
      </c>
      <c r="AU173" s="7">
        <v>91.02</v>
      </c>
      <c r="AV173" s="7">
        <v>325.39800000000002</v>
      </c>
      <c r="AW173" s="7">
        <v>328.88</v>
      </c>
      <c r="AX173" s="7">
        <v>15</v>
      </c>
      <c r="AY173" s="4" t="s">
        <v>377</v>
      </c>
      <c r="AZ173" s="4" t="s">
        <v>377</v>
      </c>
      <c r="BA173" s="4"/>
      <c r="BB173" s="73">
        <v>1</v>
      </c>
      <c r="BC173" s="4" t="s">
        <v>2223</v>
      </c>
      <c r="BD173" s="7">
        <v>245.27099999999999</v>
      </c>
      <c r="BE173" s="7">
        <v>255.636</v>
      </c>
      <c r="BF173" s="7">
        <v>529.00900000000001</v>
      </c>
      <c r="BG173" s="7">
        <v>2</v>
      </c>
      <c r="BH173" s="7">
        <v>4.5759999999999996</v>
      </c>
      <c r="BI173" s="7">
        <v>24.963999999999999</v>
      </c>
      <c r="BJ173" s="7">
        <v>31.12</v>
      </c>
      <c r="BK173" s="7">
        <v>2</v>
      </c>
      <c r="BL173" s="4" t="s">
        <v>1297</v>
      </c>
      <c r="BM173" s="7">
        <v>6.0129999999999999</v>
      </c>
      <c r="BN173" s="7">
        <v>51.691000000000003</v>
      </c>
      <c r="BO173" s="7">
        <v>76.221000000000004</v>
      </c>
      <c r="BP173" s="7">
        <v>2</v>
      </c>
      <c r="BQ173" s="7">
        <v>100</v>
      </c>
      <c r="BR173" s="7">
        <v>100</v>
      </c>
      <c r="BS173" s="7">
        <v>6.742</v>
      </c>
      <c r="BT173" s="7">
        <v>368.89800000000002</v>
      </c>
      <c r="BU173" s="7">
        <v>450.20499999999998</v>
      </c>
      <c r="BV173" s="7">
        <v>9</v>
      </c>
      <c r="BW173" s="4" t="s">
        <v>1116</v>
      </c>
      <c r="BX173" s="4" t="s">
        <v>510</v>
      </c>
      <c r="BY173" s="4" t="s">
        <v>956</v>
      </c>
      <c r="BZ173" s="73">
        <v>1</v>
      </c>
      <c r="CA173" s="4" t="s">
        <v>2224</v>
      </c>
      <c r="CB173" s="7">
        <v>12.199</v>
      </c>
      <c r="CC173" s="7">
        <v>111.295</v>
      </c>
      <c r="CD173" s="7">
        <v>164.76400000000001</v>
      </c>
      <c r="CE173" s="7">
        <v>3</v>
      </c>
      <c r="CF173" s="7">
        <v>100</v>
      </c>
      <c r="CG173" s="7">
        <v>85</v>
      </c>
      <c r="CH173" s="7">
        <v>26.158000000000001</v>
      </c>
      <c r="CI173" s="7">
        <v>50.502000000000002</v>
      </c>
      <c r="CJ173" s="7">
        <v>67.381</v>
      </c>
      <c r="CK173" s="7">
        <v>3</v>
      </c>
      <c r="CL173" s="97" t="s">
        <v>413</v>
      </c>
      <c r="CM173" s="94" t="s">
        <v>414</v>
      </c>
      <c r="CN173" s="7">
        <v>0</v>
      </c>
      <c r="CO173" s="7">
        <v>0</v>
      </c>
      <c r="CP173" s="7">
        <v>159.422</v>
      </c>
      <c r="CQ173" s="7">
        <v>0</v>
      </c>
      <c r="CR173" s="7">
        <v>100</v>
      </c>
      <c r="CS173" s="7">
        <v>95</v>
      </c>
      <c r="CT173" s="7">
        <v>3</v>
      </c>
      <c r="CU173" s="7">
        <v>1</v>
      </c>
      <c r="CV173" s="4" t="s">
        <v>2141</v>
      </c>
      <c r="CW173" s="7">
        <v>0</v>
      </c>
      <c r="CX173" s="7">
        <v>0</v>
      </c>
      <c r="CY173" s="7">
        <v>226.43</v>
      </c>
      <c r="CZ173" s="7">
        <v>0</v>
      </c>
      <c r="DA173" s="7">
        <v>40.314</v>
      </c>
      <c r="DB173" s="7">
        <v>40.314</v>
      </c>
      <c r="DC173" s="7">
        <v>43.487000000000002</v>
      </c>
      <c r="DD173" s="7">
        <v>1</v>
      </c>
      <c r="DE173" s="4" t="s">
        <v>377</v>
      </c>
      <c r="DF173" s="7">
        <v>0</v>
      </c>
      <c r="DG173" s="7">
        <v>0</v>
      </c>
      <c r="DH173" s="7">
        <v>211.512</v>
      </c>
      <c r="DI173" s="7">
        <v>0</v>
      </c>
      <c r="DJ173" s="7">
        <v>100</v>
      </c>
      <c r="DK173" s="7">
        <v>100</v>
      </c>
      <c r="DL173" s="7">
        <v>20.059000000000001</v>
      </c>
      <c r="DM173" s="7">
        <v>314.19400000000002</v>
      </c>
      <c r="DN173" s="7">
        <v>322.79599999999999</v>
      </c>
      <c r="DO173" s="7">
        <v>12</v>
      </c>
      <c r="DP173" s="4" t="s">
        <v>2225</v>
      </c>
      <c r="DQ173" s="4" t="s">
        <v>510</v>
      </c>
      <c r="DR173" s="4" t="s">
        <v>2226</v>
      </c>
      <c r="DS173" s="73">
        <v>1</v>
      </c>
      <c r="DT173" s="4" t="s">
        <v>2227</v>
      </c>
      <c r="DU173" s="7">
        <v>51.841000000000001</v>
      </c>
      <c r="DV173" s="7">
        <v>195.08799999999999</v>
      </c>
      <c r="DW173" s="7">
        <v>261.80799999999999</v>
      </c>
      <c r="DX173" s="7">
        <v>3</v>
      </c>
      <c r="DY173" s="7">
        <v>100</v>
      </c>
      <c r="DZ173" s="7">
        <v>70</v>
      </c>
      <c r="EA173" s="7">
        <v>25.146000000000001</v>
      </c>
      <c r="EB173" s="7">
        <v>33.707000000000001</v>
      </c>
      <c r="EC173" s="7">
        <v>40.98</v>
      </c>
      <c r="ED173" s="7">
        <v>2</v>
      </c>
      <c r="EE173" s="94" t="s">
        <v>2228</v>
      </c>
      <c r="EF173" s="94" t="s">
        <v>364</v>
      </c>
      <c r="EG173" s="7">
        <v>6.0090000000000003</v>
      </c>
      <c r="EH173" s="7">
        <v>144.35499999999999</v>
      </c>
      <c r="EI173" s="7">
        <v>166.489</v>
      </c>
      <c r="EJ173" s="7">
        <v>2</v>
      </c>
      <c r="EK173" s="7">
        <v>100</v>
      </c>
      <c r="EL173" s="7">
        <v>74</v>
      </c>
      <c r="EM173" s="7">
        <v>2</v>
      </c>
      <c r="EN173" s="7">
        <v>1</v>
      </c>
      <c r="EO173" s="4" t="s">
        <v>2229</v>
      </c>
      <c r="EP173" s="7">
        <v>15.967000000000001</v>
      </c>
      <c r="EQ173" s="7">
        <v>22.478000000000002</v>
      </c>
      <c r="ER173" s="7">
        <v>26.687000000000001</v>
      </c>
      <c r="ES173" s="7">
        <v>3</v>
      </c>
      <c r="ET173" s="4" t="s">
        <v>2230</v>
      </c>
      <c r="EU173" s="7">
        <v>0</v>
      </c>
      <c r="EV173" s="7">
        <v>0</v>
      </c>
      <c r="EW173" s="7">
        <v>281.33199999999999</v>
      </c>
      <c r="EX173" s="7">
        <v>0</v>
      </c>
      <c r="EY173" s="7">
        <v>100</v>
      </c>
      <c r="EZ173" s="7">
        <v>79</v>
      </c>
      <c r="FA173" s="7">
        <v>8.2799999999999994</v>
      </c>
      <c r="FB173" s="7">
        <v>94.206000000000003</v>
      </c>
      <c r="FC173" s="7">
        <v>95.447000000000003</v>
      </c>
      <c r="FD173" s="7">
        <v>8</v>
      </c>
      <c r="FE173" s="4" t="s">
        <v>2231</v>
      </c>
      <c r="FF173" s="7">
        <v>1</v>
      </c>
      <c r="FG173" s="7">
        <v>3</v>
      </c>
      <c r="FH173" s="7">
        <v>2</v>
      </c>
      <c r="FI173" s="7">
        <v>1</v>
      </c>
      <c r="FJ173" s="7">
        <v>2</v>
      </c>
      <c r="FK173" s="7">
        <v>0</v>
      </c>
      <c r="FL173" s="4" t="s">
        <v>313</v>
      </c>
      <c r="FM173" s="4" t="s">
        <v>313</v>
      </c>
      <c r="FN173" s="7">
        <v>1</v>
      </c>
      <c r="FO173" s="7">
        <v>73.293000000000006</v>
      </c>
      <c r="FP173" s="7">
        <v>115.866</v>
      </c>
      <c r="FQ173" s="7">
        <v>118.07599999999999</v>
      </c>
      <c r="FR173" s="7">
        <v>4</v>
      </c>
      <c r="FS173" s="4" t="s">
        <v>323</v>
      </c>
      <c r="FT173" s="4" t="s">
        <v>323</v>
      </c>
      <c r="FU173" s="4"/>
      <c r="FV173" s="73">
        <v>1</v>
      </c>
      <c r="FW173" s="4" t="s">
        <v>2232</v>
      </c>
      <c r="FX173" s="4" t="s">
        <v>343</v>
      </c>
      <c r="FY173" s="7">
        <v>66.793999999999997</v>
      </c>
      <c r="FZ173" s="7">
        <v>158.946</v>
      </c>
      <c r="GA173" s="7">
        <v>159.96899999999999</v>
      </c>
      <c r="GB173" s="7">
        <v>7</v>
      </c>
      <c r="GC173" s="4" t="s">
        <v>368</v>
      </c>
      <c r="GD173" s="4" t="s">
        <v>368</v>
      </c>
      <c r="GE173" s="4"/>
      <c r="GF173" s="73">
        <v>1</v>
      </c>
      <c r="GG173" s="4" t="s">
        <v>2233</v>
      </c>
      <c r="GH173" s="4" t="s">
        <v>312</v>
      </c>
      <c r="GI173" s="7">
        <v>7.7610000000000001</v>
      </c>
      <c r="GJ173" s="7">
        <v>132.04900000000001</v>
      </c>
      <c r="GK173" s="7">
        <v>135.02500000000001</v>
      </c>
      <c r="GL173" s="7">
        <v>4</v>
      </c>
      <c r="GM173" s="7">
        <v>2</v>
      </c>
      <c r="GN173" s="4" t="s">
        <v>2234</v>
      </c>
      <c r="GO173" s="7">
        <v>1.127</v>
      </c>
      <c r="GP173" s="7">
        <v>13.606</v>
      </c>
      <c r="GQ173" s="7">
        <v>16.036000000000001</v>
      </c>
      <c r="GR173" s="7">
        <v>2</v>
      </c>
      <c r="GS173" s="7">
        <v>1</v>
      </c>
      <c r="GT173" s="7">
        <v>2</v>
      </c>
      <c r="GU173" s="7">
        <v>1</v>
      </c>
      <c r="GV173" s="7">
        <v>3</v>
      </c>
      <c r="GW173" s="4" t="s">
        <v>965</v>
      </c>
      <c r="GX173" s="7">
        <v>6.7670000000000003</v>
      </c>
      <c r="GY173" s="7">
        <v>57.042000000000002</v>
      </c>
      <c r="GZ173" s="7">
        <v>58.03</v>
      </c>
      <c r="HA173" s="7">
        <v>7</v>
      </c>
      <c r="HB173" s="7">
        <v>1</v>
      </c>
      <c r="HC173" s="7">
        <v>2</v>
      </c>
      <c r="HD173" s="7">
        <v>1</v>
      </c>
      <c r="HE173" s="7">
        <v>2</v>
      </c>
      <c r="HF173" s="7">
        <v>2</v>
      </c>
      <c r="HG173" s="7">
        <v>5</v>
      </c>
      <c r="HH173" s="7">
        <v>6</v>
      </c>
      <c r="HI173" s="4" t="s">
        <v>346</v>
      </c>
      <c r="HJ173" s="4" t="s">
        <v>347</v>
      </c>
      <c r="HK173" s="8"/>
      <c r="HL173" s="4" t="s">
        <v>2221</v>
      </c>
      <c r="HM173" s="6">
        <v>44267.42763888889</v>
      </c>
      <c r="HN173" s="6">
        <v>44267.46665509259</v>
      </c>
      <c r="HO173" s="7">
        <v>100</v>
      </c>
      <c r="HP173" s="7">
        <v>3370</v>
      </c>
      <c r="HQ173" s="7">
        <v>1</v>
      </c>
      <c r="HR173" s="6">
        <v>44267.466659594909</v>
      </c>
      <c r="HS173" s="4" t="s">
        <v>314</v>
      </c>
      <c r="HT173" s="4" t="s">
        <v>407</v>
      </c>
      <c r="HU173" s="4" t="s">
        <v>408</v>
      </c>
      <c r="HV173" s="4" t="s">
        <v>598</v>
      </c>
      <c r="HW173" s="7">
        <v>0</v>
      </c>
      <c r="HX173" s="7">
        <v>0</v>
      </c>
      <c r="HY173" s="7">
        <v>1</v>
      </c>
      <c r="HZ173" s="7">
        <v>1</v>
      </c>
      <c r="IA173" s="7">
        <v>1</v>
      </c>
      <c r="IB173" s="7">
        <v>2</v>
      </c>
      <c r="IC173" s="7">
        <v>1</v>
      </c>
      <c r="ID173" s="7">
        <v>3</v>
      </c>
      <c r="IE173" s="4" t="s">
        <v>2235</v>
      </c>
      <c r="IF173" s="7">
        <v>4</v>
      </c>
      <c r="IG173" s="7">
        <v>0</v>
      </c>
      <c r="IH173" s="4" t="s">
        <v>2236</v>
      </c>
      <c r="II173" s="4" t="s">
        <v>360</v>
      </c>
      <c r="IJ173" s="4" t="s">
        <v>2237</v>
      </c>
      <c r="IK173" s="73">
        <v>0</v>
      </c>
      <c r="IL173" s="84">
        <v>2.2000000000000002</v>
      </c>
      <c r="IM173" s="73">
        <v>2</v>
      </c>
      <c r="IN173" s="73">
        <v>0.2</v>
      </c>
      <c r="IO173" s="73">
        <v>0</v>
      </c>
      <c r="IP173" s="4" t="s">
        <v>2238</v>
      </c>
      <c r="IQ173" s="73">
        <v>22</v>
      </c>
      <c r="IR173" s="73">
        <v>22</v>
      </c>
      <c r="IS173" s="4"/>
      <c r="IT173" s="73">
        <v>1</v>
      </c>
      <c r="IU173" s="4" t="s">
        <v>2239</v>
      </c>
      <c r="IV173" s="73">
        <v>1</v>
      </c>
      <c r="IW173" s="73">
        <v>0</v>
      </c>
      <c r="IX173" s="73">
        <v>0</v>
      </c>
      <c r="IY173" s="4" t="s">
        <v>2240</v>
      </c>
      <c r="IZ173" s="73">
        <v>400</v>
      </c>
      <c r="JA173" s="73">
        <v>400</v>
      </c>
      <c r="JB173" s="4"/>
      <c r="JC173" s="73">
        <v>0</v>
      </c>
      <c r="JD173" s="73">
        <v>60</v>
      </c>
      <c r="JE173" s="73">
        <v>60</v>
      </c>
      <c r="JF173" s="4"/>
      <c r="JG173" s="73">
        <v>1</v>
      </c>
      <c r="JH173" s="4" t="s">
        <v>2241</v>
      </c>
      <c r="JI173" s="7">
        <v>3</v>
      </c>
      <c r="JJ173" s="7">
        <v>1</v>
      </c>
      <c r="JK173" s="7">
        <v>2</v>
      </c>
      <c r="JL173" s="7">
        <v>2</v>
      </c>
      <c r="JM173" s="4" t="s">
        <v>2242</v>
      </c>
      <c r="JN173" s="7">
        <v>1</v>
      </c>
      <c r="JO173" s="7">
        <v>2</v>
      </c>
      <c r="JP173" s="7">
        <v>3</v>
      </c>
      <c r="JQ173" s="7">
        <v>3</v>
      </c>
      <c r="JR173" s="7">
        <v>1</v>
      </c>
      <c r="JS173" s="4" t="s">
        <v>2243</v>
      </c>
      <c r="JT173" s="7">
        <v>2</v>
      </c>
      <c r="JU173" s="7">
        <v>1</v>
      </c>
      <c r="JV173" s="4" t="s">
        <v>2244</v>
      </c>
      <c r="JW173" s="7">
        <v>1</v>
      </c>
      <c r="JX173" s="7">
        <v>3</v>
      </c>
      <c r="JY173" s="7">
        <v>1</v>
      </c>
      <c r="JZ173" s="7">
        <v>1</v>
      </c>
      <c r="KA173" s="7">
        <v>0</v>
      </c>
      <c r="KB173" s="4" t="s">
        <v>313</v>
      </c>
      <c r="KC173" s="4" t="s">
        <v>313</v>
      </c>
      <c r="KD173" s="7">
        <v>1</v>
      </c>
      <c r="KE173" s="7">
        <v>12.997999999999999</v>
      </c>
      <c r="KF173" s="7">
        <v>32.292000000000002</v>
      </c>
      <c r="KG173" s="7">
        <v>34.142000000000003</v>
      </c>
      <c r="KH173" s="7">
        <v>9</v>
      </c>
      <c r="KI173" s="7">
        <v>1</v>
      </c>
      <c r="KJ173" s="7">
        <v>2</v>
      </c>
      <c r="KK173" s="7">
        <v>1</v>
      </c>
      <c r="KL173" s="7">
        <v>1</v>
      </c>
      <c r="KM173" s="7">
        <v>1</v>
      </c>
      <c r="KN173" s="7">
        <v>10</v>
      </c>
      <c r="KO173" s="7">
        <v>2</v>
      </c>
      <c r="KP173" s="4" t="s">
        <v>2245</v>
      </c>
      <c r="KQ173" s="4" t="s">
        <v>2246</v>
      </c>
      <c r="KR173" s="7">
        <v>1</v>
      </c>
      <c r="KS173" s="4" t="s">
        <v>633</v>
      </c>
      <c r="KT173" s="4" t="s">
        <v>313</v>
      </c>
      <c r="KU173" s="7">
        <v>3</v>
      </c>
      <c r="KV173" s="7">
        <v>2</v>
      </c>
      <c r="KW173" s="7">
        <v>4</v>
      </c>
      <c r="KX173" s="7">
        <v>3</v>
      </c>
      <c r="KY173" s="7">
        <v>3</v>
      </c>
      <c r="KZ173" s="7">
        <v>5</v>
      </c>
      <c r="LA173" s="7">
        <v>4</v>
      </c>
      <c r="LB173" s="7">
        <v>3</v>
      </c>
      <c r="LC173" s="7">
        <v>3</v>
      </c>
      <c r="LD173" s="7">
        <v>4</v>
      </c>
      <c r="LE173" s="7">
        <v>5</v>
      </c>
      <c r="LF173" s="7">
        <v>4</v>
      </c>
      <c r="LG173" s="7">
        <v>3</v>
      </c>
      <c r="LH173" s="7">
        <v>4</v>
      </c>
      <c r="LI173" s="7">
        <v>3</v>
      </c>
      <c r="LJ173" s="7">
        <v>1</v>
      </c>
      <c r="LK173" s="7">
        <v>1</v>
      </c>
      <c r="LL173" s="7">
        <v>1</v>
      </c>
      <c r="LM173" s="7">
        <v>1</v>
      </c>
      <c r="LN173" s="7">
        <v>5</v>
      </c>
      <c r="LO173" s="7">
        <v>4</v>
      </c>
      <c r="LP173" s="7">
        <v>5</v>
      </c>
      <c r="LQ173" s="7">
        <v>4</v>
      </c>
      <c r="LR173" s="7">
        <v>3</v>
      </c>
      <c r="LS173" s="7">
        <v>3</v>
      </c>
      <c r="LT173" s="7">
        <v>4</v>
      </c>
      <c r="LU173" s="7">
        <v>5</v>
      </c>
      <c r="LV173" s="4" t="s">
        <v>2247</v>
      </c>
      <c r="LW173" s="4" t="s">
        <v>2248</v>
      </c>
      <c r="LX173" s="4" t="s">
        <v>2249</v>
      </c>
      <c r="LY173" s="4" t="s">
        <v>2250</v>
      </c>
      <c r="LZ173" s="7">
        <v>50</v>
      </c>
      <c r="MA173">
        <f t="shared" si="117"/>
        <v>4</v>
      </c>
      <c r="MB173">
        <f t="shared" si="118"/>
        <v>9</v>
      </c>
      <c r="MC173">
        <f t="shared" si="119"/>
        <v>8</v>
      </c>
      <c r="MD173">
        <f t="shared" si="120"/>
        <v>6</v>
      </c>
      <c r="ME173">
        <f t="shared" si="150"/>
        <v>43</v>
      </c>
      <c r="MF173">
        <f t="shared" si="151"/>
        <v>0.66666666666666663</v>
      </c>
      <c r="MG173">
        <f t="shared" si="152"/>
        <v>1.5</v>
      </c>
      <c r="MH173">
        <f t="shared" si="153"/>
        <v>1.6</v>
      </c>
      <c r="MI173">
        <f t="shared" si="154"/>
        <v>1.2</v>
      </c>
      <c r="MJ173">
        <f t="shared" si="155"/>
        <v>3.5833333333333335</v>
      </c>
      <c r="MK173">
        <f t="shared" si="156"/>
        <v>0.6</v>
      </c>
      <c r="ML173">
        <f t="shared" si="157"/>
        <v>3</v>
      </c>
      <c r="MM173">
        <f t="shared" si="158"/>
        <v>1</v>
      </c>
      <c r="MN173">
        <f t="shared" si="159"/>
        <v>2</v>
      </c>
      <c r="MO173">
        <f t="shared" si="160"/>
        <v>0.66666666666666663</v>
      </c>
      <c r="MP173">
        <f t="shared" si="161"/>
        <v>2.8333333333333335</v>
      </c>
      <c r="MQ173">
        <f t="shared" si="162"/>
        <v>0.66666666666666663</v>
      </c>
      <c r="MR173">
        <f t="shared" si="163"/>
        <v>3.3333333333333335</v>
      </c>
      <c r="MS173">
        <f t="shared" si="164"/>
        <v>100</v>
      </c>
      <c r="MT173">
        <f t="shared" si="165"/>
        <v>86.142857142857139</v>
      </c>
      <c r="MU173" s="77">
        <f t="shared" si="121"/>
        <v>1</v>
      </c>
      <c r="MV173">
        <f t="shared" si="122"/>
        <v>1</v>
      </c>
      <c r="MW173">
        <v>1</v>
      </c>
      <c r="MX173">
        <v>1</v>
      </c>
      <c r="MY173">
        <f t="shared" si="123"/>
        <v>1</v>
      </c>
      <c r="MZ173">
        <v>1</v>
      </c>
      <c r="NA173">
        <v>1</v>
      </c>
      <c r="NB173">
        <f t="shared" si="124"/>
        <v>1</v>
      </c>
      <c r="NC173">
        <f t="shared" si="125"/>
        <v>0</v>
      </c>
      <c r="ND173">
        <f t="shared" si="126"/>
        <v>1</v>
      </c>
      <c r="NE173">
        <f t="shared" si="127"/>
        <v>0</v>
      </c>
      <c r="NF173">
        <f t="shared" si="128"/>
        <v>0</v>
      </c>
      <c r="NG173">
        <f t="shared" si="129"/>
        <v>1</v>
      </c>
      <c r="NH173">
        <f t="shared" si="130"/>
        <v>0</v>
      </c>
      <c r="NI173">
        <f t="shared" si="131"/>
        <v>0</v>
      </c>
      <c r="NJ173">
        <f t="shared" si="132"/>
        <v>1</v>
      </c>
      <c r="NK173">
        <f t="shared" si="133"/>
        <v>0</v>
      </c>
      <c r="NL173">
        <f t="shared" si="134"/>
        <v>0</v>
      </c>
      <c r="NM173">
        <f t="shared" si="135"/>
        <v>1</v>
      </c>
      <c r="NN173" s="77">
        <f t="shared" si="136"/>
        <v>1</v>
      </c>
      <c r="NO173" s="77">
        <f t="shared" si="137"/>
        <v>1</v>
      </c>
      <c r="NP173" s="77">
        <f t="shared" si="138"/>
        <v>1</v>
      </c>
      <c r="NQ173" s="77">
        <f t="shared" si="139"/>
        <v>1</v>
      </c>
      <c r="NR173" s="77">
        <f t="shared" si="140"/>
        <v>0</v>
      </c>
      <c r="NS173" s="77">
        <f t="shared" si="141"/>
        <v>1</v>
      </c>
      <c r="NT173" s="77">
        <f t="shared" si="142"/>
        <v>1</v>
      </c>
      <c r="NU173" s="77">
        <f t="shared" si="143"/>
        <v>1</v>
      </c>
      <c r="NV173" s="77">
        <f t="shared" si="144"/>
        <v>1</v>
      </c>
      <c r="NW173" s="77" t="e">
        <f>IF(LEN(VLOOKUP(I:I,#REF!, 2, 0))=0, "", VLOOKUP(I:I,#REF!, 2, 0))</f>
        <v>#REF!</v>
      </c>
      <c r="NX173" s="77" t="e">
        <f>IF(LEN(VLOOKUP(I:I,#REF!, 3, 0))=0, "", VLOOKUP(I:I,#REF!, 3, 0))</f>
        <v>#REF!</v>
      </c>
      <c r="NY173" s="77">
        <f t="shared" si="166"/>
        <v>1</v>
      </c>
      <c r="NZ173" s="77">
        <f t="shared" si="167"/>
        <v>1</v>
      </c>
      <c r="OA173" s="77">
        <f t="shared" si="168"/>
        <v>1</v>
      </c>
      <c r="OB173" s="77">
        <f t="shared" si="145"/>
        <v>0.5</v>
      </c>
      <c r="OC173">
        <f t="shared" si="146"/>
        <v>1</v>
      </c>
      <c r="OD173" s="77">
        <f t="shared" si="169"/>
        <v>0.25</v>
      </c>
      <c r="OE173">
        <f t="shared" si="147"/>
        <v>0.66666666666666663</v>
      </c>
      <c r="OF173">
        <f t="shared" si="148"/>
        <v>0.54545454545454541</v>
      </c>
      <c r="OG173" t="e">
        <f t="shared" si="170"/>
        <v>#REF!</v>
      </c>
      <c r="OH173">
        <f t="shared" si="149"/>
        <v>0.75</v>
      </c>
      <c r="OI173">
        <f t="shared" si="171"/>
        <v>1</v>
      </c>
      <c r="OJ173" s="77">
        <f t="shared" si="172"/>
        <v>0.625</v>
      </c>
      <c r="OK173" t="e">
        <f>IF(LEN(VLOOKUP(I:I,#REF!, 2, 0))=0, "", VLOOKUP(I:I,#REF!, 2, 0))</f>
        <v>#REF!</v>
      </c>
      <c r="OL173" t="e">
        <f>IF(LEN(VLOOKUP(I:I,#REF!, 3, 0))=0, "", VLOOKUP(I:I,#REF!, 3, 0))</f>
        <v>#REF!</v>
      </c>
      <c r="OM173">
        <v>5</v>
      </c>
      <c r="ON173">
        <v>1</v>
      </c>
      <c r="OO173" s="109">
        <v>1</v>
      </c>
      <c r="OP173">
        <f t="shared" si="173"/>
        <v>6</v>
      </c>
      <c r="OQ173">
        <v>0</v>
      </c>
      <c r="OR173">
        <v>6</v>
      </c>
      <c r="OS173">
        <f t="shared" si="174"/>
        <v>3</v>
      </c>
    </row>
    <row r="174" spans="1:409" ht="18" customHeight="1">
      <c r="F174">
        <v>1</v>
      </c>
      <c r="G174">
        <v>1</v>
      </c>
      <c r="H174" s="112" t="s">
        <v>5496</v>
      </c>
      <c r="I174" s="112" t="s">
        <v>5496</v>
      </c>
      <c r="J174" s="22"/>
      <c r="K174" s="23">
        <v>44264.602997685186</v>
      </c>
      <c r="L174" s="23">
        <v>44264.651886574073</v>
      </c>
      <c r="M174" s="24">
        <v>100</v>
      </c>
      <c r="N174" s="24">
        <v>1</v>
      </c>
      <c r="O174" s="74">
        <v>1</v>
      </c>
      <c r="P174" s="25" t="s">
        <v>313</v>
      </c>
      <c r="Q174" s="24">
        <v>4224</v>
      </c>
      <c r="R174" s="24">
        <v>1</v>
      </c>
      <c r="S174" s="23">
        <v>44264.651897164353</v>
      </c>
      <c r="T174" s="25" t="s">
        <v>1394</v>
      </c>
      <c r="U174" s="25" t="s">
        <v>5497</v>
      </c>
      <c r="V174" s="25" t="s">
        <v>811</v>
      </c>
      <c r="W174" s="25" t="s">
        <v>598</v>
      </c>
      <c r="X174" s="24">
        <v>15.401</v>
      </c>
      <c r="Y174" s="24">
        <v>23.07</v>
      </c>
      <c r="Z174" s="24">
        <v>25.295999999999999</v>
      </c>
      <c r="AA174" s="24">
        <v>5</v>
      </c>
      <c r="AB174" s="24">
        <v>4</v>
      </c>
      <c r="AC174" s="24">
        <v>0</v>
      </c>
      <c r="AD174" s="24">
        <v>0</v>
      </c>
      <c r="AE174" s="24">
        <v>2</v>
      </c>
      <c r="AF174" s="24">
        <v>3</v>
      </c>
      <c r="AG174" s="24">
        <v>1</v>
      </c>
      <c r="AH174" s="24">
        <v>3</v>
      </c>
      <c r="AI174" s="24">
        <v>0</v>
      </c>
      <c r="AJ174" s="25" t="s">
        <v>5498</v>
      </c>
      <c r="AK174" s="24">
        <v>1.96</v>
      </c>
      <c r="AL174" s="24">
        <v>3.3130000000000002</v>
      </c>
      <c r="AM174" s="24">
        <v>5.085</v>
      </c>
      <c r="AN174" s="24">
        <v>3</v>
      </c>
      <c r="AO174" s="24">
        <v>4</v>
      </c>
      <c r="AP174" s="24">
        <v>0</v>
      </c>
      <c r="AQ174" s="24">
        <v>139.67699999999999</v>
      </c>
      <c r="AR174" s="24">
        <v>419.65800000000002</v>
      </c>
      <c r="AS174" s="24">
        <v>439.87799999999999</v>
      </c>
      <c r="AT174" s="24">
        <v>4</v>
      </c>
      <c r="AU174" s="24">
        <v>1.9670000000000001</v>
      </c>
      <c r="AV174" s="24">
        <v>125.18600000000001</v>
      </c>
      <c r="AW174" s="24">
        <v>127.971</v>
      </c>
      <c r="AX174" s="24">
        <v>15</v>
      </c>
      <c r="AY174" s="25" t="s">
        <v>5499</v>
      </c>
      <c r="AZ174" s="25" t="s">
        <v>377</v>
      </c>
      <c r="BA174" s="25"/>
      <c r="BB174" s="74">
        <v>1</v>
      </c>
      <c r="BC174" s="25" t="s">
        <v>5500</v>
      </c>
      <c r="BD174" s="24">
        <v>280.24099999999999</v>
      </c>
      <c r="BE174" s="24">
        <v>280.24099999999999</v>
      </c>
      <c r="BF174" s="24">
        <v>283.46300000000002</v>
      </c>
      <c r="BG174" s="24">
        <v>1</v>
      </c>
      <c r="BH174" s="24">
        <v>1.569</v>
      </c>
      <c r="BI174" s="24">
        <v>1.569</v>
      </c>
      <c r="BJ174" s="24">
        <v>13.593</v>
      </c>
      <c r="BK174" s="24">
        <v>1</v>
      </c>
      <c r="BL174" s="25" t="s">
        <v>5501</v>
      </c>
      <c r="BM174" s="24">
        <v>45.51</v>
      </c>
      <c r="BN174" s="24">
        <v>45.51</v>
      </c>
      <c r="BO174" s="24">
        <v>47.956000000000003</v>
      </c>
      <c r="BP174" s="24">
        <v>1</v>
      </c>
      <c r="BQ174" s="24">
        <v>100</v>
      </c>
      <c r="BR174" s="24">
        <v>100</v>
      </c>
      <c r="BS174" s="24">
        <v>78.313999999999993</v>
      </c>
      <c r="BT174" s="24">
        <v>82.924999999999997</v>
      </c>
      <c r="BU174" s="24">
        <v>112.426</v>
      </c>
      <c r="BV174" s="24">
        <v>2</v>
      </c>
      <c r="BW174" s="25" t="s">
        <v>5502</v>
      </c>
      <c r="BX174" s="25" t="s">
        <v>516</v>
      </c>
      <c r="BY174" s="25"/>
      <c r="BZ174" s="74">
        <v>0</v>
      </c>
      <c r="CA174" s="25" t="s">
        <v>5503</v>
      </c>
      <c r="CB174" s="24">
        <v>344.173</v>
      </c>
      <c r="CC174" s="24">
        <v>344.173</v>
      </c>
      <c r="CD174" s="24">
        <v>346.28300000000002</v>
      </c>
      <c r="CE174" s="24">
        <v>1</v>
      </c>
      <c r="CF174" s="24">
        <v>100</v>
      </c>
      <c r="CG174" s="24">
        <v>90</v>
      </c>
      <c r="CH174" s="24">
        <v>4.109</v>
      </c>
      <c r="CI174" s="24">
        <v>533.21600000000001</v>
      </c>
      <c r="CJ174" s="24">
        <v>534.70000000000005</v>
      </c>
      <c r="CK174" s="24">
        <v>7</v>
      </c>
      <c r="CL174" s="99" t="s">
        <v>417</v>
      </c>
      <c r="CM174" s="96" t="s">
        <v>1880</v>
      </c>
      <c r="CN174" s="24">
        <v>6.8810000000000002</v>
      </c>
      <c r="CO174" s="24">
        <v>161.07300000000001</v>
      </c>
      <c r="CP174" s="24">
        <v>161.31399999999999</v>
      </c>
      <c r="CQ174" s="24">
        <v>2</v>
      </c>
      <c r="CR174" s="24">
        <v>60</v>
      </c>
      <c r="CS174" s="24">
        <v>50</v>
      </c>
      <c r="CT174" s="24">
        <v>3</v>
      </c>
      <c r="CU174" s="24">
        <v>1</v>
      </c>
      <c r="CV174" s="25" t="s">
        <v>5504</v>
      </c>
      <c r="CW174" s="24">
        <v>234.04300000000001</v>
      </c>
      <c r="CX174" s="24">
        <v>234.04300000000001</v>
      </c>
      <c r="CY174" s="24">
        <v>467.66</v>
      </c>
      <c r="CZ174" s="24">
        <v>1</v>
      </c>
      <c r="DA174" s="24">
        <v>3.415</v>
      </c>
      <c r="DB174" s="24">
        <v>7.59</v>
      </c>
      <c r="DC174" s="24">
        <v>14.122999999999999</v>
      </c>
      <c r="DD174" s="24">
        <v>3</v>
      </c>
      <c r="DE174" s="25" t="s">
        <v>479</v>
      </c>
      <c r="DF174" s="24">
        <v>0</v>
      </c>
      <c r="DG174" s="24">
        <v>0</v>
      </c>
      <c r="DH174" s="24">
        <v>49.680999999999997</v>
      </c>
      <c r="DI174" s="24">
        <v>0</v>
      </c>
      <c r="DJ174" s="24">
        <v>100</v>
      </c>
      <c r="DK174" s="24">
        <v>80</v>
      </c>
      <c r="DL174" s="24">
        <v>84.475999999999999</v>
      </c>
      <c r="DM174" s="24">
        <v>108.292</v>
      </c>
      <c r="DN174" s="24">
        <v>147.36500000000001</v>
      </c>
      <c r="DO174" s="24">
        <v>3</v>
      </c>
      <c r="DP174" s="25" t="s">
        <v>5505</v>
      </c>
      <c r="DQ174" s="25" t="s">
        <v>516</v>
      </c>
      <c r="DR174" s="25"/>
      <c r="DS174" s="74">
        <v>0</v>
      </c>
      <c r="DT174" s="25" t="s">
        <v>5503</v>
      </c>
      <c r="DU174" s="24">
        <v>0</v>
      </c>
      <c r="DV174" s="24">
        <v>0</v>
      </c>
      <c r="DW174" s="24">
        <v>86.918000000000006</v>
      </c>
      <c r="DX174" s="24">
        <v>0</v>
      </c>
      <c r="DY174" s="24">
        <v>100</v>
      </c>
      <c r="DZ174" s="24">
        <v>50</v>
      </c>
      <c r="EA174" s="24">
        <v>16.116</v>
      </c>
      <c r="EB174" s="24">
        <v>66.971999999999994</v>
      </c>
      <c r="EC174" s="24">
        <v>78.849000000000004</v>
      </c>
      <c r="ED174" s="24">
        <v>3</v>
      </c>
      <c r="EE174" s="96" t="s">
        <v>1269</v>
      </c>
      <c r="EF174" s="96" t="s">
        <v>1197</v>
      </c>
      <c r="EG174" s="24">
        <v>175.267</v>
      </c>
      <c r="EH174" s="24">
        <v>175.59</v>
      </c>
      <c r="EI174" s="24">
        <v>175.96899999999999</v>
      </c>
      <c r="EJ174" s="24">
        <v>2</v>
      </c>
      <c r="EK174" s="24">
        <v>100</v>
      </c>
      <c r="EL174" s="24">
        <v>30</v>
      </c>
      <c r="EM174" s="24">
        <v>2</v>
      </c>
      <c r="EN174" s="24">
        <v>1</v>
      </c>
      <c r="EO174" s="25" t="s">
        <v>5506</v>
      </c>
      <c r="EP174" s="24">
        <v>6.97</v>
      </c>
      <c r="EQ174" s="24">
        <v>8.5540000000000003</v>
      </c>
      <c r="ER174" s="24">
        <v>12.523</v>
      </c>
      <c r="ES174" s="24">
        <v>2</v>
      </c>
      <c r="ET174" s="25" t="s">
        <v>456</v>
      </c>
      <c r="EU174" s="24">
        <v>0</v>
      </c>
      <c r="EV174" s="24">
        <v>0</v>
      </c>
      <c r="EW174" s="24">
        <v>330.399</v>
      </c>
      <c r="EX174" s="24">
        <v>0</v>
      </c>
      <c r="EY174" s="24">
        <v>100</v>
      </c>
      <c r="EZ174" s="24">
        <v>70</v>
      </c>
      <c r="FA174" s="24">
        <v>3.6139999999999999</v>
      </c>
      <c r="FB174" s="24">
        <v>108.157</v>
      </c>
      <c r="FC174" s="24">
        <v>109.169</v>
      </c>
      <c r="FD174" s="24">
        <v>6</v>
      </c>
      <c r="FE174" s="25" t="s">
        <v>5507</v>
      </c>
      <c r="FF174" s="24">
        <v>3</v>
      </c>
      <c r="FG174" s="24">
        <v>3</v>
      </c>
      <c r="FH174" s="24">
        <v>3</v>
      </c>
      <c r="FI174" s="24">
        <v>1</v>
      </c>
      <c r="FJ174" s="24">
        <v>1</v>
      </c>
      <c r="FK174" s="24">
        <v>0</v>
      </c>
      <c r="FL174" s="25" t="s">
        <v>313</v>
      </c>
      <c r="FM174" s="25" t="s">
        <v>313</v>
      </c>
      <c r="FN174" s="24">
        <v>1</v>
      </c>
      <c r="FO174" s="24">
        <v>48.235999999999997</v>
      </c>
      <c r="FP174" s="24">
        <v>111.003</v>
      </c>
      <c r="FQ174" s="24">
        <v>112.239</v>
      </c>
      <c r="FR174" s="24">
        <v>3</v>
      </c>
      <c r="FS174" s="25" t="s">
        <v>420</v>
      </c>
      <c r="FT174" s="25" t="s">
        <v>323</v>
      </c>
      <c r="FU174" s="25"/>
      <c r="FV174" s="74">
        <v>1</v>
      </c>
      <c r="FW174" s="25" t="s">
        <v>1340</v>
      </c>
      <c r="FX174" s="25" t="s">
        <v>370</v>
      </c>
      <c r="FY174" s="24">
        <v>14.058999999999999</v>
      </c>
      <c r="FZ174" s="24">
        <v>46.011000000000003</v>
      </c>
      <c r="GA174" s="24">
        <v>47.716999999999999</v>
      </c>
      <c r="GB174" s="24">
        <v>7</v>
      </c>
      <c r="GC174" s="25" t="s">
        <v>1511</v>
      </c>
      <c r="GD174" s="25" t="s">
        <v>368</v>
      </c>
      <c r="GE174" s="25"/>
      <c r="GF174" s="74">
        <v>1</v>
      </c>
      <c r="GG174" s="25" t="s">
        <v>5508</v>
      </c>
      <c r="GH174" s="25" t="s">
        <v>312</v>
      </c>
      <c r="GI174" s="24">
        <v>40.542999999999999</v>
      </c>
      <c r="GJ174" s="24">
        <v>102.934</v>
      </c>
      <c r="GK174" s="24">
        <v>104.533</v>
      </c>
      <c r="GL174" s="24">
        <v>5</v>
      </c>
      <c r="GM174" s="24">
        <v>2</v>
      </c>
      <c r="GN174" s="25" t="s">
        <v>5509</v>
      </c>
      <c r="GO174" s="24">
        <v>1.5780000000000001</v>
      </c>
      <c r="GP174" s="24">
        <v>2.57</v>
      </c>
      <c r="GQ174" s="24">
        <v>3.8660000000000001</v>
      </c>
      <c r="GR174" s="24">
        <v>2</v>
      </c>
      <c r="GS174" s="24">
        <v>3</v>
      </c>
      <c r="GT174" s="24">
        <v>2</v>
      </c>
      <c r="GU174" s="24">
        <v>1</v>
      </c>
      <c r="GV174" s="24">
        <v>3</v>
      </c>
      <c r="GW174" s="25" t="s">
        <v>345</v>
      </c>
      <c r="GX174" s="24">
        <v>3.2320000000000002</v>
      </c>
      <c r="GY174" s="24">
        <v>36.584000000000003</v>
      </c>
      <c r="GZ174" s="24">
        <v>38.44</v>
      </c>
      <c r="HA174" s="24">
        <v>17</v>
      </c>
      <c r="HB174" s="24">
        <v>2</v>
      </c>
      <c r="HC174" s="24">
        <v>2</v>
      </c>
      <c r="HD174" s="24">
        <v>2</v>
      </c>
      <c r="HE174" s="24">
        <v>3</v>
      </c>
      <c r="HF174" s="24">
        <v>2</v>
      </c>
      <c r="HG174" s="24">
        <v>6</v>
      </c>
      <c r="HH174" s="24">
        <v>6</v>
      </c>
      <c r="HI174" s="25" t="s">
        <v>3684</v>
      </c>
      <c r="HJ174" s="25" t="s">
        <v>3685</v>
      </c>
      <c r="HK174" s="8"/>
      <c r="HL174" s="25" t="s">
        <v>5496</v>
      </c>
      <c r="HM174" s="23">
        <v>44267.426087962966</v>
      </c>
      <c r="HN174" s="23">
        <v>44267.442696759259</v>
      </c>
      <c r="HO174" s="24">
        <v>100</v>
      </c>
      <c r="HP174" s="24">
        <v>1434</v>
      </c>
      <c r="HQ174" s="24">
        <v>1</v>
      </c>
      <c r="HR174" s="23">
        <v>44267.442712905089</v>
      </c>
      <c r="HS174" s="25" t="s">
        <v>1394</v>
      </c>
      <c r="HT174" s="25" t="s">
        <v>1395</v>
      </c>
      <c r="HU174" s="25" t="s">
        <v>811</v>
      </c>
      <c r="HV174" s="25" t="s">
        <v>598</v>
      </c>
      <c r="HW174" s="24">
        <v>1</v>
      </c>
      <c r="HX174" s="24">
        <v>0</v>
      </c>
      <c r="HY174" s="24">
        <v>4</v>
      </c>
      <c r="HZ174" s="24">
        <v>4</v>
      </c>
      <c r="IA174" s="24">
        <v>4</v>
      </c>
      <c r="IB174" s="24">
        <v>2</v>
      </c>
      <c r="IC174" s="24">
        <v>1</v>
      </c>
      <c r="ID174" s="24">
        <v>5</v>
      </c>
      <c r="IE174" s="25" t="s">
        <v>5510</v>
      </c>
      <c r="IF174" s="24">
        <v>1</v>
      </c>
      <c r="IG174" s="24">
        <v>1</v>
      </c>
      <c r="IH174" s="25" t="s">
        <v>427</v>
      </c>
      <c r="II174" s="25" t="s">
        <v>391</v>
      </c>
      <c r="IJ174" s="25"/>
      <c r="IK174" s="74">
        <v>1</v>
      </c>
      <c r="IL174" s="25" t="s">
        <v>5511</v>
      </c>
      <c r="IM174" s="74">
        <v>33</v>
      </c>
      <c r="IN174" s="25"/>
      <c r="IO174" s="74">
        <v>1</v>
      </c>
      <c r="IP174" s="25" t="s">
        <v>3443</v>
      </c>
      <c r="IQ174" s="25" t="s">
        <v>1727</v>
      </c>
      <c r="IR174" s="74">
        <v>22</v>
      </c>
      <c r="IS174" s="25"/>
      <c r="IT174" s="74">
        <v>1</v>
      </c>
      <c r="IU174" s="25" t="s">
        <v>1467</v>
      </c>
      <c r="IV174" s="74">
        <v>21</v>
      </c>
      <c r="IW174" s="25"/>
      <c r="IX174" s="74">
        <v>1</v>
      </c>
      <c r="IY174" s="25" t="s">
        <v>3444</v>
      </c>
      <c r="IZ174" s="25" t="s">
        <v>435</v>
      </c>
      <c r="JA174" s="74">
        <v>40</v>
      </c>
      <c r="JB174" s="25"/>
      <c r="JC174" s="74">
        <v>1</v>
      </c>
      <c r="JD174" s="25" t="s">
        <v>635</v>
      </c>
      <c r="JE174" s="74">
        <v>60</v>
      </c>
      <c r="JF174" s="25"/>
      <c r="JG174" s="74">
        <v>1</v>
      </c>
      <c r="JH174" s="25" t="s">
        <v>5512</v>
      </c>
      <c r="JI174" s="24">
        <v>1</v>
      </c>
      <c r="JJ174" s="24">
        <v>1</v>
      </c>
      <c r="JK174" s="24">
        <v>2</v>
      </c>
      <c r="JL174" s="24">
        <v>3</v>
      </c>
      <c r="JM174" s="25" t="s">
        <v>5513</v>
      </c>
      <c r="JN174" s="24">
        <v>1</v>
      </c>
      <c r="JO174" s="24">
        <v>2</v>
      </c>
      <c r="JP174" s="24">
        <v>2</v>
      </c>
      <c r="JQ174" s="24">
        <v>2</v>
      </c>
      <c r="JR174" s="24">
        <v>1</v>
      </c>
      <c r="JS174" s="25" t="s">
        <v>5514</v>
      </c>
      <c r="JT174" s="24">
        <v>2</v>
      </c>
      <c r="JU174" s="24">
        <v>1</v>
      </c>
      <c r="JV174" s="25" t="s">
        <v>5515</v>
      </c>
      <c r="JW174" s="24">
        <v>3</v>
      </c>
      <c r="JX174" s="24">
        <v>0</v>
      </c>
      <c r="JY174" s="24">
        <v>1</v>
      </c>
      <c r="JZ174" s="24">
        <v>1</v>
      </c>
      <c r="KA174" s="24">
        <v>0</v>
      </c>
      <c r="KB174" s="25" t="s">
        <v>313</v>
      </c>
      <c r="KC174" s="25" t="s">
        <v>313</v>
      </c>
      <c r="KD174" s="24">
        <v>2</v>
      </c>
      <c r="KE174" s="24">
        <v>11.471</v>
      </c>
      <c r="KF174" s="24">
        <v>26.902000000000001</v>
      </c>
      <c r="KG174" s="24">
        <v>31.934999999999999</v>
      </c>
      <c r="KH174" s="24">
        <v>11</v>
      </c>
      <c r="KI174" s="24">
        <v>2</v>
      </c>
      <c r="KJ174" s="24">
        <v>1</v>
      </c>
      <c r="KK174" s="24">
        <v>2</v>
      </c>
      <c r="KL174" s="24">
        <v>2</v>
      </c>
      <c r="KM174" s="24">
        <v>2</v>
      </c>
      <c r="KN174" s="24">
        <v>10</v>
      </c>
      <c r="KO174" s="24">
        <v>1</v>
      </c>
      <c r="KP174" s="25" t="s">
        <v>336</v>
      </c>
      <c r="KQ174" s="25" t="s">
        <v>313</v>
      </c>
      <c r="KR174" s="24">
        <v>1</v>
      </c>
      <c r="KS174" s="25" t="s">
        <v>370</v>
      </c>
      <c r="KT174" s="25" t="s">
        <v>313</v>
      </c>
      <c r="KU174" s="24">
        <v>2</v>
      </c>
      <c r="KV174" s="24">
        <v>2</v>
      </c>
      <c r="KW174" s="24">
        <v>2</v>
      </c>
      <c r="KX174" s="24">
        <v>3</v>
      </c>
      <c r="KY174" s="24">
        <v>2</v>
      </c>
      <c r="KZ174" s="24">
        <v>4</v>
      </c>
      <c r="LA174" s="24">
        <v>4</v>
      </c>
      <c r="LB174" s="24">
        <v>4</v>
      </c>
      <c r="LC174" s="24">
        <v>4</v>
      </c>
      <c r="LD174" s="24">
        <v>3</v>
      </c>
      <c r="LE174" s="24">
        <v>3</v>
      </c>
      <c r="LF174" s="24">
        <v>3</v>
      </c>
      <c r="LG174" s="24">
        <v>3</v>
      </c>
      <c r="LH174" s="24">
        <v>2</v>
      </c>
      <c r="LI174" s="24">
        <v>4</v>
      </c>
      <c r="LJ174" s="24">
        <v>2</v>
      </c>
      <c r="LK174" s="24">
        <v>4</v>
      </c>
      <c r="LL174" s="24">
        <v>3</v>
      </c>
      <c r="LM174" s="24">
        <v>4</v>
      </c>
      <c r="LN174" s="24">
        <v>3</v>
      </c>
      <c r="LO174" s="24">
        <v>4</v>
      </c>
      <c r="LP174" s="24">
        <v>2</v>
      </c>
      <c r="LQ174" s="24">
        <v>3</v>
      </c>
      <c r="LR174" s="24">
        <v>1</v>
      </c>
      <c r="LS174" s="24">
        <v>3</v>
      </c>
      <c r="LT174" s="24">
        <v>3</v>
      </c>
      <c r="LU174" s="24">
        <v>3</v>
      </c>
      <c r="LV174" s="25" t="s">
        <v>5516</v>
      </c>
      <c r="LW174" s="25" t="s">
        <v>5517</v>
      </c>
      <c r="LX174" s="25" t="s">
        <v>5518</v>
      </c>
      <c r="LY174" s="25" t="s">
        <v>5519</v>
      </c>
      <c r="LZ174" s="24">
        <v>41</v>
      </c>
      <c r="MA174">
        <f t="shared" si="117"/>
        <v>9</v>
      </c>
      <c r="MB174">
        <f t="shared" si="118"/>
        <v>20</v>
      </c>
      <c r="MC174">
        <f t="shared" si="119"/>
        <v>11</v>
      </c>
      <c r="MD174">
        <f t="shared" si="120"/>
        <v>9</v>
      </c>
      <c r="ME174">
        <f t="shared" si="150"/>
        <v>36</v>
      </c>
      <c r="MF174">
        <f t="shared" si="151"/>
        <v>1.5</v>
      </c>
      <c r="MG174">
        <f t="shared" si="152"/>
        <v>3.3333333333333335</v>
      </c>
      <c r="MH174">
        <f t="shared" si="153"/>
        <v>2.2000000000000002</v>
      </c>
      <c r="MI174">
        <f t="shared" si="154"/>
        <v>1.8</v>
      </c>
      <c r="MJ174">
        <f t="shared" si="155"/>
        <v>3</v>
      </c>
      <c r="MK174">
        <f t="shared" si="156"/>
        <v>0.6</v>
      </c>
      <c r="ML174">
        <f t="shared" si="157"/>
        <v>3.2</v>
      </c>
      <c r="MM174">
        <f t="shared" si="158"/>
        <v>1</v>
      </c>
      <c r="MN174">
        <f t="shared" si="159"/>
        <v>2</v>
      </c>
      <c r="MO174">
        <f t="shared" si="160"/>
        <v>0.66666666666666663</v>
      </c>
      <c r="MP174">
        <f t="shared" si="161"/>
        <v>3</v>
      </c>
      <c r="MQ174">
        <f t="shared" si="162"/>
        <v>1</v>
      </c>
      <c r="MR174">
        <f t="shared" si="163"/>
        <v>0.66666666666666663</v>
      </c>
      <c r="MS174">
        <f t="shared" si="164"/>
        <v>94.285714285714292</v>
      </c>
      <c r="MT174">
        <f t="shared" si="165"/>
        <v>67.142857142857139</v>
      </c>
      <c r="MU174" s="77">
        <f t="shared" si="121"/>
        <v>1</v>
      </c>
      <c r="MV174">
        <f t="shared" si="122"/>
        <v>0</v>
      </c>
      <c r="MW174">
        <v>0</v>
      </c>
      <c r="MX174">
        <v>0</v>
      </c>
      <c r="MY174">
        <f t="shared" si="123"/>
        <v>0</v>
      </c>
      <c r="MZ174">
        <v>0</v>
      </c>
      <c r="NA174">
        <v>0</v>
      </c>
      <c r="NB174">
        <f t="shared" si="124"/>
        <v>1</v>
      </c>
      <c r="NC174">
        <f t="shared" si="125"/>
        <v>0</v>
      </c>
      <c r="ND174">
        <f t="shared" si="126"/>
        <v>1</v>
      </c>
      <c r="NE174">
        <f t="shared" si="127"/>
        <v>0</v>
      </c>
      <c r="NF174">
        <f t="shared" si="128"/>
        <v>0</v>
      </c>
      <c r="NG174">
        <f t="shared" si="129"/>
        <v>0</v>
      </c>
      <c r="NH174">
        <f t="shared" si="130"/>
        <v>1</v>
      </c>
      <c r="NI174">
        <f t="shared" si="131"/>
        <v>1</v>
      </c>
      <c r="NJ174">
        <f t="shared" si="132"/>
        <v>1</v>
      </c>
      <c r="NK174">
        <f t="shared" si="133"/>
        <v>1</v>
      </c>
      <c r="NL174">
        <f t="shared" si="134"/>
        <v>1</v>
      </c>
      <c r="NM174">
        <f t="shared" si="135"/>
        <v>1</v>
      </c>
      <c r="NN174" s="77">
        <f t="shared" si="136"/>
        <v>1</v>
      </c>
      <c r="NO174" s="77">
        <f t="shared" si="137"/>
        <v>0</v>
      </c>
      <c r="NP174" s="77">
        <f t="shared" si="138"/>
        <v>1</v>
      </c>
      <c r="NQ174" s="77">
        <f t="shared" si="139"/>
        <v>1</v>
      </c>
      <c r="NR174" s="77">
        <f t="shared" si="140"/>
        <v>1</v>
      </c>
      <c r="NS174" s="77">
        <f t="shared" si="141"/>
        <v>0</v>
      </c>
      <c r="NT174" s="77">
        <f t="shared" si="142"/>
        <v>1</v>
      </c>
      <c r="NU174" s="77">
        <f t="shared" si="143"/>
        <v>1</v>
      </c>
      <c r="NV174" s="77">
        <f t="shared" si="144"/>
        <v>1</v>
      </c>
      <c r="NW174" s="77" t="e">
        <f>IF(LEN(VLOOKUP(I:I,#REF!, 2, 0))=0, "", VLOOKUP(I:I,#REF!, 2, 0))</f>
        <v>#REF!</v>
      </c>
      <c r="NX174" s="77" t="e">
        <f>IF(LEN(VLOOKUP(I:I,#REF!, 3, 0))=0, "", VLOOKUP(I:I,#REF!, 3, 0))</f>
        <v>#REF!</v>
      </c>
      <c r="NY174" s="77">
        <f t="shared" si="166"/>
        <v>0</v>
      </c>
      <c r="NZ174" s="77">
        <f t="shared" si="167"/>
        <v>0</v>
      </c>
      <c r="OA174" s="77">
        <f t="shared" si="168"/>
        <v>0</v>
      </c>
      <c r="OB174" s="77">
        <f t="shared" si="145"/>
        <v>0.33333333333333331</v>
      </c>
      <c r="OC174">
        <f t="shared" si="146"/>
        <v>1</v>
      </c>
      <c r="OD174" s="77">
        <f t="shared" si="169"/>
        <v>0</v>
      </c>
      <c r="OE174">
        <f t="shared" si="147"/>
        <v>0.8666666666666667</v>
      </c>
      <c r="OF174">
        <f t="shared" si="148"/>
        <v>1</v>
      </c>
      <c r="OG174" t="e">
        <f t="shared" si="170"/>
        <v>#REF!</v>
      </c>
      <c r="OH174">
        <f t="shared" si="149"/>
        <v>0.16666666666666666</v>
      </c>
      <c r="OI174">
        <f t="shared" si="171"/>
        <v>0.5</v>
      </c>
      <c r="OJ174" s="77">
        <f t="shared" si="172"/>
        <v>0</v>
      </c>
      <c r="OK174" t="e">
        <f>IF(LEN(VLOOKUP(I:I,#REF!, 2, 0))=0, "", VLOOKUP(I:I,#REF!, 2, 0))</f>
        <v>#REF!</v>
      </c>
      <c r="OL174" t="e">
        <f>IF(LEN(VLOOKUP(I:I,#REF!, 3, 0))=0, "", VLOOKUP(I:I,#REF!, 3, 0))</f>
        <v>#REF!</v>
      </c>
      <c r="OM174">
        <v>3</v>
      </c>
      <c r="ON174">
        <v>1</v>
      </c>
      <c r="OO174" s="1">
        <v>1</v>
      </c>
      <c r="OP174">
        <f t="shared" si="173"/>
        <v>15</v>
      </c>
      <c r="OQ174">
        <v>0</v>
      </c>
      <c r="OR174">
        <v>6</v>
      </c>
      <c r="OS174">
        <f t="shared" si="174"/>
        <v>6</v>
      </c>
    </row>
    <row r="175" spans="1:409" ht="18" customHeight="1">
      <c r="F175">
        <v>1</v>
      </c>
      <c r="G175">
        <v>1</v>
      </c>
      <c r="H175" s="158" t="s">
        <v>7251</v>
      </c>
      <c r="I175" s="111" t="s">
        <v>5520</v>
      </c>
      <c r="J175" s="140" t="s">
        <v>7275</v>
      </c>
      <c r="K175" s="23">
        <v>44264.455555555556</v>
      </c>
      <c r="L175" s="23">
        <v>44264.498263888891</v>
      </c>
      <c r="M175" s="24">
        <v>100</v>
      </c>
      <c r="N175" s="24">
        <v>1</v>
      </c>
      <c r="O175" s="74">
        <v>1</v>
      </c>
      <c r="P175" s="25" t="s">
        <v>313</v>
      </c>
      <c r="Q175" s="24">
        <v>3689</v>
      </c>
      <c r="R175" s="24">
        <v>1</v>
      </c>
      <c r="S175" s="23">
        <v>44264.498274027777</v>
      </c>
      <c r="T175" s="25" t="s">
        <v>314</v>
      </c>
      <c r="U175" s="25" t="s">
        <v>1220</v>
      </c>
      <c r="V175" s="25" t="s">
        <v>2364</v>
      </c>
      <c r="W175" s="25" t="s">
        <v>317</v>
      </c>
      <c r="X175" s="142">
        <v>24.873000000000001</v>
      </c>
      <c r="Y175" s="142">
        <v>32.628</v>
      </c>
      <c r="Z175" s="142">
        <v>36.119999999999997</v>
      </c>
      <c r="AA175" s="142">
        <v>2</v>
      </c>
      <c r="AB175" s="142">
        <v>2</v>
      </c>
      <c r="AC175" s="142">
        <v>0</v>
      </c>
      <c r="AD175" s="142">
        <v>0</v>
      </c>
      <c r="AE175" s="142">
        <v>1</v>
      </c>
      <c r="AF175" s="142">
        <v>1</v>
      </c>
      <c r="AG175" s="142">
        <v>1</v>
      </c>
      <c r="AH175" s="142">
        <v>0</v>
      </c>
      <c r="AI175" s="142">
        <v>2</v>
      </c>
      <c r="AJ175" s="143" t="s">
        <v>2252</v>
      </c>
      <c r="AK175" s="142">
        <v>2.339</v>
      </c>
      <c r="AL175" s="142">
        <v>3.8490000000000002</v>
      </c>
      <c r="AM175" s="142">
        <v>5.452</v>
      </c>
      <c r="AN175" s="142">
        <v>2</v>
      </c>
      <c r="AO175" s="142">
        <v>2</v>
      </c>
      <c r="AP175" s="142">
        <v>0</v>
      </c>
      <c r="AQ175" s="142">
        <v>18.524999999999999</v>
      </c>
      <c r="AR175" s="142">
        <v>18.524999999999999</v>
      </c>
      <c r="AS175" s="142">
        <v>153</v>
      </c>
      <c r="AT175" s="142">
        <v>1</v>
      </c>
      <c r="AU175" s="142">
        <v>1.417</v>
      </c>
      <c r="AV175" s="142">
        <v>176.34899999999999</v>
      </c>
      <c r="AW175" s="142">
        <v>205.178</v>
      </c>
      <c r="AX175" s="142">
        <v>14</v>
      </c>
      <c r="AY175" s="143" t="s">
        <v>377</v>
      </c>
      <c r="AZ175" s="143" t="s">
        <v>377</v>
      </c>
      <c r="BA175" s="143"/>
      <c r="BB175" s="144">
        <v>1</v>
      </c>
      <c r="BC175" s="143" t="s">
        <v>2253</v>
      </c>
      <c r="BD175" s="142">
        <v>54.494999999999997</v>
      </c>
      <c r="BE175" s="142">
        <v>59.881</v>
      </c>
      <c r="BF175" s="142">
        <v>291.5</v>
      </c>
      <c r="BG175" s="142">
        <v>2</v>
      </c>
      <c r="BH175" s="142">
        <v>4.5389999999999997</v>
      </c>
      <c r="BI175" s="142">
        <v>26.501000000000001</v>
      </c>
      <c r="BJ175" s="142">
        <v>57.238999999999997</v>
      </c>
      <c r="BK175" s="142">
        <v>4</v>
      </c>
      <c r="BL175" s="143" t="s">
        <v>1297</v>
      </c>
      <c r="BM175" s="142">
        <v>37.064</v>
      </c>
      <c r="BN175" s="142">
        <v>73.588999999999999</v>
      </c>
      <c r="BO175" s="142">
        <v>73.986000000000004</v>
      </c>
      <c r="BP175" s="142">
        <v>2</v>
      </c>
      <c r="BQ175" s="142">
        <v>69</v>
      </c>
      <c r="BR175" s="142">
        <v>23</v>
      </c>
      <c r="BS175" s="142">
        <v>27.297999999999998</v>
      </c>
      <c r="BT175" s="142">
        <v>236.875</v>
      </c>
      <c r="BU175" s="142">
        <v>258.55</v>
      </c>
      <c r="BV175" s="142">
        <v>23</v>
      </c>
      <c r="BW175" s="143" t="s">
        <v>572</v>
      </c>
      <c r="BX175" s="143" t="s">
        <v>572</v>
      </c>
      <c r="BY175" s="143"/>
      <c r="BZ175" s="144">
        <v>0</v>
      </c>
      <c r="CA175" s="143" t="s">
        <v>2254</v>
      </c>
      <c r="CB175" s="142">
        <v>0</v>
      </c>
      <c r="CC175" s="142">
        <v>0</v>
      </c>
      <c r="CD175" s="142">
        <v>31.372</v>
      </c>
      <c r="CE175" s="142">
        <v>0</v>
      </c>
      <c r="CF175" s="142">
        <v>43</v>
      </c>
      <c r="CG175" s="142">
        <v>24</v>
      </c>
      <c r="CH175" s="24">
        <v>29.864999999999998</v>
      </c>
      <c r="CI175" s="24">
        <v>107.943</v>
      </c>
      <c r="CJ175" s="24">
        <v>114.52</v>
      </c>
      <c r="CK175" s="24">
        <v>6</v>
      </c>
      <c r="CL175" s="99" t="s">
        <v>413</v>
      </c>
      <c r="CM175" s="96" t="s">
        <v>414</v>
      </c>
      <c r="CN175" s="24">
        <v>141.17400000000001</v>
      </c>
      <c r="CO175" s="24">
        <v>141.17400000000001</v>
      </c>
      <c r="CP175" s="24">
        <v>270.29399999999998</v>
      </c>
      <c r="CQ175" s="24">
        <v>1</v>
      </c>
      <c r="CR175" s="24">
        <v>50</v>
      </c>
      <c r="CS175" s="24">
        <v>26</v>
      </c>
      <c r="CT175" s="24">
        <v>1</v>
      </c>
      <c r="CU175" s="24">
        <v>0</v>
      </c>
      <c r="CV175" s="25" t="s">
        <v>5521</v>
      </c>
      <c r="CW175" s="24">
        <v>210.547</v>
      </c>
      <c r="CX175" s="24">
        <v>210.547</v>
      </c>
      <c r="CY175" s="24">
        <v>425.89699999999999</v>
      </c>
      <c r="CZ175" s="24">
        <v>1</v>
      </c>
      <c r="DA175" s="24">
        <v>0.71799999999999997</v>
      </c>
      <c r="DB175" s="24">
        <v>11.734</v>
      </c>
      <c r="DC175" s="24">
        <v>39.984000000000002</v>
      </c>
      <c r="DD175" s="24">
        <v>4</v>
      </c>
      <c r="DE175" s="25" t="s">
        <v>5522</v>
      </c>
      <c r="DF175" s="24">
        <v>67.908000000000001</v>
      </c>
      <c r="DG175" s="24">
        <v>68.858999999999995</v>
      </c>
      <c r="DH175" s="24">
        <v>69.531999999999996</v>
      </c>
      <c r="DI175" s="24">
        <v>2</v>
      </c>
      <c r="DJ175" s="24">
        <v>57</v>
      </c>
      <c r="DK175" s="24">
        <v>58</v>
      </c>
      <c r="DL175" s="24">
        <v>1.1970000000000001</v>
      </c>
      <c r="DM175" s="24">
        <v>79.073999999999998</v>
      </c>
      <c r="DN175" s="24">
        <v>81</v>
      </c>
      <c r="DO175" s="24">
        <v>6</v>
      </c>
      <c r="DP175" s="25" t="s">
        <v>5523</v>
      </c>
      <c r="DQ175" s="25" t="s">
        <v>572</v>
      </c>
      <c r="DR175" s="25"/>
      <c r="DS175" s="74">
        <v>0</v>
      </c>
      <c r="DT175" s="25" t="s">
        <v>5524</v>
      </c>
      <c r="DU175" s="24">
        <v>135.53100000000001</v>
      </c>
      <c r="DV175" s="24">
        <v>135.53100000000001</v>
      </c>
      <c r="DW175" s="24">
        <v>136.73599999999999</v>
      </c>
      <c r="DX175" s="24">
        <v>1</v>
      </c>
      <c r="DY175" s="24">
        <v>51</v>
      </c>
      <c r="DZ175" s="24">
        <v>50</v>
      </c>
      <c r="EA175" s="24">
        <v>42.017000000000003</v>
      </c>
      <c r="EB175" s="24">
        <v>89.677000000000007</v>
      </c>
      <c r="EC175" s="24">
        <v>101.009</v>
      </c>
      <c r="ED175" s="24">
        <v>3</v>
      </c>
      <c r="EE175" s="96" t="s">
        <v>417</v>
      </c>
      <c r="EF175" s="96" t="s">
        <v>364</v>
      </c>
      <c r="EG175" s="24">
        <v>0</v>
      </c>
      <c r="EH175" s="24">
        <v>0</v>
      </c>
      <c r="EI175" s="24">
        <v>198.08600000000001</v>
      </c>
      <c r="EJ175" s="24">
        <v>0</v>
      </c>
      <c r="EK175" s="24">
        <v>26</v>
      </c>
      <c r="EL175" s="24">
        <v>32</v>
      </c>
      <c r="EM175" s="24">
        <v>0</v>
      </c>
      <c r="EN175" s="24">
        <v>0</v>
      </c>
      <c r="EO175" s="25" t="s">
        <v>5525</v>
      </c>
      <c r="EP175" s="24">
        <v>113.039</v>
      </c>
      <c r="EQ175" s="24">
        <v>117.01900000000001</v>
      </c>
      <c r="ER175" s="24">
        <v>119.818</v>
      </c>
      <c r="ES175" s="24">
        <v>2</v>
      </c>
      <c r="ET175" s="25" t="s">
        <v>578</v>
      </c>
      <c r="EU175" s="24">
        <v>0</v>
      </c>
      <c r="EV175" s="24">
        <v>0</v>
      </c>
      <c r="EW175" s="24">
        <v>257.108</v>
      </c>
      <c r="EX175" s="24">
        <v>0</v>
      </c>
      <c r="EY175" s="24">
        <v>11</v>
      </c>
      <c r="EZ175" s="24">
        <v>3</v>
      </c>
      <c r="FA175" s="24">
        <v>69.977000000000004</v>
      </c>
      <c r="FB175" s="24">
        <v>130.59299999999999</v>
      </c>
      <c r="FC175" s="24">
        <v>132.48500000000001</v>
      </c>
      <c r="FD175" s="24">
        <v>9</v>
      </c>
      <c r="FE175" s="25" t="s">
        <v>5526</v>
      </c>
      <c r="FF175" s="24">
        <v>4</v>
      </c>
      <c r="FG175" s="24">
        <v>0</v>
      </c>
      <c r="FH175" s="24">
        <v>0</v>
      </c>
      <c r="FI175" s="24">
        <v>0</v>
      </c>
      <c r="FJ175" s="24">
        <v>2</v>
      </c>
      <c r="FK175" s="24">
        <v>0</v>
      </c>
      <c r="FL175" s="25" t="s">
        <v>313</v>
      </c>
      <c r="FM175" s="25" t="s">
        <v>313</v>
      </c>
      <c r="FN175" s="24">
        <v>1</v>
      </c>
      <c r="FO175" s="24">
        <v>33.19</v>
      </c>
      <c r="FP175" s="24">
        <v>69.894000000000005</v>
      </c>
      <c r="FQ175" s="24">
        <v>71.840999999999994</v>
      </c>
      <c r="FR175" s="24">
        <v>3</v>
      </c>
      <c r="FS175" s="25" t="s">
        <v>2114</v>
      </c>
      <c r="FT175" s="25" t="s">
        <v>323</v>
      </c>
      <c r="FU175" s="25"/>
      <c r="FV175" s="74">
        <v>1</v>
      </c>
      <c r="FW175" s="25" t="s">
        <v>325</v>
      </c>
      <c r="FX175" s="25" t="s">
        <v>370</v>
      </c>
      <c r="FY175" s="24">
        <v>30.449000000000002</v>
      </c>
      <c r="FZ175" s="24">
        <v>135.93100000000001</v>
      </c>
      <c r="GA175" s="24">
        <v>136.869</v>
      </c>
      <c r="GB175" s="24">
        <v>5</v>
      </c>
      <c r="GC175" s="25" t="s">
        <v>1511</v>
      </c>
      <c r="GD175" s="25" t="s">
        <v>368</v>
      </c>
      <c r="GE175" s="25"/>
      <c r="GF175" s="74">
        <v>1</v>
      </c>
      <c r="GG175" s="25" t="s">
        <v>5527</v>
      </c>
      <c r="GH175" s="25" t="s">
        <v>1274</v>
      </c>
      <c r="GI175" s="24">
        <v>22.34</v>
      </c>
      <c r="GJ175" s="24">
        <v>69.087000000000003</v>
      </c>
      <c r="GK175" s="24">
        <v>69.968000000000004</v>
      </c>
      <c r="GL175" s="24">
        <v>6</v>
      </c>
      <c r="GM175" s="24">
        <v>2</v>
      </c>
      <c r="GN175" s="25" t="s">
        <v>5528</v>
      </c>
      <c r="GO175" s="24">
        <v>23.1</v>
      </c>
      <c r="GP175" s="24">
        <v>23.1</v>
      </c>
      <c r="GQ175" s="24">
        <v>25.140999999999998</v>
      </c>
      <c r="GR175" s="24">
        <v>1</v>
      </c>
      <c r="GS175" s="24">
        <v>1</v>
      </c>
      <c r="GT175" s="24">
        <v>0</v>
      </c>
      <c r="GU175" s="24">
        <v>0</v>
      </c>
      <c r="GV175" s="24">
        <v>2</v>
      </c>
      <c r="GW175" s="25" t="s">
        <v>912</v>
      </c>
      <c r="GX175" s="24">
        <v>7.1959999999999997</v>
      </c>
      <c r="GY175" s="24">
        <v>42.517000000000003</v>
      </c>
      <c r="GZ175" s="24">
        <v>44.688000000000002</v>
      </c>
      <c r="HA175" s="24">
        <v>8</v>
      </c>
      <c r="HB175" s="24">
        <v>4</v>
      </c>
      <c r="HC175" s="24">
        <v>3</v>
      </c>
      <c r="HD175" s="24">
        <v>2</v>
      </c>
      <c r="HE175" s="24">
        <v>1</v>
      </c>
      <c r="HF175" s="24">
        <v>3</v>
      </c>
      <c r="HG175" s="24">
        <v>4</v>
      </c>
      <c r="HH175" s="24">
        <v>2</v>
      </c>
      <c r="HI175" s="25" t="s">
        <v>3684</v>
      </c>
      <c r="HJ175" s="25" t="s">
        <v>3685</v>
      </c>
      <c r="HK175" s="8"/>
      <c r="HL175" s="12" t="s">
        <v>5520</v>
      </c>
      <c r="HM175" s="23">
        <v>44267.428206018521</v>
      </c>
      <c r="HN175" s="23">
        <v>44267.452986111108</v>
      </c>
      <c r="HO175" s="24">
        <v>100</v>
      </c>
      <c r="HP175" s="24">
        <v>2141</v>
      </c>
      <c r="HQ175" s="24">
        <v>1</v>
      </c>
      <c r="HR175" s="23">
        <v>44267.452996782406</v>
      </c>
      <c r="HS175" s="25" t="s">
        <v>1394</v>
      </c>
      <c r="HT175" s="25" t="s">
        <v>1395</v>
      </c>
      <c r="HU175" s="25" t="s">
        <v>811</v>
      </c>
      <c r="HV175" s="25" t="s">
        <v>812</v>
      </c>
      <c r="HW175" s="24">
        <v>1</v>
      </c>
      <c r="HX175" s="24">
        <v>0</v>
      </c>
      <c r="HY175" s="24">
        <v>1</v>
      </c>
      <c r="HZ175" s="24">
        <v>3</v>
      </c>
      <c r="IA175" s="24">
        <v>4</v>
      </c>
      <c r="IB175" s="24">
        <v>2</v>
      </c>
      <c r="IC175" s="24">
        <v>3</v>
      </c>
      <c r="ID175" s="24">
        <v>4</v>
      </c>
      <c r="IE175" s="25" t="s">
        <v>5529</v>
      </c>
      <c r="IF175" s="24">
        <v>1</v>
      </c>
      <c r="IG175" s="24">
        <v>0</v>
      </c>
      <c r="IH175" s="25" t="s">
        <v>427</v>
      </c>
      <c r="II175" s="25" t="s">
        <v>391</v>
      </c>
      <c r="IJ175" s="25"/>
      <c r="IK175" s="74">
        <v>1</v>
      </c>
      <c r="IL175" s="25" t="s">
        <v>428</v>
      </c>
      <c r="IM175" s="74">
        <v>33</v>
      </c>
      <c r="IN175" s="25"/>
      <c r="IO175" s="74">
        <v>1</v>
      </c>
      <c r="IP175" s="25" t="s">
        <v>5394</v>
      </c>
      <c r="IQ175" s="25" t="s">
        <v>5530</v>
      </c>
      <c r="IR175" s="74">
        <v>17</v>
      </c>
      <c r="IS175" s="25"/>
      <c r="IT175" s="74">
        <v>0</v>
      </c>
      <c r="IU175" s="25" t="s">
        <v>5531</v>
      </c>
      <c r="IV175" s="74">
        <v>13</v>
      </c>
      <c r="IW175" s="25"/>
      <c r="IX175" s="74">
        <v>0</v>
      </c>
      <c r="IY175" s="25" t="s">
        <v>5532</v>
      </c>
      <c r="IZ175" s="25" t="s">
        <v>435</v>
      </c>
      <c r="JA175" s="74">
        <v>40</v>
      </c>
      <c r="JB175" s="25"/>
      <c r="JC175" s="74">
        <v>1</v>
      </c>
      <c r="JD175" s="25" t="s">
        <v>1511</v>
      </c>
      <c r="JE175" s="74">
        <v>30</v>
      </c>
      <c r="JF175" s="25"/>
      <c r="JG175" s="74">
        <v>0</v>
      </c>
      <c r="JH175" s="25" t="s">
        <v>5533</v>
      </c>
      <c r="JI175" s="24">
        <v>0</v>
      </c>
      <c r="JJ175" s="24">
        <v>0</v>
      </c>
      <c r="JK175" s="24">
        <v>2</v>
      </c>
      <c r="JL175" s="24">
        <v>3</v>
      </c>
      <c r="JM175" s="25" t="s">
        <v>5534</v>
      </c>
      <c r="JN175" s="24">
        <v>1</v>
      </c>
      <c r="JO175" s="24">
        <v>2</v>
      </c>
      <c r="JP175" s="24">
        <v>2</v>
      </c>
      <c r="JQ175" s="24">
        <v>3</v>
      </c>
      <c r="JR175" s="24">
        <v>2</v>
      </c>
      <c r="JS175" s="25" t="s">
        <v>5535</v>
      </c>
      <c r="JT175" s="24">
        <v>2</v>
      </c>
      <c r="JU175" s="24">
        <v>1</v>
      </c>
      <c r="JV175" s="25" t="s">
        <v>5536</v>
      </c>
      <c r="JW175" s="24">
        <v>1</v>
      </c>
      <c r="JX175" s="24">
        <v>0</v>
      </c>
      <c r="JY175" s="24">
        <v>0</v>
      </c>
      <c r="JZ175" s="24">
        <v>1</v>
      </c>
      <c r="KA175" s="24">
        <v>0</v>
      </c>
      <c r="KB175" s="25" t="s">
        <v>313</v>
      </c>
      <c r="KC175" s="25" t="s">
        <v>313</v>
      </c>
      <c r="KD175" s="24">
        <v>1</v>
      </c>
      <c r="KE175" s="24">
        <v>5.9580000000000002</v>
      </c>
      <c r="KF175" s="24">
        <v>23.734000000000002</v>
      </c>
      <c r="KG175" s="24">
        <v>25.3</v>
      </c>
      <c r="KH175" s="24">
        <v>6</v>
      </c>
      <c r="KI175" s="24">
        <v>2</v>
      </c>
      <c r="KJ175" s="24">
        <v>2</v>
      </c>
      <c r="KK175" s="24">
        <v>3</v>
      </c>
      <c r="KL175" s="24">
        <v>2</v>
      </c>
      <c r="KM175" s="24">
        <v>3</v>
      </c>
      <c r="KN175" s="24">
        <v>11</v>
      </c>
      <c r="KO175" s="24">
        <v>1</v>
      </c>
      <c r="KP175" s="25" t="s">
        <v>312</v>
      </c>
      <c r="KQ175" s="25" t="s">
        <v>313</v>
      </c>
      <c r="KR175" s="24">
        <v>0</v>
      </c>
      <c r="KS175" s="25" t="s">
        <v>331</v>
      </c>
      <c r="KT175" s="25" t="s">
        <v>5537</v>
      </c>
      <c r="KU175" s="24">
        <v>2</v>
      </c>
      <c r="KV175" s="24">
        <v>1</v>
      </c>
      <c r="KW175" s="24">
        <v>1</v>
      </c>
      <c r="KX175" s="24">
        <v>1</v>
      </c>
      <c r="KY175" s="24">
        <v>1</v>
      </c>
      <c r="KZ175" s="24">
        <v>2</v>
      </c>
      <c r="LA175" s="24">
        <v>2</v>
      </c>
      <c r="LB175" s="24">
        <v>3</v>
      </c>
      <c r="LC175" s="24">
        <v>3</v>
      </c>
      <c r="LD175" s="24">
        <v>1</v>
      </c>
      <c r="LE175" s="24">
        <v>1</v>
      </c>
      <c r="LF175" s="24">
        <v>1</v>
      </c>
      <c r="LG175" s="24">
        <v>1</v>
      </c>
      <c r="LH175" s="24">
        <v>3</v>
      </c>
      <c r="LI175" s="24">
        <v>3</v>
      </c>
      <c r="LJ175" s="24">
        <v>3</v>
      </c>
      <c r="LK175" s="24">
        <v>2</v>
      </c>
      <c r="LL175" s="24">
        <v>1</v>
      </c>
      <c r="LM175" s="24">
        <v>3</v>
      </c>
      <c r="LN175" s="24">
        <v>4</v>
      </c>
      <c r="LO175" s="24">
        <v>3</v>
      </c>
      <c r="LP175" s="24">
        <v>3</v>
      </c>
      <c r="LQ175" s="24">
        <v>1</v>
      </c>
      <c r="LR175" s="24">
        <v>3</v>
      </c>
      <c r="LS175" s="24">
        <v>3</v>
      </c>
      <c r="LT175" s="24">
        <v>3</v>
      </c>
      <c r="LU175" s="24">
        <v>4</v>
      </c>
      <c r="LV175" s="25" t="s">
        <v>5538</v>
      </c>
      <c r="LW175" s="25" t="s">
        <v>5539</v>
      </c>
      <c r="LX175" s="25" t="s">
        <v>5540</v>
      </c>
      <c r="LY175" s="25" t="s">
        <v>5541</v>
      </c>
      <c r="LZ175" s="24">
        <v>23</v>
      </c>
      <c r="MA175">
        <f t="shared" si="117"/>
        <v>5</v>
      </c>
      <c r="MB175">
        <f t="shared" si="118"/>
        <v>17</v>
      </c>
      <c r="MC175">
        <f t="shared" si="119"/>
        <v>13</v>
      </c>
      <c r="MD175">
        <f t="shared" si="120"/>
        <v>12</v>
      </c>
      <c r="ME175">
        <f t="shared" si="150"/>
        <v>19</v>
      </c>
      <c r="MF175">
        <f t="shared" si="151"/>
        <v>0.83333333333333337</v>
      </c>
      <c r="MG175">
        <f t="shared" si="152"/>
        <v>2.8333333333333335</v>
      </c>
      <c r="MH175">
        <f t="shared" si="153"/>
        <v>2.6</v>
      </c>
      <c r="MI175">
        <f t="shared" si="154"/>
        <v>2.4</v>
      </c>
      <c r="MJ175">
        <f t="shared" si="155"/>
        <v>1.5833333333333333</v>
      </c>
      <c r="MK175">
        <f t="shared" si="156"/>
        <v>0</v>
      </c>
      <c r="ML175">
        <f t="shared" si="157"/>
        <v>1</v>
      </c>
      <c r="MM175">
        <f t="shared" si="158"/>
        <v>0</v>
      </c>
      <c r="MN175">
        <f t="shared" si="159"/>
        <v>0</v>
      </c>
      <c r="MO175">
        <f t="shared" si="160"/>
        <v>0</v>
      </c>
      <c r="MP175">
        <f t="shared" si="161"/>
        <v>0.83333333333333337</v>
      </c>
      <c r="MQ175">
        <f t="shared" si="162"/>
        <v>0</v>
      </c>
      <c r="MR175">
        <f t="shared" si="163"/>
        <v>0.33333333333333331</v>
      </c>
      <c r="MS175">
        <f t="shared" si="164"/>
        <v>43.857142857142854</v>
      </c>
      <c r="MT175">
        <f t="shared" si="165"/>
        <v>30.857142857142858</v>
      </c>
      <c r="MU175" s="77">
        <f t="shared" si="121"/>
        <v>1</v>
      </c>
      <c r="MV175">
        <f t="shared" si="122"/>
        <v>0</v>
      </c>
      <c r="MW175">
        <v>1</v>
      </c>
      <c r="MX175">
        <v>1</v>
      </c>
      <c r="MY175">
        <f t="shared" si="123"/>
        <v>0</v>
      </c>
      <c r="MZ175">
        <v>1</v>
      </c>
      <c r="NA175">
        <v>1</v>
      </c>
      <c r="NB175">
        <f t="shared" si="124"/>
        <v>1</v>
      </c>
      <c r="NC175">
        <f t="shared" si="125"/>
        <v>0</v>
      </c>
      <c r="ND175">
        <f t="shared" si="126"/>
        <v>1</v>
      </c>
      <c r="NE175">
        <f t="shared" si="127"/>
        <v>0</v>
      </c>
      <c r="NF175">
        <f t="shared" si="128"/>
        <v>0</v>
      </c>
      <c r="NG175">
        <f t="shared" si="129"/>
        <v>1</v>
      </c>
      <c r="NH175">
        <f t="shared" si="130"/>
        <v>1</v>
      </c>
      <c r="NI175">
        <f t="shared" si="131"/>
        <v>1</v>
      </c>
      <c r="NJ175">
        <f t="shared" si="132"/>
        <v>0</v>
      </c>
      <c r="NK175">
        <f t="shared" si="133"/>
        <v>0</v>
      </c>
      <c r="NL175">
        <f t="shared" si="134"/>
        <v>1</v>
      </c>
      <c r="NM175">
        <f t="shared" si="135"/>
        <v>0</v>
      </c>
      <c r="NN175" s="77">
        <f t="shared" si="136"/>
        <v>1</v>
      </c>
      <c r="NO175" s="77">
        <f t="shared" si="137"/>
        <v>0</v>
      </c>
      <c r="NP175" s="77">
        <f t="shared" si="138"/>
        <v>1</v>
      </c>
      <c r="NQ175" s="77">
        <f t="shared" si="139"/>
        <v>1</v>
      </c>
      <c r="NR175" s="77">
        <f t="shared" si="140"/>
        <v>1</v>
      </c>
      <c r="NS175" s="77">
        <f t="shared" si="141"/>
        <v>1</v>
      </c>
      <c r="NT175" s="77">
        <f t="shared" si="142"/>
        <v>0</v>
      </c>
      <c r="NU175" s="77">
        <f t="shared" si="143"/>
        <v>1</v>
      </c>
      <c r="NV175" s="77">
        <f t="shared" si="144"/>
        <v>1</v>
      </c>
      <c r="NW175" s="77">
        <v>0</v>
      </c>
      <c r="NX175" s="77">
        <v>0</v>
      </c>
      <c r="NY175" s="77">
        <f t="shared" si="166"/>
        <v>0.66666666666666663</v>
      </c>
      <c r="NZ175" s="77">
        <f t="shared" si="167"/>
        <v>1</v>
      </c>
      <c r="OA175" s="77">
        <f t="shared" si="168"/>
        <v>0</v>
      </c>
      <c r="OB175" s="77">
        <f t="shared" si="145"/>
        <v>0.5</v>
      </c>
      <c r="OC175">
        <f t="shared" si="146"/>
        <v>1</v>
      </c>
      <c r="OD175" s="77">
        <f t="shared" si="169"/>
        <v>0.25</v>
      </c>
      <c r="OE175">
        <f t="shared" si="147"/>
        <v>0.66666666666666663</v>
      </c>
      <c r="OF175">
        <f t="shared" si="148"/>
        <v>0.63636363636363635</v>
      </c>
      <c r="OG175">
        <f t="shared" si="170"/>
        <v>0.5</v>
      </c>
      <c r="OH175">
        <f t="shared" si="149"/>
        <v>0.58333333333333337</v>
      </c>
      <c r="OI175">
        <f t="shared" si="171"/>
        <v>0.5</v>
      </c>
      <c r="OJ175" s="77">
        <f t="shared" si="172"/>
        <v>0.625</v>
      </c>
      <c r="OK175">
        <v>0</v>
      </c>
      <c r="OL175">
        <v>0</v>
      </c>
      <c r="OM175">
        <v>1</v>
      </c>
      <c r="ON175">
        <v>0</v>
      </c>
      <c r="OO175" s="1">
        <v>1</v>
      </c>
      <c r="OP175">
        <f t="shared" si="173"/>
        <v>13</v>
      </c>
      <c r="OQ175">
        <v>0</v>
      </c>
      <c r="OR175">
        <v>6</v>
      </c>
      <c r="OS175">
        <f t="shared" si="174"/>
        <v>5</v>
      </c>
    </row>
    <row r="176" spans="1:409" ht="18" customHeight="1">
      <c r="A176">
        <v>1</v>
      </c>
      <c r="B176" t="s">
        <v>7264</v>
      </c>
      <c r="F176">
        <v>1</v>
      </c>
      <c r="G176">
        <v>1</v>
      </c>
      <c r="H176" s="158" t="s">
        <v>7251</v>
      </c>
      <c r="I176" s="111" t="s">
        <v>2251</v>
      </c>
      <c r="J176" s="141"/>
      <c r="K176" s="6">
        <v>44264.436435185184</v>
      </c>
      <c r="L176" s="6">
        <v>44264.4528125</v>
      </c>
      <c r="M176" s="7">
        <v>63</v>
      </c>
      <c r="N176" s="7">
        <v>2</v>
      </c>
      <c r="O176" s="73">
        <v>1</v>
      </c>
      <c r="P176" s="4" t="s">
        <v>313</v>
      </c>
      <c r="Q176" s="7">
        <v>1415</v>
      </c>
      <c r="R176" s="7">
        <v>0</v>
      </c>
      <c r="S176" s="6">
        <v>44271.599611412035</v>
      </c>
      <c r="T176" s="4" t="s">
        <v>314</v>
      </c>
      <c r="U176" s="4" t="s">
        <v>1220</v>
      </c>
      <c r="V176" s="4" t="s">
        <v>1221</v>
      </c>
      <c r="W176" s="4" t="s">
        <v>1289</v>
      </c>
      <c r="CH176" s="13" t="s">
        <v>353</v>
      </c>
      <c r="CI176" s="13" t="s">
        <v>353</v>
      </c>
      <c r="CJ176" s="13" t="s">
        <v>353</v>
      </c>
      <c r="CK176" s="4" t="s">
        <v>353</v>
      </c>
      <c r="CL176" s="97" t="s">
        <v>353</v>
      </c>
      <c r="CM176" s="94" t="s">
        <v>353</v>
      </c>
      <c r="CN176" s="4" t="s">
        <v>353</v>
      </c>
      <c r="CO176" s="4" t="s">
        <v>353</v>
      </c>
      <c r="CP176" s="4" t="s">
        <v>353</v>
      </c>
      <c r="CQ176" s="4" t="s">
        <v>353</v>
      </c>
      <c r="CR176" s="4" t="s">
        <v>353</v>
      </c>
      <c r="CS176" s="4" t="s">
        <v>353</v>
      </c>
      <c r="CT176" s="4" t="s">
        <v>353</v>
      </c>
      <c r="CU176" s="4" t="s">
        <v>353</v>
      </c>
      <c r="CV176" s="4" t="s">
        <v>353</v>
      </c>
      <c r="CW176" s="4" t="s">
        <v>353</v>
      </c>
      <c r="CX176" s="4" t="s">
        <v>353</v>
      </c>
      <c r="CY176" s="4" t="s">
        <v>353</v>
      </c>
      <c r="CZ176" s="4" t="s">
        <v>353</v>
      </c>
      <c r="DA176" s="4" t="s">
        <v>353</v>
      </c>
      <c r="DB176" s="4" t="s">
        <v>353</v>
      </c>
      <c r="DC176" s="4" t="s">
        <v>353</v>
      </c>
      <c r="DD176" s="4" t="s">
        <v>353</v>
      </c>
      <c r="DE176" s="4" t="s">
        <v>353</v>
      </c>
      <c r="DF176" s="4" t="s">
        <v>353</v>
      </c>
      <c r="DG176" s="4" t="s">
        <v>353</v>
      </c>
      <c r="DH176" s="4" t="s">
        <v>353</v>
      </c>
      <c r="DI176" s="4" t="s">
        <v>353</v>
      </c>
      <c r="DJ176" s="4" t="s">
        <v>353</v>
      </c>
      <c r="DK176" s="4" t="s">
        <v>353</v>
      </c>
      <c r="DL176" s="4" t="s">
        <v>353</v>
      </c>
      <c r="DM176" s="4" t="s">
        <v>353</v>
      </c>
      <c r="DN176" s="4" t="s">
        <v>353</v>
      </c>
      <c r="DO176" s="4" t="s">
        <v>353</v>
      </c>
      <c r="DP176" s="4" t="s">
        <v>353</v>
      </c>
      <c r="DQ176" s="4" t="s">
        <v>320</v>
      </c>
      <c r="DR176" s="4"/>
      <c r="DS176" s="73">
        <v>-999</v>
      </c>
      <c r="DT176" s="4" t="s">
        <v>353</v>
      </c>
      <c r="DU176" s="4" t="s">
        <v>353</v>
      </c>
      <c r="DV176" s="4" t="s">
        <v>353</v>
      </c>
      <c r="DW176" s="4" t="s">
        <v>353</v>
      </c>
      <c r="DX176" s="4" t="s">
        <v>353</v>
      </c>
      <c r="DY176" s="4" t="s">
        <v>353</v>
      </c>
      <c r="DZ176" s="4" t="s">
        <v>353</v>
      </c>
      <c r="EA176" s="4" t="s">
        <v>353</v>
      </c>
      <c r="EB176" s="4" t="s">
        <v>353</v>
      </c>
      <c r="EC176" s="4" t="s">
        <v>353</v>
      </c>
      <c r="ED176" s="4" t="s">
        <v>353</v>
      </c>
      <c r="EE176" s="94" t="s">
        <v>353</v>
      </c>
      <c r="EF176" s="94" t="s">
        <v>353</v>
      </c>
      <c r="EG176" s="4" t="s">
        <v>353</v>
      </c>
      <c r="EH176" s="4" t="s">
        <v>353</v>
      </c>
      <c r="EI176" s="4" t="s">
        <v>353</v>
      </c>
      <c r="EJ176" s="4" t="s">
        <v>353</v>
      </c>
      <c r="EK176" s="4" t="s">
        <v>353</v>
      </c>
      <c r="EL176" s="4" t="s">
        <v>353</v>
      </c>
      <c r="EM176" s="4" t="s">
        <v>353</v>
      </c>
      <c r="EN176" s="4" t="s">
        <v>353</v>
      </c>
      <c r="EO176" s="4" t="s">
        <v>353</v>
      </c>
      <c r="EP176" s="4" t="s">
        <v>353</v>
      </c>
      <c r="EQ176" s="4" t="s">
        <v>353</v>
      </c>
      <c r="ER176" s="4" t="s">
        <v>353</v>
      </c>
      <c r="ES176" s="4" t="s">
        <v>353</v>
      </c>
      <c r="ET176" s="4" t="s">
        <v>353</v>
      </c>
      <c r="EU176" s="4" t="s">
        <v>353</v>
      </c>
      <c r="EV176" s="4" t="s">
        <v>353</v>
      </c>
      <c r="EW176" s="4" t="s">
        <v>353</v>
      </c>
      <c r="EX176" s="4" t="s">
        <v>353</v>
      </c>
      <c r="EY176" s="4" t="s">
        <v>353</v>
      </c>
      <c r="EZ176" s="4" t="s">
        <v>353</v>
      </c>
      <c r="FA176" s="4" t="s">
        <v>353</v>
      </c>
      <c r="FB176" s="4" t="s">
        <v>353</v>
      </c>
      <c r="FC176" s="4" t="s">
        <v>353</v>
      </c>
      <c r="FD176" s="4" t="s">
        <v>353</v>
      </c>
      <c r="FE176" s="4" t="s">
        <v>353</v>
      </c>
      <c r="FF176" s="4" t="s">
        <v>353</v>
      </c>
      <c r="FG176" s="4" t="s">
        <v>353</v>
      </c>
      <c r="FH176" s="4" t="s">
        <v>353</v>
      </c>
      <c r="FI176" s="4" t="s">
        <v>353</v>
      </c>
      <c r="FJ176" s="4" t="s">
        <v>353</v>
      </c>
      <c r="FK176" s="4" t="s">
        <v>353</v>
      </c>
      <c r="FL176" s="4" t="s">
        <v>353</v>
      </c>
      <c r="FM176" s="4" t="s">
        <v>353</v>
      </c>
      <c r="FN176" s="4" t="s">
        <v>353</v>
      </c>
      <c r="FO176" s="4" t="s">
        <v>353</v>
      </c>
      <c r="FP176" s="4" t="s">
        <v>353</v>
      </c>
      <c r="FQ176" s="4" t="s">
        <v>353</v>
      </c>
      <c r="FR176" s="4" t="s">
        <v>353</v>
      </c>
      <c r="FS176" s="4" t="s">
        <v>353</v>
      </c>
      <c r="FT176" s="4" t="s">
        <v>320</v>
      </c>
      <c r="FU176" s="4"/>
      <c r="FV176" s="73">
        <v>-999</v>
      </c>
      <c r="FW176" s="4" t="s">
        <v>353</v>
      </c>
      <c r="FX176" s="4" t="s">
        <v>353</v>
      </c>
      <c r="FY176" s="4" t="s">
        <v>353</v>
      </c>
      <c r="FZ176" s="4" t="s">
        <v>353</v>
      </c>
      <c r="GA176" s="4" t="s">
        <v>353</v>
      </c>
      <c r="GB176" s="4" t="s">
        <v>353</v>
      </c>
      <c r="GC176" s="4" t="s">
        <v>353</v>
      </c>
      <c r="GD176" s="4" t="s">
        <v>320</v>
      </c>
      <c r="GE176" s="4"/>
      <c r="GF176" s="73">
        <v>-999</v>
      </c>
      <c r="GG176" s="4" t="s">
        <v>353</v>
      </c>
      <c r="GH176" s="4" t="s">
        <v>353</v>
      </c>
      <c r="GI176" s="4" t="s">
        <v>353</v>
      </c>
      <c r="GJ176" s="4" t="s">
        <v>353</v>
      </c>
      <c r="GK176" s="4" t="s">
        <v>353</v>
      </c>
      <c r="GL176" s="4" t="s">
        <v>353</v>
      </c>
      <c r="GM176" s="4" t="s">
        <v>353</v>
      </c>
      <c r="GN176" s="4" t="s">
        <v>353</v>
      </c>
      <c r="GO176" s="4" t="s">
        <v>353</v>
      </c>
      <c r="GP176" s="4" t="s">
        <v>353</v>
      </c>
      <c r="GQ176" s="4" t="s">
        <v>353</v>
      </c>
      <c r="GR176" s="4" t="s">
        <v>353</v>
      </c>
      <c r="GS176" s="4" t="s">
        <v>353</v>
      </c>
      <c r="GT176" s="4" t="s">
        <v>353</v>
      </c>
      <c r="GU176" s="4" t="s">
        <v>353</v>
      </c>
      <c r="GV176" s="4" t="s">
        <v>353</v>
      </c>
      <c r="GW176" s="4" t="s">
        <v>353</v>
      </c>
      <c r="GX176" s="4" t="s">
        <v>353</v>
      </c>
      <c r="GY176" s="4" t="s">
        <v>353</v>
      </c>
      <c r="GZ176" s="4" t="s">
        <v>353</v>
      </c>
      <c r="HA176" s="4" t="s">
        <v>353</v>
      </c>
      <c r="HB176" s="4" t="s">
        <v>353</v>
      </c>
      <c r="HC176" s="4" t="s">
        <v>353</v>
      </c>
      <c r="HD176" s="4" t="s">
        <v>353</v>
      </c>
      <c r="HE176" s="4" t="s">
        <v>353</v>
      </c>
      <c r="HF176" s="4" t="s">
        <v>353</v>
      </c>
      <c r="HG176" s="4" t="s">
        <v>353</v>
      </c>
      <c r="HH176" s="4" t="s">
        <v>353</v>
      </c>
      <c r="HI176" s="4" t="s">
        <v>346</v>
      </c>
      <c r="HJ176" s="4" t="s">
        <v>347</v>
      </c>
      <c r="HK176" s="8"/>
      <c r="HL176" s="12" t="s">
        <v>2251</v>
      </c>
      <c r="HM176" s="9"/>
      <c r="HN176" s="9"/>
      <c r="HO176" s="9"/>
      <c r="HP176" s="9"/>
      <c r="HQ176" s="9"/>
      <c r="HR176" s="9"/>
      <c r="HS176" s="9"/>
      <c r="HT176" s="9"/>
      <c r="HU176" s="9"/>
      <c r="HV176" s="9"/>
      <c r="HW176" s="9"/>
      <c r="HX176" s="9"/>
      <c r="HY176" s="9"/>
      <c r="HZ176" s="9"/>
      <c r="IA176" s="9"/>
      <c r="IB176" s="9"/>
      <c r="IC176" s="9"/>
      <c r="ID176" s="9"/>
      <c r="IE176" s="9"/>
      <c r="IF176" s="9"/>
      <c r="IG176" s="9"/>
      <c r="IH176" s="9"/>
      <c r="II176" s="9" t="s">
        <v>320</v>
      </c>
      <c r="IJ176" s="9"/>
      <c r="IK176" s="7">
        <v>-999</v>
      </c>
      <c r="IL176" s="9"/>
      <c r="IM176" s="9" t="s">
        <v>320</v>
      </c>
      <c r="IN176" s="9"/>
      <c r="IO176" s="73">
        <v>-999</v>
      </c>
      <c r="IP176" s="9"/>
      <c r="IQ176" s="9"/>
      <c r="IR176" s="9" t="s">
        <v>320</v>
      </c>
      <c r="IS176" s="9"/>
      <c r="IT176" s="7">
        <v>-999</v>
      </c>
      <c r="IU176" s="9"/>
      <c r="IV176" s="9" t="s">
        <v>320</v>
      </c>
      <c r="IW176" s="9"/>
      <c r="IX176" s="7">
        <v>-999</v>
      </c>
      <c r="IY176" s="9"/>
      <c r="IZ176" s="9"/>
      <c r="JA176" s="9" t="s">
        <v>320</v>
      </c>
      <c r="JB176" s="9"/>
      <c r="JC176" s="7">
        <v>-999</v>
      </c>
      <c r="JD176" s="9"/>
      <c r="JE176" s="9" t="s">
        <v>320</v>
      </c>
      <c r="JF176" s="9"/>
      <c r="JG176" s="7">
        <v>-999</v>
      </c>
      <c r="JH176" s="9"/>
      <c r="JI176" s="9"/>
      <c r="JJ176" s="9"/>
      <c r="JK176" s="9"/>
      <c r="JL176" s="9"/>
      <c r="JM176" s="9"/>
      <c r="JN176" s="9"/>
      <c r="JO176" s="9"/>
      <c r="JP176" s="9"/>
      <c r="JQ176" s="9"/>
      <c r="JR176" s="9"/>
      <c r="JS176" s="9"/>
      <c r="JT176" s="9"/>
      <c r="JU176" s="9"/>
      <c r="JV176" s="9"/>
      <c r="JW176" s="9"/>
      <c r="JX176" s="9"/>
      <c r="JY176" s="9"/>
      <c r="JZ176" s="9"/>
      <c r="KA176" s="9"/>
      <c r="KB176" s="9"/>
      <c r="KC176" s="9"/>
      <c r="KD176" s="9"/>
      <c r="KE176" s="9"/>
      <c r="KF176" s="9"/>
      <c r="KG176" s="9"/>
      <c r="KH176" s="9"/>
      <c r="KI176" s="9"/>
      <c r="KJ176" s="9"/>
      <c r="KK176" s="9"/>
      <c r="KL176" s="9"/>
      <c r="KM176" s="9"/>
      <c r="KN176" s="9"/>
      <c r="KO176" s="9"/>
      <c r="KP176" s="9"/>
      <c r="KQ176" s="9"/>
      <c r="KR176" s="9"/>
      <c r="KS176" s="9"/>
      <c r="KT176" s="9"/>
      <c r="KU176" s="9"/>
      <c r="KV176" s="9"/>
      <c r="KW176" s="9"/>
      <c r="KX176" s="9"/>
      <c r="KY176" s="9"/>
      <c r="KZ176" s="9"/>
      <c r="LA176" s="9"/>
      <c r="LB176" s="9"/>
      <c r="LC176" s="9"/>
      <c r="LD176" s="9"/>
      <c r="LE176" s="9"/>
      <c r="LF176" s="9"/>
      <c r="LG176" s="9"/>
      <c r="LH176" s="9"/>
      <c r="LI176" s="9"/>
      <c r="LJ176" s="9"/>
      <c r="LK176" s="9"/>
      <c r="LL176" s="9"/>
      <c r="LM176" s="9"/>
      <c r="LN176" s="9"/>
      <c r="LO176" s="9"/>
      <c r="LP176" s="9"/>
      <c r="LQ176" s="9"/>
      <c r="LR176" s="9"/>
      <c r="LS176" s="9"/>
      <c r="LT176" s="9"/>
      <c r="LU176" s="9"/>
      <c r="LV176" s="9"/>
      <c r="LW176" s="9"/>
      <c r="LX176" s="9"/>
      <c r="LY176" s="9"/>
      <c r="LZ176" s="9"/>
      <c r="MA176" t="str">
        <f t="shared" si="117"/>
        <v/>
      </c>
      <c r="MB176" t="str">
        <f t="shared" si="118"/>
        <v/>
      </c>
      <c r="MC176" t="str">
        <f t="shared" si="119"/>
        <v/>
      </c>
      <c r="MD176" t="str">
        <f t="shared" si="120"/>
        <v/>
      </c>
      <c r="ME176" t="str">
        <f t="shared" si="150"/>
        <v/>
      </c>
      <c r="MF176" t="str">
        <f t="shared" si="151"/>
        <v/>
      </c>
      <c r="MG176" t="str">
        <f t="shared" si="152"/>
        <v/>
      </c>
      <c r="MH176" t="str">
        <f t="shared" si="153"/>
        <v/>
      </c>
      <c r="MI176" t="str">
        <f t="shared" si="154"/>
        <v/>
      </c>
      <c r="MJ176" t="str">
        <f t="shared" si="155"/>
        <v/>
      </c>
      <c r="MK176" t="str">
        <f t="shared" si="156"/>
        <v/>
      </c>
      <c r="ML176" t="str">
        <f t="shared" si="157"/>
        <v/>
      </c>
      <c r="MM176" t="str">
        <f t="shared" si="158"/>
        <v/>
      </c>
      <c r="MN176" t="str">
        <f t="shared" si="159"/>
        <v/>
      </c>
      <c r="MO176" t="str">
        <f t="shared" si="160"/>
        <v/>
      </c>
      <c r="MP176" t="str">
        <f t="shared" si="161"/>
        <v/>
      </c>
      <c r="MQ176" t="str">
        <f t="shared" si="162"/>
        <v/>
      </c>
      <c r="MR176" t="str">
        <f t="shared" si="163"/>
        <v/>
      </c>
      <c r="MS176" t="str">
        <f t="shared" si="164"/>
        <v/>
      </c>
      <c r="MT176" t="str">
        <f t="shared" si="165"/>
        <v/>
      </c>
      <c r="MU176" s="77" t="str">
        <f t="shared" si="121"/>
        <v/>
      </c>
      <c r="MV176" t="str">
        <f t="shared" si="122"/>
        <v/>
      </c>
      <c r="MY176" t="str">
        <f t="shared" si="123"/>
        <v/>
      </c>
      <c r="NB176" t="str">
        <f t="shared" si="124"/>
        <v/>
      </c>
      <c r="NC176" t="str">
        <f t="shared" si="125"/>
        <v/>
      </c>
      <c r="ND176" t="str">
        <f t="shared" si="126"/>
        <v/>
      </c>
      <c r="NE176" t="str">
        <f t="shared" si="127"/>
        <v/>
      </c>
      <c r="NF176" t="str">
        <f t="shared" si="128"/>
        <v/>
      </c>
      <c r="NG176" t="str">
        <f t="shared" si="129"/>
        <v/>
      </c>
      <c r="NH176" t="str">
        <f t="shared" si="130"/>
        <v/>
      </c>
      <c r="NI176" t="str">
        <f t="shared" si="131"/>
        <v/>
      </c>
      <c r="NJ176" t="str">
        <f t="shared" si="132"/>
        <v/>
      </c>
      <c r="NK176" t="str">
        <f t="shared" si="133"/>
        <v/>
      </c>
      <c r="NL176" t="str">
        <f t="shared" si="134"/>
        <v/>
      </c>
      <c r="NM176" t="str">
        <f t="shared" si="135"/>
        <v/>
      </c>
      <c r="NN176" s="77" t="str">
        <f t="shared" si="136"/>
        <v/>
      </c>
      <c r="NO176" s="77" t="str">
        <f t="shared" si="137"/>
        <v/>
      </c>
      <c r="NP176" s="77" t="str">
        <f t="shared" si="138"/>
        <v/>
      </c>
      <c r="NQ176" s="77" t="str">
        <f t="shared" si="139"/>
        <v/>
      </c>
      <c r="NR176" s="77" t="str">
        <f t="shared" si="140"/>
        <v/>
      </c>
      <c r="NS176" s="77" t="str">
        <f t="shared" si="141"/>
        <v/>
      </c>
      <c r="NT176" s="77" t="str">
        <f t="shared" si="142"/>
        <v/>
      </c>
      <c r="NU176" s="77" t="str">
        <f t="shared" si="143"/>
        <v/>
      </c>
      <c r="NV176" s="77" t="str">
        <f t="shared" si="144"/>
        <v/>
      </c>
      <c r="NW176" s="77"/>
      <c r="NX176" s="77"/>
      <c r="NY176" s="77" t="str">
        <f t="shared" si="166"/>
        <v/>
      </c>
      <c r="NZ176" s="77" t="str">
        <f t="shared" si="167"/>
        <v/>
      </c>
      <c r="OA176" s="77" t="str">
        <f t="shared" si="168"/>
        <v/>
      </c>
      <c r="OB176" s="77" t="str">
        <f t="shared" si="145"/>
        <v/>
      </c>
      <c r="OC176" t="str">
        <f t="shared" si="146"/>
        <v/>
      </c>
      <c r="OD176" s="77" t="str">
        <f t="shared" si="169"/>
        <v/>
      </c>
      <c r="OE176" t="str">
        <f t="shared" si="147"/>
        <v/>
      </c>
      <c r="OF176" t="str">
        <f t="shared" si="148"/>
        <v/>
      </c>
      <c r="OG176" t="str">
        <f t="shared" si="170"/>
        <v/>
      </c>
      <c r="OH176" t="str">
        <f t="shared" si="149"/>
        <v/>
      </c>
      <c r="OI176" t="str">
        <f t="shared" si="171"/>
        <v/>
      </c>
      <c r="OJ176" s="77" t="str">
        <f t="shared" si="172"/>
        <v/>
      </c>
      <c r="OM176" t="s">
        <v>353</v>
      </c>
      <c r="ON176" t="s">
        <v>353</v>
      </c>
      <c r="OO176" s="161" t="s">
        <v>353</v>
      </c>
      <c r="OP176" t="str">
        <f t="shared" si="173"/>
        <v/>
      </c>
      <c r="OQ176">
        <v>0</v>
      </c>
      <c r="OR176">
        <v>6</v>
      </c>
      <c r="OS176" t="str">
        <f t="shared" si="174"/>
        <v/>
      </c>
    </row>
    <row r="177" spans="6:409" ht="18" customHeight="1">
      <c r="F177">
        <v>1</v>
      </c>
      <c r="G177">
        <v>1</v>
      </c>
      <c r="H177" s="112" t="s">
        <v>5542</v>
      </c>
      <c r="I177" s="112" t="s">
        <v>5542</v>
      </c>
      <c r="J177" s="22"/>
      <c r="K177" s="23">
        <v>44264.436261574076</v>
      </c>
      <c r="L177" s="23">
        <v>44264.506284722222</v>
      </c>
      <c r="M177" s="24">
        <v>100</v>
      </c>
      <c r="N177" s="24">
        <v>1</v>
      </c>
      <c r="O177" s="74">
        <v>1</v>
      </c>
      <c r="P177" s="25" t="s">
        <v>313</v>
      </c>
      <c r="Q177" s="24">
        <v>6049</v>
      </c>
      <c r="R177" s="24">
        <v>1</v>
      </c>
      <c r="S177" s="23">
        <v>44264.506295462961</v>
      </c>
      <c r="T177" s="25" t="s">
        <v>314</v>
      </c>
      <c r="U177" s="25" t="s">
        <v>1220</v>
      </c>
      <c r="V177" s="25" t="s">
        <v>1221</v>
      </c>
      <c r="W177" s="25" t="s">
        <v>675</v>
      </c>
      <c r="X177" s="24">
        <v>26.751000000000001</v>
      </c>
      <c r="Y177" s="24">
        <v>41.100999999999999</v>
      </c>
      <c r="Z177" s="24">
        <v>42.253999999999998</v>
      </c>
      <c r="AA177" s="24">
        <v>5</v>
      </c>
      <c r="AB177" s="24">
        <v>3</v>
      </c>
      <c r="AC177" s="24">
        <v>2</v>
      </c>
      <c r="AD177" s="24">
        <v>1</v>
      </c>
      <c r="AE177" s="24">
        <v>0</v>
      </c>
      <c r="AF177" s="24">
        <v>2</v>
      </c>
      <c r="AG177" s="24">
        <v>3</v>
      </c>
      <c r="AH177" s="24">
        <v>2</v>
      </c>
      <c r="AI177" s="24">
        <v>0</v>
      </c>
      <c r="AJ177" s="25" t="s">
        <v>5543</v>
      </c>
      <c r="AK177" s="24">
        <v>5.056</v>
      </c>
      <c r="AL177" s="24">
        <v>10.959</v>
      </c>
      <c r="AM177" s="24">
        <v>12.861000000000001</v>
      </c>
      <c r="AN177" s="24">
        <v>3</v>
      </c>
      <c r="AO177" s="24">
        <v>2</v>
      </c>
      <c r="AP177" s="24">
        <v>0</v>
      </c>
      <c r="AQ177" s="24">
        <v>14.25</v>
      </c>
      <c r="AR177" s="24">
        <v>152.37799999999999</v>
      </c>
      <c r="AS177" s="24">
        <v>153.578</v>
      </c>
      <c r="AT177" s="24">
        <v>9</v>
      </c>
      <c r="AU177" s="24">
        <v>102.876</v>
      </c>
      <c r="AV177" s="24">
        <v>613.94799999999998</v>
      </c>
      <c r="AW177" s="24">
        <v>616.63300000000004</v>
      </c>
      <c r="AX177" s="24">
        <v>19</v>
      </c>
      <c r="AY177" s="25" t="s">
        <v>4331</v>
      </c>
      <c r="AZ177" s="25" t="s">
        <v>377</v>
      </c>
      <c r="BA177" s="25"/>
      <c r="BB177" s="74">
        <v>1</v>
      </c>
      <c r="BC177" s="25" t="s">
        <v>5544</v>
      </c>
      <c r="BD177" s="24">
        <v>3.81</v>
      </c>
      <c r="BE177" s="24">
        <v>274.762</v>
      </c>
      <c r="BF177" s="24">
        <v>275.714</v>
      </c>
      <c r="BG177" s="24">
        <v>2</v>
      </c>
      <c r="BH177" s="24">
        <v>5.6180000000000003</v>
      </c>
      <c r="BI177" s="24">
        <v>42.655000000000001</v>
      </c>
      <c r="BJ177" s="24">
        <v>48.366999999999997</v>
      </c>
      <c r="BK177" s="24">
        <v>6</v>
      </c>
      <c r="BL177" s="25" t="s">
        <v>5545</v>
      </c>
      <c r="BM177" s="24">
        <v>49.636000000000003</v>
      </c>
      <c r="BN177" s="24">
        <v>213.03200000000001</v>
      </c>
      <c r="BO177" s="24">
        <v>213.88399999999999</v>
      </c>
      <c r="BP177" s="24">
        <v>8</v>
      </c>
      <c r="BQ177" s="24">
        <v>20</v>
      </c>
      <c r="BR177" s="24">
        <v>25</v>
      </c>
      <c r="BS177" s="24">
        <v>2.8180000000000001</v>
      </c>
      <c r="BT177" s="24">
        <v>457.88</v>
      </c>
      <c r="BU177" s="24">
        <v>459.49299999999999</v>
      </c>
      <c r="BV177" s="24">
        <v>28</v>
      </c>
      <c r="BW177" s="25" t="s">
        <v>411</v>
      </c>
      <c r="BX177" s="25" t="s">
        <v>411</v>
      </c>
      <c r="BY177" s="25"/>
      <c r="BZ177" s="74">
        <v>0</v>
      </c>
      <c r="CA177" s="25" t="s">
        <v>5546</v>
      </c>
      <c r="CB177" s="24">
        <v>13.484</v>
      </c>
      <c r="CC177" s="24">
        <v>147.02199999999999</v>
      </c>
      <c r="CD177" s="24">
        <v>147.863</v>
      </c>
      <c r="CE177" s="24">
        <v>11</v>
      </c>
      <c r="CF177" s="24">
        <v>30</v>
      </c>
      <c r="CG177" s="24">
        <v>0</v>
      </c>
      <c r="CH177" s="24">
        <v>28.608000000000001</v>
      </c>
      <c r="CI177" s="24">
        <v>150.72300000000001</v>
      </c>
      <c r="CJ177" s="24">
        <v>185.72300000000001</v>
      </c>
      <c r="CK177" s="24">
        <v>20</v>
      </c>
      <c r="CL177" s="99" t="s">
        <v>413</v>
      </c>
      <c r="CM177" s="96" t="s">
        <v>414</v>
      </c>
      <c r="CN177" s="24">
        <v>7.6660000000000004</v>
      </c>
      <c r="CO177" s="24">
        <v>384.57499999999999</v>
      </c>
      <c r="CP177" s="24">
        <v>546.97900000000004</v>
      </c>
      <c r="CQ177" s="24">
        <v>14</v>
      </c>
      <c r="CR177" s="24">
        <v>20</v>
      </c>
      <c r="CS177" s="24">
        <v>1</v>
      </c>
      <c r="CT177" s="24">
        <v>1</v>
      </c>
      <c r="CU177" s="24">
        <v>2</v>
      </c>
      <c r="CV177" s="25" t="s">
        <v>5547</v>
      </c>
      <c r="CW177" s="24">
        <v>1.494</v>
      </c>
      <c r="CX177" s="24">
        <v>491.10399999999998</v>
      </c>
      <c r="CY177" s="24">
        <v>493.65</v>
      </c>
      <c r="CZ177" s="24">
        <v>23</v>
      </c>
      <c r="DA177" s="24">
        <v>6.2770000000000001</v>
      </c>
      <c r="DB177" s="24">
        <v>7.4939999999999998</v>
      </c>
      <c r="DC177" s="24">
        <v>10.287000000000001</v>
      </c>
      <c r="DD177" s="24">
        <v>2</v>
      </c>
      <c r="DE177" s="25" t="s">
        <v>377</v>
      </c>
      <c r="DF177" s="24">
        <v>17.399999999999999</v>
      </c>
      <c r="DG177" s="24">
        <v>41.914999999999999</v>
      </c>
      <c r="DH177" s="24">
        <v>43.779000000000003</v>
      </c>
      <c r="DI177" s="24">
        <v>4</v>
      </c>
      <c r="DJ177" s="24">
        <v>35</v>
      </c>
      <c r="DK177" s="24">
        <v>30</v>
      </c>
      <c r="DL177" s="24">
        <v>1.349</v>
      </c>
      <c r="DM177" s="24">
        <v>271.05500000000001</v>
      </c>
      <c r="DN177" s="24">
        <v>271.74900000000002</v>
      </c>
      <c r="DO177" s="24">
        <v>14</v>
      </c>
      <c r="DP177" s="25" t="s">
        <v>411</v>
      </c>
      <c r="DQ177" s="25" t="s">
        <v>411</v>
      </c>
      <c r="DR177" s="25"/>
      <c r="DS177" s="74">
        <v>0</v>
      </c>
      <c r="DT177" s="25" t="s">
        <v>5548</v>
      </c>
      <c r="DU177" s="24">
        <v>1.837</v>
      </c>
      <c r="DV177" s="24">
        <v>75.941999999999993</v>
      </c>
      <c r="DW177" s="24">
        <v>76.658000000000001</v>
      </c>
      <c r="DX177" s="24">
        <v>2</v>
      </c>
      <c r="DY177" s="24">
        <v>15</v>
      </c>
      <c r="DZ177" s="24">
        <v>10</v>
      </c>
      <c r="EA177" s="24">
        <v>2.5790000000000002</v>
      </c>
      <c r="EB177" s="24">
        <v>140.10599999999999</v>
      </c>
      <c r="EC177" s="24">
        <v>163.15799999999999</v>
      </c>
      <c r="ED177" s="24">
        <v>25</v>
      </c>
      <c r="EE177" s="96" t="s">
        <v>3932</v>
      </c>
      <c r="EF177" s="96" t="s">
        <v>3412</v>
      </c>
      <c r="EG177" s="24">
        <v>4.0190000000000001</v>
      </c>
      <c r="EH177" s="24">
        <v>189.685</v>
      </c>
      <c r="EI177" s="24">
        <v>190.37</v>
      </c>
      <c r="EJ177" s="24">
        <v>3</v>
      </c>
      <c r="EK177" s="24">
        <v>5</v>
      </c>
      <c r="EL177" s="24">
        <v>10</v>
      </c>
      <c r="EM177" s="24">
        <v>0</v>
      </c>
      <c r="EN177" s="24">
        <v>1</v>
      </c>
      <c r="EO177" s="25" t="s">
        <v>333</v>
      </c>
      <c r="EP177" s="24">
        <v>16.555</v>
      </c>
      <c r="EQ177" s="24">
        <v>52.652000000000001</v>
      </c>
      <c r="ER177" s="24">
        <v>56.38</v>
      </c>
      <c r="ES177" s="24">
        <v>8</v>
      </c>
      <c r="ET177" s="25" t="s">
        <v>1092</v>
      </c>
      <c r="EU177" s="24">
        <v>1.82</v>
      </c>
      <c r="EV177" s="24">
        <v>288.05900000000003</v>
      </c>
      <c r="EW177" s="24">
        <v>289.029</v>
      </c>
      <c r="EX177" s="24">
        <v>4</v>
      </c>
      <c r="EY177" s="24">
        <v>2</v>
      </c>
      <c r="EZ177" s="24">
        <v>2</v>
      </c>
      <c r="FA177" s="24">
        <v>2.101</v>
      </c>
      <c r="FB177" s="24">
        <v>80.096999999999994</v>
      </c>
      <c r="FC177" s="24">
        <v>81.801000000000002</v>
      </c>
      <c r="FD177" s="24">
        <v>15</v>
      </c>
      <c r="FE177" s="25" t="s">
        <v>356</v>
      </c>
      <c r="FF177" s="24">
        <v>4</v>
      </c>
      <c r="FG177" s="24">
        <v>0</v>
      </c>
      <c r="FH177" s="24">
        <v>1</v>
      </c>
      <c r="FI177" s="24">
        <v>1</v>
      </c>
      <c r="FJ177" s="24">
        <v>2</v>
      </c>
      <c r="FK177" s="24">
        <v>0</v>
      </c>
      <c r="FL177" s="25" t="s">
        <v>313</v>
      </c>
      <c r="FM177" s="25" t="s">
        <v>313</v>
      </c>
      <c r="FN177" s="24">
        <v>3</v>
      </c>
      <c r="FO177" s="24">
        <v>3.98</v>
      </c>
      <c r="FP177" s="24">
        <v>135.18899999999999</v>
      </c>
      <c r="FQ177" s="24">
        <v>136.01900000000001</v>
      </c>
      <c r="FR177" s="24">
        <v>25</v>
      </c>
      <c r="FS177" s="25" t="s">
        <v>420</v>
      </c>
      <c r="FT177" s="25" t="s">
        <v>323</v>
      </c>
      <c r="FU177" s="25"/>
      <c r="FV177" s="74">
        <v>1</v>
      </c>
      <c r="FW177" s="25" t="s">
        <v>3301</v>
      </c>
      <c r="FX177" s="25" t="s">
        <v>370</v>
      </c>
      <c r="FY177" s="24">
        <v>3.6549999999999998</v>
      </c>
      <c r="FZ177" s="24">
        <v>116.206</v>
      </c>
      <c r="GA177" s="24">
        <v>118.578</v>
      </c>
      <c r="GB177" s="24">
        <v>15</v>
      </c>
      <c r="GC177" s="25" t="s">
        <v>368</v>
      </c>
      <c r="GD177" s="25" t="s">
        <v>368</v>
      </c>
      <c r="GE177" s="25"/>
      <c r="GF177" s="74">
        <v>1</v>
      </c>
      <c r="GG177" s="25" t="s">
        <v>342</v>
      </c>
      <c r="GH177" s="25" t="s">
        <v>370</v>
      </c>
      <c r="GI177" s="24">
        <v>0.86799999999999999</v>
      </c>
      <c r="GJ177" s="24">
        <v>231.684</v>
      </c>
      <c r="GK177" s="24">
        <v>233.36600000000001</v>
      </c>
      <c r="GL177" s="24">
        <v>23</v>
      </c>
      <c r="GM177" s="24">
        <v>2</v>
      </c>
      <c r="GN177" s="25" t="s">
        <v>5549</v>
      </c>
      <c r="GO177" s="24">
        <v>0.437</v>
      </c>
      <c r="GP177" s="24">
        <v>17.169</v>
      </c>
      <c r="GQ177" s="24">
        <v>31.231999999999999</v>
      </c>
      <c r="GR177" s="24">
        <v>7</v>
      </c>
      <c r="GS177" s="24">
        <v>2</v>
      </c>
      <c r="GT177" s="24">
        <v>0</v>
      </c>
      <c r="GU177" s="24">
        <v>1</v>
      </c>
      <c r="GV177" s="24">
        <v>2</v>
      </c>
      <c r="GW177" s="25" t="s">
        <v>627</v>
      </c>
      <c r="GX177" s="24">
        <v>6.625</v>
      </c>
      <c r="GY177" s="24">
        <v>60.941000000000003</v>
      </c>
      <c r="GZ177" s="24">
        <v>63.860999999999997</v>
      </c>
      <c r="HA177" s="24">
        <v>11</v>
      </c>
      <c r="HB177" s="24">
        <v>6</v>
      </c>
      <c r="HC177" s="24">
        <v>5</v>
      </c>
      <c r="HD177" s="24">
        <v>3</v>
      </c>
      <c r="HE177" s="24">
        <v>1</v>
      </c>
      <c r="HF177" s="24">
        <v>2</v>
      </c>
      <c r="HG177" s="24">
        <v>3</v>
      </c>
      <c r="HH177" s="24">
        <v>2</v>
      </c>
      <c r="HI177" s="25" t="s">
        <v>3684</v>
      </c>
      <c r="HJ177" s="25" t="s">
        <v>3685</v>
      </c>
      <c r="HK177" s="8"/>
      <c r="HL177" s="25" t="s">
        <v>5542</v>
      </c>
      <c r="HM177" s="23">
        <v>44267.42763888889</v>
      </c>
      <c r="HN177" s="23">
        <v>44267.457430555558</v>
      </c>
      <c r="HO177" s="24">
        <v>100</v>
      </c>
      <c r="HP177" s="24">
        <v>2573</v>
      </c>
      <c r="HQ177" s="24">
        <v>1</v>
      </c>
      <c r="HR177" s="23">
        <v>44267.457448761576</v>
      </c>
      <c r="HS177" s="25" t="s">
        <v>314</v>
      </c>
      <c r="HT177" s="25" t="s">
        <v>407</v>
      </c>
      <c r="HU177" s="25" t="s">
        <v>444</v>
      </c>
      <c r="HV177" s="25" t="s">
        <v>675</v>
      </c>
      <c r="HW177" s="24">
        <v>1</v>
      </c>
      <c r="HX177" s="24">
        <v>0</v>
      </c>
      <c r="HY177" s="24">
        <v>1</v>
      </c>
      <c r="HZ177" s="24">
        <v>3</v>
      </c>
      <c r="IA177" s="24">
        <v>2</v>
      </c>
      <c r="IB177" s="24">
        <v>1</v>
      </c>
      <c r="IC177" s="24">
        <v>5</v>
      </c>
      <c r="ID177" s="24">
        <v>2</v>
      </c>
      <c r="IE177" s="25" t="s">
        <v>5550</v>
      </c>
      <c r="IF177" s="24">
        <v>4</v>
      </c>
      <c r="IG177" s="24">
        <v>0</v>
      </c>
      <c r="IH177" s="25" t="s">
        <v>391</v>
      </c>
      <c r="II177" s="25" t="s">
        <v>391</v>
      </c>
      <c r="IJ177" s="25"/>
      <c r="IK177" s="74">
        <v>1</v>
      </c>
      <c r="IL177" s="74">
        <v>33</v>
      </c>
      <c r="IM177" s="74">
        <v>33</v>
      </c>
      <c r="IN177" s="25"/>
      <c r="IO177" s="74">
        <v>1</v>
      </c>
      <c r="IP177" s="25" t="s">
        <v>3395</v>
      </c>
      <c r="IQ177" s="74">
        <v>22</v>
      </c>
      <c r="IR177" s="74">
        <v>22</v>
      </c>
      <c r="IS177" s="25"/>
      <c r="IT177" s="74">
        <v>1</v>
      </c>
      <c r="IU177" s="25" t="s">
        <v>432</v>
      </c>
      <c r="IV177" s="74">
        <v>27</v>
      </c>
      <c r="IW177" s="25"/>
      <c r="IX177" s="74">
        <v>0</v>
      </c>
      <c r="IY177" s="25" t="s">
        <v>5551</v>
      </c>
      <c r="IZ177" s="25" t="s">
        <v>356</v>
      </c>
      <c r="JA177" s="25" t="s">
        <v>320</v>
      </c>
      <c r="JB177" s="25"/>
      <c r="JC177" s="74">
        <v>-888</v>
      </c>
      <c r="JD177" s="25" t="s">
        <v>2682</v>
      </c>
      <c r="JE177" s="74">
        <v>60</v>
      </c>
      <c r="JF177" s="25"/>
      <c r="JG177" s="74">
        <v>1</v>
      </c>
      <c r="JH177" s="25" t="s">
        <v>5552</v>
      </c>
      <c r="JI177" s="24">
        <v>2</v>
      </c>
      <c r="JJ177" s="24">
        <v>1</v>
      </c>
      <c r="JK177" s="24">
        <v>4</v>
      </c>
      <c r="JL177" s="24">
        <v>4</v>
      </c>
      <c r="JM177" s="25" t="s">
        <v>661</v>
      </c>
      <c r="JN177" s="24">
        <v>1</v>
      </c>
      <c r="JO177" s="24">
        <v>1</v>
      </c>
      <c r="JP177" s="24">
        <v>2</v>
      </c>
      <c r="JQ177" s="24">
        <v>1</v>
      </c>
      <c r="JR177" s="24">
        <v>2</v>
      </c>
      <c r="JS177" s="25" t="s">
        <v>356</v>
      </c>
      <c r="JT177" s="24">
        <v>1</v>
      </c>
      <c r="JU177" s="24">
        <v>2</v>
      </c>
      <c r="JV177" s="25" t="s">
        <v>5553</v>
      </c>
      <c r="JW177" s="24">
        <v>1</v>
      </c>
      <c r="JX177" s="24">
        <v>1</v>
      </c>
      <c r="JY177" s="24">
        <v>2</v>
      </c>
      <c r="JZ177" s="24">
        <v>1</v>
      </c>
      <c r="KA177" s="24">
        <v>0</v>
      </c>
      <c r="KB177" s="25" t="s">
        <v>313</v>
      </c>
      <c r="KC177" s="25" t="s">
        <v>313</v>
      </c>
      <c r="KD177" s="24">
        <v>2</v>
      </c>
      <c r="KE177" s="24">
        <v>6.5170000000000003</v>
      </c>
      <c r="KF177" s="24">
        <v>39.328000000000003</v>
      </c>
      <c r="KG177" s="24">
        <v>41.078000000000003</v>
      </c>
      <c r="KH177" s="24">
        <v>6</v>
      </c>
      <c r="KI177" s="24">
        <v>3</v>
      </c>
      <c r="KJ177" s="24">
        <v>1</v>
      </c>
      <c r="KK177" s="24">
        <v>2</v>
      </c>
      <c r="KL177" s="24">
        <v>1</v>
      </c>
      <c r="KM177" s="24">
        <v>1</v>
      </c>
      <c r="KN177" s="24">
        <v>11</v>
      </c>
      <c r="KO177" s="24">
        <v>2</v>
      </c>
      <c r="KP177" s="25" t="s">
        <v>312</v>
      </c>
      <c r="KQ177" s="25" t="s">
        <v>313</v>
      </c>
      <c r="KR177" s="24">
        <v>1</v>
      </c>
      <c r="KS177" s="25" t="s">
        <v>633</v>
      </c>
      <c r="KT177" s="25" t="s">
        <v>313</v>
      </c>
      <c r="KU177" s="24">
        <v>3</v>
      </c>
      <c r="KV177" s="24">
        <v>1</v>
      </c>
      <c r="KW177" s="24">
        <v>2</v>
      </c>
      <c r="KX177" s="24">
        <v>2</v>
      </c>
      <c r="KY177" s="24">
        <v>3</v>
      </c>
      <c r="KZ177" s="24">
        <v>2</v>
      </c>
      <c r="LA177" s="24">
        <v>2</v>
      </c>
      <c r="LB177" s="24">
        <v>3</v>
      </c>
      <c r="LC177" s="24">
        <v>2</v>
      </c>
      <c r="LD177" s="24">
        <v>3</v>
      </c>
      <c r="LE177" s="24">
        <v>1</v>
      </c>
      <c r="LF177" s="24">
        <v>2</v>
      </c>
      <c r="LG177" s="24">
        <v>5</v>
      </c>
      <c r="LH177" s="24">
        <v>4</v>
      </c>
      <c r="LI177" s="24">
        <v>2</v>
      </c>
      <c r="LJ177" s="24">
        <v>1</v>
      </c>
      <c r="LK177" s="24">
        <v>1</v>
      </c>
      <c r="LL177" s="24">
        <v>2</v>
      </c>
      <c r="LM177" s="24">
        <v>3</v>
      </c>
      <c r="LN177" s="24">
        <v>3</v>
      </c>
      <c r="LO177" s="24">
        <v>5</v>
      </c>
      <c r="LP177" s="24">
        <v>5</v>
      </c>
      <c r="LQ177" s="24">
        <v>4</v>
      </c>
      <c r="LR177" s="24">
        <v>5</v>
      </c>
      <c r="LS177" s="24">
        <v>4</v>
      </c>
      <c r="LT177" s="24">
        <v>2</v>
      </c>
      <c r="LU177" s="24">
        <v>5</v>
      </c>
      <c r="LV177" s="25" t="s">
        <v>5554</v>
      </c>
      <c r="LW177" s="25" t="s">
        <v>594</v>
      </c>
      <c r="LX177" s="25" t="s">
        <v>5555</v>
      </c>
      <c r="LY177" s="25" t="s">
        <v>5556</v>
      </c>
      <c r="LZ177" s="24">
        <v>35</v>
      </c>
      <c r="MA177">
        <f t="shared" si="117"/>
        <v>8</v>
      </c>
      <c r="MB177">
        <f t="shared" si="118"/>
        <v>14</v>
      </c>
      <c r="MC177">
        <f t="shared" si="119"/>
        <v>17</v>
      </c>
      <c r="MD177">
        <f t="shared" si="120"/>
        <v>8</v>
      </c>
      <c r="ME177">
        <f t="shared" si="150"/>
        <v>26</v>
      </c>
      <c r="MF177">
        <f t="shared" si="151"/>
        <v>1.3333333333333333</v>
      </c>
      <c r="MG177">
        <f t="shared" si="152"/>
        <v>2.3333333333333335</v>
      </c>
      <c r="MH177">
        <f t="shared" si="153"/>
        <v>3.4</v>
      </c>
      <c r="MI177">
        <f t="shared" si="154"/>
        <v>1.6</v>
      </c>
      <c r="MJ177">
        <f t="shared" si="155"/>
        <v>2.1666666666666665</v>
      </c>
      <c r="MK177">
        <f t="shared" si="156"/>
        <v>1.2</v>
      </c>
      <c r="ML177">
        <f t="shared" si="157"/>
        <v>1.4</v>
      </c>
      <c r="MM177">
        <f t="shared" si="158"/>
        <v>1</v>
      </c>
      <c r="MN177">
        <f t="shared" si="159"/>
        <v>0</v>
      </c>
      <c r="MO177">
        <f t="shared" si="160"/>
        <v>1.1666666666666667</v>
      </c>
      <c r="MP177">
        <f t="shared" si="161"/>
        <v>1.1666666666666667</v>
      </c>
      <c r="MQ177">
        <f t="shared" si="162"/>
        <v>1</v>
      </c>
      <c r="MR177">
        <f t="shared" si="163"/>
        <v>2.3333333333333335</v>
      </c>
      <c r="MS177">
        <f t="shared" si="164"/>
        <v>18.142857142857142</v>
      </c>
      <c r="MT177">
        <f t="shared" si="165"/>
        <v>11.142857142857142</v>
      </c>
      <c r="MU177" s="77">
        <f t="shared" si="121"/>
        <v>1</v>
      </c>
      <c r="MV177">
        <f t="shared" si="122"/>
        <v>0</v>
      </c>
      <c r="MW177">
        <v>1</v>
      </c>
      <c r="MX177">
        <v>1</v>
      </c>
      <c r="MY177">
        <f t="shared" si="123"/>
        <v>0</v>
      </c>
      <c r="MZ177">
        <v>1</v>
      </c>
      <c r="NA177">
        <v>0</v>
      </c>
      <c r="NB177">
        <f t="shared" si="124"/>
        <v>1</v>
      </c>
      <c r="NC177">
        <f t="shared" si="125"/>
        <v>0</v>
      </c>
      <c r="ND177">
        <f t="shared" si="126"/>
        <v>1</v>
      </c>
      <c r="NE177">
        <f t="shared" si="127"/>
        <v>0</v>
      </c>
      <c r="NF177">
        <f t="shared" si="128"/>
        <v>0</v>
      </c>
      <c r="NG177">
        <f t="shared" si="129"/>
        <v>0</v>
      </c>
      <c r="NH177">
        <f t="shared" si="130"/>
        <v>1</v>
      </c>
      <c r="NI177">
        <f t="shared" si="131"/>
        <v>1</v>
      </c>
      <c r="NJ177">
        <f t="shared" si="132"/>
        <v>1</v>
      </c>
      <c r="NK177">
        <f t="shared" si="133"/>
        <v>0</v>
      </c>
      <c r="NL177">
        <f t="shared" si="134"/>
        <v>0</v>
      </c>
      <c r="NM177">
        <f t="shared" si="135"/>
        <v>1</v>
      </c>
      <c r="NN177" s="77">
        <f t="shared" si="136"/>
        <v>0</v>
      </c>
      <c r="NO177" s="77">
        <f t="shared" si="137"/>
        <v>0</v>
      </c>
      <c r="NP177" s="77">
        <f t="shared" si="138"/>
        <v>1</v>
      </c>
      <c r="NQ177" s="77">
        <f t="shared" si="139"/>
        <v>0</v>
      </c>
      <c r="NR177" s="77">
        <f t="shared" si="140"/>
        <v>1</v>
      </c>
      <c r="NS177" s="77">
        <f t="shared" si="141"/>
        <v>0</v>
      </c>
      <c r="NT177" s="77">
        <f t="shared" si="142"/>
        <v>0</v>
      </c>
      <c r="NU177" s="77">
        <f t="shared" si="143"/>
        <v>0</v>
      </c>
      <c r="NV177" s="77">
        <f t="shared" si="144"/>
        <v>0</v>
      </c>
      <c r="NW177" s="77" t="e">
        <f>IF(LEN(VLOOKUP(I:I,#REF!, 2, 0))=0, "", VLOOKUP(I:I,#REF!, 2, 0))</f>
        <v>#REF!</v>
      </c>
      <c r="NX177" s="77" t="e">
        <f>IF(LEN(VLOOKUP(I:I,#REF!, 3, 0))=0, "", VLOOKUP(I:I,#REF!, 3, 0))</f>
        <v>#REF!</v>
      </c>
      <c r="NY177" s="77">
        <f t="shared" si="166"/>
        <v>0.5</v>
      </c>
      <c r="NZ177" s="77">
        <f t="shared" si="167"/>
        <v>0.75</v>
      </c>
      <c r="OA177" s="77">
        <f t="shared" si="168"/>
        <v>0</v>
      </c>
      <c r="OB177" s="77">
        <f t="shared" si="145"/>
        <v>0.33333333333333331</v>
      </c>
      <c r="OC177">
        <f t="shared" si="146"/>
        <v>1</v>
      </c>
      <c r="OD177" s="77">
        <f t="shared" si="169"/>
        <v>0</v>
      </c>
      <c r="OE177">
        <f t="shared" si="147"/>
        <v>0.4</v>
      </c>
      <c r="OF177">
        <f t="shared" si="148"/>
        <v>0.54545454545454541</v>
      </c>
      <c r="OG177" t="e">
        <f t="shared" si="170"/>
        <v>#REF!</v>
      </c>
      <c r="OH177">
        <f t="shared" si="149"/>
        <v>0.41666666666666669</v>
      </c>
      <c r="OI177">
        <f t="shared" si="171"/>
        <v>0.5</v>
      </c>
      <c r="OJ177" s="77">
        <f t="shared" si="172"/>
        <v>0.375</v>
      </c>
      <c r="OK177" t="e">
        <f>IF(LEN(VLOOKUP(I:I,#REF!, 2, 0))=0, "", VLOOKUP(I:I,#REF!, 2, 0))</f>
        <v>#REF!</v>
      </c>
      <c r="OL177" t="e">
        <f>IF(LEN(VLOOKUP(I:I,#REF!, 3, 0))=0, "", VLOOKUP(I:I,#REF!, 3, 0))</f>
        <v>#REF!</v>
      </c>
      <c r="OM177">
        <v>1</v>
      </c>
      <c r="ON177">
        <v>0</v>
      </c>
      <c r="OO177" s="1">
        <v>1</v>
      </c>
      <c r="OP177">
        <f t="shared" si="173"/>
        <v>12</v>
      </c>
      <c r="OQ177">
        <v>0</v>
      </c>
      <c r="OR177">
        <v>6</v>
      </c>
      <c r="OS177">
        <f t="shared" si="174"/>
        <v>6</v>
      </c>
    </row>
    <row r="178" spans="6:409" ht="18" customHeight="1">
      <c r="F178">
        <v>1</v>
      </c>
      <c r="G178">
        <v>1</v>
      </c>
      <c r="H178" s="112" t="s">
        <v>5557</v>
      </c>
      <c r="I178" s="112" t="s">
        <v>5557</v>
      </c>
      <c r="J178" s="22"/>
      <c r="K178" s="23">
        <v>44264.602870370371</v>
      </c>
      <c r="L178" s="23">
        <v>44264.663912037038</v>
      </c>
      <c r="M178" s="24">
        <v>100</v>
      </c>
      <c r="N178" s="24">
        <v>1</v>
      </c>
      <c r="O178" s="74">
        <v>1</v>
      </c>
      <c r="P178" s="25" t="s">
        <v>313</v>
      </c>
      <c r="Q178" s="24">
        <v>5273</v>
      </c>
      <c r="R178" s="24">
        <v>1</v>
      </c>
      <c r="S178" s="23">
        <v>44264.663927395835</v>
      </c>
      <c r="T178" s="25" t="s">
        <v>314</v>
      </c>
      <c r="U178" s="25" t="s">
        <v>1220</v>
      </c>
      <c r="V178" s="25" t="s">
        <v>1221</v>
      </c>
      <c r="W178" s="25" t="s">
        <v>317</v>
      </c>
      <c r="X178" s="24">
        <v>5.6520000000000001</v>
      </c>
      <c r="Y178" s="24">
        <v>40.695</v>
      </c>
      <c r="Z178" s="24">
        <v>43.66</v>
      </c>
      <c r="AA178" s="24">
        <v>7</v>
      </c>
      <c r="AB178" s="24">
        <v>2</v>
      </c>
      <c r="AC178" s="24">
        <v>1</v>
      </c>
      <c r="AD178" s="24">
        <v>2</v>
      </c>
      <c r="AE178" s="24">
        <v>0</v>
      </c>
      <c r="AF178" s="24">
        <v>0</v>
      </c>
      <c r="AG178" s="24">
        <v>1</v>
      </c>
      <c r="AH178" s="24">
        <v>2</v>
      </c>
      <c r="AI178" s="24">
        <v>0</v>
      </c>
      <c r="AJ178" s="25" t="s">
        <v>5558</v>
      </c>
      <c r="AK178" s="24">
        <v>0.93899999999999995</v>
      </c>
      <c r="AL178" s="24">
        <v>9.3160000000000007</v>
      </c>
      <c r="AM178" s="24">
        <v>10.398999999999999</v>
      </c>
      <c r="AN178" s="24">
        <v>4</v>
      </c>
      <c r="AO178" s="24">
        <v>3</v>
      </c>
      <c r="AP178" s="24">
        <v>1</v>
      </c>
      <c r="AQ178" s="24">
        <v>0</v>
      </c>
      <c r="AR178" s="24">
        <v>0</v>
      </c>
      <c r="AS178" s="24">
        <v>156.07599999999999</v>
      </c>
      <c r="AT178" s="24">
        <v>0</v>
      </c>
      <c r="AU178" s="24">
        <v>33.308999999999997</v>
      </c>
      <c r="AV178" s="24">
        <v>147.328</v>
      </c>
      <c r="AW178" s="24">
        <v>199.55600000000001</v>
      </c>
      <c r="AX178" s="24">
        <v>3</v>
      </c>
      <c r="AY178" s="25" t="s">
        <v>1297</v>
      </c>
      <c r="AZ178" s="25" t="s">
        <v>377</v>
      </c>
      <c r="BA178" s="25"/>
      <c r="BB178" s="74">
        <v>1</v>
      </c>
      <c r="BC178" s="25" t="s">
        <v>5559</v>
      </c>
      <c r="BD178" s="24">
        <v>61.966000000000001</v>
      </c>
      <c r="BE178" s="24">
        <v>228.57900000000001</v>
      </c>
      <c r="BF178" s="24">
        <v>377.46800000000002</v>
      </c>
      <c r="BG178" s="24">
        <v>5</v>
      </c>
      <c r="BH178" s="24">
        <v>4.8949999999999996</v>
      </c>
      <c r="BI178" s="24">
        <v>4.8949999999999996</v>
      </c>
      <c r="BJ178" s="24">
        <v>24.324999999999999</v>
      </c>
      <c r="BK178" s="24">
        <v>1</v>
      </c>
      <c r="BL178" s="25" t="s">
        <v>5560</v>
      </c>
      <c r="BM178" s="24">
        <v>0</v>
      </c>
      <c r="BN178" s="24">
        <v>0</v>
      </c>
      <c r="BO178" s="24">
        <v>51.280999999999999</v>
      </c>
      <c r="BP178" s="24">
        <v>0</v>
      </c>
      <c r="BQ178" s="24">
        <v>100</v>
      </c>
      <c r="BR178" s="24">
        <v>95</v>
      </c>
      <c r="BS178" s="24">
        <v>92.986000000000004</v>
      </c>
      <c r="BT178" s="24">
        <v>578.83100000000002</v>
      </c>
      <c r="BU178" s="24">
        <v>584.44399999999996</v>
      </c>
      <c r="BV178" s="24">
        <v>11</v>
      </c>
      <c r="BW178" s="25" t="s">
        <v>5561</v>
      </c>
      <c r="BX178" s="25" t="s">
        <v>572</v>
      </c>
      <c r="BY178" s="25"/>
      <c r="BZ178" s="74">
        <v>0</v>
      </c>
      <c r="CA178" s="25" t="s">
        <v>5562</v>
      </c>
      <c r="CB178" s="24">
        <v>0</v>
      </c>
      <c r="CC178" s="24">
        <v>0</v>
      </c>
      <c r="CD178" s="24">
        <v>91.244</v>
      </c>
      <c r="CE178" s="24">
        <v>0</v>
      </c>
      <c r="CF178" s="24">
        <v>100</v>
      </c>
      <c r="CG178" s="24">
        <v>53</v>
      </c>
      <c r="CH178" s="24">
        <v>96.376000000000005</v>
      </c>
      <c r="CI178" s="24">
        <v>106.349</v>
      </c>
      <c r="CJ178" s="24">
        <v>111.17100000000001</v>
      </c>
      <c r="CK178" s="24">
        <v>2</v>
      </c>
      <c r="CL178" s="99" t="s">
        <v>413</v>
      </c>
      <c r="CM178" s="96" t="s">
        <v>414</v>
      </c>
      <c r="CN178" s="24">
        <v>0</v>
      </c>
      <c r="CO178" s="24">
        <v>0</v>
      </c>
      <c r="CP178" s="24">
        <v>168.35400000000001</v>
      </c>
      <c r="CQ178" s="24">
        <v>0</v>
      </c>
      <c r="CR178" s="24">
        <v>100</v>
      </c>
      <c r="CS178" s="24">
        <v>70</v>
      </c>
      <c r="CT178" s="24">
        <v>2</v>
      </c>
      <c r="CU178" s="24">
        <v>1</v>
      </c>
      <c r="CV178" s="25" t="s">
        <v>5563</v>
      </c>
      <c r="CW178" s="24">
        <v>39.235999999999997</v>
      </c>
      <c r="CX178" s="24">
        <v>333.87299999999999</v>
      </c>
      <c r="CY178" s="24">
        <v>530.73900000000003</v>
      </c>
      <c r="CZ178" s="24">
        <v>6</v>
      </c>
      <c r="DA178" s="24">
        <v>8.3000000000000007</v>
      </c>
      <c r="DB178" s="24">
        <v>11.743</v>
      </c>
      <c r="DC178" s="24">
        <v>39.533999999999999</v>
      </c>
      <c r="DD178" s="24">
        <v>3</v>
      </c>
      <c r="DE178" s="25" t="s">
        <v>5564</v>
      </c>
      <c r="DF178" s="24">
        <v>0</v>
      </c>
      <c r="DG178" s="24">
        <v>0</v>
      </c>
      <c r="DH178" s="24">
        <v>40.158999999999999</v>
      </c>
      <c r="DI178" s="24">
        <v>0</v>
      </c>
      <c r="DJ178" s="24">
        <v>100</v>
      </c>
      <c r="DK178" s="24">
        <v>92</v>
      </c>
      <c r="DL178" s="24">
        <v>93.572999999999993</v>
      </c>
      <c r="DM178" s="24">
        <v>221.05099999999999</v>
      </c>
      <c r="DN178" s="24">
        <v>222.34200000000001</v>
      </c>
      <c r="DO178" s="24">
        <v>3</v>
      </c>
      <c r="DP178" s="25" t="s">
        <v>356</v>
      </c>
      <c r="DQ178" s="25" t="s">
        <v>320</v>
      </c>
      <c r="DR178" s="25"/>
      <c r="DS178" s="74">
        <v>-888</v>
      </c>
      <c r="DT178" s="25" t="s">
        <v>5565</v>
      </c>
      <c r="DU178" s="24">
        <v>0</v>
      </c>
      <c r="DV178" s="24">
        <v>0</v>
      </c>
      <c r="DW178" s="24">
        <v>346.786</v>
      </c>
      <c r="DX178" s="24">
        <v>0</v>
      </c>
      <c r="DY178" s="24">
        <v>100</v>
      </c>
      <c r="DZ178" s="24">
        <v>100</v>
      </c>
      <c r="EA178" s="24">
        <v>34.085999999999999</v>
      </c>
      <c r="EB178" s="24">
        <v>46.131999999999998</v>
      </c>
      <c r="EC178" s="24">
        <v>57.088999999999999</v>
      </c>
      <c r="ED178" s="24">
        <v>3</v>
      </c>
      <c r="EE178" s="96" t="s">
        <v>417</v>
      </c>
      <c r="EF178" s="96" t="s">
        <v>364</v>
      </c>
      <c r="EG178" s="24">
        <v>3.8690000000000002</v>
      </c>
      <c r="EH178" s="24">
        <v>3.8690000000000002</v>
      </c>
      <c r="EI178" s="24">
        <v>172.33500000000001</v>
      </c>
      <c r="EJ178" s="24">
        <v>1</v>
      </c>
      <c r="EK178" s="24">
        <v>100</v>
      </c>
      <c r="EL178" s="24">
        <v>99</v>
      </c>
      <c r="EM178" s="24">
        <v>2</v>
      </c>
      <c r="EN178" s="24">
        <v>1</v>
      </c>
      <c r="EO178" s="25" t="s">
        <v>5566</v>
      </c>
      <c r="EP178" s="24">
        <v>0.627</v>
      </c>
      <c r="EQ178" s="24">
        <v>54.619</v>
      </c>
      <c r="ER178" s="24">
        <v>56.228000000000002</v>
      </c>
      <c r="ES178" s="24">
        <v>15</v>
      </c>
      <c r="ET178" s="25" t="s">
        <v>1033</v>
      </c>
      <c r="EU178" s="24">
        <v>3.7850000000000001</v>
      </c>
      <c r="EV178" s="24">
        <v>3.7850000000000001</v>
      </c>
      <c r="EW178" s="24">
        <v>283.23200000000003</v>
      </c>
      <c r="EX178" s="24">
        <v>1</v>
      </c>
      <c r="EY178" s="24">
        <v>100</v>
      </c>
      <c r="EZ178" s="24">
        <v>80</v>
      </c>
      <c r="FA178" s="24">
        <v>3.7519999999999998</v>
      </c>
      <c r="FB178" s="24">
        <v>137.785</v>
      </c>
      <c r="FC178" s="24">
        <v>139.55000000000001</v>
      </c>
      <c r="FD178" s="24">
        <v>7</v>
      </c>
      <c r="FE178" s="25" t="s">
        <v>5567</v>
      </c>
      <c r="FF178" s="24">
        <v>3</v>
      </c>
      <c r="FG178" s="24">
        <v>2</v>
      </c>
      <c r="FH178" s="24">
        <v>3</v>
      </c>
      <c r="FI178" s="24">
        <v>0</v>
      </c>
      <c r="FJ178" s="24">
        <v>1</v>
      </c>
      <c r="FK178" s="24">
        <v>0</v>
      </c>
      <c r="FL178" s="25" t="s">
        <v>336</v>
      </c>
      <c r="FM178" s="25" t="s">
        <v>1111</v>
      </c>
      <c r="FN178" s="24">
        <v>1</v>
      </c>
      <c r="FO178" s="24">
        <v>107.892</v>
      </c>
      <c r="FP178" s="24">
        <v>252.90199999999999</v>
      </c>
      <c r="FQ178" s="24">
        <v>254.61199999999999</v>
      </c>
      <c r="FR178" s="24">
        <v>8</v>
      </c>
      <c r="FS178" s="25" t="s">
        <v>5568</v>
      </c>
      <c r="FT178" s="25" t="s">
        <v>360</v>
      </c>
      <c r="FU178" s="25"/>
      <c r="FV178" s="74">
        <v>0</v>
      </c>
      <c r="FW178" s="25" t="s">
        <v>5569</v>
      </c>
      <c r="FX178" s="25" t="s">
        <v>312</v>
      </c>
      <c r="FY178" s="24">
        <v>216.762</v>
      </c>
      <c r="FZ178" s="24">
        <v>283.22199999999998</v>
      </c>
      <c r="GA178" s="24">
        <v>285.28500000000003</v>
      </c>
      <c r="GB178" s="24">
        <v>4</v>
      </c>
      <c r="GC178" s="25" t="s">
        <v>360</v>
      </c>
      <c r="GD178" s="25" t="s">
        <v>360</v>
      </c>
      <c r="GE178" s="25"/>
      <c r="GF178" s="74">
        <v>0</v>
      </c>
      <c r="GG178" s="25" t="s">
        <v>5570</v>
      </c>
      <c r="GH178" s="25" t="s">
        <v>312</v>
      </c>
      <c r="GI178" s="24">
        <v>33.899000000000001</v>
      </c>
      <c r="GJ178" s="24">
        <v>42.588000000000001</v>
      </c>
      <c r="GK178" s="24">
        <v>113.273</v>
      </c>
      <c r="GL178" s="24">
        <v>2</v>
      </c>
      <c r="GM178" s="24">
        <v>1</v>
      </c>
      <c r="GN178" s="25" t="s">
        <v>5571</v>
      </c>
      <c r="GO178" s="24">
        <v>32.463999999999999</v>
      </c>
      <c r="GP178" s="24">
        <v>32.463999999999999</v>
      </c>
      <c r="GQ178" s="24">
        <v>34.884999999999998</v>
      </c>
      <c r="GR178" s="24">
        <v>1</v>
      </c>
      <c r="GS178" s="24">
        <v>2</v>
      </c>
      <c r="GT178" s="24">
        <v>3</v>
      </c>
      <c r="GU178" s="24">
        <v>0</v>
      </c>
      <c r="GV178" s="24">
        <v>3</v>
      </c>
      <c r="GW178" s="25" t="s">
        <v>627</v>
      </c>
      <c r="GX178" s="24">
        <v>14.429</v>
      </c>
      <c r="GY178" s="24">
        <v>70.953999999999994</v>
      </c>
      <c r="GZ178" s="24">
        <v>74.792000000000002</v>
      </c>
      <c r="HA178" s="24">
        <v>10</v>
      </c>
      <c r="HB178" s="24">
        <v>2</v>
      </c>
      <c r="HC178" s="24">
        <v>1</v>
      </c>
      <c r="HD178" s="24">
        <v>2</v>
      </c>
      <c r="HE178" s="24">
        <v>1</v>
      </c>
      <c r="HF178" s="24">
        <v>1</v>
      </c>
      <c r="HG178" s="24">
        <v>5</v>
      </c>
      <c r="HH178" s="24">
        <v>6</v>
      </c>
      <c r="HI178" s="25" t="s">
        <v>3684</v>
      </c>
      <c r="HJ178" s="25" t="s">
        <v>3685</v>
      </c>
      <c r="HK178" s="8"/>
      <c r="HL178" s="25" t="s">
        <v>5557</v>
      </c>
      <c r="HM178" s="23">
        <v>44267.42763888889</v>
      </c>
      <c r="HN178" s="23">
        <v>44267.470416666663</v>
      </c>
      <c r="HO178" s="24">
        <v>100</v>
      </c>
      <c r="HP178" s="24">
        <v>3695</v>
      </c>
      <c r="HQ178" s="24">
        <v>1</v>
      </c>
      <c r="HR178" s="23">
        <v>44267.470424710649</v>
      </c>
      <c r="HS178" s="25" t="s">
        <v>314</v>
      </c>
      <c r="HT178" s="25" t="s">
        <v>1220</v>
      </c>
      <c r="HU178" s="25" t="s">
        <v>1221</v>
      </c>
      <c r="HV178" s="25" t="s">
        <v>317</v>
      </c>
      <c r="HW178" s="24">
        <v>0</v>
      </c>
      <c r="HX178" s="24">
        <v>2</v>
      </c>
      <c r="HY178" s="24">
        <v>1</v>
      </c>
      <c r="HZ178" s="24">
        <v>2</v>
      </c>
      <c r="IA178" s="24">
        <v>2</v>
      </c>
      <c r="IB178" s="24">
        <v>1</v>
      </c>
      <c r="IC178" s="24">
        <v>3</v>
      </c>
      <c r="ID178" s="24">
        <v>1</v>
      </c>
      <c r="IE178" s="25" t="s">
        <v>5572</v>
      </c>
      <c r="IF178" s="24">
        <v>2</v>
      </c>
      <c r="IG178" s="24">
        <v>0</v>
      </c>
      <c r="IH178" s="25" t="s">
        <v>4621</v>
      </c>
      <c r="II178" s="25" t="s">
        <v>391</v>
      </c>
      <c r="IJ178" s="25"/>
      <c r="IK178" s="74">
        <v>1</v>
      </c>
      <c r="IL178" s="25" t="s">
        <v>2183</v>
      </c>
      <c r="IM178" s="74">
        <v>33</v>
      </c>
      <c r="IN178" s="25"/>
      <c r="IO178" s="74">
        <v>1</v>
      </c>
      <c r="IP178" s="25" t="s">
        <v>5573</v>
      </c>
      <c r="IQ178" s="25" t="s">
        <v>2975</v>
      </c>
      <c r="IR178" s="25" t="s">
        <v>320</v>
      </c>
      <c r="IS178" s="25"/>
      <c r="IT178" s="74">
        <v>-888</v>
      </c>
      <c r="IU178" s="25" t="s">
        <v>5574</v>
      </c>
      <c r="IV178" s="74">
        <v>21</v>
      </c>
      <c r="IW178" s="25"/>
      <c r="IX178" s="74">
        <v>1</v>
      </c>
      <c r="IY178" s="25" t="s">
        <v>5575</v>
      </c>
      <c r="IZ178" s="25" t="s">
        <v>1314</v>
      </c>
      <c r="JA178" s="74">
        <v>40</v>
      </c>
      <c r="JB178" s="25"/>
      <c r="JC178" s="74">
        <v>1</v>
      </c>
      <c r="JD178" s="25" t="s">
        <v>2975</v>
      </c>
      <c r="JE178" s="25" t="s">
        <v>320</v>
      </c>
      <c r="JF178" s="25"/>
      <c r="JG178" s="74">
        <v>-888</v>
      </c>
      <c r="JH178" s="25" t="s">
        <v>2975</v>
      </c>
      <c r="JI178" s="24">
        <v>2</v>
      </c>
      <c r="JJ178" s="24">
        <v>1</v>
      </c>
      <c r="JK178" s="24">
        <v>2</v>
      </c>
      <c r="JL178" s="24">
        <v>4</v>
      </c>
      <c r="JM178" s="25" t="s">
        <v>5576</v>
      </c>
      <c r="JN178" s="24">
        <v>1</v>
      </c>
      <c r="JO178" s="24">
        <v>1</v>
      </c>
      <c r="JP178" s="24">
        <v>2</v>
      </c>
      <c r="JQ178" s="24">
        <v>3</v>
      </c>
      <c r="JR178" s="24">
        <v>1</v>
      </c>
      <c r="JS178" s="25" t="s">
        <v>5577</v>
      </c>
      <c r="JT178" s="24">
        <v>3</v>
      </c>
      <c r="JU178" s="24">
        <v>1</v>
      </c>
      <c r="JV178" s="25" t="s">
        <v>5578</v>
      </c>
      <c r="JW178" s="24">
        <v>2</v>
      </c>
      <c r="JX178" s="24">
        <v>1</v>
      </c>
      <c r="JY178" s="24">
        <v>0</v>
      </c>
      <c r="JZ178" s="24">
        <v>1</v>
      </c>
      <c r="KA178" s="24">
        <v>0</v>
      </c>
      <c r="KB178" s="25" t="s">
        <v>336</v>
      </c>
      <c r="KC178" s="25" t="s">
        <v>1035</v>
      </c>
      <c r="KD178" s="24">
        <v>1</v>
      </c>
      <c r="KE178" s="24">
        <v>5.56</v>
      </c>
      <c r="KF178" s="24">
        <v>30.376999999999999</v>
      </c>
      <c r="KG178" s="24">
        <v>31.800999999999998</v>
      </c>
      <c r="KH178" s="24">
        <v>6</v>
      </c>
      <c r="KI178" s="24">
        <v>2</v>
      </c>
      <c r="KJ178" s="24">
        <v>1</v>
      </c>
      <c r="KK178" s="24">
        <v>2</v>
      </c>
      <c r="KL178" s="24">
        <v>1</v>
      </c>
      <c r="KM178" s="24">
        <v>1</v>
      </c>
      <c r="KN178" s="24">
        <v>10</v>
      </c>
      <c r="KO178" s="24">
        <v>2</v>
      </c>
      <c r="KP178" s="25" t="s">
        <v>424</v>
      </c>
      <c r="KQ178" s="25" t="s">
        <v>5579</v>
      </c>
      <c r="KR178" s="24">
        <v>1</v>
      </c>
      <c r="KS178" s="25" t="s">
        <v>360</v>
      </c>
      <c r="KT178" s="25" t="s">
        <v>313</v>
      </c>
      <c r="KU178" s="24">
        <v>3</v>
      </c>
      <c r="KV178" s="24">
        <v>4</v>
      </c>
      <c r="KW178" s="24">
        <v>3</v>
      </c>
      <c r="KX178" s="24">
        <v>2</v>
      </c>
      <c r="KY178" s="24">
        <v>3</v>
      </c>
      <c r="KZ178" s="24">
        <v>4</v>
      </c>
      <c r="LA178" s="24">
        <v>4</v>
      </c>
      <c r="LB178" s="24">
        <v>3</v>
      </c>
      <c r="LC178" s="24">
        <v>4</v>
      </c>
      <c r="LD178" s="24">
        <v>3</v>
      </c>
      <c r="LE178" s="24">
        <v>5</v>
      </c>
      <c r="LF178" s="24">
        <v>4</v>
      </c>
      <c r="LG178" s="24">
        <v>5</v>
      </c>
      <c r="LH178" s="24">
        <v>3</v>
      </c>
      <c r="LI178" s="24">
        <v>3</v>
      </c>
      <c r="LJ178" s="24">
        <v>5</v>
      </c>
      <c r="LK178" s="24">
        <v>3</v>
      </c>
      <c r="LL178" s="24">
        <v>3</v>
      </c>
      <c r="LM178" s="24">
        <v>2</v>
      </c>
      <c r="LN178" s="24">
        <v>4</v>
      </c>
      <c r="LO178" s="24">
        <v>5</v>
      </c>
      <c r="LP178" s="24">
        <v>4</v>
      </c>
      <c r="LQ178" s="24">
        <v>4</v>
      </c>
      <c r="LR178" s="24">
        <v>3</v>
      </c>
      <c r="LS178" s="24">
        <v>3</v>
      </c>
      <c r="LT178" s="24">
        <v>3</v>
      </c>
      <c r="LU178" s="24">
        <v>3</v>
      </c>
      <c r="LV178" s="25" t="s">
        <v>5580</v>
      </c>
      <c r="LW178" s="25" t="s">
        <v>5581</v>
      </c>
      <c r="LX178" s="25" t="s">
        <v>5582</v>
      </c>
      <c r="LY178" s="25" t="s">
        <v>5583</v>
      </c>
      <c r="LZ178" s="24">
        <v>50</v>
      </c>
      <c r="MA178">
        <f t="shared" si="117"/>
        <v>5</v>
      </c>
      <c r="MB178">
        <f t="shared" si="118"/>
        <v>10</v>
      </c>
      <c r="MC178">
        <f t="shared" si="119"/>
        <v>7</v>
      </c>
      <c r="MD178">
        <f t="shared" si="120"/>
        <v>7</v>
      </c>
      <c r="ME178">
        <f t="shared" si="150"/>
        <v>42</v>
      </c>
      <c r="MF178">
        <f t="shared" si="151"/>
        <v>0.83333333333333337</v>
      </c>
      <c r="MG178">
        <f t="shared" si="152"/>
        <v>1.6666666666666667</v>
      </c>
      <c r="MH178">
        <f t="shared" si="153"/>
        <v>1.4</v>
      </c>
      <c r="MI178">
        <f t="shared" si="154"/>
        <v>1.4</v>
      </c>
      <c r="MJ178">
        <f t="shared" si="155"/>
        <v>3.5</v>
      </c>
      <c r="MK178">
        <f t="shared" si="156"/>
        <v>0.8</v>
      </c>
      <c r="ML178">
        <f t="shared" si="157"/>
        <v>2.4</v>
      </c>
      <c r="MM178">
        <f t="shared" si="158"/>
        <v>0</v>
      </c>
      <c r="MN178">
        <f t="shared" si="159"/>
        <v>3</v>
      </c>
      <c r="MO178">
        <f t="shared" si="160"/>
        <v>0.66666666666666663</v>
      </c>
      <c r="MP178">
        <f t="shared" si="161"/>
        <v>2.5</v>
      </c>
      <c r="MQ178">
        <f t="shared" si="162"/>
        <v>0.33333333333333331</v>
      </c>
      <c r="MR178">
        <f t="shared" si="163"/>
        <v>1.6666666666666667</v>
      </c>
      <c r="MS178">
        <f t="shared" si="164"/>
        <v>100</v>
      </c>
      <c r="MT178">
        <f t="shared" si="165"/>
        <v>84.142857142857139</v>
      </c>
      <c r="MU178" s="77">
        <f t="shared" si="121"/>
        <v>1</v>
      </c>
      <c r="MV178">
        <f t="shared" si="122"/>
        <v>0</v>
      </c>
      <c r="MW178">
        <v>1</v>
      </c>
      <c r="MX178">
        <v>1</v>
      </c>
      <c r="MY178">
        <f t="shared" si="123"/>
        <v>0</v>
      </c>
      <c r="MZ178">
        <v>1</v>
      </c>
      <c r="NA178">
        <v>1</v>
      </c>
      <c r="NB178">
        <f t="shared" si="124"/>
        <v>0</v>
      </c>
      <c r="NC178">
        <f t="shared" si="125"/>
        <v>0</v>
      </c>
      <c r="ND178">
        <f t="shared" si="126"/>
        <v>0</v>
      </c>
      <c r="NE178">
        <f t="shared" si="127"/>
        <v>0</v>
      </c>
      <c r="NF178">
        <f t="shared" si="128"/>
        <v>1</v>
      </c>
      <c r="NG178">
        <f t="shared" si="129"/>
        <v>0</v>
      </c>
      <c r="NH178">
        <f t="shared" si="130"/>
        <v>1</v>
      </c>
      <c r="NI178">
        <f t="shared" si="131"/>
        <v>1</v>
      </c>
      <c r="NJ178">
        <f t="shared" si="132"/>
        <v>0</v>
      </c>
      <c r="NK178">
        <f t="shared" si="133"/>
        <v>1</v>
      </c>
      <c r="NL178">
        <f t="shared" si="134"/>
        <v>1</v>
      </c>
      <c r="NM178">
        <f t="shared" si="135"/>
        <v>0</v>
      </c>
      <c r="NN178" s="77">
        <f t="shared" si="136"/>
        <v>1</v>
      </c>
      <c r="NO178" s="77">
        <f t="shared" si="137"/>
        <v>0</v>
      </c>
      <c r="NP178" s="77">
        <f t="shared" si="138"/>
        <v>1</v>
      </c>
      <c r="NQ178" s="77">
        <f t="shared" si="139"/>
        <v>0</v>
      </c>
      <c r="NR178" s="77">
        <f t="shared" si="140"/>
        <v>1</v>
      </c>
      <c r="NS178" s="77">
        <f t="shared" si="141"/>
        <v>1</v>
      </c>
      <c r="NT178" s="77">
        <f t="shared" si="142"/>
        <v>1</v>
      </c>
      <c r="NU178" s="77">
        <f t="shared" si="143"/>
        <v>0</v>
      </c>
      <c r="NV178" s="77">
        <f t="shared" si="144"/>
        <v>1</v>
      </c>
      <c r="NW178" s="77" t="e">
        <f>IF(LEN(VLOOKUP(I:I,#REF!, 2, 0))=0, "", VLOOKUP(I:I,#REF!, 2, 0))</f>
        <v>#REF!</v>
      </c>
      <c r="NX178" s="77" t="e">
        <f>IF(LEN(VLOOKUP(I:I,#REF!, 3, 0))=0, "", VLOOKUP(I:I,#REF!, 3, 0))</f>
        <v>#REF!</v>
      </c>
      <c r="NY178" s="77">
        <f t="shared" si="166"/>
        <v>0.66666666666666663</v>
      </c>
      <c r="NZ178" s="77">
        <f t="shared" si="167"/>
        <v>1</v>
      </c>
      <c r="OA178" s="77">
        <f t="shared" si="168"/>
        <v>0</v>
      </c>
      <c r="OB178" s="77">
        <f t="shared" si="145"/>
        <v>0.16666666666666666</v>
      </c>
      <c r="OC178">
        <f t="shared" si="146"/>
        <v>0</v>
      </c>
      <c r="OD178" s="77">
        <f t="shared" si="169"/>
        <v>0.25</v>
      </c>
      <c r="OE178">
        <f t="shared" si="147"/>
        <v>0.66666666666666663</v>
      </c>
      <c r="OF178">
        <f t="shared" si="148"/>
        <v>0.72727272727272729</v>
      </c>
      <c r="OG178" t="e">
        <f t="shared" si="170"/>
        <v>#REF!</v>
      </c>
      <c r="OH178">
        <f t="shared" si="149"/>
        <v>0.41666666666666669</v>
      </c>
      <c r="OI178">
        <f t="shared" si="171"/>
        <v>0</v>
      </c>
      <c r="OJ178" s="77">
        <f t="shared" si="172"/>
        <v>0.625</v>
      </c>
      <c r="OK178" t="e">
        <f>IF(LEN(VLOOKUP(I:I,#REF!, 2, 0))=0, "", VLOOKUP(I:I,#REF!, 2, 0))</f>
        <v>#REF!</v>
      </c>
      <c r="OL178" t="e">
        <f>IF(LEN(VLOOKUP(I:I,#REF!, 3, 0))=0, "", VLOOKUP(I:I,#REF!, 3, 0))</f>
        <v>#REF!</v>
      </c>
      <c r="OM178">
        <v>5</v>
      </c>
      <c r="ON178">
        <v>1</v>
      </c>
      <c r="OO178" s="1">
        <v>1</v>
      </c>
      <c r="OP178">
        <f t="shared" si="173"/>
        <v>9</v>
      </c>
      <c r="OQ178">
        <v>0</v>
      </c>
      <c r="OR178">
        <v>6</v>
      </c>
      <c r="OS178">
        <f t="shared" si="174"/>
        <v>3</v>
      </c>
    </row>
    <row r="179" spans="6:409" ht="18" customHeight="1">
      <c r="F179">
        <v>1</v>
      </c>
      <c r="G179">
        <v>1</v>
      </c>
      <c r="H179" s="110" t="s">
        <v>2255</v>
      </c>
      <c r="I179" s="110" t="s">
        <v>2255</v>
      </c>
      <c r="J179" s="5"/>
      <c r="K179" s="6">
        <v>44264.602812500001</v>
      </c>
      <c r="L179" s="6">
        <v>44264.663807870369</v>
      </c>
      <c r="M179" s="7">
        <v>100</v>
      </c>
      <c r="N179" s="7">
        <v>2</v>
      </c>
      <c r="O179" s="73">
        <v>1</v>
      </c>
      <c r="P179" s="4" t="s">
        <v>313</v>
      </c>
      <c r="Q179" s="7">
        <v>5269</v>
      </c>
      <c r="R179" s="7">
        <v>1</v>
      </c>
      <c r="S179" s="6">
        <v>44264.663822557872</v>
      </c>
      <c r="T179" s="4" t="s">
        <v>314</v>
      </c>
      <c r="U179" s="4" t="s">
        <v>888</v>
      </c>
      <c r="V179" s="4" t="s">
        <v>889</v>
      </c>
      <c r="W179" s="4" t="s">
        <v>979</v>
      </c>
      <c r="X179" s="7">
        <v>9.1170000000000009</v>
      </c>
      <c r="Y179" s="7">
        <v>54.094999999999999</v>
      </c>
      <c r="Z179" s="7">
        <v>55.362000000000002</v>
      </c>
      <c r="AA179" s="7">
        <v>12</v>
      </c>
      <c r="AB179" s="7">
        <v>4</v>
      </c>
      <c r="AC179" s="7">
        <v>2</v>
      </c>
      <c r="AD179" s="7">
        <v>3</v>
      </c>
      <c r="AE179" s="7">
        <v>0</v>
      </c>
      <c r="AF179" s="7">
        <v>0</v>
      </c>
      <c r="AG179" s="7">
        <v>0</v>
      </c>
      <c r="AH179" s="7">
        <v>3</v>
      </c>
      <c r="AI179" s="7">
        <v>1</v>
      </c>
      <c r="AJ179" s="4" t="s">
        <v>2256</v>
      </c>
      <c r="AK179" s="7">
        <v>3.1539999999999999</v>
      </c>
      <c r="AL179" s="7">
        <v>5.032</v>
      </c>
      <c r="AM179" s="7">
        <v>6.9470000000000001</v>
      </c>
      <c r="AN179" s="7">
        <v>2</v>
      </c>
      <c r="AO179" s="7">
        <v>4</v>
      </c>
      <c r="AP179" s="7">
        <v>0</v>
      </c>
      <c r="AQ179" s="7">
        <v>0</v>
      </c>
      <c r="AR179" s="7">
        <v>0</v>
      </c>
      <c r="AS179" s="7">
        <v>164.88</v>
      </c>
      <c r="AT179" s="7">
        <v>0</v>
      </c>
      <c r="AU179" s="7">
        <v>216.654</v>
      </c>
      <c r="AV179" s="7">
        <v>517.31799999999998</v>
      </c>
      <c r="AW179" s="7">
        <v>521.38599999999997</v>
      </c>
      <c r="AX179" s="7">
        <v>9</v>
      </c>
      <c r="AY179" s="4" t="s">
        <v>1571</v>
      </c>
      <c r="AZ179" s="4" t="s">
        <v>377</v>
      </c>
      <c r="BA179" s="4"/>
      <c r="BB179" s="73">
        <v>1</v>
      </c>
      <c r="BC179" s="4" t="s">
        <v>2257</v>
      </c>
      <c r="BD179" s="7">
        <v>8.9350000000000005</v>
      </c>
      <c r="BE179" s="7">
        <v>8.9350000000000005</v>
      </c>
      <c r="BF179" s="7">
        <v>281.29300000000001</v>
      </c>
      <c r="BG179" s="7">
        <v>1</v>
      </c>
      <c r="BH179" s="7">
        <v>2.3010000000000002</v>
      </c>
      <c r="BI179" s="7">
        <v>62.4</v>
      </c>
      <c r="BJ179" s="7">
        <v>63.649000000000001</v>
      </c>
      <c r="BK179" s="7">
        <v>3</v>
      </c>
      <c r="BL179" s="4" t="s">
        <v>2258</v>
      </c>
      <c r="BM179" s="7">
        <v>9.1929999999999996</v>
      </c>
      <c r="BN179" s="7">
        <v>9.1929999999999996</v>
      </c>
      <c r="BO179" s="7">
        <v>51.423999999999999</v>
      </c>
      <c r="BP179" s="7">
        <v>1</v>
      </c>
      <c r="BQ179" s="7">
        <v>100</v>
      </c>
      <c r="BR179" s="7">
        <v>100</v>
      </c>
      <c r="BS179" s="7">
        <v>5.694</v>
      </c>
      <c r="BT179" s="7">
        <v>335.08699999999999</v>
      </c>
      <c r="BU179" s="7">
        <v>515.75099999999998</v>
      </c>
      <c r="BV179" s="7">
        <v>14</v>
      </c>
      <c r="BW179" s="4" t="s">
        <v>2259</v>
      </c>
      <c r="BX179" s="4" t="s">
        <v>508</v>
      </c>
      <c r="BY179" s="4"/>
      <c r="BZ179" s="73">
        <v>0</v>
      </c>
      <c r="CA179" s="4" t="s">
        <v>2260</v>
      </c>
      <c r="CB179" s="7">
        <v>0</v>
      </c>
      <c r="CC179" s="7">
        <v>0</v>
      </c>
      <c r="CD179" s="7">
        <v>93.046999999999997</v>
      </c>
      <c r="CE179" s="7">
        <v>0</v>
      </c>
      <c r="CF179" s="7">
        <v>100</v>
      </c>
      <c r="CG179" s="7">
        <v>95</v>
      </c>
      <c r="CH179" s="7">
        <v>62.609000000000002</v>
      </c>
      <c r="CI179" s="7">
        <v>76.912999999999997</v>
      </c>
      <c r="CJ179" s="7">
        <v>79.152000000000001</v>
      </c>
      <c r="CK179" s="7">
        <v>3</v>
      </c>
      <c r="CL179" s="97" t="s">
        <v>413</v>
      </c>
      <c r="CM179" s="94" t="s">
        <v>414</v>
      </c>
      <c r="CN179" s="7">
        <v>0</v>
      </c>
      <c r="CO179" s="7">
        <v>0</v>
      </c>
      <c r="CP179" s="7">
        <v>164.22200000000001</v>
      </c>
      <c r="CQ179" s="7">
        <v>0</v>
      </c>
      <c r="CR179" s="7">
        <v>100</v>
      </c>
      <c r="CS179" s="7">
        <v>100</v>
      </c>
      <c r="CT179" s="7">
        <v>4</v>
      </c>
      <c r="CU179" s="7">
        <v>0</v>
      </c>
      <c r="CV179" s="4" t="s">
        <v>2261</v>
      </c>
      <c r="CW179" s="7">
        <v>0</v>
      </c>
      <c r="CX179" s="7">
        <v>0</v>
      </c>
      <c r="CY179" s="7">
        <v>323.27100000000002</v>
      </c>
      <c r="CZ179" s="7">
        <v>0</v>
      </c>
      <c r="DA179" s="7">
        <v>2.1520000000000001</v>
      </c>
      <c r="DB179" s="7">
        <v>2.1520000000000001</v>
      </c>
      <c r="DC179" s="7">
        <v>40.634</v>
      </c>
      <c r="DD179" s="7">
        <v>1</v>
      </c>
      <c r="DE179" s="4" t="s">
        <v>1487</v>
      </c>
      <c r="DF179" s="7">
        <v>0</v>
      </c>
      <c r="DG179" s="7">
        <v>0</v>
      </c>
      <c r="DH179" s="7">
        <v>41.122</v>
      </c>
      <c r="DI179" s="7">
        <v>0</v>
      </c>
      <c r="DJ179" s="7">
        <v>100</v>
      </c>
      <c r="DK179" s="7">
        <v>100</v>
      </c>
      <c r="DL179" s="7">
        <v>48.125999999999998</v>
      </c>
      <c r="DM179" s="7">
        <v>91.742999999999995</v>
      </c>
      <c r="DN179" s="7">
        <v>94.388999999999996</v>
      </c>
      <c r="DO179" s="7">
        <v>4</v>
      </c>
      <c r="DP179" s="4" t="s">
        <v>356</v>
      </c>
      <c r="DQ179" s="4" t="s">
        <v>320</v>
      </c>
      <c r="DR179" s="4"/>
      <c r="DS179" s="73">
        <v>-888</v>
      </c>
      <c r="DT179" s="4" t="s">
        <v>356</v>
      </c>
      <c r="DU179" s="7">
        <v>268.76299999999998</v>
      </c>
      <c r="DV179" s="7">
        <v>268.76299999999998</v>
      </c>
      <c r="DW179" s="7">
        <v>269.50900000000001</v>
      </c>
      <c r="DX179" s="7">
        <v>1</v>
      </c>
      <c r="DY179" s="7">
        <v>100</v>
      </c>
      <c r="DZ179" s="7">
        <v>96</v>
      </c>
      <c r="EA179" s="7">
        <v>30.794</v>
      </c>
      <c r="EB179" s="7">
        <v>37.826999999999998</v>
      </c>
      <c r="EC179" s="7">
        <v>43.771000000000001</v>
      </c>
      <c r="ED179" s="7">
        <v>2</v>
      </c>
      <c r="EE179" s="94" t="s">
        <v>417</v>
      </c>
      <c r="EF179" s="94" t="s">
        <v>364</v>
      </c>
      <c r="EG179" s="7">
        <v>0</v>
      </c>
      <c r="EH179" s="7">
        <v>0</v>
      </c>
      <c r="EI179" s="7">
        <v>229.83500000000001</v>
      </c>
      <c r="EJ179" s="7">
        <v>0</v>
      </c>
      <c r="EK179" s="7">
        <v>100</v>
      </c>
      <c r="EL179" s="7">
        <v>98</v>
      </c>
      <c r="EM179" s="7">
        <v>3</v>
      </c>
      <c r="EN179" s="7">
        <v>0</v>
      </c>
      <c r="EO179" s="4" t="s">
        <v>2262</v>
      </c>
      <c r="EP179" s="7">
        <v>4.28</v>
      </c>
      <c r="EQ179" s="7">
        <v>20.934999999999999</v>
      </c>
      <c r="ER179" s="7">
        <v>22.469000000000001</v>
      </c>
      <c r="ES179" s="7">
        <v>4</v>
      </c>
      <c r="ET179" s="4" t="s">
        <v>460</v>
      </c>
      <c r="EU179" s="7">
        <v>0</v>
      </c>
      <c r="EV179" s="7">
        <v>0</v>
      </c>
      <c r="EW179" s="7">
        <v>296.30099999999999</v>
      </c>
      <c r="EX179" s="7">
        <v>0</v>
      </c>
      <c r="EY179" s="7">
        <v>100</v>
      </c>
      <c r="EZ179" s="7">
        <v>100</v>
      </c>
      <c r="FA179" s="7">
        <v>13.587999999999999</v>
      </c>
      <c r="FB179" s="7">
        <v>230.82400000000001</v>
      </c>
      <c r="FC179" s="7">
        <v>232.864</v>
      </c>
      <c r="FD179" s="7">
        <v>16</v>
      </c>
      <c r="FE179" s="4" t="s">
        <v>2263</v>
      </c>
      <c r="FF179" s="7">
        <v>3</v>
      </c>
      <c r="FG179" s="7">
        <v>2</v>
      </c>
      <c r="FH179" s="7">
        <v>2</v>
      </c>
      <c r="FI179" s="7">
        <v>0</v>
      </c>
      <c r="FJ179" s="7">
        <v>1</v>
      </c>
      <c r="FK179" s="7">
        <v>0</v>
      </c>
      <c r="FL179" s="4" t="s">
        <v>313</v>
      </c>
      <c r="FM179" s="4" t="s">
        <v>313</v>
      </c>
      <c r="FN179" s="7">
        <v>3</v>
      </c>
      <c r="FO179" s="7">
        <v>85.3</v>
      </c>
      <c r="FP179" s="7">
        <v>296.78100000000001</v>
      </c>
      <c r="FQ179" s="7">
        <v>298.00900000000001</v>
      </c>
      <c r="FR179" s="7">
        <v>5</v>
      </c>
      <c r="FS179" s="4" t="s">
        <v>1604</v>
      </c>
      <c r="FT179" s="4" t="s">
        <v>323</v>
      </c>
      <c r="FU179" s="4"/>
      <c r="FV179" s="73">
        <v>1</v>
      </c>
      <c r="FW179" s="4" t="s">
        <v>2264</v>
      </c>
      <c r="FX179" s="4" t="s">
        <v>336</v>
      </c>
      <c r="FY179" s="7">
        <v>278.44400000000002</v>
      </c>
      <c r="FZ179" s="7">
        <v>437.64299999999997</v>
      </c>
      <c r="GA179" s="7">
        <v>487.44900000000001</v>
      </c>
      <c r="GB179" s="7">
        <v>13</v>
      </c>
      <c r="GC179" s="4" t="s">
        <v>356</v>
      </c>
      <c r="GD179" s="4" t="s">
        <v>320</v>
      </c>
      <c r="GE179" s="4"/>
      <c r="GF179" s="73">
        <v>-888</v>
      </c>
      <c r="GG179" s="4" t="s">
        <v>356</v>
      </c>
      <c r="GH179" s="4" t="s">
        <v>370</v>
      </c>
      <c r="GI179" s="7">
        <v>3.1230000000000002</v>
      </c>
      <c r="GJ179" s="7">
        <v>23.7</v>
      </c>
      <c r="GK179" s="7">
        <v>142.22999999999999</v>
      </c>
      <c r="GL179" s="7">
        <v>6</v>
      </c>
      <c r="GM179" s="7">
        <v>1</v>
      </c>
      <c r="GN179" s="4" t="s">
        <v>2265</v>
      </c>
      <c r="GO179" s="7">
        <v>1.5580000000000001</v>
      </c>
      <c r="GP179" s="7">
        <v>17.068000000000001</v>
      </c>
      <c r="GQ179" s="7">
        <v>18.5</v>
      </c>
      <c r="GR179" s="7">
        <v>3</v>
      </c>
      <c r="GS179" s="7">
        <v>2</v>
      </c>
      <c r="GT179" s="7">
        <v>2</v>
      </c>
      <c r="GU179" s="7">
        <v>0</v>
      </c>
      <c r="GV179" s="7">
        <v>2</v>
      </c>
      <c r="GW179" s="4" t="s">
        <v>460</v>
      </c>
      <c r="GX179" s="7">
        <v>10.8</v>
      </c>
      <c r="GY179" s="7">
        <v>49.442</v>
      </c>
      <c r="GZ179" s="7">
        <v>50.540999999999997</v>
      </c>
      <c r="HA179" s="7">
        <v>10</v>
      </c>
      <c r="HB179" s="7">
        <v>3</v>
      </c>
      <c r="HC179" s="7">
        <v>1</v>
      </c>
      <c r="HD179" s="7">
        <v>1</v>
      </c>
      <c r="HE179" s="7">
        <v>1</v>
      </c>
      <c r="HF179" s="7">
        <v>1</v>
      </c>
      <c r="HG179" s="7">
        <v>6</v>
      </c>
      <c r="HH179" s="7">
        <v>6</v>
      </c>
      <c r="HI179" s="4" t="s">
        <v>346</v>
      </c>
      <c r="HJ179" s="4" t="s">
        <v>347</v>
      </c>
      <c r="HK179" s="8"/>
      <c r="HL179" s="4" t="s">
        <v>2255</v>
      </c>
      <c r="HM179" s="6">
        <v>44267.427627314813</v>
      </c>
      <c r="HN179" s="6">
        <v>44267.464201388888</v>
      </c>
      <c r="HO179" s="7">
        <v>100</v>
      </c>
      <c r="HP179" s="7">
        <v>3160</v>
      </c>
      <c r="HQ179" s="7">
        <v>1</v>
      </c>
      <c r="HR179" s="6">
        <v>44267.464218321758</v>
      </c>
      <c r="HS179" s="4" t="s">
        <v>314</v>
      </c>
      <c r="HT179" s="4" t="s">
        <v>888</v>
      </c>
      <c r="HU179" s="4" t="s">
        <v>889</v>
      </c>
      <c r="HV179" s="4" t="s">
        <v>979</v>
      </c>
      <c r="HW179" s="7">
        <v>1</v>
      </c>
      <c r="HX179" s="7">
        <v>0</v>
      </c>
      <c r="HY179" s="7">
        <v>3</v>
      </c>
      <c r="HZ179" s="7">
        <v>1</v>
      </c>
      <c r="IA179" s="7">
        <v>5</v>
      </c>
      <c r="IB179" s="7">
        <v>1</v>
      </c>
      <c r="IC179" s="7">
        <v>1</v>
      </c>
      <c r="ID179" s="7">
        <v>5</v>
      </c>
      <c r="IE179" s="4" t="s">
        <v>2266</v>
      </c>
      <c r="IF179" s="7">
        <v>4</v>
      </c>
      <c r="IG179" s="7">
        <v>4</v>
      </c>
      <c r="IH179" s="4" t="s">
        <v>1610</v>
      </c>
      <c r="II179" s="4" t="s">
        <v>391</v>
      </c>
      <c r="IJ179" s="4"/>
      <c r="IK179" s="73">
        <v>1</v>
      </c>
      <c r="IL179" s="4" t="s">
        <v>1695</v>
      </c>
      <c r="IM179" s="73">
        <v>33</v>
      </c>
      <c r="IN179" s="4"/>
      <c r="IO179" s="73">
        <v>1</v>
      </c>
      <c r="IP179" s="4" t="s">
        <v>2267</v>
      </c>
      <c r="IQ179" s="4" t="s">
        <v>2268</v>
      </c>
      <c r="IR179" s="73">
        <v>1</v>
      </c>
      <c r="IS179" s="4"/>
      <c r="IT179" s="73">
        <v>0</v>
      </c>
      <c r="IU179" s="4" t="s">
        <v>2269</v>
      </c>
      <c r="IV179" s="73">
        <v>1</v>
      </c>
      <c r="IW179" s="4"/>
      <c r="IX179" s="73">
        <v>0</v>
      </c>
      <c r="IY179" s="4" t="s">
        <v>2270</v>
      </c>
      <c r="IZ179" s="4" t="s">
        <v>1314</v>
      </c>
      <c r="JA179" s="73">
        <v>40</v>
      </c>
      <c r="JB179" s="4"/>
      <c r="JC179" s="73">
        <v>1</v>
      </c>
      <c r="JD179" s="4" t="s">
        <v>2271</v>
      </c>
      <c r="JE179" s="73">
        <v>60</v>
      </c>
      <c r="JF179" s="4"/>
      <c r="JG179" s="73">
        <v>1</v>
      </c>
      <c r="JH179" s="4" t="s">
        <v>2272</v>
      </c>
      <c r="JI179" s="7">
        <v>4</v>
      </c>
      <c r="JJ179" s="7">
        <v>0</v>
      </c>
      <c r="JK179" s="7">
        <v>3</v>
      </c>
      <c r="JL179" s="7">
        <v>3</v>
      </c>
      <c r="JM179" s="4" t="s">
        <v>2273</v>
      </c>
      <c r="JN179" s="7">
        <v>1</v>
      </c>
      <c r="JO179" s="7">
        <v>2</v>
      </c>
      <c r="JP179" s="7">
        <v>2</v>
      </c>
      <c r="JQ179" s="7">
        <v>3</v>
      </c>
      <c r="JR179" s="7">
        <v>1</v>
      </c>
      <c r="JS179" s="4" t="s">
        <v>2274</v>
      </c>
      <c r="JT179" s="7">
        <v>2</v>
      </c>
      <c r="JU179" s="7">
        <v>1</v>
      </c>
      <c r="JV179" s="4" t="s">
        <v>2275</v>
      </c>
      <c r="JW179" s="7">
        <v>1</v>
      </c>
      <c r="JX179" s="7">
        <v>4</v>
      </c>
      <c r="JY179" s="7">
        <v>0</v>
      </c>
      <c r="JZ179" s="7">
        <v>1</v>
      </c>
      <c r="KA179" s="7">
        <v>0</v>
      </c>
      <c r="KB179" s="4" t="s">
        <v>313</v>
      </c>
      <c r="KC179" s="4" t="s">
        <v>313</v>
      </c>
      <c r="KD179" s="7">
        <v>2</v>
      </c>
      <c r="KE179" s="7">
        <v>5.8310000000000004</v>
      </c>
      <c r="KF179" s="7">
        <v>17.738</v>
      </c>
      <c r="KG179" s="7">
        <v>18.826000000000001</v>
      </c>
      <c r="KH179" s="7">
        <v>7</v>
      </c>
      <c r="KI179" s="7">
        <v>1</v>
      </c>
      <c r="KJ179" s="7">
        <v>1</v>
      </c>
      <c r="KK179" s="7">
        <v>1</v>
      </c>
      <c r="KL179" s="7">
        <v>1</v>
      </c>
      <c r="KM179" s="7">
        <v>1</v>
      </c>
      <c r="KN179" s="7">
        <v>10</v>
      </c>
      <c r="KO179" s="7">
        <v>2</v>
      </c>
      <c r="KP179" s="4" t="s">
        <v>322</v>
      </c>
      <c r="KQ179" s="4" t="s">
        <v>313</v>
      </c>
      <c r="KR179" s="7">
        <v>1</v>
      </c>
      <c r="KS179" s="4" t="s">
        <v>331</v>
      </c>
      <c r="KT179" s="4" t="s">
        <v>2276</v>
      </c>
      <c r="KU179" s="7">
        <v>3</v>
      </c>
      <c r="KV179" s="7">
        <v>3</v>
      </c>
      <c r="KW179" s="7">
        <v>3</v>
      </c>
      <c r="KX179" s="7">
        <v>3</v>
      </c>
      <c r="KY179" s="7">
        <v>4</v>
      </c>
      <c r="KZ179" s="7">
        <v>3</v>
      </c>
      <c r="LA179" s="7">
        <v>3</v>
      </c>
      <c r="LB179" s="7">
        <v>3</v>
      </c>
      <c r="LC179" s="7">
        <v>4</v>
      </c>
      <c r="LD179" s="7">
        <v>4</v>
      </c>
      <c r="LE179" s="7">
        <v>5</v>
      </c>
      <c r="LF179" s="7">
        <v>4</v>
      </c>
      <c r="LG179" s="7">
        <v>3</v>
      </c>
      <c r="LH179" s="7">
        <v>5</v>
      </c>
      <c r="LI179" s="7">
        <v>3</v>
      </c>
      <c r="LJ179" s="7">
        <v>3</v>
      </c>
      <c r="LK179" s="7">
        <v>3</v>
      </c>
      <c r="LL179" s="7">
        <v>3</v>
      </c>
      <c r="LM179" s="7">
        <v>3</v>
      </c>
      <c r="LN179" s="7">
        <v>4</v>
      </c>
      <c r="LO179" s="7">
        <v>4</v>
      </c>
      <c r="LP179" s="7">
        <v>4</v>
      </c>
      <c r="LQ179" s="7">
        <v>4</v>
      </c>
      <c r="LR179" s="7">
        <v>3</v>
      </c>
      <c r="LS179" s="7">
        <v>2</v>
      </c>
      <c r="LT179" s="7">
        <v>3</v>
      </c>
      <c r="LU179" s="7">
        <v>4</v>
      </c>
      <c r="LV179" s="4" t="s">
        <v>2277</v>
      </c>
      <c r="LW179" s="4" t="s">
        <v>2278</v>
      </c>
      <c r="LX179" s="4" t="s">
        <v>2279</v>
      </c>
      <c r="LY179" s="4" t="s">
        <v>2280</v>
      </c>
      <c r="LZ179" s="7">
        <v>50</v>
      </c>
      <c r="MA179">
        <f t="shared" si="117"/>
        <v>7</v>
      </c>
      <c r="MB179">
        <f t="shared" si="118"/>
        <v>16</v>
      </c>
      <c r="MC179">
        <f t="shared" si="119"/>
        <v>7</v>
      </c>
      <c r="MD179">
        <f t="shared" si="120"/>
        <v>5</v>
      </c>
      <c r="ME179">
        <f t="shared" si="150"/>
        <v>42</v>
      </c>
      <c r="MF179">
        <f t="shared" si="151"/>
        <v>1.1666666666666667</v>
      </c>
      <c r="MG179">
        <f t="shared" si="152"/>
        <v>2.6666666666666665</v>
      </c>
      <c r="MH179">
        <f t="shared" si="153"/>
        <v>1.4</v>
      </c>
      <c r="MI179">
        <f t="shared" si="154"/>
        <v>1</v>
      </c>
      <c r="MJ179">
        <f t="shared" si="155"/>
        <v>3.5</v>
      </c>
      <c r="MK179">
        <f t="shared" si="156"/>
        <v>0.4</v>
      </c>
      <c r="ML179">
        <f t="shared" si="157"/>
        <v>3.4</v>
      </c>
      <c r="MM179">
        <f t="shared" si="158"/>
        <v>0</v>
      </c>
      <c r="MN179">
        <f t="shared" si="159"/>
        <v>2</v>
      </c>
      <c r="MO179">
        <f t="shared" si="160"/>
        <v>0.33333333333333331</v>
      </c>
      <c r="MP179">
        <f t="shared" si="161"/>
        <v>3.1666666666666665</v>
      </c>
      <c r="MQ179">
        <f t="shared" si="162"/>
        <v>1.3333333333333333</v>
      </c>
      <c r="MR179">
        <f t="shared" si="163"/>
        <v>4</v>
      </c>
      <c r="MS179">
        <f t="shared" si="164"/>
        <v>100</v>
      </c>
      <c r="MT179">
        <f t="shared" si="165"/>
        <v>98.428571428571431</v>
      </c>
      <c r="MU179" s="77">
        <f t="shared" si="121"/>
        <v>1</v>
      </c>
      <c r="MV179">
        <f t="shared" si="122"/>
        <v>0</v>
      </c>
      <c r="MW179">
        <v>1</v>
      </c>
      <c r="MX179">
        <v>1</v>
      </c>
      <c r="MY179">
        <f t="shared" si="123"/>
        <v>0</v>
      </c>
      <c r="MZ179">
        <v>1</v>
      </c>
      <c r="NA179">
        <v>1</v>
      </c>
      <c r="NB179">
        <f t="shared" si="124"/>
        <v>1</v>
      </c>
      <c r="NC179">
        <f t="shared" si="125"/>
        <v>0</v>
      </c>
      <c r="ND179">
        <f t="shared" si="126"/>
        <v>0</v>
      </c>
      <c r="NE179">
        <f t="shared" si="127"/>
        <v>0</v>
      </c>
      <c r="NF179">
        <f t="shared" si="128"/>
        <v>1</v>
      </c>
      <c r="NG179">
        <f t="shared" si="129"/>
        <v>0</v>
      </c>
      <c r="NH179">
        <f t="shared" si="130"/>
        <v>1</v>
      </c>
      <c r="NI179">
        <f t="shared" si="131"/>
        <v>1</v>
      </c>
      <c r="NJ179">
        <f t="shared" si="132"/>
        <v>0</v>
      </c>
      <c r="NK179">
        <f t="shared" si="133"/>
        <v>0</v>
      </c>
      <c r="NL179">
        <f t="shared" si="134"/>
        <v>1</v>
      </c>
      <c r="NM179">
        <f t="shared" si="135"/>
        <v>1</v>
      </c>
      <c r="NN179" s="77">
        <f t="shared" si="136"/>
        <v>0.5</v>
      </c>
      <c r="NO179" s="77">
        <f t="shared" si="137"/>
        <v>0</v>
      </c>
      <c r="NP179" s="77">
        <f t="shared" si="138"/>
        <v>1</v>
      </c>
      <c r="NQ179" s="77">
        <f t="shared" si="139"/>
        <v>1</v>
      </c>
      <c r="NR179" s="77">
        <f t="shared" si="140"/>
        <v>1</v>
      </c>
      <c r="NS179" s="77">
        <f t="shared" si="141"/>
        <v>1</v>
      </c>
      <c r="NT179" s="77">
        <f t="shared" si="142"/>
        <v>1</v>
      </c>
      <c r="NU179" s="77">
        <f t="shared" si="143"/>
        <v>1</v>
      </c>
      <c r="NV179" s="77">
        <f t="shared" si="144"/>
        <v>1</v>
      </c>
      <c r="NW179" s="77" t="e">
        <f>IF(LEN(VLOOKUP(I:I,#REF!, 2, 0))=0, "", VLOOKUP(I:I,#REF!, 2, 0))</f>
        <v>#REF!</v>
      </c>
      <c r="NX179" s="77" t="e">
        <f>IF(LEN(VLOOKUP(I:I,#REF!, 3, 0))=0, "", VLOOKUP(I:I,#REF!, 3, 0))</f>
        <v>#REF!</v>
      </c>
      <c r="NY179" s="77">
        <f t="shared" si="166"/>
        <v>0.66666666666666663</v>
      </c>
      <c r="NZ179" s="77">
        <f t="shared" si="167"/>
        <v>1</v>
      </c>
      <c r="OA179" s="77">
        <f t="shared" si="168"/>
        <v>0</v>
      </c>
      <c r="OB179" s="77">
        <f t="shared" si="145"/>
        <v>0.33333333333333331</v>
      </c>
      <c r="OC179">
        <f t="shared" si="146"/>
        <v>0.5</v>
      </c>
      <c r="OD179" s="77">
        <f t="shared" si="169"/>
        <v>0.25</v>
      </c>
      <c r="OE179">
        <f t="shared" si="147"/>
        <v>0.76666666666666672</v>
      </c>
      <c r="OF179">
        <f t="shared" si="148"/>
        <v>0.81818181818181823</v>
      </c>
      <c r="OG179" t="e">
        <f t="shared" si="170"/>
        <v>#REF!</v>
      </c>
      <c r="OH179">
        <f t="shared" si="149"/>
        <v>0.5</v>
      </c>
      <c r="OI179">
        <f t="shared" si="171"/>
        <v>0.25</v>
      </c>
      <c r="OJ179" s="77">
        <f t="shared" si="172"/>
        <v>0.625</v>
      </c>
      <c r="OK179" t="e">
        <f>IF(LEN(VLOOKUP(I:I,#REF!, 2, 0))=0, "", VLOOKUP(I:I,#REF!, 2, 0))</f>
        <v>#REF!</v>
      </c>
      <c r="OL179" t="e">
        <f>IF(LEN(VLOOKUP(I:I,#REF!, 3, 0))=0, "", VLOOKUP(I:I,#REF!, 3, 0))</f>
        <v>#REF!</v>
      </c>
      <c r="OM179" t="s">
        <v>353</v>
      </c>
      <c r="ON179" t="s">
        <v>353</v>
      </c>
      <c r="OO179" s="1">
        <v>1</v>
      </c>
      <c r="OP179">
        <f t="shared" si="173"/>
        <v>11</v>
      </c>
      <c r="OQ179">
        <v>0</v>
      </c>
      <c r="OR179">
        <v>6</v>
      </c>
      <c r="OS179">
        <f t="shared" si="174"/>
        <v>4</v>
      </c>
    </row>
    <row r="180" spans="6:409" ht="18" customHeight="1">
      <c r="F180">
        <v>1</v>
      </c>
      <c r="G180">
        <v>1</v>
      </c>
      <c r="H180" s="110" t="s">
        <v>2281</v>
      </c>
      <c r="I180" s="110" t="s">
        <v>2281</v>
      </c>
      <c r="J180" s="5"/>
      <c r="K180" s="6">
        <v>44264.435254629629</v>
      </c>
      <c r="L180" s="6">
        <v>44264.488969907405</v>
      </c>
      <c r="M180" s="7">
        <v>100</v>
      </c>
      <c r="N180" s="7">
        <v>2</v>
      </c>
      <c r="O180" s="73">
        <v>1</v>
      </c>
      <c r="P180" s="4" t="s">
        <v>313</v>
      </c>
      <c r="Q180" s="7">
        <v>4641</v>
      </c>
      <c r="R180" s="7">
        <v>1</v>
      </c>
      <c r="S180" s="6">
        <v>44264.488992175924</v>
      </c>
      <c r="T180" s="4" t="s">
        <v>314</v>
      </c>
      <c r="U180" s="4" t="s">
        <v>1220</v>
      </c>
      <c r="V180" s="4" t="s">
        <v>1221</v>
      </c>
      <c r="W180" s="4" t="s">
        <v>317</v>
      </c>
      <c r="X180" s="7">
        <v>20.734999999999999</v>
      </c>
      <c r="Y180" s="7">
        <v>43.774999999999999</v>
      </c>
      <c r="Z180" s="7">
        <v>47.356999999999999</v>
      </c>
      <c r="AA180" s="7">
        <v>5</v>
      </c>
      <c r="AB180" s="7">
        <v>3</v>
      </c>
      <c r="AC180" s="7">
        <v>0</v>
      </c>
      <c r="AD180" s="7">
        <v>0</v>
      </c>
      <c r="AE180" s="7">
        <v>0</v>
      </c>
      <c r="AF180" s="7">
        <v>0</v>
      </c>
      <c r="AG180" s="7">
        <v>2</v>
      </c>
      <c r="AH180" s="7">
        <v>1</v>
      </c>
      <c r="AI180" s="7">
        <v>0</v>
      </c>
      <c r="AJ180" s="4" t="s">
        <v>2282</v>
      </c>
      <c r="AK180" s="7">
        <v>5.0289999999999999</v>
      </c>
      <c r="AL180" s="7">
        <v>6.92</v>
      </c>
      <c r="AM180" s="7">
        <v>13.064</v>
      </c>
      <c r="AN180" s="7">
        <v>2</v>
      </c>
      <c r="AO180" s="7">
        <v>3</v>
      </c>
      <c r="AP180" s="7">
        <v>0</v>
      </c>
      <c r="AQ180" s="7">
        <v>0.28899999999999998</v>
      </c>
      <c r="AR180" s="7">
        <v>0.28899999999999998</v>
      </c>
      <c r="AS180" s="7">
        <v>154.667</v>
      </c>
      <c r="AT180" s="7">
        <v>1</v>
      </c>
      <c r="AU180" s="7">
        <v>42.332000000000001</v>
      </c>
      <c r="AV180" s="7">
        <v>192.42</v>
      </c>
      <c r="AW180" s="7">
        <v>303.601</v>
      </c>
      <c r="AX180" s="7">
        <v>13</v>
      </c>
      <c r="AY180" s="4" t="s">
        <v>331</v>
      </c>
      <c r="AZ180" s="4" t="s">
        <v>331</v>
      </c>
      <c r="BA180" s="4"/>
      <c r="BB180" s="73">
        <v>0</v>
      </c>
      <c r="BC180" s="4" t="s">
        <v>2283</v>
      </c>
      <c r="BD180" s="7">
        <v>0</v>
      </c>
      <c r="BE180" s="7">
        <v>0</v>
      </c>
      <c r="BF180" s="7">
        <v>276.577</v>
      </c>
      <c r="BG180" s="7">
        <v>0</v>
      </c>
      <c r="BH180" s="7">
        <v>1.075</v>
      </c>
      <c r="BI180" s="7">
        <v>1.075</v>
      </c>
      <c r="BJ180" s="7">
        <v>8.6</v>
      </c>
      <c r="BK180" s="7">
        <v>1</v>
      </c>
      <c r="BL180" s="4" t="s">
        <v>377</v>
      </c>
      <c r="BM180" s="7">
        <v>92.477000000000004</v>
      </c>
      <c r="BN180" s="7">
        <v>96.454999999999998</v>
      </c>
      <c r="BO180" s="7">
        <v>149.56899999999999</v>
      </c>
      <c r="BP180" s="7">
        <v>3</v>
      </c>
      <c r="BQ180" s="7">
        <v>90</v>
      </c>
      <c r="BR180" s="7">
        <v>86</v>
      </c>
      <c r="BS180" s="7">
        <v>3.5219999999999998</v>
      </c>
      <c r="BT180" s="7">
        <v>97.349000000000004</v>
      </c>
      <c r="BU180" s="7">
        <v>186.684</v>
      </c>
      <c r="BV180" s="7">
        <v>3</v>
      </c>
      <c r="BW180" s="4" t="s">
        <v>508</v>
      </c>
      <c r="BX180" s="4" t="s">
        <v>508</v>
      </c>
      <c r="BY180" s="4"/>
      <c r="BZ180" s="73">
        <v>0</v>
      </c>
      <c r="CA180" s="4" t="s">
        <v>2284</v>
      </c>
      <c r="CB180" s="7">
        <v>0</v>
      </c>
      <c r="CC180" s="7">
        <v>0</v>
      </c>
      <c r="CD180" s="7">
        <v>44.351999999999997</v>
      </c>
      <c r="CE180" s="7">
        <v>0</v>
      </c>
      <c r="CF180" s="7">
        <v>98</v>
      </c>
      <c r="CG180" s="7">
        <v>73</v>
      </c>
      <c r="CH180" s="7">
        <v>21.664999999999999</v>
      </c>
      <c r="CI180" s="7">
        <v>42.128999999999998</v>
      </c>
      <c r="CJ180" s="7">
        <v>60.853000000000002</v>
      </c>
      <c r="CK180" s="7">
        <v>3</v>
      </c>
      <c r="CL180" s="97" t="s">
        <v>413</v>
      </c>
      <c r="CM180" s="94" t="s">
        <v>414</v>
      </c>
      <c r="CN180" s="7">
        <v>0</v>
      </c>
      <c r="CO180" s="7">
        <v>0</v>
      </c>
      <c r="CP180" s="7">
        <v>159.577</v>
      </c>
      <c r="CQ180" s="7">
        <v>0</v>
      </c>
      <c r="CR180" s="7">
        <v>100</v>
      </c>
      <c r="CS180" s="7">
        <v>93</v>
      </c>
      <c r="CT180" s="7">
        <v>2</v>
      </c>
      <c r="CU180" s="7">
        <v>1</v>
      </c>
      <c r="CV180" s="4" t="s">
        <v>2285</v>
      </c>
      <c r="CW180" s="7">
        <v>0</v>
      </c>
      <c r="CX180" s="7">
        <v>0</v>
      </c>
      <c r="CY180" s="7">
        <v>450.75299999999999</v>
      </c>
      <c r="CZ180" s="7">
        <v>0</v>
      </c>
      <c r="DA180" s="7">
        <v>4.2110000000000003</v>
      </c>
      <c r="DB180" s="7">
        <v>46.704000000000001</v>
      </c>
      <c r="DC180" s="7">
        <v>47.723999999999997</v>
      </c>
      <c r="DD180" s="7">
        <v>8</v>
      </c>
      <c r="DE180" s="4" t="s">
        <v>2286</v>
      </c>
      <c r="DF180" s="7">
        <v>0</v>
      </c>
      <c r="DG180" s="7">
        <v>0</v>
      </c>
      <c r="DH180" s="7">
        <v>69.623999999999995</v>
      </c>
      <c r="DI180" s="7">
        <v>0</v>
      </c>
      <c r="DJ180" s="7">
        <v>92</v>
      </c>
      <c r="DK180" s="7">
        <v>87</v>
      </c>
      <c r="DL180" s="7">
        <v>113.59</v>
      </c>
      <c r="DM180" s="7">
        <v>731.92899999999997</v>
      </c>
      <c r="DN180" s="7">
        <v>732.34900000000005</v>
      </c>
      <c r="DO180" s="7">
        <v>34</v>
      </c>
      <c r="DP180" s="4" t="s">
        <v>1116</v>
      </c>
      <c r="DQ180" s="4" t="s">
        <v>510</v>
      </c>
      <c r="DR180" s="4" t="s">
        <v>956</v>
      </c>
      <c r="DS180" s="73">
        <v>1</v>
      </c>
      <c r="DT180" s="4" t="s">
        <v>2287</v>
      </c>
      <c r="DU180" s="7">
        <v>0</v>
      </c>
      <c r="DV180" s="7">
        <v>0</v>
      </c>
      <c r="DW180" s="7">
        <v>73.263000000000005</v>
      </c>
      <c r="DX180" s="7">
        <v>0</v>
      </c>
      <c r="DY180" s="7">
        <v>100</v>
      </c>
      <c r="DZ180" s="7">
        <v>97</v>
      </c>
      <c r="EA180" s="7">
        <v>4.657</v>
      </c>
      <c r="EB180" s="7">
        <v>26.922000000000001</v>
      </c>
      <c r="EC180" s="7">
        <v>36.344999999999999</v>
      </c>
      <c r="ED180" s="7">
        <v>2</v>
      </c>
      <c r="EE180" s="94" t="s">
        <v>417</v>
      </c>
      <c r="EF180" s="94" t="s">
        <v>364</v>
      </c>
      <c r="EG180" s="7">
        <v>0</v>
      </c>
      <c r="EH180" s="7">
        <v>0</v>
      </c>
      <c r="EI180" s="7">
        <v>277.24299999999999</v>
      </c>
      <c r="EJ180" s="7">
        <v>0</v>
      </c>
      <c r="EK180" s="7">
        <v>66</v>
      </c>
      <c r="EL180" s="7">
        <v>55</v>
      </c>
      <c r="EM180" s="7">
        <v>1</v>
      </c>
      <c r="EN180" s="7">
        <v>2</v>
      </c>
      <c r="EO180" s="4" t="s">
        <v>691</v>
      </c>
      <c r="EP180" s="7">
        <v>4.8170000000000002</v>
      </c>
      <c r="EQ180" s="7">
        <v>9.9190000000000005</v>
      </c>
      <c r="ER180" s="7">
        <v>17.850999999999999</v>
      </c>
      <c r="ES180" s="7">
        <v>3</v>
      </c>
      <c r="ET180" s="4" t="s">
        <v>1092</v>
      </c>
      <c r="EU180" s="7">
        <v>101.913</v>
      </c>
      <c r="EV180" s="7">
        <v>101.913</v>
      </c>
      <c r="EW180" s="7">
        <v>302.61500000000001</v>
      </c>
      <c r="EX180" s="7">
        <v>1</v>
      </c>
      <c r="EY180" s="7">
        <v>77</v>
      </c>
      <c r="EZ180" s="7">
        <v>70</v>
      </c>
      <c r="FA180" s="7">
        <v>0.68899999999999995</v>
      </c>
      <c r="FB180" s="7">
        <v>55.715000000000003</v>
      </c>
      <c r="FC180" s="7">
        <v>56.857999999999997</v>
      </c>
      <c r="FD180" s="7">
        <v>10</v>
      </c>
      <c r="FE180" s="4" t="s">
        <v>2288</v>
      </c>
      <c r="FF180" s="7">
        <v>1</v>
      </c>
      <c r="FG180" s="7">
        <v>1</v>
      </c>
      <c r="FH180" s="7">
        <v>1</v>
      </c>
      <c r="FI180" s="7">
        <v>0</v>
      </c>
      <c r="FJ180" s="7">
        <v>2</v>
      </c>
      <c r="FK180" s="7">
        <v>0</v>
      </c>
      <c r="FL180" s="4" t="s">
        <v>313</v>
      </c>
      <c r="FM180" s="4" t="s">
        <v>313</v>
      </c>
      <c r="FN180" s="7">
        <v>1</v>
      </c>
      <c r="FO180" s="7">
        <v>24.675999999999998</v>
      </c>
      <c r="FP180" s="7">
        <v>131.93100000000001</v>
      </c>
      <c r="FQ180" s="7">
        <v>133.26</v>
      </c>
      <c r="FR180" s="7">
        <v>6</v>
      </c>
      <c r="FS180" s="4" t="s">
        <v>323</v>
      </c>
      <c r="FT180" s="4" t="s">
        <v>323</v>
      </c>
      <c r="FU180" s="4"/>
      <c r="FV180" s="73">
        <v>1</v>
      </c>
      <c r="FW180" s="4" t="s">
        <v>2289</v>
      </c>
      <c r="FX180" s="4" t="s">
        <v>1274</v>
      </c>
      <c r="FY180" s="7">
        <v>33.344999999999999</v>
      </c>
      <c r="FZ180" s="7">
        <v>310.91699999999997</v>
      </c>
      <c r="GA180" s="7">
        <v>312.97199999999998</v>
      </c>
      <c r="GB180" s="7">
        <v>6</v>
      </c>
      <c r="GC180" s="4" t="s">
        <v>2205</v>
      </c>
      <c r="GD180" s="4" t="s">
        <v>424</v>
      </c>
      <c r="GE180" s="4" t="s">
        <v>1013</v>
      </c>
      <c r="GF180" s="73">
        <v>0</v>
      </c>
      <c r="GG180" s="4" t="s">
        <v>2290</v>
      </c>
      <c r="GH180" s="4" t="s">
        <v>1274</v>
      </c>
      <c r="GI180" s="7">
        <v>19.734999999999999</v>
      </c>
      <c r="GJ180" s="7">
        <v>40.665999999999997</v>
      </c>
      <c r="GK180" s="7">
        <v>41.328000000000003</v>
      </c>
      <c r="GL180" s="7">
        <v>3</v>
      </c>
      <c r="GM180" s="7">
        <v>3</v>
      </c>
      <c r="GN180" s="4" t="s">
        <v>2291</v>
      </c>
      <c r="GO180" s="7">
        <v>62.642000000000003</v>
      </c>
      <c r="GP180" s="7">
        <v>62.642000000000003</v>
      </c>
      <c r="GQ180" s="7">
        <v>64.468000000000004</v>
      </c>
      <c r="GR180" s="7">
        <v>1</v>
      </c>
      <c r="GS180" s="7">
        <v>1</v>
      </c>
      <c r="GT180" s="7">
        <v>1</v>
      </c>
      <c r="GU180" s="7">
        <v>0</v>
      </c>
      <c r="GV180" s="7">
        <v>3</v>
      </c>
      <c r="GW180" s="4" t="s">
        <v>627</v>
      </c>
      <c r="GX180" s="7">
        <v>8.3179999999999996</v>
      </c>
      <c r="GY180" s="7">
        <v>39.904000000000003</v>
      </c>
      <c r="GZ180" s="7">
        <v>42.421999999999997</v>
      </c>
      <c r="HA180" s="7">
        <v>7</v>
      </c>
      <c r="HB180" s="7">
        <v>2</v>
      </c>
      <c r="HC180" s="7">
        <v>3</v>
      </c>
      <c r="HD180" s="7">
        <v>2</v>
      </c>
      <c r="HE180" s="7">
        <v>2</v>
      </c>
      <c r="HF180" s="7">
        <v>2</v>
      </c>
      <c r="HG180" s="7">
        <v>4</v>
      </c>
      <c r="HH180" s="7">
        <v>4</v>
      </c>
      <c r="HI180" s="4" t="s">
        <v>346</v>
      </c>
      <c r="HJ180" s="4" t="s">
        <v>347</v>
      </c>
      <c r="HK180" s="8"/>
      <c r="HL180" s="4" t="s">
        <v>2281</v>
      </c>
      <c r="HM180" s="6">
        <v>44267.427777777775</v>
      </c>
      <c r="HN180" s="6">
        <v>44267.452349537038</v>
      </c>
      <c r="HO180" s="7">
        <v>100</v>
      </c>
      <c r="HP180" s="7">
        <v>2123</v>
      </c>
      <c r="HQ180" s="7">
        <v>1</v>
      </c>
      <c r="HR180" s="6">
        <v>44267.452362662036</v>
      </c>
      <c r="HS180" s="4" t="s">
        <v>314</v>
      </c>
      <c r="HT180" s="4" t="s">
        <v>407</v>
      </c>
      <c r="HU180" s="4" t="s">
        <v>444</v>
      </c>
      <c r="HV180" s="4" t="s">
        <v>317</v>
      </c>
      <c r="HW180" s="7">
        <v>1</v>
      </c>
      <c r="HX180" s="7">
        <v>2</v>
      </c>
      <c r="HY180" s="7">
        <v>1</v>
      </c>
      <c r="HZ180" s="7">
        <v>1</v>
      </c>
      <c r="IA180" s="7">
        <v>2</v>
      </c>
      <c r="IB180" s="7">
        <v>2</v>
      </c>
      <c r="IC180" s="7">
        <v>2</v>
      </c>
      <c r="ID180" s="7">
        <v>3</v>
      </c>
      <c r="IE180" s="4" t="s">
        <v>2292</v>
      </c>
      <c r="IF180" s="7">
        <v>2</v>
      </c>
      <c r="IG180" s="7">
        <v>0</v>
      </c>
      <c r="IH180" s="4" t="s">
        <v>391</v>
      </c>
      <c r="II180" s="4" t="s">
        <v>391</v>
      </c>
      <c r="IJ180" s="4"/>
      <c r="IK180" s="73">
        <v>1</v>
      </c>
      <c r="IL180" s="73">
        <v>33</v>
      </c>
      <c r="IM180" s="73">
        <v>33</v>
      </c>
      <c r="IN180" s="4"/>
      <c r="IO180" s="73">
        <v>1</v>
      </c>
      <c r="IP180" s="4" t="s">
        <v>2293</v>
      </c>
      <c r="IQ180" s="73">
        <v>17</v>
      </c>
      <c r="IR180" s="73">
        <v>17</v>
      </c>
      <c r="IS180" s="4"/>
      <c r="IT180" s="73">
        <v>0</v>
      </c>
      <c r="IU180" s="73">
        <v>13</v>
      </c>
      <c r="IV180" s="73">
        <v>13</v>
      </c>
      <c r="IW180" s="4"/>
      <c r="IX180" s="73">
        <v>0</v>
      </c>
      <c r="IY180" s="4" t="s">
        <v>2294</v>
      </c>
      <c r="IZ180" s="73">
        <v>40</v>
      </c>
      <c r="JA180" s="73">
        <v>40</v>
      </c>
      <c r="JB180" s="4"/>
      <c r="JC180" s="73">
        <v>1</v>
      </c>
      <c r="JD180" s="73">
        <v>60</v>
      </c>
      <c r="JE180" s="73">
        <v>60</v>
      </c>
      <c r="JF180" s="4"/>
      <c r="JG180" s="73">
        <v>1</v>
      </c>
      <c r="JH180" s="4" t="s">
        <v>2295</v>
      </c>
      <c r="JI180" s="7">
        <v>3</v>
      </c>
      <c r="JJ180" s="7">
        <v>0</v>
      </c>
      <c r="JK180" s="7">
        <v>2</v>
      </c>
      <c r="JL180" s="7">
        <v>4</v>
      </c>
      <c r="JM180" s="4" t="s">
        <v>2296</v>
      </c>
      <c r="JN180" s="7">
        <v>1</v>
      </c>
      <c r="JO180" s="7">
        <v>2</v>
      </c>
      <c r="JP180" s="7">
        <v>2</v>
      </c>
      <c r="JQ180" s="7">
        <v>2</v>
      </c>
      <c r="JR180" s="7">
        <v>1</v>
      </c>
      <c r="JS180" s="4" t="s">
        <v>2297</v>
      </c>
      <c r="JT180" s="7">
        <v>3</v>
      </c>
      <c r="JU180" s="7">
        <v>1</v>
      </c>
      <c r="JV180" s="4" t="s">
        <v>2298</v>
      </c>
      <c r="JW180" s="7">
        <v>1</v>
      </c>
      <c r="JX180" s="7">
        <v>2</v>
      </c>
      <c r="JY180" s="7">
        <v>1</v>
      </c>
      <c r="JZ180" s="7">
        <v>1</v>
      </c>
      <c r="KA180" s="7">
        <v>0</v>
      </c>
      <c r="KB180" s="4" t="s">
        <v>313</v>
      </c>
      <c r="KC180" s="4" t="s">
        <v>313</v>
      </c>
      <c r="KD180" s="7">
        <v>2</v>
      </c>
      <c r="KE180" s="7">
        <v>8.7940000000000005</v>
      </c>
      <c r="KF180" s="7">
        <v>23.608000000000001</v>
      </c>
      <c r="KG180" s="7">
        <v>24.465</v>
      </c>
      <c r="KH180" s="7">
        <v>5</v>
      </c>
      <c r="KI180" s="7">
        <v>2</v>
      </c>
      <c r="KJ180" s="7">
        <v>3</v>
      </c>
      <c r="KK180" s="7">
        <v>1</v>
      </c>
      <c r="KL180" s="7">
        <v>2</v>
      </c>
      <c r="KM180" s="7">
        <v>2</v>
      </c>
      <c r="KN180" s="7">
        <v>11</v>
      </c>
      <c r="KO180" s="7">
        <v>1</v>
      </c>
      <c r="KP180" s="4" t="s">
        <v>312</v>
      </c>
      <c r="KQ180" s="4" t="s">
        <v>313</v>
      </c>
      <c r="KR180" s="7">
        <v>1</v>
      </c>
      <c r="KS180" s="4" t="s">
        <v>633</v>
      </c>
      <c r="KT180" s="4" t="s">
        <v>313</v>
      </c>
      <c r="KU180" s="7">
        <v>3</v>
      </c>
      <c r="KV180" s="7">
        <v>3</v>
      </c>
      <c r="KW180" s="7">
        <v>3</v>
      </c>
      <c r="KX180" s="7">
        <v>2</v>
      </c>
      <c r="KY180" s="7">
        <v>1</v>
      </c>
      <c r="KZ180" s="7">
        <v>3</v>
      </c>
      <c r="LA180" s="7">
        <v>3</v>
      </c>
      <c r="LB180" s="7">
        <v>4</v>
      </c>
      <c r="LC180" s="7">
        <v>5</v>
      </c>
      <c r="LD180" s="7">
        <v>4</v>
      </c>
      <c r="LE180" s="7">
        <v>4</v>
      </c>
      <c r="LF180" s="7">
        <v>4</v>
      </c>
      <c r="LG180" s="7">
        <v>4</v>
      </c>
      <c r="LH180" s="7">
        <v>4</v>
      </c>
      <c r="LI180" s="7">
        <v>3</v>
      </c>
      <c r="LJ180" s="7">
        <v>3</v>
      </c>
      <c r="LK180" s="7">
        <v>2</v>
      </c>
      <c r="LL180" s="7">
        <v>1</v>
      </c>
      <c r="LM180" s="7">
        <v>3</v>
      </c>
      <c r="LN180" s="7">
        <v>4</v>
      </c>
      <c r="LO180" s="7">
        <v>4</v>
      </c>
      <c r="LP180" s="7">
        <v>5</v>
      </c>
      <c r="LQ180" s="7">
        <v>5</v>
      </c>
      <c r="LR180" s="7">
        <v>3</v>
      </c>
      <c r="LS180" s="7">
        <v>2</v>
      </c>
      <c r="LT180" s="7">
        <v>3</v>
      </c>
      <c r="LU180" s="7">
        <v>4</v>
      </c>
      <c r="LV180" s="4" t="s">
        <v>2299</v>
      </c>
      <c r="LW180" s="4" t="s">
        <v>2300</v>
      </c>
      <c r="LX180" s="4" t="s">
        <v>2301</v>
      </c>
      <c r="LY180" s="4" t="s">
        <v>2302</v>
      </c>
      <c r="LZ180" s="7">
        <v>47</v>
      </c>
      <c r="MA180">
        <f t="shared" si="117"/>
        <v>3</v>
      </c>
      <c r="MB180">
        <f t="shared" si="118"/>
        <v>11</v>
      </c>
      <c r="MC180">
        <f t="shared" si="119"/>
        <v>11</v>
      </c>
      <c r="MD180">
        <f t="shared" si="120"/>
        <v>10</v>
      </c>
      <c r="ME180">
        <f t="shared" si="150"/>
        <v>39</v>
      </c>
      <c r="MF180">
        <f t="shared" si="151"/>
        <v>0.5</v>
      </c>
      <c r="MG180">
        <f t="shared" si="152"/>
        <v>1.8333333333333333</v>
      </c>
      <c r="MH180">
        <f t="shared" si="153"/>
        <v>2.2000000000000002</v>
      </c>
      <c r="MI180">
        <f t="shared" si="154"/>
        <v>2</v>
      </c>
      <c r="MJ180">
        <f t="shared" si="155"/>
        <v>3.25</v>
      </c>
      <c r="MK180">
        <f t="shared" si="156"/>
        <v>0.6</v>
      </c>
      <c r="ML180">
        <f t="shared" si="157"/>
        <v>2</v>
      </c>
      <c r="MM180">
        <f t="shared" si="158"/>
        <v>0</v>
      </c>
      <c r="MN180">
        <f t="shared" si="159"/>
        <v>1</v>
      </c>
      <c r="MO180">
        <f t="shared" si="160"/>
        <v>0.5</v>
      </c>
      <c r="MP180">
        <f t="shared" si="161"/>
        <v>1.8333333333333333</v>
      </c>
      <c r="MQ180">
        <f t="shared" si="162"/>
        <v>0.33333333333333331</v>
      </c>
      <c r="MR180">
        <f t="shared" si="163"/>
        <v>2.3333333333333335</v>
      </c>
      <c r="MS180">
        <f t="shared" si="164"/>
        <v>89</v>
      </c>
      <c r="MT180">
        <f t="shared" si="165"/>
        <v>80.142857142857139</v>
      </c>
      <c r="MU180" s="77">
        <f t="shared" si="121"/>
        <v>0</v>
      </c>
      <c r="MV180">
        <f t="shared" si="122"/>
        <v>0</v>
      </c>
      <c r="MW180">
        <v>1</v>
      </c>
      <c r="MX180">
        <v>1</v>
      </c>
      <c r="MY180">
        <f t="shared" si="123"/>
        <v>1</v>
      </c>
      <c r="MZ180">
        <v>1</v>
      </c>
      <c r="NA180">
        <v>1</v>
      </c>
      <c r="NB180">
        <f t="shared" si="124"/>
        <v>1</v>
      </c>
      <c r="NC180">
        <f t="shared" si="125"/>
        <v>0</v>
      </c>
      <c r="ND180">
        <f t="shared" si="126"/>
        <v>0</v>
      </c>
      <c r="NE180">
        <f t="shared" si="127"/>
        <v>0</v>
      </c>
      <c r="NF180">
        <f t="shared" si="128"/>
        <v>0</v>
      </c>
      <c r="NG180">
        <f t="shared" si="129"/>
        <v>1</v>
      </c>
      <c r="NH180">
        <f t="shared" si="130"/>
        <v>1</v>
      </c>
      <c r="NI180">
        <f t="shared" si="131"/>
        <v>1</v>
      </c>
      <c r="NJ180">
        <f t="shared" si="132"/>
        <v>0</v>
      </c>
      <c r="NK180">
        <f t="shared" si="133"/>
        <v>0</v>
      </c>
      <c r="NL180">
        <f t="shared" si="134"/>
        <v>1</v>
      </c>
      <c r="NM180">
        <f t="shared" si="135"/>
        <v>1</v>
      </c>
      <c r="NN180" s="77">
        <f t="shared" si="136"/>
        <v>1</v>
      </c>
      <c r="NO180" s="77">
        <f t="shared" si="137"/>
        <v>0</v>
      </c>
      <c r="NP180" s="77">
        <f t="shared" si="138"/>
        <v>1</v>
      </c>
      <c r="NQ180" s="77">
        <f t="shared" si="139"/>
        <v>1</v>
      </c>
      <c r="NR180" s="77">
        <f t="shared" si="140"/>
        <v>1</v>
      </c>
      <c r="NS180" s="77">
        <f t="shared" si="141"/>
        <v>0</v>
      </c>
      <c r="NT180" s="77">
        <f t="shared" si="142"/>
        <v>1</v>
      </c>
      <c r="NU180" s="77">
        <f t="shared" si="143"/>
        <v>0</v>
      </c>
      <c r="NV180" s="77">
        <f t="shared" si="144"/>
        <v>1</v>
      </c>
      <c r="NW180" s="77" t="e">
        <f>IF(LEN(VLOOKUP(I:I,#REF!, 2, 0))=0, "", VLOOKUP(I:I,#REF!, 2, 0))</f>
        <v>#REF!</v>
      </c>
      <c r="NX180" s="77" t="e">
        <f>IF(LEN(VLOOKUP(I:I,#REF!, 3, 0))=0, "", VLOOKUP(I:I,#REF!, 3, 0))</f>
        <v>#REF!</v>
      </c>
      <c r="NY180" s="77">
        <f t="shared" si="166"/>
        <v>0.83333333333333337</v>
      </c>
      <c r="NZ180" s="77">
        <f t="shared" si="167"/>
        <v>1</v>
      </c>
      <c r="OA180" s="77">
        <f t="shared" si="168"/>
        <v>0.5</v>
      </c>
      <c r="OB180" s="77">
        <f t="shared" si="145"/>
        <v>0.33333333333333331</v>
      </c>
      <c r="OC180">
        <f t="shared" si="146"/>
        <v>0.5</v>
      </c>
      <c r="OD180" s="77">
        <f t="shared" si="169"/>
        <v>0.25</v>
      </c>
      <c r="OE180">
        <f t="shared" si="147"/>
        <v>0.66666666666666663</v>
      </c>
      <c r="OF180">
        <f t="shared" si="148"/>
        <v>0.81818181818181823</v>
      </c>
      <c r="OG180" t="e">
        <f t="shared" si="170"/>
        <v>#REF!</v>
      </c>
      <c r="OH180">
        <f t="shared" si="149"/>
        <v>0.58333333333333337</v>
      </c>
      <c r="OI180">
        <f t="shared" si="171"/>
        <v>0.5</v>
      </c>
      <c r="OJ180" s="77">
        <f t="shared" si="172"/>
        <v>0.625</v>
      </c>
      <c r="OK180" t="e">
        <f>IF(LEN(VLOOKUP(I:I,#REF!, 2, 0))=0, "", VLOOKUP(I:I,#REF!, 2, 0))</f>
        <v>#REF!</v>
      </c>
      <c r="OL180" t="e">
        <f>IF(LEN(VLOOKUP(I:I,#REF!, 3, 0))=0, "", VLOOKUP(I:I,#REF!, 3, 0))</f>
        <v>#REF!</v>
      </c>
      <c r="OM180">
        <v>1</v>
      </c>
      <c r="ON180">
        <v>0</v>
      </c>
      <c r="OO180" s="1">
        <v>0</v>
      </c>
      <c r="OP180">
        <f t="shared" si="173"/>
        <v>8</v>
      </c>
      <c r="OQ180">
        <v>0</v>
      </c>
      <c r="OR180">
        <v>6</v>
      </c>
      <c r="OS180">
        <f t="shared" si="174"/>
        <v>2</v>
      </c>
    </row>
    <row r="181" spans="6:409" ht="18" customHeight="1">
      <c r="F181" t="s">
        <v>353</v>
      </c>
      <c r="G181">
        <v>1</v>
      </c>
      <c r="H181" s="112" t="s">
        <v>5584</v>
      </c>
      <c r="I181" s="112" t="s">
        <v>5584</v>
      </c>
      <c r="J181" s="22"/>
      <c r="K181" s="23">
        <v>44264.604571759257</v>
      </c>
      <c r="L181" s="23">
        <v>44264.655023148145</v>
      </c>
      <c r="M181" s="24">
        <v>100</v>
      </c>
      <c r="N181" s="24">
        <v>1</v>
      </c>
      <c r="O181" s="74">
        <v>1</v>
      </c>
      <c r="P181" s="25" t="s">
        <v>313</v>
      </c>
      <c r="Q181" s="24">
        <v>4359</v>
      </c>
      <c r="R181" s="24">
        <v>1</v>
      </c>
      <c r="S181" s="23">
        <v>44264.655043657411</v>
      </c>
      <c r="T181" s="25" t="s">
        <v>314</v>
      </c>
      <c r="U181" s="25" t="s">
        <v>2929</v>
      </c>
      <c r="V181" s="25" t="s">
        <v>1099</v>
      </c>
      <c r="W181" s="25" t="s">
        <v>1452</v>
      </c>
      <c r="X181" s="24">
        <v>2.4239999999999999</v>
      </c>
      <c r="Y181" s="24">
        <v>18.260999999999999</v>
      </c>
      <c r="Z181" s="24">
        <v>20.023</v>
      </c>
      <c r="AA181" s="24">
        <v>5</v>
      </c>
      <c r="AB181" s="24">
        <v>0</v>
      </c>
      <c r="AC181" s="24">
        <v>1</v>
      </c>
      <c r="AD181" s="24">
        <v>1</v>
      </c>
      <c r="AE181" s="24">
        <v>0</v>
      </c>
      <c r="AF181" s="24">
        <v>3</v>
      </c>
      <c r="AG181" s="24">
        <v>2</v>
      </c>
      <c r="AH181" s="24">
        <v>2</v>
      </c>
      <c r="AI181" s="24">
        <v>0</v>
      </c>
      <c r="AJ181" s="25" t="s">
        <v>5585</v>
      </c>
      <c r="AK181" s="24">
        <v>2.3490000000000002</v>
      </c>
      <c r="AL181" s="24">
        <v>4.7119999999999997</v>
      </c>
      <c r="AM181" s="24">
        <v>5.883</v>
      </c>
      <c r="AN181" s="24">
        <v>2</v>
      </c>
      <c r="AO181" s="24">
        <v>1</v>
      </c>
      <c r="AP181" s="24">
        <v>0</v>
      </c>
      <c r="AQ181" s="24">
        <v>0</v>
      </c>
      <c r="AR181" s="24">
        <v>0</v>
      </c>
      <c r="AS181" s="24">
        <v>385.66</v>
      </c>
      <c r="AT181" s="24">
        <v>0</v>
      </c>
      <c r="AU181" s="24">
        <v>151.565</v>
      </c>
      <c r="AV181" s="24">
        <v>186.137</v>
      </c>
      <c r="AW181" s="24">
        <v>423.48599999999999</v>
      </c>
      <c r="AX181" s="24">
        <v>4</v>
      </c>
      <c r="AY181" s="25" t="s">
        <v>5188</v>
      </c>
      <c r="AZ181" s="25" t="s">
        <v>377</v>
      </c>
      <c r="BA181" s="25"/>
      <c r="BB181" s="74">
        <v>1</v>
      </c>
      <c r="BC181" s="25" t="s">
        <v>5586</v>
      </c>
      <c r="BD181" s="24">
        <v>0</v>
      </c>
      <c r="BE181" s="24">
        <v>0</v>
      </c>
      <c r="BF181" s="24">
        <v>521.69200000000001</v>
      </c>
      <c r="BG181" s="24">
        <v>0</v>
      </c>
      <c r="BH181" s="24">
        <v>1.925</v>
      </c>
      <c r="BI181" s="24">
        <v>1.925</v>
      </c>
      <c r="BJ181" s="24">
        <v>4.5599999999999996</v>
      </c>
      <c r="BK181" s="24">
        <v>1</v>
      </c>
      <c r="BL181" s="25" t="s">
        <v>377</v>
      </c>
      <c r="BM181" s="24">
        <v>0</v>
      </c>
      <c r="BN181" s="24">
        <v>0</v>
      </c>
      <c r="BO181" s="24">
        <v>93.960999999999999</v>
      </c>
      <c r="BP181" s="24">
        <v>0</v>
      </c>
      <c r="BQ181" s="24">
        <v>95</v>
      </c>
      <c r="BR181" s="24">
        <v>100</v>
      </c>
      <c r="BS181" s="24">
        <v>0</v>
      </c>
      <c r="BT181" s="24">
        <v>0</v>
      </c>
      <c r="BU181" s="24">
        <v>70.253</v>
      </c>
      <c r="BV181" s="24">
        <v>0</v>
      </c>
      <c r="BW181" s="25" t="s">
        <v>572</v>
      </c>
      <c r="BX181" s="25" t="s">
        <v>572</v>
      </c>
      <c r="BY181" s="25"/>
      <c r="BZ181" s="74">
        <v>0</v>
      </c>
      <c r="CA181" s="25" t="s">
        <v>5587</v>
      </c>
      <c r="CB181" s="24">
        <v>0</v>
      </c>
      <c r="CC181" s="24">
        <v>0</v>
      </c>
      <c r="CD181" s="24">
        <v>77.900000000000006</v>
      </c>
      <c r="CE181" s="24">
        <v>0</v>
      </c>
      <c r="CF181" s="24">
        <v>90</v>
      </c>
      <c r="CG181" s="24">
        <v>100</v>
      </c>
      <c r="CH181" s="24">
        <v>24.716000000000001</v>
      </c>
      <c r="CI181" s="24">
        <v>99.26</v>
      </c>
      <c r="CJ181" s="24">
        <v>103.048</v>
      </c>
      <c r="CK181" s="24">
        <v>6</v>
      </c>
      <c r="CL181" s="99" t="s">
        <v>413</v>
      </c>
      <c r="CM181" s="96" t="s">
        <v>414</v>
      </c>
      <c r="CN181" s="24">
        <v>145.03899999999999</v>
      </c>
      <c r="CO181" s="24">
        <v>408.18299999999999</v>
      </c>
      <c r="CP181" s="24">
        <v>575.23</v>
      </c>
      <c r="CQ181" s="24">
        <v>17</v>
      </c>
      <c r="CR181" s="24">
        <v>80</v>
      </c>
      <c r="CS181" s="24">
        <v>100</v>
      </c>
      <c r="CT181" s="24">
        <v>0</v>
      </c>
      <c r="CU181" s="24">
        <v>0</v>
      </c>
      <c r="CV181" s="25" t="s">
        <v>5588</v>
      </c>
      <c r="CW181" s="24">
        <v>291.27499999999998</v>
      </c>
      <c r="CX181" s="24">
        <v>292.92700000000002</v>
      </c>
      <c r="CY181" s="24">
        <v>293.75</v>
      </c>
      <c r="CZ181" s="24">
        <v>2</v>
      </c>
      <c r="DA181" s="24">
        <v>2.0539999999999998</v>
      </c>
      <c r="DB181" s="24">
        <v>2.0539999999999998</v>
      </c>
      <c r="DC181" s="24">
        <v>7.4589999999999996</v>
      </c>
      <c r="DD181" s="24">
        <v>1</v>
      </c>
      <c r="DE181" s="25" t="s">
        <v>377</v>
      </c>
      <c r="DF181" s="24">
        <v>0</v>
      </c>
      <c r="DG181" s="24">
        <v>0</v>
      </c>
      <c r="DH181" s="24">
        <v>43.764000000000003</v>
      </c>
      <c r="DI181" s="24">
        <v>0</v>
      </c>
      <c r="DJ181" s="24">
        <v>40</v>
      </c>
      <c r="DK181" s="24">
        <v>95</v>
      </c>
      <c r="DL181" s="24">
        <v>4.524</v>
      </c>
      <c r="DM181" s="24">
        <v>103.63</v>
      </c>
      <c r="DN181" s="24">
        <v>105.88200000000001</v>
      </c>
      <c r="DO181" s="24">
        <v>4</v>
      </c>
      <c r="DP181" s="25" t="s">
        <v>572</v>
      </c>
      <c r="DQ181" s="25" t="s">
        <v>572</v>
      </c>
      <c r="DR181" s="25"/>
      <c r="DS181" s="74">
        <v>0</v>
      </c>
      <c r="DT181" s="25" t="s">
        <v>5589</v>
      </c>
      <c r="DU181" s="24">
        <v>0</v>
      </c>
      <c r="DV181" s="24">
        <v>0</v>
      </c>
      <c r="DW181" s="24">
        <v>81.227999999999994</v>
      </c>
      <c r="DX181" s="24">
        <v>0</v>
      </c>
      <c r="DY181" s="24">
        <v>76</v>
      </c>
      <c r="DZ181" s="24">
        <v>100</v>
      </c>
      <c r="EA181" s="24">
        <v>4.4710000000000001</v>
      </c>
      <c r="EB181" s="24">
        <v>13.734999999999999</v>
      </c>
      <c r="EC181" s="24">
        <v>22.298999999999999</v>
      </c>
      <c r="ED181" s="24">
        <v>3</v>
      </c>
      <c r="EE181" s="96" t="s">
        <v>417</v>
      </c>
      <c r="EF181" s="96" t="s">
        <v>364</v>
      </c>
      <c r="EG181" s="24">
        <v>0</v>
      </c>
      <c r="EH181" s="24">
        <v>0</v>
      </c>
      <c r="EI181" s="24">
        <v>175.39400000000001</v>
      </c>
      <c r="EJ181" s="24">
        <v>0</v>
      </c>
      <c r="EK181" s="24">
        <v>55</v>
      </c>
      <c r="EL181" s="24">
        <v>100</v>
      </c>
      <c r="EM181" s="24">
        <v>0</v>
      </c>
      <c r="EN181" s="24">
        <v>0</v>
      </c>
      <c r="EO181" s="25" t="s">
        <v>333</v>
      </c>
      <c r="EP181" s="24">
        <v>6.4580000000000002</v>
      </c>
      <c r="EQ181" s="24">
        <v>6.4580000000000002</v>
      </c>
      <c r="ER181" s="24">
        <v>9.6769999999999996</v>
      </c>
      <c r="ES181" s="24">
        <v>1</v>
      </c>
      <c r="ET181" s="25" t="s">
        <v>424</v>
      </c>
      <c r="EU181" s="24">
        <v>0</v>
      </c>
      <c r="EV181" s="24">
        <v>0</v>
      </c>
      <c r="EW181" s="24">
        <v>281.76400000000001</v>
      </c>
      <c r="EX181" s="24">
        <v>0</v>
      </c>
      <c r="EY181" s="24">
        <v>70</v>
      </c>
      <c r="EZ181" s="24">
        <v>100</v>
      </c>
      <c r="FA181" s="24">
        <v>10.297000000000001</v>
      </c>
      <c r="FB181" s="24">
        <v>56.57</v>
      </c>
      <c r="FC181" s="24">
        <v>58.415999999999997</v>
      </c>
      <c r="FD181" s="24">
        <v>7</v>
      </c>
      <c r="FE181" s="25" t="s">
        <v>5590</v>
      </c>
      <c r="FF181" s="24">
        <v>2</v>
      </c>
      <c r="FG181" s="24">
        <v>3</v>
      </c>
      <c r="FH181" s="24">
        <v>0</v>
      </c>
      <c r="FI181" s="24">
        <v>0</v>
      </c>
      <c r="FJ181" s="24">
        <v>1</v>
      </c>
      <c r="FK181" s="24">
        <v>0</v>
      </c>
      <c r="FL181" s="25" t="s">
        <v>313</v>
      </c>
      <c r="FM181" s="25" t="s">
        <v>313</v>
      </c>
      <c r="FN181" s="24">
        <v>1</v>
      </c>
      <c r="FO181" s="24">
        <v>23.613</v>
      </c>
      <c r="FP181" s="24">
        <v>71.715000000000003</v>
      </c>
      <c r="FQ181" s="24">
        <v>73.882999999999996</v>
      </c>
      <c r="FR181" s="24">
        <v>7</v>
      </c>
      <c r="FS181" s="25" t="s">
        <v>323</v>
      </c>
      <c r="FT181" s="25" t="s">
        <v>323</v>
      </c>
      <c r="FU181" s="25"/>
      <c r="FV181" s="74">
        <v>1</v>
      </c>
      <c r="FW181" s="25" t="s">
        <v>5591</v>
      </c>
      <c r="FX181" s="25" t="s">
        <v>339</v>
      </c>
      <c r="FY181" s="24">
        <v>4.0110000000000001</v>
      </c>
      <c r="FZ181" s="24">
        <v>118.98399999999999</v>
      </c>
      <c r="GA181" s="24">
        <v>122.953</v>
      </c>
      <c r="GB181" s="24">
        <v>8</v>
      </c>
      <c r="GC181" s="25" t="s">
        <v>368</v>
      </c>
      <c r="GD181" s="25" t="s">
        <v>368</v>
      </c>
      <c r="GE181" s="25"/>
      <c r="GF181" s="74">
        <v>1</v>
      </c>
      <c r="GG181" s="25" t="s">
        <v>5592</v>
      </c>
      <c r="GH181" s="25" t="s">
        <v>1274</v>
      </c>
      <c r="GI181" s="24">
        <v>13.68</v>
      </c>
      <c r="GJ181" s="24">
        <v>14.845000000000001</v>
      </c>
      <c r="GK181" s="24">
        <v>29.986000000000001</v>
      </c>
      <c r="GL181" s="24">
        <v>2</v>
      </c>
      <c r="GM181" s="24">
        <v>2</v>
      </c>
      <c r="GN181" s="25" t="s">
        <v>5593</v>
      </c>
      <c r="GO181" s="24">
        <v>6.3769999999999998</v>
      </c>
      <c r="GP181" s="24">
        <v>6.3769999999999998</v>
      </c>
      <c r="GQ181" s="24">
        <v>7.5220000000000002</v>
      </c>
      <c r="GR181" s="24">
        <v>1</v>
      </c>
      <c r="GS181" s="24">
        <v>2</v>
      </c>
      <c r="GT181" s="24">
        <v>0</v>
      </c>
      <c r="GU181" s="24">
        <v>0</v>
      </c>
      <c r="GV181" s="24">
        <v>2</v>
      </c>
      <c r="GW181" s="25" t="s">
        <v>345</v>
      </c>
      <c r="GX181" s="24">
        <v>5.2089999999999996</v>
      </c>
      <c r="GY181" s="24">
        <v>28.914999999999999</v>
      </c>
      <c r="GZ181" s="24">
        <v>30.219000000000001</v>
      </c>
      <c r="HA181" s="24">
        <v>8</v>
      </c>
      <c r="HB181" s="24">
        <v>2</v>
      </c>
      <c r="HC181" s="24">
        <v>1</v>
      </c>
      <c r="HD181" s="24">
        <v>3</v>
      </c>
      <c r="HE181" s="24">
        <v>4</v>
      </c>
      <c r="HF181" s="24">
        <v>3</v>
      </c>
      <c r="HG181" s="24">
        <v>6</v>
      </c>
      <c r="HH181" s="24">
        <v>6</v>
      </c>
      <c r="HI181" s="25" t="s">
        <v>3684</v>
      </c>
      <c r="HJ181" s="25" t="s">
        <v>3685</v>
      </c>
      <c r="HK181" s="8"/>
      <c r="HL181" s="25" t="s">
        <v>5584</v>
      </c>
      <c r="HM181" s="23">
        <v>44267.427719907406</v>
      </c>
      <c r="HN181" s="23">
        <v>44267.453298611108</v>
      </c>
      <c r="HO181" s="24">
        <v>100</v>
      </c>
      <c r="HP181" s="24">
        <v>2210</v>
      </c>
      <c r="HQ181" s="24">
        <v>1</v>
      </c>
      <c r="HR181" s="23">
        <v>44267.453308553238</v>
      </c>
      <c r="HS181" s="25" t="s">
        <v>314</v>
      </c>
      <c r="HT181" s="25" t="s">
        <v>407</v>
      </c>
      <c r="HU181" s="25" t="s">
        <v>444</v>
      </c>
      <c r="HV181" s="25" t="s">
        <v>317</v>
      </c>
      <c r="HW181" s="24">
        <v>1</v>
      </c>
      <c r="HX181" s="24">
        <v>0</v>
      </c>
      <c r="HY181" s="24">
        <v>1</v>
      </c>
      <c r="HZ181" s="24">
        <v>3</v>
      </c>
      <c r="IA181" s="24">
        <v>1</v>
      </c>
      <c r="IB181" s="24">
        <v>1</v>
      </c>
      <c r="IC181" s="24">
        <v>5</v>
      </c>
      <c r="ID181" s="24">
        <v>1</v>
      </c>
      <c r="IE181" s="25" t="s">
        <v>5594</v>
      </c>
      <c r="IF181" s="24">
        <v>2</v>
      </c>
      <c r="IG181" s="24">
        <v>0</v>
      </c>
      <c r="IH181" s="25" t="s">
        <v>356</v>
      </c>
      <c r="II181" s="25" t="s">
        <v>320</v>
      </c>
      <c r="IJ181" s="25"/>
      <c r="IK181" s="74">
        <v>-888</v>
      </c>
      <c r="IL181" s="74">
        <v>33</v>
      </c>
      <c r="IM181" s="74">
        <v>33</v>
      </c>
      <c r="IN181" s="25"/>
      <c r="IO181" s="74">
        <v>1</v>
      </c>
      <c r="IP181" s="25" t="s">
        <v>5595</v>
      </c>
      <c r="IQ181" s="25" t="s">
        <v>659</v>
      </c>
      <c r="IR181" s="74">
        <v>23</v>
      </c>
      <c r="IS181" s="25"/>
      <c r="IT181" s="74">
        <v>0</v>
      </c>
      <c r="IU181" s="74">
        <v>19</v>
      </c>
      <c r="IV181" s="74">
        <v>19</v>
      </c>
      <c r="IW181" s="25"/>
      <c r="IX181" s="74">
        <v>0</v>
      </c>
      <c r="IY181" s="25" t="s">
        <v>5596</v>
      </c>
      <c r="IZ181" s="25" t="s">
        <v>435</v>
      </c>
      <c r="JA181" s="74">
        <v>40</v>
      </c>
      <c r="JB181" s="25"/>
      <c r="JC181" s="74">
        <v>1</v>
      </c>
      <c r="JD181" s="25" t="s">
        <v>2847</v>
      </c>
      <c r="JE181" s="74">
        <v>60</v>
      </c>
      <c r="JF181" s="25"/>
      <c r="JG181" s="74">
        <v>1</v>
      </c>
      <c r="JH181" s="25" t="s">
        <v>5597</v>
      </c>
      <c r="JI181" s="24">
        <v>0</v>
      </c>
      <c r="JJ181" s="24">
        <v>0</v>
      </c>
      <c r="JK181" s="24">
        <v>2</v>
      </c>
      <c r="JL181" s="24">
        <v>3</v>
      </c>
      <c r="JM181" s="25" t="s">
        <v>5598</v>
      </c>
      <c r="JN181" s="24">
        <v>1</v>
      </c>
      <c r="JO181" s="24">
        <v>2</v>
      </c>
      <c r="JP181" s="24">
        <v>2</v>
      </c>
      <c r="JQ181" s="24">
        <v>2</v>
      </c>
      <c r="JR181" s="24">
        <v>1</v>
      </c>
      <c r="JS181" s="25" t="s">
        <v>356</v>
      </c>
      <c r="JT181" s="24">
        <v>2</v>
      </c>
      <c r="JU181" s="24">
        <v>1</v>
      </c>
      <c r="JV181" s="25" t="s">
        <v>356</v>
      </c>
      <c r="JW181" s="24">
        <v>2</v>
      </c>
      <c r="JX181" s="24">
        <v>0</v>
      </c>
      <c r="JY181" s="24">
        <v>0</v>
      </c>
      <c r="JZ181" s="24">
        <v>1</v>
      </c>
      <c r="KA181" s="24">
        <v>0</v>
      </c>
      <c r="KB181" s="25" t="s">
        <v>313</v>
      </c>
      <c r="KC181" s="25" t="s">
        <v>313</v>
      </c>
      <c r="KD181" s="24">
        <v>0</v>
      </c>
      <c r="KE181" s="24">
        <v>2.4E-2</v>
      </c>
      <c r="KF181" s="24">
        <v>18.829999999999998</v>
      </c>
      <c r="KG181" s="24">
        <v>20.574000000000002</v>
      </c>
      <c r="KH181" s="24">
        <v>7</v>
      </c>
      <c r="KI181" s="24">
        <v>2</v>
      </c>
      <c r="KJ181" s="24">
        <v>1</v>
      </c>
      <c r="KK181" s="24">
        <v>2</v>
      </c>
      <c r="KL181" s="24">
        <v>4</v>
      </c>
      <c r="KM181" s="24">
        <v>6</v>
      </c>
      <c r="KN181" s="24">
        <v>11</v>
      </c>
      <c r="KO181" s="24">
        <v>1</v>
      </c>
      <c r="KP181" s="25" t="s">
        <v>336</v>
      </c>
      <c r="KQ181" s="25" t="s">
        <v>313</v>
      </c>
      <c r="KR181" s="24">
        <v>1</v>
      </c>
      <c r="KS181" s="25" t="s">
        <v>331</v>
      </c>
      <c r="KT181" s="25" t="s">
        <v>5599</v>
      </c>
      <c r="KU181" s="24">
        <v>3</v>
      </c>
      <c r="KV181" s="24">
        <v>2</v>
      </c>
      <c r="KW181" s="24">
        <v>1</v>
      </c>
      <c r="KX181" s="24">
        <v>1</v>
      </c>
      <c r="KY181" s="24">
        <v>1</v>
      </c>
      <c r="KZ181" s="24">
        <v>1</v>
      </c>
      <c r="LA181" s="24">
        <v>1</v>
      </c>
      <c r="LB181" s="24">
        <v>1</v>
      </c>
      <c r="LC181" s="24">
        <v>3</v>
      </c>
      <c r="LD181" s="24">
        <v>2</v>
      </c>
      <c r="LE181" s="24">
        <v>4</v>
      </c>
      <c r="LF181" s="24">
        <v>4</v>
      </c>
      <c r="LG181" s="24">
        <v>1</v>
      </c>
      <c r="LH181" s="24">
        <v>2</v>
      </c>
      <c r="LI181" s="24">
        <v>3</v>
      </c>
      <c r="LJ181" s="24">
        <v>1</v>
      </c>
      <c r="LK181" s="24">
        <v>2</v>
      </c>
      <c r="LL181" s="24">
        <v>1</v>
      </c>
      <c r="LM181" s="24">
        <v>1</v>
      </c>
      <c r="LN181" s="24">
        <v>5</v>
      </c>
      <c r="LO181" s="24">
        <v>3</v>
      </c>
      <c r="LP181" s="24">
        <v>4</v>
      </c>
      <c r="LQ181" s="24">
        <v>5</v>
      </c>
      <c r="LR181" s="24">
        <v>1</v>
      </c>
      <c r="LS181" s="24">
        <v>1</v>
      </c>
      <c r="LT181" s="24">
        <v>5</v>
      </c>
      <c r="LU181" s="24">
        <v>5</v>
      </c>
      <c r="LV181" s="25" t="s">
        <v>5600</v>
      </c>
      <c r="LW181" s="25" t="s">
        <v>5601</v>
      </c>
      <c r="LX181" s="25" t="s">
        <v>5602</v>
      </c>
      <c r="LY181" s="25" t="s">
        <v>5603</v>
      </c>
      <c r="LZ181" s="24">
        <v>27</v>
      </c>
      <c r="MA181">
        <f t="shared" si="117"/>
        <v>8</v>
      </c>
      <c r="MB181">
        <f t="shared" si="118"/>
        <v>12</v>
      </c>
      <c r="MC181">
        <f t="shared" si="119"/>
        <v>13</v>
      </c>
      <c r="MD181">
        <f t="shared" si="120"/>
        <v>15</v>
      </c>
      <c r="ME181">
        <f t="shared" si="150"/>
        <v>24</v>
      </c>
      <c r="MF181">
        <f t="shared" si="151"/>
        <v>1.3333333333333333</v>
      </c>
      <c r="MG181">
        <f t="shared" si="152"/>
        <v>2</v>
      </c>
      <c r="MH181">
        <f t="shared" si="153"/>
        <v>2.6</v>
      </c>
      <c r="MI181">
        <f t="shared" si="154"/>
        <v>3</v>
      </c>
      <c r="MJ181">
        <f t="shared" si="155"/>
        <v>2</v>
      </c>
      <c r="MK181">
        <f t="shared" si="156"/>
        <v>0.2</v>
      </c>
      <c r="ML181">
        <f t="shared" si="157"/>
        <v>0.2</v>
      </c>
      <c r="MM181">
        <f t="shared" si="158"/>
        <v>0</v>
      </c>
      <c r="MN181">
        <f t="shared" si="159"/>
        <v>0</v>
      </c>
      <c r="MO181">
        <f t="shared" si="160"/>
        <v>0.16666666666666666</v>
      </c>
      <c r="MP181">
        <f t="shared" si="161"/>
        <v>0.16666666666666666</v>
      </c>
      <c r="MQ181">
        <f t="shared" si="162"/>
        <v>0</v>
      </c>
      <c r="MR181">
        <f t="shared" si="163"/>
        <v>0.66666666666666663</v>
      </c>
      <c r="MS181">
        <f t="shared" si="164"/>
        <v>72.285714285714292</v>
      </c>
      <c r="MT181">
        <f t="shared" si="165"/>
        <v>99.285714285714292</v>
      </c>
      <c r="MU181" s="77">
        <f t="shared" si="121"/>
        <v>1</v>
      </c>
      <c r="MV181">
        <f t="shared" si="122"/>
        <v>0</v>
      </c>
      <c r="MW181">
        <v>1</v>
      </c>
      <c r="MX181">
        <v>1</v>
      </c>
      <c r="MY181">
        <f t="shared" si="123"/>
        <v>0</v>
      </c>
      <c r="MZ181">
        <v>1</v>
      </c>
      <c r="NA181">
        <v>1</v>
      </c>
      <c r="NB181">
        <f t="shared" si="124"/>
        <v>1</v>
      </c>
      <c r="NC181">
        <f t="shared" si="125"/>
        <v>1</v>
      </c>
      <c r="ND181">
        <f t="shared" si="126"/>
        <v>1</v>
      </c>
      <c r="NE181">
        <f t="shared" si="127"/>
        <v>0</v>
      </c>
      <c r="NF181">
        <f t="shared" si="128"/>
        <v>0</v>
      </c>
      <c r="NG181">
        <f t="shared" si="129"/>
        <v>0</v>
      </c>
      <c r="NH181">
        <f t="shared" si="130"/>
        <v>0</v>
      </c>
      <c r="NI181">
        <f t="shared" si="131"/>
        <v>1</v>
      </c>
      <c r="NJ181">
        <f t="shared" si="132"/>
        <v>0</v>
      </c>
      <c r="NK181">
        <f t="shared" si="133"/>
        <v>0</v>
      </c>
      <c r="NL181">
        <f t="shared" si="134"/>
        <v>1</v>
      </c>
      <c r="NM181">
        <f t="shared" si="135"/>
        <v>1</v>
      </c>
      <c r="NN181" s="77">
        <f t="shared" si="136"/>
        <v>1</v>
      </c>
      <c r="NO181" s="77">
        <f t="shared" si="137"/>
        <v>0</v>
      </c>
      <c r="NP181" s="77">
        <f t="shared" si="138"/>
        <v>1</v>
      </c>
      <c r="NQ181" s="77">
        <f t="shared" si="139"/>
        <v>1</v>
      </c>
      <c r="NR181" s="77">
        <f t="shared" si="140"/>
        <v>1</v>
      </c>
      <c r="NS181" s="77">
        <f t="shared" si="141"/>
        <v>0</v>
      </c>
      <c r="NT181" s="77">
        <f t="shared" si="142"/>
        <v>1</v>
      </c>
      <c r="NU181" s="77">
        <f t="shared" si="143"/>
        <v>1</v>
      </c>
      <c r="NV181" s="77">
        <f t="shared" si="144"/>
        <v>1</v>
      </c>
      <c r="NW181" s="77" t="e">
        <f>IF(LEN(VLOOKUP(I:I,#REF!, 2, 0))=0, "", VLOOKUP(I:I,#REF!, 2, 0))</f>
        <v>#REF!</v>
      </c>
      <c r="NX181" s="77" t="e">
        <f>IF(LEN(VLOOKUP(I:I,#REF!, 3, 0))=0, "", VLOOKUP(I:I,#REF!, 3, 0))</f>
        <v>#REF!</v>
      </c>
      <c r="NY181" s="77">
        <f t="shared" si="166"/>
        <v>0.66666666666666663</v>
      </c>
      <c r="NZ181" s="77">
        <f t="shared" si="167"/>
        <v>1</v>
      </c>
      <c r="OA181" s="77">
        <f t="shared" si="168"/>
        <v>0</v>
      </c>
      <c r="OB181" s="77">
        <f t="shared" si="145"/>
        <v>0.5</v>
      </c>
      <c r="OC181">
        <f t="shared" si="146"/>
        <v>1</v>
      </c>
      <c r="OD181" s="77">
        <f t="shared" si="169"/>
        <v>0.25</v>
      </c>
      <c r="OE181">
        <f t="shared" si="147"/>
        <v>0.66666666666666663</v>
      </c>
      <c r="OF181">
        <f t="shared" si="148"/>
        <v>0.72727272727272729</v>
      </c>
      <c r="OG181" t="e">
        <f t="shared" si="170"/>
        <v>#REF!</v>
      </c>
      <c r="OH181">
        <f t="shared" si="149"/>
        <v>0.58333333333333337</v>
      </c>
      <c r="OI181">
        <f t="shared" si="171"/>
        <v>0.5</v>
      </c>
      <c r="OJ181" s="77">
        <f t="shared" si="172"/>
        <v>0.625</v>
      </c>
      <c r="OK181" t="e">
        <f>IF(LEN(VLOOKUP(I:I,#REF!, 2, 0))=0, "", VLOOKUP(I:I,#REF!, 2, 0))</f>
        <v>#REF!</v>
      </c>
      <c r="OL181" t="e">
        <f>IF(LEN(VLOOKUP(I:I,#REF!, 3, 0))=0, "", VLOOKUP(I:I,#REF!, 3, 0))</f>
        <v>#REF!</v>
      </c>
      <c r="OM181">
        <v>3</v>
      </c>
      <c r="ON181">
        <v>1</v>
      </c>
      <c r="OO181" s="1">
        <v>1</v>
      </c>
      <c r="OP181">
        <f t="shared" si="173"/>
        <v>11</v>
      </c>
      <c r="OQ181">
        <v>0</v>
      </c>
      <c r="OR181">
        <v>6</v>
      </c>
      <c r="OS181">
        <f t="shared" si="174"/>
        <v>6</v>
      </c>
    </row>
    <row r="182" spans="6:409" ht="18" customHeight="1">
      <c r="F182">
        <v>1</v>
      </c>
      <c r="G182">
        <v>1</v>
      </c>
      <c r="H182" s="112" t="s">
        <v>5604</v>
      </c>
      <c r="I182" s="112" t="s">
        <v>5604</v>
      </c>
      <c r="J182" s="22"/>
      <c r="K182" s="23">
        <v>44264.603148148148</v>
      </c>
      <c r="L182" s="23">
        <v>44264.705555555556</v>
      </c>
      <c r="M182" s="24">
        <v>100</v>
      </c>
      <c r="N182" s="24">
        <v>1</v>
      </c>
      <c r="O182" s="74">
        <v>1</v>
      </c>
      <c r="P182" s="25" t="s">
        <v>313</v>
      </c>
      <c r="Q182" s="24">
        <v>8848</v>
      </c>
      <c r="R182" s="24">
        <v>1</v>
      </c>
      <c r="S182" s="23">
        <v>44264.705580393522</v>
      </c>
      <c r="T182" s="25" t="s">
        <v>314</v>
      </c>
      <c r="U182" s="25" t="s">
        <v>596</v>
      </c>
      <c r="V182" s="25" t="s">
        <v>597</v>
      </c>
      <c r="W182" s="25" t="s">
        <v>317</v>
      </c>
      <c r="X182" s="24">
        <v>32.521999999999998</v>
      </c>
      <c r="Y182" s="24">
        <v>57.1</v>
      </c>
      <c r="Z182" s="24">
        <v>62.844999999999999</v>
      </c>
      <c r="AA182" s="24">
        <v>2</v>
      </c>
      <c r="AB182" s="24">
        <v>3</v>
      </c>
      <c r="AC182" s="24">
        <v>0</v>
      </c>
      <c r="AD182" s="24">
        <v>0</v>
      </c>
      <c r="AE182" s="24">
        <v>0</v>
      </c>
      <c r="AF182" s="24">
        <v>0</v>
      </c>
      <c r="AG182" s="24">
        <v>0</v>
      </c>
      <c r="AH182" s="24">
        <v>2</v>
      </c>
      <c r="AI182" s="24">
        <v>1</v>
      </c>
      <c r="AJ182" s="25" t="s">
        <v>5605</v>
      </c>
      <c r="AK182" s="24">
        <v>7.5270000000000001</v>
      </c>
      <c r="AL182" s="24">
        <v>12.097</v>
      </c>
      <c r="AM182" s="24">
        <v>20.6</v>
      </c>
      <c r="AN182" s="24">
        <v>3</v>
      </c>
      <c r="AO182" s="24">
        <v>2</v>
      </c>
      <c r="AP182" s="24">
        <v>0</v>
      </c>
      <c r="AQ182" s="24">
        <v>0</v>
      </c>
      <c r="AR182" s="24">
        <v>0</v>
      </c>
      <c r="AS182" s="24">
        <v>212.1</v>
      </c>
      <c r="AT182" s="24">
        <v>0</v>
      </c>
      <c r="AU182" s="24">
        <v>148.78899999999999</v>
      </c>
      <c r="AV182" s="24">
        <v>717.48900000000003</v>
      </c>
      <c r="AW182" s="24">
        <v>730.80100000000004</v>
      </c>
      <c r="AX182" s="24">
        <v>48</v>
      </c>
      <c r="AY182" s="25" t="s">
        <v>1943</v>
      </c>
      <c r="AZ182" s="25" t="s">
        <v>377</v>
      </c>
      <c r="BA182" s="25"/>
      <c r="BB182" s="74">
        <v>1</v>
      </c>
      <c r="BC182" s="25" t="s">
        <v>5606</v>
      </c>
      <c r="BD182" s="24">
        <v>0</v>
      </c>
      <c r="BE182" s="24">
        <v>0</v>
      </c>
      <c r="BF182" s="24">
        <v>280.52499999999998</v>
      </c>
      <c r="BG182" s="24">
        <v>0</v>
      </c>
      <c r="BH182" s="24">
        <v>1.591</v>
      </c>
      <c r="BI182" s="24">
        <v>45.073</v>
      </c>
      <c r="BJ182" s="24">
        <v>54</v>
      </c>
      <c r="BK182" s="24">
        <v>4</v>
      </c>
      <c r="BL182" s="25" t="s">
        <v>5607</v>
      </c>
      <c r="BM182" s="24">
        <v>36.079000000000001</v>
      </c>
      <c r="BN182" s="24">
        <v>36.079000000000001</v>
      </c>
      <c r="BO182" s="24">
        <v>96.150999999999996</v>
      </c>
      <c r="BP182" s="24">
        <v>1</v>
      </c>
      <c r="BQ182" s="24">
        <v>96</v>
      </c>
      <c r="BR182" s="24">
        <v>100</v>
      </c>
      <c r="BS182" s="24">
        <v>13.468999999999999</v>
      </c>
      <c r="BT182" s="24">
        <v>2412.7040000000002</v>
      </c>
      <c r="BU182" s="24">
        <v>2416.1109999999999</v>
      </c>
      <c r="BV182" s="24">
        <v>30</v>
      </c>
      <c r="BW182" s="25" t="s">
        <v>5608</v>
      </c>
      <c r="BX182" s="25" t="s">
        <v>572</v>
      </c>
      <c r="BY182" s="25"/>
      <c r="BZ182" s="74">
        <v>0</v>
      </c>
      <c r="CA182" s="25" t="s">
        <v>5609</v>
      </c>
      <c r="CB182" s="24">
        <v>48.113999999999997</v>
      </c>
      <c r="CC182" s="24">
        <v>48.113999999999997</v>
      </c>
      <c r="CD182" s="24">
        <v>94.206000000000003</v>
      </c>
      <c r="CE182" s="24">
        <v>1</v>
      </c>
      <c r="CF182" s="24">
        <v>100</v>
      </c>
      <c r="CG182" s="24">
        <v>92</v>
      </c>
      <c r="CH182" s="24">
        <v>58.866</v>
      </c>
      <c r="CI182" s="24">
        <v>89.9</v>
      </c>
      <c r="CJ182" s="24">
        <v>141.274</v>
      </c>
      <c r="CK182" s="24">
        <v>2</v>
      </c>
      <c r="CL182" s="99" t="s">
        <v>1680</v>
      </c>
      <c r="CM182" s="96" t="s">
        <v>5610</v>
      </c>
      <c r="CN182" s="24">
        <v>0</v>
      </c>
      <c r="CO182" s="24">
        <v>0</v>
      </c>
      <c r="CP182" s="24">
        <v>168.501</v>
      </c>
      <c r="CQ182" s="24">
        <v>0</v>
      </c>
      <c r="CR182" s="24">
        <v>99</v>
      </c>
      <c r="CS182" s="24">
        <v>94</v>
      </c>
      <c r="CT182" s="24">
        <v>1</v>
      </c>
      <c r="CU182" s="24">
        <v>1</v>
      </c>
      <c r="CV182" s="25" t="s">
        <v>5611</v>
      </c>
      <c r="CW182" s="24">
        <v>0</v>
      </c>
      <c r="CX182" s="24">
        <v>0</v>
      </c>
      <c r="CY182" s="24">
        <v>233.422</v>
      </c>
      <c r="CZ182" s="24">
        <v>0</v>
      </c>
      <c r="DA182" s="24">
        <v>2.3839999999999999</v>
      </c>
      <c r="DB182" s="24">
        <v>2.3839999999999999</v>
      </c>
      <c r="DC182" s="24">
        <v>27.58</v>
      </c>
      <c r="DD182" s="24">
        <v>1</v>
      </c>
      <c r="DE182" s="25" t="s">
        <v>5612</v>
      </c>
      <c r="DF182" s="24">
        <v>0</v>
      </c>
      <c r="DG182" s="24">
        <v>0</v>
      </c>
      <c r="DH182" s="24">
        <v>45.901000000000003</v>
      </c>
      <c r="DI182" s="24">
        <v>0</v>
      </c>
      <c r="DJ182" s="24">
        <v>98</v>
      </c>
      <c r="DK182" s="24">
        <v>98</v>
      </c>
      <c r="DL182" s="24">
        <v>96.117999999999995</v>
      </c>
      <c r="DM182" s="24">
        <v>1295.3689999999999</v>
      </c>
      <c r="DN182" s="24">
        <v>1296.4190000000001</v>
      </c>
      <c r="DO182" s="24">
        <v>15</v>
      </c>
      <c r="DP182" s="25" t="s">
        <v>5613</v>
      </c>
      <c r="DQ182" s="25" t="s">
        <v>510</v>
      </c>
      <c r="DR182" s="25" t="s">
        <v>956</v>
      </c>
      <c r="DS182" s="74">
        <v>1</v>
      </c>
      <c r="DT182" s="25" t="s">
        <v>5614</v>
      </c>
      <c r="DU182" s="24">
        <v>0</v>
      </c>
      <c r="DV182" s="24">
        <v>0</v>
      </c>
      <c r="DW182" s="24">
        <v>69.936999999999998</v>
      </c>
      <c r="DX182" s="24">
        <v>0</v>
      </c>
      <c r="DY182" s="24">
        <v>100</v>
      </c>
      <c r="DZ182" s="24">
        <v>80</v>
      </c>
      <c r="EA182" s="24">
        <v>27.055</v>
      </c>
      <c r="EB182" s="24">
        <v>65.917000000000002</v>
      </c>
      <c r="EC182" s="24">
        <v>69.396000000000001</v>
      </c>
      <c r="ED182" s="24">
        <v>3</v>
      </c>
      <c r="EE182" s="96" t="s">
        <v>417</v>
      </c>
      <c r="EF182" s="96" t="s">
        <v>364</v>
      </c>
      <c r="EG182" s="24">
        <v>0</v>
      </c>
      <c r="EH182" s="24">
        <v>0</v>
      </c>
      <c r="EI182" s="24">
        <v>167.155</v>
      </c>
      <c r="EJ182" s="24">
        <v>0</v>
      </c>
      <c r="EK182" s="24">
        <v>95</v>
      </c>
      <c r="EL182" s="24">
        <v>90</v>
      </c>
      <c r="EM182" s="24">
        <v>0</v>
      </c>
      <c r="EN182" s="24">
        <v>1</v>
      </c>
      <c r="EO182" s="25" t="s">
        <v>5615</v>
      </c>
      <c r="EP182" s="24">
        <v>24.99</v>
      </c>
      <c r="EQ182" s="24">
        <v>27.542000000000002</v>
      </c>
      <c r="ER182" s="24">
        <v>34.029000000000003</v>
      </c>
      <c r="ES182" s="24">
        <v>2</v>
      </c>
      <c r="ET182" s="25" t="s">
        <v>825</v>
      </c>
      <c r="EU182" s="24">
        <v>0</v>
      </c>
      <c r="EV182" s="24">
        <v>0</v>
      </c>
      <c r="EW182" s="24">
        <v>283.71899999999999</v>
      </c>
      <c r="EX182" s="24">
        <v>0</v>
      </c>
      <c r="EY182" s="24">
        <v>97</v>
      </c>
      <c r="EZ182" s="24">
        <v>95</v>
      </c>
      <c r="FA182" s="24">
        <v>4.4009999999999998</v>
      </c>
      <c r="FB182" s="24">
        <v>159.1</v>
      </c>
      <c r="FC182" s="24">
        <v>162.53299999999999</v>
      </c>
      <c r="FD182" s="24">
        <v>14</v>
      </c>
      <c r="FE182" s="25" t="s">
        <v>5616</v>
      </c>
      <c r="FF182" s="24">
        <v>1</v>
      </c>
      <c r="FG182" s="24">
        <v>2</v>
      </c>
      <c r="FH182" s="24">
        <v>1</v>
      </c>
      <c r="FI182" s="24">
        <v>1</v>
      </c>
      <c r="FJ182" s="24">
        <v>1</v>
      </c>
      <c r="FK182" s="24">
        <v>0</v>
      </c>
      <c r="FL182" s="25" t="s">
        <v>313</v>
      </c>
      <c r="FM182" s="25" t="s">
        <v>313</v>
      </c>
      <c r="FN182" s="24">
        <v>1</v>
      </c>
      <c r="FO182" s="24">
        <v>114.089</v>
      </c>
      <c r="FP182" s="24">
        <v>429.11700000000002</v>
      </c>
      <c r="FQ182" s="24">
        <v>496.13900000000001</v>
      </c>
      <c r="FR182" s="24">
        <v>11</v>
      </c>
      <c r="FS182" s="25" t="s">
        <v>5617</v>
      </c>
      <c r="FT182" s="25" t="s">
        <v>323</v>
      </c>
      <c r="FU182" s="25"/>
      <c r="FV182" s="74">
        <v>1</v>
      </c>
      <c r="FW182" s="25" t="s">
        <v>5618</v>
      </c>
      <c r="FX182" s="25" t="s">
        <v>343</v>
      </c>
      <c r="FY182" s="24">
        <v>39.1</v>
      </c>
      <c r="FZ182" s="24">
        <v>301.34899999999999</v>
      </c>
      <c r="GA182" s="24">
        <v>302.35500000000002</v>
      </c>
      <c r="GB182" s="24">
        <v>12</v>
      </c>
      <c r="GC182" s="25" t="s">
        <v>4589</v>
      </c>
      <c r="GD182" s="25" t="s">
        <v>327</v>
      </c>
      <c r="GE182" s="25"/>
      <c r="GF182" s="74">
        <v>0</v>
      </c>
      <c r="GG182" s="25" t="s">
        <v>5619</v>
      </c>
      <c r="GH182" s="25" t="s">
        <v>339</v>
      </c>
      <c r="GI182" s="24">
        <v>28.648</v>
      </c>
      <c r="GJ182" s="24">
        <v>96.885000000000005</v>
      </c>
      <c r="GK182" s="24">
        <v>101.94199999999999</v>
      </c>
      <c r="GL182" s="24">
        <v>3</v>
      </c>
      <c r="GM182" s="24">
        <v>2</v>
      </c>
      <c r="GN182" s="25" t="s">
        <v>5620</v>
      </c>
      <c r="GO182" s="24">
        <v>13.989000000000001</v>
      </c>
      <c r="GP182" s="24">
        <v>13.989000000000001</v>
      </c>
      <c r="GQ182" s="24">
        <v>28.381</v>
      </c>
      <c r="GR182" s="24">
        <v>1</v>
      </c>
      <c r="GS182" s="24">
        <v>1</v>
      </c>
      <c r="GT182" s="24">
        <v>2</v>
      </c>
      <c r="GU182" s="24">
        <v>1</v>
      </c>
      <c r="GV182" s="24">
        <v>2</v>
      </c>
      <c r="GW182" s="25" t="s">
        <v>345</v>
      </c>
      <c r="GX182" s="24">
        <v>9.5559999999999992</v>
      </c>
      <c r="GY182" s="24">
        <v>73.623999999999995</v>
      </c>
      <c r="GZ182" s="24">
        <v>90.156999999999996</v>
      </c>
      <c r="HA182" s="24">
        <v>15</v>
      </c>
      <c r="HB182" s="24">
        <v>1</v>
      </c>
      <c r="HC182" s="24">
        <v>1</v>
      </c>
      <c r="HD182" s="24">
        <v>2</v>
      </c>
      <c r="HE182" s="24">
        <v>2</v>
      </c>
      <c r="HF182" s="24">
        <v>2</v>
      </c>
      <c r="HG182" s="24">
        <v>6</v>
      </c>
      <c r="HH182" s="24">
        <v>5</v>
      </c>
      <c r="HI182" s="25" t="s">
        <v>3684</v>
      </c>
      <c r="HJ182" s="25" t="s">
        <v>3685</v>
      </c>
      <c r="HK182" s="8"/>
      <c r="HL182" s="25" t="s">
        <v>5604</v>
      </c>
      <c r="HM182" s="23">
        <v>44267.427870370368</v>
      </c>
      <c r="HN182" s="23">
        <v>44267.457499999997</v>
      </c>
      <c r="HO182" s="24">
        <v>100</v>
      </c>
      <c r="HP182" s="24">
        <v>2559</v>
      </c>
      <c r="HQ182" s="24">
        <v>1</v>
      </c>
      <c r="HR182" s="23">
        <v>44267.457512615743</v>
      </c>
      <c r="HS182" s="25" t="s">
        <v>314</v>
      </c>
      <c r="HT182" s="25" t="s">
        <v>596</v>
      </c>
      <c r="HU182" s="25" t="s">
        <v>597</v>
      </c>
      <c r="HV182" s="25" t="s">
        <v>317</v>
      </c>
      <c r="HW182" s="24">
        <v>1</v>
      </c>
      <c r="HX182" s="24">
        <v>2</v>
      </c>
      <c r="HY182" s="24">
        <v>2</v>
      </c>
      <c r="HZ182" s="24">
        <v>2</v>
      </c>
      <c r="IA182" s="24">
        <v>4</v>
      </c>
      <c r="IB182" s="24">
        <v>3</v>
      </c>
      <c r="IC182" s="24">
        <v>1</v>
      </c>
      <c r="ID182" s="24">
        <v>1</v>
      </c>
      <c r="IE182" s="25" t="s">
        <v>1276</v>
      </c>
      <c r="IF182" s="24">
        <v>3</v>
      </c>
      <c r="IG182" s="24">
        <v>0</v>
      </c>
      <c r="IH182" s="25" t="s">
        <v>427</v>
      </c>
      <c r="II182" s="25" t="s">
        <v>391</v>
      </c>
      <c r="IJ182" s="25"/>
      <c r="IK182" s="74">
        <v>1</v>
      </c>
      <c r="IL182" s="25" t="s">
        <v>1146</v>
      </c>
      <c r="IM182" s="74">
        <v>33</v>
      </c>
      <c r="IN182" s="25"/>
      <c r="IO182" s="74">
        <v>1</v>
      </c>
      <c r="IP182" s="25" t="s">
        <v>5621</v>
      </c>
      <c r="IQ182" s="25" t="s">
        <v>1727</v>
      </c>
      <c r="IR182" s="74">
        <v>22</v>
      </c>
      <c r="IS182" s="25"/>
      <c r="IT182" s="74">
        <v>1</v>
      </c>
      <c r="IU182" s="25" t="s">
        <v>5622</v>
      </c>
      <c r="IV182" s="74">
        <v>27</v>
      </c>
      <c r="IW182" s="25"/>
      <c r="IX182" s="74">
        <v>0</v>
      </c>
      <c r="IY182" s="25" t="s">
        <v>5623</v>
      </c>
      <c r="IZ182" s="25" t="s">
        <v>1150</v>
      </c>
      <c r="JA182" s="74">
        <v>40</v>
      </c>
      <c r="JB182" s="25"/>
      <c r="JC182" s="74">
        <v>1</v>
      </c>
      <c r="JD182" s="25" t="s">
        <v>2847</v>
      </c>
      <c r="JE182" s="74">
        <v>60</v>
      </c>
      <c r="JF182" s="25"/>
      <c r="JG182" s="74">
        <v>1</v>
      </c>
      <c r="JH182" s="25" t="s">
        <v>5624</v>
      </c>
      <c r="JI182" s="24">
        <v>2</v>
      </c>
      <c r="JJ182" s="24">
        <v>0</v>
      </c>
      <c r="JK182" s="24">
        <v>3</v>
      </c>
      <c r="JL182" s="24">
        <v>2</v>
      </c>
      <c r="JM182" s="25" t="s">
        <v>5625</v>
      </c>
      <c r="JN182" s="24">
        <v>1</v>
      </c>
      <c r="JO182" s="24">
        <v>2</v>
      </c>
      <c r="JP182" s="24">
        <v>2</v>
      </c>
      <c r="JQ182" s="24">
        <v>3</v>
      </c>
      <c r="JR182" s="24">
        <v>1</v>
      </c>
      <c r="JS182" s="25" t="s">
        <v>5626</v>
      </c>
      <c r="JT182" s="24">
        <v>2</v>
      </c>
      <c r="JU182" s="24">
        <v>1</v>
      </c>
      <c r="JV182" s="25" t="s">
        <v>5627</v>
      </c>
      <c r="JW182" s="24">
        <v>2</v>
      </c>
      <c r="JX182" s="24">
        <v>2</v>
      </c>
      <c r="JY182" s="24">
        <v>0</v>
      </c>
      <c r="JZ182" s="24">
        <v>1</v>
      </c>
      <c r="KA182" s="24">
        <v>0</v>
      </c>
      <c r="KB182" s="25" t="s">
        <v>313</v>
      </c>
      <c r="KC182" s="25" t="s">
        <v>313</v>
      </c>
      <c r="KD182" s="24">
        <v>2</v>
      </c>
      <c r="KE182" s="24">
        <v>6.1139999999999999</v>
      </c>
      <c r="KF182" s="24">
        <v>27.593</v>
      </c>
      <c r="KG182" s="24">
        <v>34.637999999999998</v>
      </c>
      <c r="KH182" s="24">
        <v>7</v>
      </c>
      <c r="KI182" s="24">
        <v>1</v>
      </c>
      <c r="KJ182" s="24">
        <v>1</v>
      </c>
      <c r="KK182" s="24">
        <v>2</v>
      </c>
      <c r="KL182" s="24">
        <v>2</v>
      </c>
      <c r="KM182" s="24">
        <v>1</v>
      </c>
      <c r="KN182" s="24">
        <v>10</v>
      </c>
      <c r="KO182" s="24">
        <v>2</v>
      </c>
      <c r="KP182" s="25" t="s">
        <v>322</v>
      </c>
      <c r="KQ182" s="25" t="s">
        <v>313</v>
      </c>
      <c r="KR182" s="24">
        <v>1</v>
      </c>
      <c r="KS182" s="25" t="s">
        <v>633</v>
      </c>
      <c r="KT182" s="25" t="s">
        <v>313</v>
      </c>
      <c r="KU182" s="24">
        <v>4</v>
      </c>
      <c r="KV182" s="24">
        <v>3</v>
      </c>
      <c r="KW182" s="24">
        <v>4</v>
      </c>
      <c r="KX182" s="24">
        <v>4</v>
      </c>
      <c r="KY182" s="24">
        <v>4</v>
      </c>
      <c r="KZ182" s="24">
        <v>4</v>
      </c>
      <c r="LA182" s="24">
        <v>4</v>
      </c>
      <c r="LB182" s="24">
        <v>4</v>
      </c>
      <c r="LC182" s="24">
        <v>4</v>
      </c>
      <c r="LD182" s="24">
        <v>4</v>
      </c>
      <c r="LE182" s="24">
        <v>5</v>
      </c>
      <c r="LF182" s="24">
        <v>4</v>
      </c>
      <c r="LG182" s="24">
        <v>3</v>
      </c>
      <c r="LH182" s="24">
        <v>1</v>
      </c>
      <c r="LI182" s="24">
        <v>3</v>
      </c>
      <c r="LJ182" s="24">
        <v>4</v>
      </c>
      <c r="LK182" s="24">
        <v>3</v>
      </c>
      <c r="LL182" s="24">
        <v>4</v>
      </c>
      <c r="LM182" s="24">
        <v>4</v>
      </c>
      <c r="LN182" s="24">
        <v>4</v>
      </c>
      <c r="LO182" s="24">
        <v>4</v>
      </c>
      <c r="LP182" s="24">
        <v>4</v>
      </c>
      <c r="LQ182" s="24">
        <v>4</v>
      </c>
      <c r="LR182" s="24">
        <v>3</v>
      </c>
      <c r="LS182" s="24">
        <v>4</v>
      </c>
      <c r="LT182" s="24">
        <v>4</v>
      </c>
      <c r="LU182" s="24">
        <v>4</v>
      </c>
      <c r="LV182" s="25" t="s">
        <v>5628</v>
      </c>
      <c r="LW182" s="25" t="s">
        <v>5629</v>
      </c>
      <c r="LX182" s="25" t="s">
        <v>5630</v>
      </c>
      <c r="LY182" s="25" t="s">
        <v>5631</v>
      </c>
      <c r="LZ182" s="24">
        <v>52</v>
      </c>
      <c r="MA182">
        <f t="shared" si="117"/>
        <v>3</v>
      </c>
      <c r="MB182">
        <f t="shared" si="118"/>
        <v>13</v>
      </c>
      <c r="MC182">
        <f t="shared" si="119"/>
        <v>8</v>
      </c>
      <c r="MD182">
        <f t="shared" si="120"/>
        <v>7</v>
      </c>
      <c r="ME182">
        <f t="shared" si="150"/>
        <v>48</v>
      </c>
      <c r="MF182">
        <f t="shared" si="151"/>
        <v>0.5</v>
      </c>
      <c r="MG182">
        <f t="shared" si="152"/>
        <v>2.1666666666666665</v>
      </c>
      <c r="MH182">
        <f t="shared" si="153"/>
        <v>1.6</v>
      </c>
      <c r="MI182">
        <f t="shared" si="154"/>
        <v>1.4</v>
      </c>
      <c r="MJ182">
        <f t="shared" si="155"/>
        <v>4</v>
      </c>
      <c r="MK182">
        <f t="shared" si="156"/>
        <v>0.6</v>
      </c>
      <c r="ML182">
        <f t="shared" si="157"/>
        <v>1.4</v>
      </c>
      <c r="MM182">
        <f t="shared" si="158"/>
        <v>1</v>
      </c>
      <c r="MN182">
        <f t="shared" si="159"/>
        <v>2</v>
      </c>
      <c r="MO182">
        <f t="shared" si="160"/>
        <v>0.66666666666666663</v>
      </c>
      <c r="MP182">
        <f t="shared" si="161"/>
        <v>1.5</v>
      </c>
      <c r="MQ182">
        <f t="shared" si="162"/>
        <v>0</v>
      </c>
      <c r="MR182">
        <f t="shared" si="163"/>
        <v>2.3333333333333335</v>
      </c>
      <c r="MS182">
        <f t="shared" si="164"/>
        <v>97.857142857142861</v>
      </c>
      <c r="MT182">
        <f t="shared" si="165"/>
        <v>92.714285714285708</v>
      </c>
      <c r="MU182" s="77">
        <f t="shared" si="121"/>
        <v>1</v>
      </c>
      <c r="MV182">
        <f t="shared" si="122"/>
        <v>0</v>
      </c>
      <c r="MW182">
        <v>1</v>
      </c>
      <c r="MX182">
        <v>1</v>
      </c>
      <c r="MY182">
        <f t="shared" si="123"/>
        <v>1</v>
      </c>
      <c r="MZ182">
        <v>1</v>
      </c>
      <c r="NA182">
        <v>1</v>
      </c>
      <c r="NB182">
        <f t="shared" si="124"/>
        <v>1</v>
      </c>
      <c r="NC182">
        <f t="shared" si="125"/>
        <v>0</v>
      </c>
      <c r="ND182">
        <f t="shared" si="126"/>
        <v>0</v>
      </c>
      <c r="NE182">
        <f t="shared" si="127"/>
        <v>1</v>
      </c>
      <c r="NF182">
        <f t="shared" si="128"/>
        <v>0</v>
      </c>
      <c r="NG182">
        <f t="shared" si="129"/>
        <v>1</v>
      </c>
      <c r="NH182">
        <f t="shared" si="130"/>
        <v>1</v>
      </c>
      <c r="NI182">
        <f t="shared" si="131"/>
        <v>1</v>
      </c>
      <c r="NJ182">
        <f t="shared" si="132"/>
        <v>1</v>
      </c>
      <c r="NK182">
        <f t="shared" si="133"/>
        <v>0</v>
      </c>
      <c r="NL182">
        <f t="shared" si="134"/>
        <v>1</v>
      </c>
      <c r="NM182">
        <f t="shared" si="135"/>
        <v>1</v>
      </c>
      <c r="NN182" s="77">
        <f t="shared" si="136"/>
        <v>0.5</v>
      </c>
      <c r="NO182" s="77">
        <f t="shared" si="137"/>
        <v>1</v>
      </c>
      <c r="NP182" s="77">
        <f t="shared" si="138"/>
        <v>1</v>
      </c>
      <c r="NQ182" s="77">
        <f t="shared" si="139"/>
        <v>1</v>
      </c>
      <c r="NR182" s="77">
        <f t="shared" si="140"/>
        <v>1</v>
      </c>
      <c r="NS182" s="77">
        <f t="shared" si="141"/>
        <v>1</v>
      </c>
      <c r="NT182" s="77">
        <f t="shared" si="142"/>
        <v>1</v>
      </c>
      <c r="NU182" s="77">
        <f t="shared" si="143"/>
        <v>1</v>
      </c>
      <c r="NV182" s="77">
        <f t="shared" si="144"/>
        <v>1</v>
      </c>
      <c r="NW182" s="77" t="e">
        <f>IF(LEN(VLOOKUP(I:I,#REF!, 2, 0))=0, "", VLOOKUP(I:I,#REF!, 2, 0))</f>
        <v>#REF!</v>
      </c>
      <c r="NX182" s="77" t="e">
        <f>IF(LEN(VLOOKUP(I:I,#REF!, 3, 0))=0, "", VLOOKUP(I:I,#REF!, 3, 0))</f>
        <v>#REF!</v>
      </c>
      <c r="NY182" s="77">
        <f t="shared" si="166"/>
        <v>0.83333333333333337</v>
      </c>
      <c r="NZ182" s="77">
        <f t="shared" si="167"/>
        <v>1</v>
      </c>
      <c r="OA182" s="77">
        <f t="shared" si="168"/>
        <v>0.5</v>
      </c>
      <c r="OB182" s="77">
        <f t="shared" si="145"/>
        <v>0.5</v>
      </c>
      <c r="OC182">
        <f t="shared" si="146"/>
        <v>0.5</v>
      </c>
      <c r="OD182" s="77">
        <f t="shared" si="169"/>
        <v>0.5</v>
      </c>
      <c r="OE182">
        <f t="shared" si="147"/>
        <v>0.9</v>
      </c>
      <c r="OF182">
        <f t="shared" si="148"/>
        <v>0.90909090909090906</v>
      </c>
      <c r="OG182" t="e">
        <f t="shared" si="170"/>
        <v>#REF!</v>
      </c>
      <c r="OH182">
        <f t="shared" si="149"/>
        <v>0.66666666666666663</v>
      </c>
      <c r="OI182">
        <f t="shared" si="171"/>
        <v>0.5</v>
      </c>
      <c r="OJ182" s="77">
        <f t="shared" si="172"/>
        <v>0.75</v>
      </c>
      <c r="OK182" t="e">
        <f>IF(LEN(VLOOKUP(I:I,#REF!, 2, 0))=0, "", VLOOKUP(I:I,#REF!, 2, 0))</f>
        <v>#REF!</v>
      </c>
      <c r="OL182" t="e">
        <f>IF(LEN(VLOOKUP(I:I,#REF!, 3, 0))=0, "", VLOOKUP(I:I,#REF!, 3, 0))</f>
        <v>#REF!</v>
      </c>
      <c r="OM182" t="s">
        <v>353</v>
      </c>
      <c r="ON182" t="s">
        <v>353</v>
      </c>
      <c r="OO182" s="1">
        <v>1</v>
      </c>
      <c r="OP182">
        <f t="shared" si="173"/>
        <v>12</v>
      </c>
      <c r="OQ182">
        <v>0</v>
      </c>
      <c r="OR182">
        <v>6</v>
      </c>
      <c r="OS182">
        <f t="shared" si="174"/>
        <v>1</v>
      </c>
    </row>
    <row r="183" spans="6:409" ht="18" customHeight="1">
      <c r="F183">
        <v>1</v>
      </c>
      <c r="G183">
        <v>1</v>
      </c>
      <c r="H183" s="110" t="s">
        <v>2303</v>
      </c>
      <c r="I183" s="110" t="s">
        <v>2303</v>
      </c>
      <c r="J183" s="5"/>
      <c r="K183" s="6">
        <v>44264.435856481483</v>
      </c>
      <c r="L183" s="6">
        <v>44264.572557870371</v>
      </c>
      <c r="M183" s="7">
        <v>100</v>
      </c>
      <c r="N183" s="7">
        <v>2</v>
      </c>
      <c r="O183" s="73">
        <v>1</v>
      </c>
      <c r="P183" s="4" t="s">
        <v>313</v>
      </c>
      <c r="Q183" s="7">
        <v>11811</v>
      </c>
      <c r="R183" s="7">
        <v>1</v>
      </c>
      <c r="S183" s="6">
        <v>44264.572571655095</v>
      </c>
      <c r="T183" s="4" t="s">
        <v>314</v>
      </c>
      <c r="U183" s="4" t="s">
        <v>779</v>
      </c>
      <c r="V183" s="4" t="s">
        <v>1158</v>
      </c>
      <c r="W183" s="4" t="s">
        <v>317</v>
      </c>
      <c r="X183" s="7">
        <v>28.016999999999999</v>
      </c>
      <c r="Y183" s="7">
        <v>40.332999999999998</v>
      </c>
      <c r="Z183" s="7">
        <v>43.88</v>
      </c>
      <c r="AA183" s="7">
        <v>2</v>
      </c>
      <c r="AB183" s="7">
        <v>3</v>
      </c>
      <c r="AC183" s="7">
        <v>1</v>
      </c>
      <c r="AD183" s="7">
        <v>0</v>
      </c>
      <c r="AE183" s="7">
        <v>3</v>
      </c>
      <c r="AF183" s="7">
        <v>1</v>
      </c>
      <c r="AG183" s="7">
        <v>3</v>
      </c>
      <c r="AH183" s="7">
        <v>0</v>
      </c>
      <c r="AI183" s="7">
        <v>0</v>
      </c>
      <c r="AJ183" s="4" t="s">
        <v>2304</v>
      </c>
      <c r="AK183" s="7">
        <v>3.1629999999999998</v>
      </c>
      <c r="AL183" s="7">
        <v>9.2750000000000004</v>
      </c>
      <c r="AM183" s="7">
        <v>11.737</v>
      </c>
      <c r="AN183" s="7">
        <v>2</v>
      </c>
      <c r="AO183" s="7">
        <v>3</v>
      </c>
      <c r="AP183" s="7">
        <v>1</v>
      </c>
      <c r="AQ183" s="7">
        <v>0</v>
      </c>
      <c r="AR183" s="7">
        <v>0</v>
      </c>
      <c r="AS183" s="7">
        <v>156.983</v>
      </c>
      <c r="AT183" s="7">
        <v>0</v>
      </c>
      <c r="AU183" s="7">
        <v>390.31900000000002</v>
      </c>
      <c r="AV183" s="7">
        <v>681.76499999999999</v>
      </c>
      <c r="AW183" s="7">
        <v>699.27</v>
      </c>
      <c r="AX183" s="7">
        <v>24</v>
      </c>
      <c r="AY183" s="4" t="s">
        <v>1788</v>
      </c>
      <c r="AZ183" s="4" t="s">
        <v>331</v>
      </c>
      <c r="BA183" s="4"/>
      <c r="BB183" s="73">
        <v>0</v>
      </c>
      <c r="BC183" s="4" t="s">
        <v>2305</v>
      </c>
      <c r="BD183" s="7">
        <v>320.42200000000003</v>
      </c>
      <c r="BE183" s="7">
        <v>556.726</v>
      </c>
      <c r="BF183" s="7">
        <v>835.74</v>
      </c>
      <c r="BG183" s="7">
        <v>2</v>
      </c>
      <c r="BH183" s="7">
        <v>5.218</v>
      </c>
      <c r="BI183" s="7">
        <v>37.337000000000003</v>
      </c>
      <c r="BJ183" s="7">
        <v>39.292999999999999</v>
      </c>
      <c r="BK183" s="7">
        <v>4</v>
      </c>
      <c r="BL183" s="4" t="s">
        <v>600</v>
      </c>
      <c r="BM183" s="7">
        <v>21.777000000000001</v>
      </c>
      <c r="BN183" s="7">
        <v>21.777000000000001</v>
      </c>
      <c r="BO183" s="7">
        <v>69.358000000000004</v>
      </c>
      <c r="BP183" s="7">
        <v>1</v>
      </c>
      <c r="BQ183" s="7">
        <v>85</v>
      </c>
      <c r="BR183" s="7">
        <v>80</v>
      </c>
      <c r="BS183" s="7">
        <v>211.06899999999999</v>
      </c>
      <c r="BT183" s="7">
        <v>607.67999999999995</v>
      </c>
      <c r="BU183" s="7">
        <v>649.05999999999995</v>
      </c>
      <c r="BV183" s="7">
        <v>18</v>
      </c>
      <c r="BW183" s="4" t="s">
        <v>572</v>
      </c>
      <c r="BX183" s="4" t="s">
        <v>572</v>
      </c>
      <c r="BY183" s="4"/>
      <c r="BZ183" s="73">
        <v>0</v>
      </c>
      <c r="CA183" s="4" t="s">
        <v>2306</v>
      </c>
      <c r="CB183" s="7">
        <v>25.745000000000001</v>
      </c>
      <c r="CC183" s="7">
        <v>25.745000000000001</v>
      </c>
      <c r="CD183" s="7">
        <v>94.805000000000007</v>
      </c>
      <c r="CE183" s="7">
        <v>1</v>
      </c>
      <c r="CF183" s="7">
        <v>75</v>
      </c>
      <c r="CG183" s="7">
        <v>50</v>
      </c>
      <c r="CH183" s="7">
        <v>37.987000000000002</v>
      </c>
      <c r="CI183" s="7">
        <v>54.101999999999997</v>
      </c>
      <c r="CJ183" s="7">
        <v>60.83</v>
      </c>
      <c r="CK183" s="7">
        <v>2</v>
      </c>
      <c r="CL183" s="97" t="s">
        <v>413</v>
      </c>
      <c r="CM183" s="94" t="s">
        <v>414</v>
      </c>
      <c r="CN183" s="7">
        <v>0</v>
      </c>
      <c r="CO183" s="7">
        <v>0</v>
      </c>
      <c r="CP183" s="7">
        <v>159.84800000000001</v>
      </c>
      <c r="CQ183" s="7">
        <v>0</v>
      </c>
      <c r="CR183" s="7">
        <v>81</v>
      </c>
      <c r="CS183" s="7">
        <v>75</v>
      </c>
      <c r="CT183" s="7">
        <v>1</v>
      </c>
      <c r="CU183" s="7">
        <v>2</v>
      </c>
      <c r="CV183" s="4" t="s">
        <v>2307</v>
      </c>
      <c r="CW183" s="7">
        <v>0</v>
      </c>
      <c r="CX183" s="7">
        <v>0</v>
      </c>
      <c r="CY183" s="7">
        <v>227.381</v>
      </c>
      <c r="CZ183" s="7">
        <v>0</v>
      </c>
      <c r="DA183" s="7">
        <v>6.1369999999999996</v>
      </c>
      <c r="DB183" s="7">
        <v>6.1369999999999996</v>
      </c>
      <c r="DC183" s="7">
        <v>10.782</v>
      </c>
      <c r="DD183" s="7">
        <v>1</v>
      </c>
      <c r="DE183" s="4" t="s">
        <v>377</v>
      </c>
      <c r="DF183" s="7">
        <v>0</v>
      </c>
      <c r="DG183" s="7">
        <v>0</v>
      </c>
      <c r="DH183" s="7">
        <v>36.179000000000002</v>
      </c>
      <c r="DI183" s="7">
        <v>0</v>
      </c>
      <c r="DJ183" s="7">
        <v>81</v>
      </c>
      <c r="DK183" s="7">
        <v>74</v>
      </c>
      <c r="DL183" s="7">
        <v>245.27099999999999</v>
      </c>
      <c r="DM183" s="7">
        <v>528.60299999999995</v>
      </c>
      <c r="DN183" s="7">
        <v>533.59900000000005</v>
      </c>
      <c r="DO183" s="7">
        <v>19</v>
      </c>
      <c r="DP183" s="4" t="s">
        <v>572</v>
      </c>
      <c r="DQ183" s="4" t="s">
        <v>572</v>
      </c>
      <c r="DR183" s="4"/>
      <c r="DS183" s="73">
        <v>0</v>
      </c>
      <c r="DT183" s="4" t="s">
        <v>2308</v>
      </c>
      <c r="DU183" s="7">
        <v>0</v>
      </c>
      <c r="DV183" s="7">
        <v>0</v>
      </c>
      <c r="DW183" s="7">
        <v>77.853999999999999</v>
      </c>
      <c r="DX183" s="7">
        <v>0</v>
      </c>
      <c r="DY183" s="7">
        <v>80</v>
      </c>
      <c r="DZ183" s="7">
        <v>60</v>
      </c>
      <c r="EA183" s="7">
        <v>31.991</v>
      </c>
      <c r="EB183" s="7">
        <v>47.581000000000003</v>
      </c>
      <c r="EC183" s="7">
        <v>59.98</v>
      </c>
      <c r="ED183" s="7">
        <v>2</v>
      </c>
      <c r="EE183" s="94" t="s">
        <v>417</v>
      </c>
      <c r="EF183" s="94" t="s">
        <v>364</v>
      </c>
      <c r="EG183" s="7">
        <v>0</v>
      </c>
      <c r="EH183" s="7">
        <v>0</v>
      </c>
      <c r="EI183" s="7">
        <v>163.881</v>
      </c>
      <c r="EJ183" s="7">
        <v>0</v>
      </c>
      <c r="EK183" s="7">
        <v>75</v>
      </c>
      <c r="EL183" s="7">
        <v>65</v>
      </c>
      <c r="EM183" s="7">
        <v>1</v>
      </c>
      <c r="EN183" s="7">
        <v>3</v>
      </c>
      <c r="EO183" s="4" t="s">
        <v>2309</v>
      </c>
      <c r="EP183" s="7">
        <v>14.784000000000001</v>
      </c>
      <c r="EQ183" s="7">
        <v>31.512</v>
      </c>
      <c r="ER183" s="7">
        <v>34.835999999999999</v>
      </c>
      <c r="ES183" s="7">
        <v>4</v>
      </c>
      <c r="ET183" s="4" t="s">
        <v>2310</v>
      </c>
      <c r="EU183" s="7">
        <v>0</v>
      </c>
      <c r="EV183" s="7">
        <v>0</v>
      </c>
      <c r="EW183" s="7">
        <v>281.44600000000003</v>
      </c>
      <c r="EX183" s="7">
        <v>0</v>
      </c>
      <c r="EY183" s="7">
        <v>89</v>
      </c>
      <c r="EZ183" s="7">
        <v>83</v>
      </c>
      <c r="FA183" s="7">
        <v>8.9860000000000007</v>
      </c>
      <c r="FB183" s="7">
        <v>217.05099999999999</v>
      </c>
      <c r="FC183" s="7">
        <v>218.9</v>
      </c>
      <c r="FD183" s="7">
        <v>14</v>
      </c>
      <c r="FE183" s="4" t="s">
        <v>2311</v>
      </c>
      <c r="FF183" s="7">
        <v>4</v>
      </c>
      <c r="FG183" s="7">
        <v>1</v>
      </c>
      <c r="FH183" s="7">
        <v>1</v>
      </c>
      <c r="FI183" s="7">
        <v>2</v>
      </c>
      <c r="FJ183" s="7">
        <v>2</v>
      </c>
      <c r="FK183" s="7">
        <v>0</v>
      </c>
      <c r="FL183" s="4" t="s">
        <v>336</v>
      </c>
      <c r="FM183" s="4" t="s">
        <v>2312</v>
      </c>
      <c r="FN183" s="7">
        <v>3</v>
      </c>
      <c r="FO183" s="7">
        <v>80.328000000000003</v>
      </c>
      <c r="FP183" s="7">
        <v>159.529</v>
      </c>
      <c r="FQ183" s="7">
        <v>161.5</v>
      </c>
      <c r="FR183" s="7">
        <v>3</v>
      </c>
      <c r="FS183" s="4" t="s">
        <v>323</v>
      </c>
      <c r="FT183" s="4" t="s">
        <v>323</v>
      </c>
      <c r="FU183" s="4"/>
      <c r="FV183" s="73">
        <v>1</v>
      </c>
      <c r="FW183" s="4" t="s">
        <v>2313</v>
      </c>
      <c r="FX183" s="4" t="s">
        <v>312</v>
      </c>
      <c r="FY183" s="7">
        <v>612.57899999999995</v>
      </c>
      <c r="FZ183" s="7">
        <v>1298.5160000000001</v>
      </c>
      <c r="GA183" s="7">
        <v>1304.8679999999999</v>
      </c>
      <c r="GB183" s="7">
        <v>14</v>
      </c>
      <c r="GC183" s="4" t="s">
        <v>2314</v>
      </c>
      <c r="GD183" s="4" t="s">
        <v>695</v>
      </c>
      <c r="GE183" s="4" t="s">
        <v>2315</v>
      </c>
      <c r="GF183" s="73">
        <v>0</v>
      </c>
      <c r="GG183" s="4" t="s">
        <v>2316</v>
      </c>
      <c r="GH183" s="4" t="s">
        <v>343</v>
      </c>
      <c r="GI183" s="7">
        <v>83.533000000000001</v>
      </c>
      <c r="GJ183" s="7">
        <v>111.514</v>
      </c>
      <c r="GK183" s="7">
        <v>155.88399999999999</v>
      </c>
      <c r="GL183" s="7">
        <v>3</v>
      </c>
      <c r="GM183" s="7">
        <v>1</v>
      </c>
      <c r="GN183" s="4" t="s">
        <v>2317</v>
      </c>
      <c r="GO183" s="7">
        <v>79.045000000000002</v>
      </c>
      <c r="GP183" s="7">
        <v>79.045000000000002</v>
      </c>
      <c r="GQ183" s="7">
        <v>83.63</v>
      </c>
      <c r="GR183" s="7">
        <v>1</v>
      </c>
      <c r="GS183" s="7">
        <v>1</v>
      </c>
      <c r="GT183" s="7">
        <v>2</v>
      </c>
      <c r="GU183" s="7">
        <v>1</v>
      </c>
      <c r="GV183" s="7">
        <v>4</v>
      </c>
      <c r="GW183" s="4" t="s">
        <v>345</v>
      </c>
      <c r="GX183" s="7">
        <v>16.146000000000001</v>
      </c>
      <c r="GY183" s="7">
        <v>81.817999999999998</v>
      </c>
      <c r="GZ183" s="7">
        <v>82.924000000000007</v>
      </c>
      <c r="HA183" s="7">
        <v>8</v>
      </c>
      <c r="HB183" s="7">
        <v>3</v>
      </c>
      <c r="HC183" s="7">
        <v>2</v>
      </c>
      <c r="HD183" s="7">
        <v>2</v>
      </c>
      <c r="HE183" s="7">
        <v>2</v>
      </c>
      <c r="HF183" s="7">
        <v>3</v>
      </c>
      <c r="HG183" s="7">
        <v>4</v>
      </c>
      <c r="HH183" s="7">
        <v>4</v>
      </c>
      <c r="HI183" s="4" t="s">
        <v>346</v>
      </c>
      <c r="HJ183" s="4" t="s">
        <v>347</v>
      </c>
      <c r="HK183" s="8"/>
      <c r="HL183" s="4" t="s">
        <v>2303</v>
      </c>
      <c r="HM183" s="6">
        <v>44267.425150462965</v>
      </c>
      <c r="HN183" s="6">
        <v>44267.46671296296</v>
      </c>
      <c r="HO183" s="7">
        <v>100</v>
      </c>
      <c r="HP183" s="7">
        <v>3591</v>
      </c>
      <c r="HQ183" s="7">
        <v>1</v>
      </c>
      <c r="HR183" s="6">
        <v>44267.466732060187</v>
      </c>
      <c r="HS183" s="4" t="s">
        <v>314</v>
      </c>
      <c r="HT183" s="4" t="s">
        <v>779</v>
      </c>
      <c r="HU183" s="4" t="s">
        <v>1158</v>
      </c>
      <c r="HV183" s="4" t="s">
        <v>317</v>
      </c>
      <c r="HW183" s="7">
        <v>1</v>
      </c>
      <c r="HX183" s="7">
        <v>1</v>
      </c>
      <c r="HY183" s="7">
        <v>2</v>
      </c>
      <c r="HZ183" s="7">
        <v>1</v>
      </c>
      <c r="IA183" s="7">
        <v>2</v>
      </c>
      <c r="IB183" s="7">
        <v>2</v>
      </c>
      <c r="IC183" s="7">
        <v>1</v>
      </c>
      <c r="ID183" s="7">
        <v>4</v>
      </c>
      <c r="IE183" s="4" t="s">
        <v>2318</v>
      </c>
      <c r="IF183" s="7">
        <v>3</v>
      </c>
      <c r="IG183" s="7">
        <v>0</v>
      </c>
      <c r="IH183" s="4" t="s">
        <v>427</v>
      </c>
      <c r="II183" s="4" t="s">
        <v>391</v>
      </c>
      <c r="IJ183" s="4"/>
      <c r="IK183" s="73">
        <v>1</v>
      </c>
      <c r="IL183" s="4" t="s">
        <v>428</v>
      </c>
      <c r="IM183" s="73">
        <v>33</v>
      </c>
      <c r="IN183" s="4"/>
      <c r="IO183" s="73">
        <v>1</v>
      </c>
      <c r="IP183" s="4" t="s">
        <v>2319</v>
      </c>
      <c r="IQ183" s="4" t="s">
        <v>356</v>
      </c>
      <c r="IR183" s="4" t="s">
        <v>320</v>
      </c>
      <c r="IS183" s="4"/>
      <c r="IT183" s="73">
        <v>-888</v>
      </c>
      <c r="IU183" s="4" t="s">
        <v>2320</v>
      </c>
      <c r="IV183" s="4"/>
      <c r="IW183" s="4"/>
      <c r="IX183" s="73">
        <v>0</v>
      </c>
      <c r="IY183" s="4" t="s">
        <v>2321</v>
      </c>
      <c r="IZ183" s="4" t="s">
        <v>2322</v>
      </c>
      <c r="JA183" s="73">
        <v>1</v>
      </c>
      <c r="JB183" s="73">
        <v>0.6</v>
      </c>
      <c r="JC183" s="73">
        <v>0</v>
      </c>
      <c r="JD183" s="4" t="s">
        <v>356</v>
      </c>
      <c r="JE183" s="4" t="s">
        <v>320</v>
      </c>
      <c r="JF183" s="4"/>
      <c r="JG183" s="73">
        <v>-888</v>
      </c>
      <c r="JH183" s="4" t="s">
        <v>356</v>
      </c>
      <c r="JI183" s="7">
        <v>2</v>
      </c>
      <c r="JJ183" s="7">
        <v>1</v>
      </c>
      <c r="JK183" s="7">
        <v>3</v>
      </c>
      <c r="JL183" s="7">
        <v>3</v>
      </c>
      <c r="JM183" s="4" t="s">
        <v>2323</v>
      </c>
      <c r="JN183" s="7">
        <v>1</v>
      </c>
      <c r="JO183" s="7">
        <v>1</v>
      </c>
      <c r="JP183" s="7">
        <v>1</v>
      </c>
      <c r="JQ183" s="7">
        <v>3</v>
      </c>
      <c r="JR183" s="7">
        <v>1</v>
      </c>
      <c r="JS183" s="4" t="s">
        <v>2324</v>
      </c>
      <c r="JT183" s="7">
        <v>2</v>
      </c>
      <c r="JU183" s="7">
        <v>1</v>
      </c>
      <c r="JV183" s="4" t="s">
        <v>2325</v>
      </c>
      <c r="JW183" s="7">
        <v>4</v>
      </c>
      <c r="JX183" s="7">
        <v>2</v>
      </c>
      <c r="JY183" s="7">
        <v>1</v>
      </c>
      <c r="JZ183" s="7">
        <v>1</v>
      </c>
      <c r="KA183" s="7">
        <v>0</v>
      </c>
      <c r="KB183" s="4" t="s">
        <v>313</v>
      </c>
      <c r="KC183" s="4" t="s">
        <v>313</v>
      </c>
      <c r="KD183" s="7">
        <v>2</v>
      </c>
      <c r="KE183" s="7">
        <v>11.077999999999999</v>
      </c>
      <c r="KF183" s="7">
        <v>40.603999999999999</v>
      </c>
      <c r="KG183" s="7">
        <v>42.128999999999998</v>
      </c>
      <c r="KH183" s="7">
        <v>5</v>
      </c>
      <c r="KI183" s="7">
        <v>3</v>
      </c>
      <c r="KJ183" s="7">
        <v>2</v>
      </c>
      <c r="KK183" s="7">
        <v>2</v>
      </c>
      <c r="KL183" s="7">
        <v>2</v>
      </c>
      <c r="KM183" s="7">
        <v>2</v>
      </c>
      <c r="KN183" s="7">
        <v>11</v>
      </c>
      <c r="KO183" s="7">
        <v>2</v>
      </c>
      <c r="KP183" s="4" t="s">
        <v>2326</v>
      </c>
      <c r="KQ183" s="4" t="s">
        <v>313</v>
      </c>
      <c r="KR183" s="7">
        <v>1</v>
      </c>
      <c r="KS183" s="4" t="s">
        <v>633</v>
      </c>
      <c r="KT183" s="4" t="s">
        <v>313</v>
      </c>
      <c r="KU183" s="7">
        <v>2</v>
      </c>
      <c r="KV183" s="7">
        <v>3</v>
      </c>
      <c r="KW183" s="7">
        <v>3</v>
      </c>
      <c r="KX183" s="7">
        <v>2</v>
      </c>
      <c r="KY183" s="7">
        <v>2</v>
      </c>
      <c r="KZ183" s="7">
        <v>2</v>
      </c>
      <c r="LA183" s="7">
        <v>3</v>
      </c>
      <c r="LB183" s="7">
        <v>2</v>
      </c>
      <c r="LC183" s="7">
        <v>4</v>
      </c>
      <c r="LD183" s="7">
        <v>2</v>
      </c>
      <c r="LE183" s="7">
        <v>2</v>
      </c>
      <c r="LF183" s="7">
        <v>2</v>
      </c>
      <c r="LG183" s="7">
        <v>1</v>
      </c>
      <c r="LH183" s="7">
        <v>2</v>
      </c>
      <c r="LI183" s="7">
        <v>1</v>
      </c>
      <c r="LJ183" s="7">
        <v>1</v>
      </c>
      <c r="LK183" s="7">
        <v>1</v>
      </c>
      <c r="LL183" s="7">
        <v>1</v>
      </c>
      <c r="LM183" s="7">
        <v>1</v>
      </c>
      <c r="LN183" s="7">
        <v>2</v>
      </c>
      <c r="LO183" s="7">
        <v>2</v>
      </c>
      <c r="LP183" s="7">
        <v>3</v>
      </c>
      <c r="LQ183" s="7">
        <v>3</v>
      </c>
      <c r="LR183" s="7">
        <v>1</v>
      </c>
      <c r="LS183" s="7">
        <v>1</v>
      </c>
      <c r="LT183" s="7">
        <v>2</v>
      </c>
      <c r="LU183" s="7">
        <v>4</v>
      </c>
      <c r="LV183" s="4" t="s">
        <v>2327</v>
      </c>
      <c r="LW183" s="4" t="s">
        <v>2328</v>
      </c>
      <c r="LX183" s="4" t="s">
        <v>2329</v>
      </c>
      <c r="LY183" s="4" t="s">
        <v>2330</v>
      </c>
      <c r="LZ183" s="7">
        <v>32</v>
      </c>
      <c r="MA183">
        <f t="shared" si="117"/>
        <v>7</v>
      </c>
      <c r="MB183">
        <f t="shared" si="118"/>
        <v>12</v>
      </c>
      <c r="MC183">
        <f t="shared" si="119"/>
        <v>12</v>
      </c>
      <c r="MD183">
        <f t="shared" si="120"/>
        <v>11</v>
      </c>
      <c r="ME183">
        <f t="shared" si="150"/>
        <v>29</v>
      </c>
      <c r="MF183">
        <f t="shared" si="151"/>
        <v>1.1666666666666667</v>
      </c>
      <c r="MG183">
        <f t="shared" si="152"/>
        <v>2</v>
      </c>
      <c r="MH183">
        <f t="shared" si="153"/>
        <v>2.4</v>
      </c>
      <c r="MI183">
        <f t="shared" si="154"/>
        <v>2.2000000000000002</v>
      </c>
      <c r="MJ183">
        <f t="shared" si="155"/>
        <v>2.4166666666666665</v>
      </c>
      <c r="MK183">
        <f t="shared" si="156"/>
        <v>1.8</v>
      </c>
      <c r="ML183">
        <f t="shared" si="157"/>
        <v>1.8</v>
      </c>
      <c r="MM183">
        <f t="shared" si="158"/>
        <v>1</v>
      </c>
      <c r="MN183">
        <f t="shared" si="159"/>
        <v>2</v>
      </c>
      <c r="MO183">
        <f t="shared" si="160"/>
        <v>1.6666666666666667</v>
      </c>
      <c r="MP183">
        <f t="shared" si="161"/>
        <v>1.8333333333333333</v>
      </c>
      <c r="MQ183">
        <f t="shared" si="162"/>
        <v>0.66666666666666663</v>
      </c>
      <c r="MR183">
        <f t="shared" si="163"/>
        <v>2.3333333333333335</v>
      </c>
      <c r="MS183">
        <f t="shared" si="164"/>
        <v>80.857142857142861</v>
      </c>
      <c r="MT183">
        <f t="shared" si="165"/>
        <v>69.571428571428569</v>
      </c>
      <c r="MU183" s="77">
        <f t="shared" si="121"/>
        <v>0</v>
      </c>
      <c r="MV183">
        <f t="shared" si="122"/>
        <v>0</v>
      </c>
      <c r="MW183">
        <v>1</v>
      </c>
      <c r="MX183">
        <v>1</v>
      </c>
      <c r="MY183">
        <f t="shared" si="123"/>
        <v>0</v>
      </c>
      <c r="MZ183">
        <v>1</v>
      </c>
      <c r="NA183">
        <v>1</v>
      </c>
      <c r="NB183">
        <f t="shared" si="124"/>
        <v>1</v>
      </c>
      <c r="NC183">
        <f t="shared" si="125"/>
        <v>0</v>
      </c>
      <c r="ND183">
        <f t="shared" si="126"/>
        <v>0</v>
      </c>
      <c r="NE183">
        <f t="shared" si="127"/>
        <v>0</v>
      </c>
      <c r="NF183">
        <f t="shared" si="128"/>
        <v>1</v>
      </c>
      <c r="NG183">
        <f t="shared" si="129"/>
        <v>1</v>
      </c>
      <c r="NH183">
        <f t="shared" si="130"/>
        <v>1</v>
      </c>
      <c r="NI183">
        <f t="shared" si="131"/>
        <v>1</v>
      </c>
      <c r="NJ183">
        <f t="shared" si="132"/>
        <v>0</v>
      </c>
      <c r="NK183">
        <f t="shared" si="133"/>
        <v>0</v>
      </c>
      <c r="NL183">
        <f t="shared" si="134"/>
        <v>0</v>
      </c>
      <c r="NM183">
        <f t="shared" si="135"/>
        <v>0</v>
      </c>
      <c r="NN183" s="77">
        <f t="shared" si="136"/>
        <v>0.5</v>
      </c>
      <c r="NO183" s="77">
        <f t="shared" si="137"/>
        <v>0</v>
      </c>
      <c r="NP183" s="77">
        <f t="shared" si="138"/>
        <v>1</v>
      </c>
      <c r="NQ183" s="77">
        <f t="shared" si="139"/>
        <v>0</v>
      </c>
      <c r="NR183" s="77">
        <f t="shared" si="140"/>
        <v>0</v>
      </c>
      <c r="NS183" s="77">
        <f t="shared" si="141"/>
        <v>1</v>
      </c>
      <c r="NT183" s="77">
        <f t="shared" si="142"/>
        <v>1</v>
      </c>
      <c r="NU183" s="77">
        <f t="shared" si="143"/>
        <v>1</v>
      </c>
      <c r="NV183" s="77">
        <f t="shared" si="144"/>
        <v>1</v>
      </c>
      <c r="NW183" s="77" t="e">
        <f>IF(LEN(VLOOKUP(I:I,#REF!, 2, 0))=0, "", VLOOKUP(I:I,#REF!, 2, 0))</f>
        <v>#REF!</v>
      </c>
      <c r="NX183" s="77" t="e">
        <f>IF(LEN(VLOOKUP(I:I,#REF!, 3, 0))=0, "", VLOOKUP(I:I,#REF!, 3, 0))</f>
        <v>#REF!</v>
      </c>
      <c r="NY183" s="77">
        <f t="shared" si="166"/>
        <v>0.66666666666666663</v>
      </c>
      <c r="NZ183" s="77">
        <f t="shared" si="167"/>
        <v>1</v>
      </c>
      <c r="OA183" s="77">
        <f t="shared" si="168"/>
        <v>0</v>
      </c>
      <c r="OB183" s="77">
        <f t="shared" si="145"/>
        <v>0.5</v>
      </c>
      <c r="OC183">
        <f t="shared" si="146"/>
        <v>0.5</v>
      </c>
      <c r="OD183" s="77">
        <f t="shared" si="169"/>
        <v>0.5</v>
      </c>
      <c r="OE183">
        <f t="shared" si="147"/>
        <v>0.5</v>
      </c>
      <c r="OF183">
        <f t="shared" si="148"/>
        <v>0.45454545454545453</v>
      </c>
      <c r="OG183" t="e">
        <f t="shared" si="170"/>
        <v>#REF!</v>
      </c>
      <c r="OH183">
        <f t="shared" si="149"/>
        <v>0.58333333333333337</v>
      </c>
      <c r="OI183">
        <f t="shared" si="171"/>
        <v>0.25</v>
      </c>
      <c r="OJ183" s="77">
        <f t="shared" si="172"/>
        <v>0.75</v>
      </c>
      <c r="OK183" t="e">
        <f>IF(LEN(VLOOKUP(I:I,#REF!, 2, 0))=0, "", VLOOKUP(I:I,#REF!, 2, 0))</f>
        <v>#REF!</v>
      </c>
      <c r="OL183" t="e">
        <f>IF(LEN(VLOOKUP(I:I,#REF!, 3, 0))=0, "", VLOOKUP(I:I,#REF!, 3, 0))</f>
        <v>#REF!</v>
      </c>
      <c r="OM183">
        <v>5</v>
      </c>
      <c r="ON183">
        <v>1</v>
      </c>
      <c r="OO183" s="109">
        <v>0</v>
      </c>
      <c r="OP183">
        <f t="shared" si="173"/>
        <v>8</v>
      </c>
      <c r="OQ183">
        <v>0</v>
      </c>
      <c r="OR183">
        <v>6</v>
      </c>
      <c r="OS183">
        <f t="shared" si="174"/>
        <v>7</v>
      </c>
    </row>
    <row r="184" spans="6:409" ht="18" customHeight="1">
      <c r="F184">
        <v>1</v>
      </c>
      <c r="G184">
        <v>1</v>
      </c>
      <c r="H184" s="112" t="s">
        <v>5632</v>
      </c>
      <c r="I184" s="112" t="s">
        <v>5632</v>
      </c>
      <c r="J184" s="22"/>
      <c r="K184" s="23">
        <v>44264.603159722225</v>
      </c>
      <c r="L184" s="23">
        <v>44264.642395833333</v>
      </c>
      <c r="M184" s="24">
        <v>100</v>
      </c>
      <c r="N184" s="24">
        <v>1</v>
      </c>
      <c r="O184" s="74">
        <v>1</v>
      </c>
      <c r="P184" s="25" t="s">
        <v>313</v>
      </c>
      <c r="Q184" s="24">
        <v>3389</v>
      </c>
      <c r="R184" s="24">
        <v>1</v>
      </c>
      <c r="S184" s="23">
        <v>44264.642405798608</v>
      </c>
      <c r="T184" s="25" t="s">
        <v>314</v>
      </c>
      <c r="U184" s="25" t="s">
        <v>1220</v>
      </c>
      <c r="V184" s="25" t="s">
        <v>1221</v>
      </c>
      <c r="W184" s="25" t="s">
        <v>317</v>
      </c>
      <c r="X184" s="24">
        <v>8.827</v>
      </c>
      <c r="Y184" s="24">
        <v>14.141</v>
      </c>
      <c r="Z184" s="24">
        <v>17.486000000000001</v>
      </c>
      <c r="AA184" s="24">
        <v>2</v>
      </c>
      <c r="AB184" s="24">
        <v>0</v>
      </c>
      <c r="AC184" s="24">
        <v>0</v>
      </c>
      <c r="AD184" s="24">
        <v>2</v>
      </c>
      <c r="AE184" s="24">
        <v>2</v>
      </c>
      <c r="AF184" s="24">
        <v>1</v>
      </c>
      <c r="AG184" s="24">
        <v>1</v>
      </c>
      <c r="AH184" s="24">
        <v>2</v>
      </c>
      <c r="AI184" s="24">
        <v>2</v>
      </c>
      <c r="AJ184" s="25" t="s">
        <v>5633</v>
      </c>
      <c r="AK184" s="24">
        <v>3.3029999999999999</v>
      </c>
      <c r="AL184" s="24">
        <v>5.4409999999999998</v>
      </c>
      <c r="AM184" s="24">
        <v>6.8570000000000002</v>
      </c>
      <c r="AN184" s="24">
        <v>3</v>
      </c>
      <c r="AO184" s="24">
        <v>1</v>
      </c>
      <c r="AP184" s="24">
        <v>1</v>
      </c>
      <c r="AQ184" s="24">
        <v>0</v>
      </c>
      <c r="AR184" s="24">
        <v>0</v>
      </c>
      <c r="AS184" s="24">
        <v>163.64699999999999</v>
      </c>
      <c r="AT184" s="24">
        <v>0</v>
      </c>
      <c r="AU184" s="24">
        <v>95.739000000000004</v>
      </c>
      <c r="AV184" s="24">
        <v>164.24100000000001</v>
      </c>
      <c r="AW184" s="24">
        <v>164.893</v>
      </c>
      <c r="AX184" s="24">
        <v>4</v>
      </c>
      <c r="AY184" s="25" t="s">
        <v>331</v>
      </c>
      <c r="AZ184" s="25" t="s">
        <v>331</v>
      </c>
      <c r="BA184" s="25"/>
      <c r="BB184" s="74">
        <v>0</v>
      </c>
      <c r="BC184" s="25" t="s">
        <v>783</v>
      </c>
      <c r="BD184" s="24">
        <v>271.15699999999998</v>
      </c>
      <c r="BE184" s="24">
        <v>271.15699999999998</v>
      </c>
      <c r="BF184" s="24">
        <v>272.02999999999997</v>
      </c>
      <c r="BG184" s="24">
        <v>1</v>
      </c>
      <c r="BH184" s="24">
        <v>2.839</v>
      </c>
      <c r="BI184" s="24">
        <v>33.136000000000003</v>
      </c>
      <c r="BJ184" s="24">
        <v>45.936</v>
      </c>
      <c r="BK184" s="24">
        <v>3</v>
      </c>
      <c r="BL184" s="25" t="s">
        <v>1297</v>
      </c>
      <c r="BM184" s="24">
        <v>2.0720000000000001</v>
      </c>
      <c r="BN184" s="24">
        <v>60.832000000000001</v>
      </c>
      <c r="BO184" s="24">
        <v>94.004000000000005</v>
      </c>
      <c r="BP184" s="24">
        <v>2</v>
      </c>
      <c r="BQ184" s="24">
        <v>100</v>
      </c>
      <c r="BR184" s="24">
        <v>50</v>
      </c>
      <c r="BS184" s="24">
        <v>58.567999999999998</v>
      </c>
      <c r="BT184" s="24">
        <v>97.075999999999993</v>
      </c>
      <c r="BU184" s="24">
        <v>100.114</v>
      </c>
      <c r="BV184" s="24">
        <v>6</v>
      </c>
      <c r="BW184" s="25" t="s">
        <v>356</v>
      </c>
      <c r="BX184" s="25" t="s">
        <v>320</v>
      </c>
      <c r="BY184" s="25"/>
      <c r="BZ184" s="74">
        <v>-888</v>
      </c>
      <c r="CA184" s="25" t="s">
        <v>356</v>
      </c>
      <c r="CB184" s="24">
        <v>0</v>
      </c>
      <c r="CC184" s="24">
        <v>0</v>
      </c>
      <c r="CD184" s="24">
        <v>55.1</v>
      </c>
      <c r="CE184" s="24">
        <v>0</v>
      </c>
      <c r="CF184" s="24">
        <v>100</v>
      </c>
      <c r="CG184" s="24">
        <v>60</v>
      </c>
      <c r="CH184" s="24">
        <v>46.472999999999999</v>
      </c>
      <c r="CI184" s="24">
        <v>78.804000000000002</v>
      </c>
      <c r="CJ184" s="24">
        <v>85.501999999999995</v>
      </c>
      <c r="CK184" s="24">
        <v>2</v>
      </c>
      <c r="CL184" s="99" t="s">
        <v>413</v>
      </c>
      <c r="CM184" s="96" t="s">
        <v>414</v>
      </c>
      <c r="CN184" s="24">
        <v>0</v>
      </c>
      <c r="CO184" s="24">
        <v>0</v>
      </c>
      <c r="CP184" s="24">
        <v>163.79900000000001</v>
      </c>
      <c r="CQ184" s="24">
        <v>0</v>
      </c>
      <c r="CR184" s="24">
        <v>100</v>
      </c>
      <c r="CS184" s="24">
        <v>65</v>
      </c>
      <c r="CT184" s="24">
        <v>1</v>
      </c>
      <c r="CU184" s="24">
        <v>2</v>
      </c>
      <c r="CV184" s="25" t="s">
        <v>5634</v>
      </c>
      <c r="CW184" s="24">
        <v>0</v>
      </c>
      <c r="CX184" s="24">
        <v>0</v>
      </c>
      <c r="CY184" s="24">
        <v>230.6</v>
      </c>
      <c r="CZ184" s="24">
        <v>0</v>
      </c>
      <c r="DA184" s="24">
        <v>2.375</v>
      </c>
      <c r="DB184" s="24">
        <v>2.375</v>
      </c>
      <c r="DC184" s="24">
        <v>7.3029999999999999</v>
      </c>
      <c r="DD184" s="24">
        <v>1</v>
      </c>
      <c r="DE184" s="25" t="s">
        <v>377</v>
      </c>
      <c r="DF184" s="24">
        <v>0</v>
      </c>
      <c r="DG184" s="24">
        <v>0</v>
      </c>
      <c r="DH184" s="24">
        <v>38.247999999999998</v>
      </c>
      <c r="DI184" s="24">
        <v>0</v>
      </c>
      <c r="DJ184" s="24">
        <v>95</v>
      </c>
      <c r="DK184" s="24">
        <v>80</v>
      </c>
      <c r="DL184" s="24">
        <v>71.284999999999997</v>
      </c>
      <c r="DM184" s="24">
        <v>368.37700000000001</v>
      </c>
      <c r="DN184" s="24">
        <v>370.15600000000001</v>
      </c>
      <c r="DO184" s="24">
        <v>6</v>
      </c>
      <c r="DP184" s="25" t="s">
        <v>5635</v>
      </c>
      <c r="DQ184" s="25" t="s">
        <v>5635</v>
      </c>
      <c r="DR184" s="25"/>
      <c r="DS184" s="74">
        <v>0</v>
      </c>
      <c r="DT184" s="25" t="s">
        <v>5636</v>
      </c>
      <c r="DU184" s="24">
        <v>0</v>
      </c>
      <c r="DV184" s="24">
        <v>0</v>
      </c>
      <c r="DW184" s="24">
        <v>85.349000000000004</v>
      </c>
      <c r="DX184" s="24">
        <v>0</v>
      </c>
      <c r="DY184" s="24">
        <v>99</v>
      </c>
      <c r="DZ184" s="24">
        <v>43</v>
      </c>
      <c r="EA184" s="24">
        <v>9.5129999999999999</v>
      </c>
      <c r="EB184" s="24">
        <v>63.087000000000003</v>
      </c>
      <c r="EC184" s="24">
        <v>70.774000000000001</v>
      </c>
      <c r="ED184" s="24">
        <v>2</v>
      </c>
      <c r="EE184" s="96" t="s">
        <v>414</v>
      </c>
      <c r="EF184" s="96" t="s">
        <v>364</v>
      </c>
      <c r="EG184" s="24">
        <v>0</v>
      </c>
      <c r="EH184" s="24">
        <v>0</v>
      </c>
      <c r="EI184" s="24">
        <v>122.764</v>
      </c>
      <c r="EJ184" s="24">
        <v>0</v>
      </c>
      <c r="EK184" s="24">
        <v>91</v>
      </c>
      <c r="EL184" s="24">
        <v>54</v>
      </c>
      <c r="EM184" s="24">
        <v>0</v>
      </c>
      <c r="EN184" s="24">
        <v>2</v>
      </c>
      <c r="EO184" s="25" t="s">
        <v>5637</v>
      </c>
      <c r="EP184" s="24">
        <v>10.554</v>
      </c>
      <c r="EQ184" s="24">
        <v>41.259</v>
      </c>
      <c r="ER184" s="24">
        <v>43.18</v>
      </c>
      <c r="ES184" s="24">
        <v>5</v>
      </c>
      <c r="ET184" s="25" t="s">
        <v>912</v>
      </c>
      <c r="EU184" s="24">
        <v>0</v>
      </c>
      <c r="EV184" s="24">
        <v>0</v>
      </c>
      <c r="EW184" s="24">
        <v>248.70099999999999</v>
      </c>
      <c r="EX184" s="24">
        <v>0</v>
      </c>
      <c r="EY184" s="24">
        <v>94</v>
      </c>
      <c r="EZ184" s="24">
        <v>54</v>
      </c>
      <c r="FA184" s="24">
        <v>2.5840000000000001</v>
      </c>
      <c r="FB184" s="24">
        <v>22.614000000000001</v>
      </c>
      <c r="FC184" s="24">
        <v>25.102</v>
      </c>
      <c r="FD184" s="24">
        <v>5</v>
      </c>
      <c r="FE184" s="25" t="s">
        <v>356</v>
      </c>
      <c r="FF184" s="24">
        <v>4</v>
      </c>
      <c r="FG184" s="24">
        <v>0</v>
      </c>
      <c r="FH184" s="24">
        <v>0</v>
      </c>
      <c r="FI184" s="24">
        <v>2</v>
      </c>
      <c r="FJ184" s="24">
        <v>1</v>
      </c>
      <c r="FK184" s="24">
        <v>0</v>
      </c>
      <c r="FL184" s="25" t="s">
        <v>313</v>
      </c>
      <c r="FM184" s="25" t="s">
        <v>313</v>
      </c>
      <c r="FN184" s="24">
        <v>1</v>
      </c>
      <c r="FO184" s="24">
        <v>50.506999999999998</v>
      </c>
      <c r="FP184" s="24">
        <v>95.153000000000006</v>
      </c>
      <c r="FQ184" s="24">
        <v>96.95</v>
      </c>
      <c r="FR184" s="24">
        <v>5</v>
      </c>
      <c r="FS184" s="25" t="s">
        <v>420</v>
      </c>
      <c r="FT184" s="25" t="s">
        <v>323</v>
      </c>
      <c r="FU184" s="25"/>
      <c r="FV184" s="74">
        <v>1</v>
      </c>
      <c r="FW184" s="25" t="s">
        <v>5638</v>
      </c>
      <c r="FX184" s="25" t="s">
        <v>345</v>
      </c>
      <c r="FY184" s="24">
        <v>106.59699999999999</v>
      </c>
      <c r="FZ184" s="24">
        <v>166.464</v>
      </c>
      <c r="GA184" s="24">
        <v>168.19300000000001</v>
      </c>
      <c r="GB184" s="24">
        <v>3</v>
      </c>
      <c r="GC184" s="25" t="s">
        <v>5639</v>
      </c>
      <c r="GD184" s="25" t="s">
        <v>5640</v>
      </c>
      <c r="GE184" s="25" t="s">
        <v>1013</v>
      </c>
      <c r="GF184" s="74">
        <v>0</v>
      </c>
      <c r="GG184" s="25" t="s">
        <v>5641</v>
      </c>
      <c r="GH184" s="25" t="s">
        <v>336</v>
      </c>
      <c r="GI184" s="24">
        <v>18.045999999999999</v>
      </c>
      <c r="GJ184" s="24">
        <v>34.1</v>
      </c>
      <c r="GK184" s="24">
        <v>53.932000000000002</v>
      </c>
      <c r="GL184" s="24">
        <v>4</v>
      </c>
      <c r="GM184" s="24">
        <v>2</v>
      </c>
      <c r="GN184" s="25" t="s">
        <v>5642</v>
      </c>
      <c r="GO184" s="24">
        <v>15.895</v>
      </c>
      <c r="GP184" s="24">
        <v>15.895</v>
      </c>
      <c r="GQ184" s="24">
        <v>17.274999999999999</v>
      </c>
      <c r="GR184" s="24">
        <v>1</v>
      </c>
      <c r="GS184" s="24">
        <v>2</v>
      </c>
      <c r="GT184" s="24">
        <v>0</v>
      </c>
      <c r="GU184" s="24">
        <v>1</v>
      </c>
      <c r="GV184" s="24">
        <v>3</v>
      </c>
      <c r="GW184" s="25" t="s">
        <v>448</v>
      </c>
      <c r="GX184" s="24">
        <v>8.8889999999999993</v>
      </c>
      <c r="GY184" s="24">
        <v>43.561999999999998</v>
      </c>
      <c r="GZ184" s="24">
        <v>45.197000000000003</v>
      </c>
      <c r="HA184" s="24">
        <v>10</v>
      </c>
      <c r="HB184" s="24">
        <v>1</v>
      </c>
      <c r="HC184" s="24">
        <v>1</v>
      </c>
      <c r="HD184" s="24">
        <v>2</v>
      </c>
      <c r="HE184" s="24">
        <v>1</v>
      </c>
      <c r="HF184" s="24">
        <v>1</v>
      </c>
      <c r="HG184" s="24">
        <v>6</v>
      </c>
      <c r="HH184" s="24">
        <v>6</v>
      </c>
      <c r="HI184" s="25" t="s">
        <v>3684</v>
      </c>
      <c r="HJ184" s="25" t="s">
        <v>3685</v>
      </c>
      <c r="HK184" s="8"/>
      <c r="HL184" s="25" t="s">
        <v>5632</v>
      </c>
      <c r="HM184" s="23">
        <v>44267.427662037036</v>
      </c>
      <c r="HN184" s="23">
        <v>44267.454444444447</v>
      </c>
      <c r="HO184" s="24">
        <v>100</v>
      </c>
      <c r="HP184" s="24">
        <v>2314</v>
      </c>
      <c r="HQ184" s="24">
        <v>1</v>
      </c>
      <c r="HR184" s="23">
        <v>44267.45446061343</v>
      </c>
      <c r="HS184" s="25" t="s">
        <v>314</v>
      </c>
      <c r="HT184" s="25" t="s">
        <v>1220</v>
      </c>
      <c r="HU184" s="25" t="s">
        <v>1221</v>
      </c>
      <c r="HV184" s="25" t="s">
        <v>317</v>
      </c>
      <c r="HW184" s="24">
        <v>1</v>
      </c>
      <c r="HX184" s="24">
        <v>0</v>
      </c>
      <c r="HY184" s="24">
        <v>3</v>
      </c>
      <c r="HZ184" s="24">
        <v>3</v>
      </c>
      <c r="IA184" s="24">
        <v>1</v>
      </c>
      <c r="IB184" s="24">
        <v>3</v>
      </c>
      <c r="IC184" s="24">
        <v>3</v>
      </c>
      <c r="ID184" s="24">
        <v>3</v>
      </c>
      <c r="IE184" s="25" t="s">
        <v>5643</v>
      </c>
      <c r="IF184" s="24">
        <v>0</v>
      </c>
      <c r="IG184" s="24">
        <v>2</v>
      </c>
      <c r="IH184" s="25" t="s">
        <v>5644</v>
      </c>
      <c r="II184" s="25" t="s">
        <v>324</v>
      </c>
      <c r="IJ184" s="25" t="s">
        <v>5645</v>
      </c>
      <c r="IK184" s="74">
        <v>0</v>
      </c>
      <c r="IL184" s="25" t="s">
        <v>5646</v>
      </c>
      <c r="IM184" s="74">
        <v>0</v>
      </c>
      <c r="IN184" s="74">
        <v>0.5</v>
      </c>
      <c r="IO184" s="74">
        <v>0</v>
      </c>
      <c r="IP184" s="25" t="s">
        <v>5647</v>
      </c>
      <c r="IQ184" s="25" t="s">
        <v>5648</v>
      </c>
      <c r="IR184" s="74">
        <v>0</v>
      </c>
      <c r="IS184" s="74">
        <v>0.5</v>
      </c>
      <c r="IT184" s="74">
        <v>0</v>
      </c>
      <c r="IU184" s="25" t="s">
        <v>5649</v>
      </c>
      <c r="IV184" s="74">
        <v>0</v>
      </c>
      <c r="IW184" s="74">
        <v>0.3</v>
      </c>
      <c r="IX184" s="74">
        <v>0</v>
      </c>
      <c r="IY184" s="25" t="s">
        <v>5650</v>
      </c>
      <c r="IZ184" s="25" t="s">
        <v>5651</v>
      </c>
      <c r="JA184" s="74">
        <v>0</v>
      </c>
      <c r="JB184" s="74">
        <v>0.6</v>
      </c>
      <c r="JC184" s="74">
        <v>0</v>
      </c>
      <c r="JD184" s="25" t="s">
        <v>5652</v>
      </c>
      <c r="JE184" s="74">
        <v>0</v>
      </c>
      <c r="JF184" s="74">
        <v>0.2</v>
      </c>
      <c r="JG184" s="74">
        <v>0</v>
      </c>
      <c r="JH184" s="25" t="s">
        <v>5653</v>
      </c>
      <c r="JI184" s="24">
        <v>0</v>
      </c>
      <c r="JJ184" s="24">
        <v>3</v>
      </c>
      <c r="JK184" s="24">
        <v>2</v>
      </c>
      <c r="JL184" s="24">
        <v>4</v>
      </c>
      <c r="JM184" s="25" t="s">
        <v>356</v>
      </c>
      <c r="JN184" s="24">
        <v>1</v>
      </c>
      <c r="JO184" s="24">
        <v>2</v>
      </c>
      <c r="JP184" s="24">
        <v>1</v>
      </c>
      <c r="JQ184" s="24">
        <v>2</v>
      </c>
      <c r="JR184" s="24">
        <v>1</v>
      </c>
      <c r="JS184" s="25" t="s">
        <v>5654</v>
      </c>
      <c r="JT184" s="24">
        <v>3</v>
      </c>
      <c r="JU184" s="24">
        <v>2</v>
      </c>
      <c r="JV184" s="25" t="s">
        <v>5655</v>
      </c>
      <c r="JW184" s="24">
        <v>2</v>
      </c>
      <c r="JX184" s="24">
        <v>0</v>
      </c>
      <c r="JY184" s="24">
        <v>3</v>
      </c>
      <c r="JZ184" s="24">
        <v>1</v>
      </c>
      <c r="KA184" s="24">
        <v>0</v>
      </c>
      <c r="KB184" s="25" t="s">
        <v>313</v>
      </c>
      <c r="KC184" s="25" t="s">
        <v>313</v>
      </c>
      <c r="KD184" s="24">
        <v>2</v>
      </c>
      <c r="KE184" s="24">
        <v>3.794</v>
      </c>
      <c r="KF184" s="24">
        <v>48.609000000000002</v>
      </c>
      <c r="KG184" s="24">
        <v>49.92</v>
      </c>
      <c r="KH184" s="24">
        <v>6</v>
      </c>
      <c r="KI184" s="24">
        <v>1</v>
      </c>
      <c r="KJ184" s="24">
        <v>1</v>
      </c>
      <c r="KK184" s="24">
        <v>1</v>
      </c>
      <c r="KL184" s="24">
        <v>1</v>
      </c>
      <c r="KM184" s="24">
        <v>1</v>
      </c>
      <c r="KN184" s="24">
        <v>10</v>
      </c>
      <c r="KO184" s="24">
        <v>2</v>
      </c>
      <c r="KP184" s="25" t="s">
        <v>336</v>
      </c>
      <c r="KQ184" s="25" t="s">
        <v>313</v>
      </c>
      <c r="KR184" s="24">
        <v>1</v>
      </c>
      <c r="KS184" s="25" t="s">
        <v>633</v>
      </c>
      <c r="KT184" s="25" t="s">
        <v>313</v>
      </c>
      <c r="KU184" s="24">
        <v>3</v>
      </c>
      <c r="KV184" s="24">
        <v>3</v>
      </c>
      <c r="KW184" s="24">
        <v>2</v>
      </c>
      <c r="KX184" s="24">
        <v>3</v>
      </c>
      <c r="KY184" s="24">
        <v>2</v>
      </c>
      <c r="KZ184" s="24">
        <v>1</v>
      </c>
      <c r="LA184" s="24">
        <v>1</v>
      </c>
      <c r="LB184" s="24">
        <v>1</v>
      </c>
      <c r="LC184" s="24">
        <v>3</v>
      </c>
      <c r="LD184" s="24">
        <v>3</v>
      </c>
      <c r="LE184" s="24">
        <v>3</v>
      </c>
      <c r="LF184" s="24">
        <v>2</v>
      </c>
      <c r="LG184" s="24">
        <v>2</v>
      </c>
      <c r="LH184" s="24">
        <v>5</v>
      </c>
      <c r="LI184" s="24">
        <v>3</v>
      </c>
      <c r="LJ184" s="24">
        <v>2</v>
      </c>
      <c r="LK184" s="24">
        <v>1</v>
      </c>
      <c r="LL184" s="24">
        <v>2</v>
      </c>
      <c r="LM184" s="24">
        <v>2</v>
      </c>
      <c r="LN184" s="24">
        <v>3</v>
      </c>
      <c r="LO184" s="24">
        <v>4</v>
      </c>
      <c r="LP184" s="24">
        <v>4</v>
      </c>
      <c r="LQ184" s="24">
        <v>4</v>
      </c>
      <c r="LR184" s="24">
        <v>3</v>
      </c>
      <c r="LS184" s="24">
        <v>2</v>
      </c>
      <c r="LT184" s="24">
        <v>3</v>
      </c>
      <c r="LU184" s="24">
        <v>4</v>
      </c>
      <c r="LV184" s="25" t="s">
        <v>5656</v>
      </c>
      <c r="LW184" s="25" t="s">
        <v>5657</v>
      </c>
      <c r="LX184" s="25" t="s">
        <v>5658</v>
      </c>
      <c r="LY184" s="25" t="s">
        <v>5659</v>
      </c>
      <c r="LZ184" s="24">
        <v>34</v>
      </c>
      <c r="MA184">
        <f t="shared" si="117"/>
        <v>10</v>
      </c>
      <c r="MB184">
        <f t="shared" si="118"/>
        <v>16</v>
      </c>
      <c r="MC184">
        <f t="shared" si="119"/>
        <v>6</v>
      </c>
      <c r="MD184">
        <f t="shared" si="120"/>
        <v>5</v>
      </c>
      <c r="ME184">
        <f t="shared" si="150"/>
        <v>27</v>
      </c>
      <c r="MF184">
        <f t="shared" si="151"/>
        <v>1.6666666666666667</v>
      </c>
      <c r="MG184">
        <f t="shared" si="152"/>
        <v>2.6666666666666665</v>
      </c>
      <c r="MH184">
        <f t="shared" si="153"/>
        <v>1.2</v>
      </c>
      <c r="MI184">
        <f t="shared" si="154"/>
        <v>1</v>
      </c>
      <c r="MJ184">
        <f t="shared" si="155"/>
        <v>2.25</v>
      </c>
      <c r="MK184">
        <f t="shared" si="156"/>
        <v>1.4</v>
      </c>
      <c r="ML184">
        <f t="shared" si="157"/>
        <v>0.4</v>
      </c>
      <c r="MM184">
        <f t="shared" si="158"/>
        <v>1</v>
      </c>
      <c r="MN184">
        <f t="shared" si="159"/>
        <v>0</v>
      </c>
      <c r="MO184">
        <f t="shared" si="160"/>
        <v>1.3333333333333333</v>
      </c>
      <c r="MP184">
        <f t="shared" si="161"/>
        <v>0.33333333333333331</v>
      </c>
      <c r="MQ184">
        <f t="shared" si="162"/>
        <v>2.6666666666666665</v>
      </c>
      <c r="MR184">
        <f t="shared" si="163"/>
        <v>0</v>
      </c>
      <c r="MS184">
        <f t="shared" si="164"/>
        <v>97</v>
      </c>
      <c r="MT184">
        <f t="shared" si="165"/>
        <v>58</v>
      </c>
      <c r="MU184" s="77">
        <f t="shared" si="121"/>
        <v>0</v>
      </c>
      <c r="MV184">
        <f t="shared" si="122"/>
        <v>0</v>
      </c>
      <c r="MW184">
        <v>1</v>
      </c>
      <c r="MX184">
        <v>1</v>
      </c>
      <c r="MY184">
        <f t="shared" si="123"/>
        <v>0</v>
      </c>
      <c r="MZ184">
        <v>0</v>
      </c>
      <c r="NA184">
        <v>1</v>
      </c>
      <c r="NB184">
        <f t="shared" si="124"/>
        <v>1</v>
      </c>
      <c r="NC184">
        <f t="shared" si="125"/>
        <v>0</v>
      </c>
      <c r="ND184">
        <f t="shared" si="126"/>
        <v>0</v>
      </c>
      <c r="NE184">
        <f t="shared" si="127"/>
        <v>0</v>
      </c>
      <c r="NF184">
        <f t="shared" si="128"/>
        <v>0</v>
      </c>
      <c r="NG184">
        <f t="shared" si="129"/>
        <v>0</v>
      </c>
      <c r="NH184">
        <f t="shared" si="130"/>
        <v>0</v>
      </c>
      <c r="NI184">
        <f t="shared" si="131"/>
        <v>0</v>
      </c>
      <c r="NJ184">
        <f t="shared" si="132"/>
        <v>0</v>
      </c>
      <c r="NK184">
        <f t="shared" si="133"/>
        <v>0</v>
      </c>
      <c r="NL184">
        <f t="shared" si="134"/>
        <v>0</v>
      </c>
      <c r="NM184">
        <f t="shared" si="135"/>
        <v>0</v>
      </c>
      <c r="NN184" s="77">
        <f t="shared" si="136"/>
        <v>1</v>
      </c>
      <c r="NO184" s="77">
        <f t="shared" si="137"/>
        <v>0</v>
      </c>
      <c r="NP184" s="77">
        <f t="shared" si="138"/>
        <v>1</v>
      </c>
      <c r="NQ184" s="77">
        <f t="shared" si="139"/>
        <v>1</v>
      </c>
      <c r="NR184" s="77">
        <f t="shared" si="140"/>
        <v>0</v>
      </c>
      <c r="NS184" s="77">
        <f t="shared" si="141"/>
        <v>0</v>
      </c>
      <c r="NT184" s="77">
        <f t="shared" si="142"/>
        <v>1</v>
      </c>
      <c r="NU184" s="77">
        <f t="shared" si="143"/>
        <v>0</v>
      </c>
      <c r="NV184" s="77">
        <f t="shared" si="144"/>
        <v>0</v>
      </c>
      <c r="NW184" s="77" t="e">
        <f>IF(LEN(VLOOKUP(I:I,#REF!, 2, 0))=0, "", VLOOKUP(I:I,#REF!, 2, 0))</f>
        <v>#REF!</v>
      </c>
      <c r="NX184" s="77" t="e">
        <f>IF(LEN(VLOOKUP(I:I,#REF!, 3, 0))=0, "", VLOOKUP(I:I,#REF!, 3, 0))</f>
        <v>#REF!</v>
      </c>
      <c r="NY184" s="77">
        <f t="shared" si="166"/>
        <v>0.5</v>
      </c>
      <c r="NZ184" s="77">
        <f t="shared" si="167"/>
        <v>0.75</v>
      </c>
      <c r="OA184" s="77">
        <f t="shared" si="168"/>
        <v>0</v>
      </c>
      <c r="OB184" s="77">
        <f t="shared" si="145"/>
        <v>0.16666666666666666</v>
      </c>
      <c r="OC184">
        <f t="shared" si="146"/>
        <v>0.5</v>
      </c>
      <c r="OD184" s="77">
        <f t="shared" si="169"/>
        <v>0</v>
      </c>
      <c r="OE184">
        <f t="shared" si="147"/>
        <v>0.26666666666666666</v>
      </c>
      <c r="OF184">
        <f t="shared" si="148"/>
        <v>0.27272727272727271</v>
      </c>
      <c r="OG184" t="e">
        <f t="shared" si="170"/>
        <v>#REF!</v>
      </c>
      <c r="OH184">
        <f t="shared" si="149"/>
        <v>0.33333333333333331</v>
      </c>
      <c r="OI184">
        <f t="shared" si="171"/>
        <v>0.25</v>
      </c>
      <c r="OJ184" s="77">
        <f t="shared" si="172"/>
        <v>0.375</v>
      </c>
      <c r="OK184" t="e">
        <f>IF(LEN(VLOOKUP(I:I,#REF!, 2, 0))=0, "", VLOOKUP(I:I,#REF!, 2, 0))</f>
        <v>#REF!</v>
      </c>
      <c r="OL184" t="e">
        <f>IF(LEN(VLOOKUP(I:I,#REF!, 3, 0))=0, "", VLOOKUP(I:I,#REF!, 3, 0))</f>
        <v>#REF!</v>
      </c>
      <c r="OM184">
        <v>3</v>
      </c>
      <c r="ON184">
        <v>1</v>
      </c>
      <c r="OO184" s="1">
        <v>0</v>
      </c>
      <c r="OP184">
        <f t="shared" si="173"/>
        <v>13</v>
      </c>
      <c r="OQ184">
        <v>0</v>
      </c>
      <c r="OR184">
        <v>6</v>
      </c>
      <c r="OS184">
        <f t="shared" si="174"/>
        <v>8</v>
      </c>
    </row>
    <row r="185" spans="6:409" ht="18" customHeight="1">
      <c r="F185">
        <v>1</v>
      </c>
      <c r="G185">
        <v>1</v>
      </c>
      <c r="H185" s="110" t="s">
        <v>2331</v>
      </c>
      <c r="I185" s="110" t="s">
        <v>2331</v>
      </c>
      <c r="J185" s="5"/>
      <c r="K185" s="6">
        <v>44264.602997685186</v>
      </c>
      <c r="L185" s="6">
        <v>44264.657557870371</v>
      </c>
      <c r="M185" s="7">
        <v>100</v>
      </c>
      <c r="N185" s="7">
        <v>2</v>
      </c>
      <c r="O185" s="73">
        <v>1</v>
      </c>
      <c r="P185" s="4" t="s">
        <v>313</v>
      </c>
      <c r="Q185" s="7">
        <v>4714</v>
      </c>
      <c r="R185" s="7">
        <v>1</v>
      </c>
      <c r="S185" s="6">
        <v>44264.657575370373</v>
      </c>
      <c r="T185" s="4" t="s">
        <v>314</v>
      </c>
      <c r="U185" s="4" t="s">
        <v>1220</v>
      </c>
      <c r="V185" s="4" t="s">
        <v>1221</v>
      </c>
      <c r="W185" s="4" t="s">
        <v>317</v>
      </c>
      <c r="X185" s="7">
        <v>28.1</v>
      </c>
      <c r="Y185" s="7">
        <v>39.935000000000002</v>
      </c>
      <c r="Z185" s="7">
        <v>44.337000000000003</v>
      </c>
      <c r="AA185" s="7">
        <v>2</v>
      </c>
      <c r="AB185" s="7">
        <v>3</v>
      </c>
      <c r="AC185" s="7">
        <v>1</v>
      </c>
      <c r="AD185" s="7">
        <v>0</v>
      </c>
      <c r="AE185" s="7">
        <v>0</v>
      </c>
      <c r="AF185" s="7">
        <v>0</v>
      </c>
      <c r="AG185" s="7">
        <v>0</v>
      </c>
      <c r="AH185" s="7">
        <v>1</v>
      </c>
      <c r="AI185" s="7">
        <v>0</v>
      </c>
      <c r="AJ185" s="4" t="s">
        <v>2332</v>
      </c>
      <c r="AK185" s="7">
        <v>3.4510000000000001</v>
      </c>
      <c r="AL185" s="7">
        <v>6.3</v>
      </c>
      <c r="AM185" s="7">
        <v>8.0860000000000003</v>
      </c>
      <c r="AN185" s="7">
        <v>3</v>
      </c>
      <c r="AO185" s="7">
        <v>4</v>
      </c>
      <c r="AP185" s="7">
        <v>0</v>
      </c>
      <c r="AQ185" s="7">
        <v>0</v>
      </c>
      <c r="AR185" s="7">
        <v>0</v>
      </c>
      <c r="AS185" s="7">
        <v>169.84700000000001</v>
      </c>
      <c r="AT185" s="7">
        <v>0</v>
      </c>
      <c r="AU185" s="7">
        <v>43.859000000000002</v>
      </c>
      <c r="AV185" s="7">
        <v>185.249</v>
      </c>
      <c r="AW185" s="7">
        <v>213.249</v>
      </c>
      <c r="AX185" s="7">
        <v>10</v>
      </c>
      <c r="AY185" s="4" t="s">
        <v>2333</v>
      </c>
      <c r="AZ185" s="4" t="s">
        <v>360</v>
      </c>
      <c r="BA185" s="4"/>
      <c r="BB185" s="73">
        <v>0</v>
      </c>
      <c r="BC185" s="4" t="s">
        <v>2334</v>
      </c>
      <c r="BD185" s="7">
        <v>282</v>
      </c>
      <c r="BE185" s="7">
        <v>282</v>
      </c>
      <c r="BF185" s="7">
        <v>283.45499999999998</v>
      </c>
      <c r="BG185" s="7">
        <v>1</v>
      </c>
      <c r="BH185" s="7">
        <v>0.2</v>
      </c>
      <c r="BI185" s="7">
        <v>5.431</v>
      </c>
      <c r="BJ185" s="7">
        <v>42.85</v>
      </c>
      <c r="BK185" s="7">
        <v>3</v>
      </c>
      <c r="BL185" s="4" t="s">
        <v>2335</v>
      </c>
      <c r="BM185" s="7">
        <v>16.815000000000001</v>
      </c>
      <c r="BN185" s="7">
        <v>16.815000000000001</v>
      </c>
      <c r="BO185" s="7">
        <v>107.26300000000001</v>
      </c>
      <c r="BP185" s="7">
        <v>1</v>
      </c>
      <c r="BQ185" s="7">
        <v>92</v>
      </c>
      <c r="BR185" s="7">
        <v>95</v>
      </c>
      <c r="BS185" s="7">
        <v>112.301</v>
      </c>
      <c r="BT185" s="7">
        <v>444.45800000000003</v>
      </c>
      <c r="BU185" s="7">
        <v>446.13900000000001</v>
      </c>
      <c r="BV185" s="7">
        <v>11</v>
      </c>
      <c r="BW185" s="4" t="s">
        <v>572</v>
      </c>
      <c r="BX185" s="4" t="s">
        <v>572</v>
      </c>
      <c r="BY185" s="4"/>
      <c r="BZ185" s="73">
        <v>0</v>
      </c>
      <c r="CA185" s="4" t="s">
        <v>2336</v>
      </c>
      <c r="CB185" s="7">
        <v>14.785</v>
      </c>
      <c r="CC185" s="7">
        <v>14.785</v>
      </c>
      <c r="CD185" s="7">
        <v>60.716000000000001</v>
      </c>
      <c r="CE185" s="7">
        <v>1</v>
      </c>
      <c r="CF185" s="7">
        <v>100</v>
      </c>
      <c r="CG185" s="7">
        <v>82</v>
      </c>
      <c r="CH185" s="7">
        <v>52.994</v>
      </c>
      <c r="CI185" s="7">
        <v>68.539000000000001</v>
      </c>
      <c r="CJ185" s="7">
        <v>79.634</v>
      </c>
      <c r="CK185" s="7">
        <v>2</v>
      </c>
      <c r="CL185" s="97" t="s">
        <v>2337</v>
      </c>
      <c r="CM185" s="94" t="s">
        <v>816</v>
      </c>
      <c r="CN185" s="7">
        <v>0</v>
      </c>
      <c r="CO185" s="7">
        <v>0</v>
      </c>
      <c r="CP185" s="7">
        <v>162.274</v>
      </c>
      <c r="CQ185" s="7">
        <v>0</v>
      </c>
      <c r="CR185" s="7">
        <v>83</v>
      </c>
      <c r="CS185" s="7">
        <v>64</v>
      </c>
      <c r="CT185" s="7">
        <v>2</v>
      </c>
      <c r="CU185" s="7">
        <v>1</v>
      </c>
      <c r="CV185" s="4" t="s">
        <v>2338</v>
      </c>
      <c r="CW185" s="7">
        <v>0</v>
      </c>
      <c r="CX185" s="7">
        <v>0</v>
      </c>
      <c r="CY185" s="7">
        <v>280.38299999999998</v>
      </c>
      <c r="CZ185" s="7">
        <v>0</v>
      </c>
      <c r="DA185" s="7">
        <v>14.02</v>
      </c>
      <c r="DB185" s="7">
        <v>14.02</v>
      </c>
      <c r="DC185" s="7">
        <v>16.026</v>
      </c>
      <c r="DD185" s="7">
        <v>1</v>
      </c>
      <c r="DE185" s="4" t="s">
        <v>356</v>
      </c>
      <c r="DF185" s="7">
        <v>0</v>
      </c>
      <c r="DG185" s="7">
        <v>0</v>
      </c>
      <c r="DH185" s="7">
        <v>38.531999999999996</v>
      </c>
      <c r="DI185" s="7">
        <v>0</v>
      </c>
      <c r="DJ185" s="7">
        <v>96</v>
      </c>
      <c r="DK185" s="7">
        <v>93</v>
      </c>
      <c r="DL185" s="7">
        <v>27.155999999999999</v>
      </c>
      <c r="DM185" s="7">
        <v>372.99400000000003</v>
      </c>
      <c r="DN185" s="7">
        <v>406.459</v>
      </c>
      <c r="DO185" s="7">
        <v>10</v>
      </c>
      <c r="DP185" s="4" t="s">
        <v>572</v>
      </c>
      <c r="DQ185" s="4" t="s">
        <v>572</v>
      </c>
      <c r="DR185" s="4"/>
      <c r="DS185" s="73">
        <v>0</v>
      </c>
      <c r="DT185" s="4" t="s">
        <v>2339</v>
      </c>
      <c r="DU185" s="7">
        <v>0</v>
      </c>
      <c r="DV185" s="7">
        <v>0</v>
      </c>
      <c r="DW185" s="7">
        <v>71.790999999999997</v>
      </c>
      <c r="DX185" s="7">
        <v>0</v>
      </c>
      <c r="DY185" s="7">
        <v>100</v>
      </c>
      <c r="DZ185" s="7">
        <v>9</v>
      </c>
      <c r="EA185" s="7">
        <v>11.891999999999999</v>
      </c>
      <c r="EB185" s="7">
        <v>20.053999999999998</v>
      </c>
      <c r="EC185" s="7">
        <v>29.655999999999999</v>
      </c>
      <c r="ED185" s="7">
        <v>2</v>
      </c>
      <c r="EE185" s="94" t="s">
        <v>2340</v>
      </c>
      <c r="EF185" s="94" t="s">
        <v>2341</v>
      </c>
      <c r="EG185" s="7">
        <v>0</v>
      </c>
      <c r="EH185" s="7">
        <v>0</v>
      </c>
      <c r="EI185" s="7">
        <v>166.90899999999999</v>
      </c>
      <c r="EJ185" s="7">
        <v>0</v>
      </c>
      <c r="EK185" s="7">
        <v>75</v>
      </c>
      <c r="EL185" s="7">
        <v>34</v>
      </c>
      <c r="EM185" s="7">
        <v>4</v>
      </c>
      <c r="EN185" s="7">
        <v>1</v>
      </c>
      <c r="EO185" s="4" t="s">
        <v>2342</v>
      </c>
      <c r="EP185" s="7">
        <v>23.515999999999998</v>
      </c>
      <c r="EQ185" s="7">
        <v>37.314</v>
      </c>
      <c r="ER185" s="7">
        <v>42.901000000000003</v>
      </c>
      <c r="ES185" s="7">
        <v>6</v>
      </c>
      <c r="ET185" s="4" t="s">
        <v>1274</v>
      </c>
      <c r="EU185" s="7">
        <v>50.051000000000002</v>
      </c>
      <c r="EV185" s="7">
        <v>66.274000000000001</v>
      </c>
      <c r="EW185" s="7">
        <v>333.45100000000002</v>
      </c>
      <c r="EX185" s="7">
        <v>2</v>
      </c>
      <c r="EY185" s="7">
        <v>72</v>
      </c>
      <c r="EZ185" s="7">
        <v>27</v>
      </c>
      <c r="FA185" s="7">
        <v>1.601</v>
      </c>
      <c r="FB185" s="7">
        <v>107.98699999999999</v>
      </c>
      <c r="FC185" s="7">
        <v>109.684</v>
      </c>
      <c r="FD185" s="7">
        <v>8</v>
      </c>
      <c r="FE185" s="4" t="s">
        <v>2343</v>
      </c>
      <c r="FF185" s="7">
        <v>1</v>
      </c>
      <c r="FG185" s="7">
        <v>2</v>
      </c>
      <c r="FH185" s="7">
        <v>3</v>
      </c>
      <c r="FI185" s="7">
        <v>1</v>
      </c>
      <c r="FJ185" s="7">
        <v>1</v>
      </c>
      <c r="FK185" s="7">
        <v>0</v>
      </c>
      <c r="FL185" s="4" t="s">
        <v>313</v>
      </c>
      <c r="FM185" s="4" t="s">
        <v>313</v>
      </c>
      <c r="FN185" s="7">
        <v>1</v>
      </c>
      <c r="FO185" s="7">
        <v>55.195999999999998</v>
      </c>
      <c r="FP185" s="7">
        <v>114.01600000000001</v>
      </c>
      <c r="FQ185" s="7">
        <v>115.23699999999999</v>
      </c>
      <c r="FR185" s="7">
        <v>7</v>
      </c>
      <c r="FS185" s="4" t="s">
        <v>1641</v>
      </c>
      <c r="FT185" s="4" t="s">
        <v>323</v>
      </c>
      <c r="FU185" s="4"/>
      <c r="FV185" s="73">
        <v>1</v>
      </c>
      <c r="FW185" s="4" t="s">
        <v>2344</v>
      </c>
      <c r="FX185" s="4" t="s">
        <v>336</v>
      </c>
      <c r="FY185" s="7">
        <v>33.838000000000001</v>
      </c>
      <c r="FZ185" s="7">
        <v>329.25099999999998</v>
      </c>
      <c r="GA185" s="7">
        <v>333.38499999999999</v>
      </c>
      <c r="GB185" s="7">
        <v>13</v>
      </c>
      <c r="GC185" s="4" t="s">
        <v>368</v>
      </c>
      <c r="GD185" s="4" t="s">
        <v>368</v>
      </c>
      <c r="GE185" s="4"/>
      <c r="GF185" s="73">
        <v>1</v>
      </c>
      <c r="GG185" s="4" t="s">
        <v>2345</v>
      </c>
      <c r="GH185" s="4" t="s">
        <v>336</v>
      </c>
      <c r="GI185" s="7">
        <v>57.476999999999997</v>
      </c>
      <c r="GJ185" s="7">
        <v>67.527000000000001</v>
      </c>
      <c r="GK185" s="7">
        <v>112.681</v>
      </c>
      <c r="GL185" s="7">
        <v>3</v>
      </c>
      <c r="GM185" s="7">
        <v>2</v>
      </c>
      <c r="GN185" s="4" t="s">
        <v>2346</v>
      </c>
      <c r="GO185" s="7">
        <v>27.599</v>
      </c>
      <c r="GP185" s="7">
        <v>45.002000000000002</v>
      </c>
      <c r="GQ185" s="7">
        <v>45.863</v>
      </c>
      <c r="GR185" s="7">
        <v>6</v>
      </c>
      <c r="GS185" s="7">
        <v>4</v>
      </c>
      <c r="GT185" s="7">
        <v>3</v>
      </c>
      <c r="GU185" s="7">
        <v>1</v>
      </c>
      <c r="GV185" s="7">
        <v>2</v>
      </c>
      <c r="GW185" s="4" t="s">
        <v>345</v>
      </c>
      <c r="GX185" s="7">
        <v>24.684999999999999</v>
      </c>
      <c r="GY185" s="7">
        <v>69.393000000000001</v>
      </c>
      <c r="GZ185" s="7">
        <v>72.116</v>
      </c>
      <c r="HA185" s="7">
        <v>7</v>
      </c>
      <c r="HB185" s="7">
        <v>2</v>
      </c>
      <c r="HC185" s="7">
        <v>2</v>
      </c>
      <c r="HD185" s="7">
        <v>2</v>
      </c>
      <c r="HE185" s="7">
        <v>2</v>
      </c>
      <c r="HF185" s="7">
        <v>3</v>
      </c>
      <c r="HG185" s="7">
        <v>1</v>
      </c>
      <c r="HH185" s="7">
        <v>2</v>
      </c>
      <c r="HI185" s="4" t="s">
        <v>346</v>
      </c>
      <c r="HJ185" s="4" t="s">
        <v>347</v>
      </c>
      <c r="HK185" s="8"/>
      <c r="HL185" s="4" t="s">
        <v>2331</v>
      </c>
      <c r="HM185" s="6">
        <v>44267.427939814814</v>
      </c>
      <c r="HN185" s="6">
        <v>44267.467719907407</v>
      </c>
      <c r="HO185" s="7">
        <v>100</v>
      </c>
      <c r="HP185" s="7">
        <v>3436</v>
      </c>
      <c r="HQ185" s="7">
        <v>1</v>
      </c>
      <c r="HR185" s="6">
        <v>44267.467735486112</v>
      </c>
      <c r="HS185" s="4" t="s">
        <v>314</v>
      </c>
      <c r="HT185" s="4" t="s">
        <v>1220</v>
      </c>
      <c r="HU185" s="4" t="s">
        <v>1221</v>
      </c>
      <c r="HV185" s="4" t="s">
        <v>317</v>
      </c>
      <c r="HW185" s="7">
        <v>1</v>
      </c>
      <c r="HX185" s="7">
        <v>0</v>
      </c>
      <c r="HY185" s="7">
        <v>2</v>
      </c>
      <c r="HZ185" s="7">
        <v>1</v>
      </c>
      <c r="IA185" s="7">
        <v>1</v>
      </c>
      <c r="IB185" s="7">
        <v>2</v>
      </c>
      <c r="IC185" s="7">
        <v>3</v>
      </c>
      <c r="ID185" s="7">
        <v>2</v>
      </c>
      <c r="IE185" s="4" t="s">
        <v>2347</v>
      </c>
      <c r="IF185" s="7">
        <v>3</v>
      </c>
      <c r="IG185" s="7">
        <v>1</v>
      </c>
      <c r="IH185" s="4" t="s">
        <v>2348</v>
      </c>
      <c r="II185" s="4" t="s">
        <v>391</v>
      </c>
      <c r="IJ185" s="4"/>
      <c r="IK185" s="73">
        <v>1</v>
      </c>
      <c r="IL185" s="4" t="s">
        <v>1695</v>
      </c>
      <c r="IM185" s="73">
        <v>33</v>
      </c>
      <c r="IN185" s="4"/>
      <c r="IO185" s="73">
        <v>1</v>
      </c>
      <c r="IP185" s="4" t="s">
        <v>2349</v>
      </c>
      <c r="IQ185" s="4" t="s">
        <v>2350</v>
      </c>
      <c r="IR185" s="73">
        <v>22</v>
      </c>
      <c r="IS185" s="4"/>
      <c r="IT185" s="73">
        <v>1</v>
      </c>
      <c r="IU185" s="4" t="s">
        <v>2351</v>
      </c>
      <c r="IV185" s="73">
        <v>21</v>
      </c>
      <c r="IW185" s="4"/>
      <c r="IX185" s="73">
        <v>1</v>
      </c>
      <c r="IY185" s="4" t="s">
        <v>2352</v>
      </c>
      <c r="IZ185" s="4" t="s">
        <v>2353</v>
      </c>
      <c r="JA185" s="73">
        <v>40</v>
      </c>
      <c r="JB185" s="4"/>
      <c r="JC185" s="73">
        <v>1</v>
      </c>
      <c r="JD185" s="4" t="s">
        <v>2354</v>
      </c>
      <c r="JE185" s="73">
        <v>60</v>
      </c>
      <c r="JF185" s="4"/>
      <c r="JG185" s="73">
        <v>1</v>
      </c>
      <c r="JH185" s="4" t="s">
        <v>2355</v>
      </c>
      <c r="JI185" s="7">
        <v>3</v>
      </c>
      <c r="JJ185" s="7">
        <v>0</v>
      </c>
      <c r="JK185" s="7">
        <v>4</v>
      </c>
      <c r="JL185" s="7">
        <v>4</v>
      </c>
      <c r="JM185" s="4" t="s">
        <v>2356</v>
      </c>
      <c r="JN185" s="7">
        <v>1</v>
      </c>
      <c r="JO185" s="7">
        <v>2</v>
      </c>
      <c r="JP185" s="7">
        <v>2</v>
      </c>
      <c r="JQ185" s="7">
        <v>3</v>
      </c>
      <c r="JR185" s="7">
        <v>2</v>
      </c>
      <c r="JS185" s="4" t="s">
        <v>2357</v>
      </c>
      <c r="JT185" s="7">
        <v>2</v>
      </c>
      <c r="JU185" s="7">
        <v>1</v>
      </c>
      <c r="JV185" s="4" t="s">
        <v>2358</v>
      </c>
      <c r="JW185" s="7">
        <v>2</v>
      </c>
      <c r="JX185" s="7">
        <v>2</v>
      </c>
      <c r="JY185" s="7">
        <v>0</v>
      </c>
      <c r="JZ185" s="7">
        <v>1</v>
      </c>
      <c r="KA185" s="7">
        <v>0</v>
      </c>
      <c r="KB185" s="4" t="s">
        <v>313</v>
      </c>
      <c r="KC185" s="4" t="s">
        <v>313</v>
      </c>
      <c r="KD185" s="7">
        <v>2</v>
      </c>
      <c r="KE185" s="7">
        <v>25.978999999999999</v>
      </c>
      <c r="KF185" s="7">
        <v>45.499000000000002</v>
      </c>
      <c r="KG185" s="7">
        <v>48.585000000000001</v>
      </c>
      <c r="KH185" s="7">
        <v>6</v>
      </c>
      <c r="KI185" s="7">
        <v>1</v>
      </c>
      <c r="KJ185" s="7">
        <v>1</v>
      </c>
      <c r="KK185" s="7">
        <v>2</v>
      </c>
      <c r="KL185" s="7">
        <v>1</v>
      </c>
      <c r="KM185" s="7">
        <v>1</v>
      </c>
      <c r="KN185" s="7">
        <v>11</v>
      </c>
      <c r="KO185" s="7">
        <v>1</v>
      </c>
      <c r="KP185" s="4" t="s">
        <v>312</v>
      </c>
      <c r="KQ185" s="4" t="s">
        <v>313</v>
      </c>
      <c r="KR185" s="7">
        <v>1</v>
      </c>
      <c r="KS185" s="4" t="s">
        <v>633</v>
      </c>
      <c r="KT185" s="4" t="s">
        <v>313</v>
      </c>
      <c r="KU185" s="7">
        <v>2</v>
      </c>
      <c r="KV185" s="7">
        <v>2</v>
      </c>
      <c r="KW185" s="7">
        <v>1</v>
      </c>
      <c r="KX185" s="7">
        <v>1</v>
      </c>
      <c r="KY185" s="7">
        <v>2</v>
      </c>
      <c r="KZ185" s="7">
        <v>3</v>
      </c>
      <c r="LA185" s="7">
        <v>3</v>
      </c>
      <c r="LB185" s="7">
        <v>2</v>
      </c>
      <c r="LC185" s="7">
        <v>2</v>
      </c>
      <c r="LD185" s="7">
        <v>2</v>
      </c>
      <c r="LE185" s="7">
        <v>5</v>
      </c>
      <c r="LF185" s="7">
        <v>2</v>
      </c>
      <c r="LG185" s="7">
        <v>1</v>
      </c>
      <c r="LH185" s="7">
        <v>3</v>
      </c>
      <c r="LI185" s="7">
        <v>3</v>
      </c>
      <c r="LJ185" s="7">
        <v>1</v>
      </c>
      <c r="LK185" s="7">
        <v>2</v>
      </c>
      <c r="LL185" s="7">
        <v>5</v>
      </c>
      <c r="LM185" s="7">
        <v>5</v>
      </c>
      <c r="LN185" s="7">
        <v>4</v>
      </c>
      <c r="LO185" s="7">
        <v>4</v>
      </c>
      <c r="LP185" s="7">
        <v>3</v>
      </c>
      <c r="LQ185" s="7">
        <v>3</v>
      </c>
      <c r="LR185" s="7">
        <v>2</v>
      </c>
      <c r="LS185" s="7">
        <v>1</v>
      </c>
      <c r="LT185" s="7">
        <v>3</v>
      </c>
      <c r="LU185" s="7">
        <v>2</v>
      </c>
      <c r="LV185" s="4" t="s">
        <v>2359</v>
      </c>
      <c r="LW185" s="4" t="s">
        <v>2360</v>
      </c>
      <c r="LX185" s="4" t="s">
        <v>2361</v>
      </c>
      <c r="LY185" s="4" t="s">
        <v>2362</v>
      </c>
      <c r="LZ185" s="7">
        <v>31</v>
      </c>
      <c r="MA185">
        <f t="shared" si="117"/>
        <v>1</v>
      </c>
      <c r="MB185">
        <f t="shared" si="118"/>
        <v>11</v>
      </c>
      <c r="MC185">
        <f t="shared" si="119"/>
        <v>11</v>
      </c>
      <c r="MD185">
        <f t="shared" si="120"/>
        <v>6</v>
      </c>
      <c r="ME185">
        <f t="shared" si="150"/>
        <v>27</v>
      </c>
      <c r="MF185">
        <f t="shared" si="151"/>
        <v>0.16666666666666666</v>
      </c>
      <c r="MG185">
        <f t="shared" si="152"/>
        <v>1.8333333333333333</v>
      </c>
      <c r="MH185">
        <f t="shared" si="153"/>
        <v>2.2000000000000002</v>
      </c>
      <c r="MI185">
        <f t="shared" si="154"/>
        <v>1.2</v>
      </c>
      <c r="MJ185">
        <f t="shared" si="155"/>
        <v>2.25</v>
      </c>
      <c r="MK185">
        <f t="shared" si="156"/>
        <v>0.8</v>
      </c>
      <c r="ML185">
        <f t="shared" si="157"/>
        <v>3.2</v>
      </c>
      <c r="MM185">
        <f t="shared" si="158"/>
        <v>1</v>
      </c>
      <c r="MN185">
        <f t="shared" si="159"/>
        <v>3</v>
      </c>
      <c r="MO185">
        <f t="shared" si="160"/>
        <v>0.83333333333333337</v>
      </c>
      <c r="MP185">
        <f t="shared" si="161"/>
        <v>3.1666666666666665</v>
      </c>
      <c r="MQ185">
        <f t="shared" si="162"/>
        <v>0.33333333333333331</v>
      </c>
      <c r="MR185">
        <f t="shared" si="163"/>
        <v>2.6666666666666665</v>
      </c>
      <c r="MS185">
        <f t="shared" si="164"/>
        <v>88.285714285714292</v>
      </c>
      <c r="MT185">
        <f t="shared" si="165"/>
        <v>57.714285714285715</v>
      </c>
      <c r="MU185" s="77">
        <f t="shared" si="121"/>
        <v>0</v>
      </c>
      <c r="MV185">
        <f t="shared" si="122"/>
        <v>0</v>
      </c>
      <c r="MW185">
        <v>0</v>
      </c>
      <c r="MX185">
        <v>0</v>
      </c>
      <c r="MY185">
        <f t="shared" si="123"/>
        <v>0</v>
      </c>
      <c r="MZ185">
        <v>0</v>
      </c>
      <c r="NA185">
        <v>0</v>
      </c>
      <c r="NB185">
        <f t="shared" si="124"/>
        <v>1</v>
      </c>
      <c r="NC185">
        <f t="shared" si="125"/>
        <v>0</v>
      </c>
      <c r="ND185">
        <f t="shared" si="126"/>
        <v>1</v>
      </c>
      <c r="NE185">
        <f t="shared" si="127"/>
        <v>0</v>
      </c>
      <c r="NF185">
        <f t="shared" si="128"/>
        <v>0</v>
      </c>
      <c r="NG185">
        <f t="shared" si="129"/>
        <v>0</v>
      </c>
      <c r="NH185">
        <f t="shared" si="130"/>
        <v>1</v>
      </c>
      <c r="NI185">
        <f t="shared" si="131"/>
        <v>1</v>
      </c>
      <c r="NJ185">
        <f t="shared" si="132"/>
        <v>1</v>
      </c>
      <c r="NK185">
        <f t="shared" si="133"/>
        <v>1</v>
      </c>
      <c r="NL185">
        <f t="shared" si="134"/>
        <v>1</v>
      </c>
      <c r="NM185">
        <f t="shared" si="135"/>
        <v>1</v>
      </c>
      <c r="NN185" s="77">
        <f t="shared" si="136"/>
        <v>0</v>
      </c>
      <c r="NO185" s="77">
        <f t="shared" si="137"/>
        <v>0</v>
      </c>
      <c r="NP185" s="77">
        <f t="shared" si="138"/>
        <v>1</v>
      </c>
      <c r="NQ185" s="77">
        <f t="shared" si="139"/>
        <v>1</v>
      </c>
      <c r="NR185" s="77">
        <f t="shared" si="140"/>
        <v>1</v>
      </c>
      <c r="NS185" s="77">
        <f t="shared" si="141"/>
        <v>1</v>
      </c>
      <c r="NT185" s="77">
        <f t="shared" si="142"/>
        <v>0</v>
      </c>
      <c r="NU185" s="77">
        <f t="shared" si="143"/>
        <v>1</v>
      </c>
      <c r="NV185" s="77">
        <f t="shared" si="144"/>
        <v>1</v>
      </c>
      <c r="NW185" s="77" t="e">
        <f>IF(LEN(VLOOKUP(I:I,#REF!, 2, 0))=0, "", VLOOKUP(I:I,#REF!, 2, 0))</f>
        <v>#REF!</v>
      </c>
      <c r="NX185" s="77" t="e">
        <f>IF(LEN(VLOOKUP(I:I,#REF!, 3, 0))=0, "", VLOOKUP(I:I,#REF!, 3, 0))</f>
        <v>#REF!</v>
      </c>
      <c r="NY185" s="77">
        <f t="shared" si="166"/>
        <v>0</v>
      </c>
      <c r="NZ185" s="77">
        <f t="shared" si="167"/>
        <v>0</v>
      </c>
      <c r="OA185" s="77">
        <f t="shared" si="168"/>
        <v>0</v>
      </c>
      <c r="OB185" s="77">
        <f t="shared" si="145"/>
        <v>0.33333333333333331</v>
      </c>
      <c r="OC185">
        <f t="shared" si="146"/>
        <v>1</v>
      </c>
      <c r="OD185" s="77">
        <f t="shared" si="169"/>
        <v>0</v>
      </c>
      <c r="OE185">
        <f t="shared" si="147"/>
        <v>0.8</v>
      </c>
      <c r="OF185">
        <f t="shared" si="148"/>
        <v>0.90909090909090906</v>
      </c>
      <c r="OG185" t="e">
        <f t="shared" si="170"/>
        <v>#REF!</v>
      </c>
      <c r="OH185">
        <f t="shared" si="149"/>
        <v>0.16666666666666666</v>
      </c>
      <c r="OI185">
        <f t="shared" si="171"/>
        <v>0.5</v>
      </c>
      <c r="OJ185" s="77">
        <f t="shared" si="172"/>
        <v>0</v>
      </c>
      <c r="OK185" t="e">
        <f>IF(LEN(VLOOKUP(I:I,#REF!, 2, 0))=0, "", VLOOKUP(I:I,#REF!, 2, 0))</f>
        <v>#REF!</v>
      </c>
      <c r="OL185" t="e">
        <f>IF(LEN(VLOOKUP(I:I,#REF!, 3, 0))=0, "", VLOOKUP(I:I,#REF!, 3, 0))</f>
        <v>#REF!</v>
      </c>
      <c r="OM185">
        <v>1</v>
      </c>
      <c r="ON185">
        <v>0</v>
      </c>
      <c r="OO185" s="1">
        <v>0</v>
      </c>
      <c r="OP185">
        <f t="shared" si="173"/>
        <v>9</v>
      </c>
      <c r="OQ185">
        <v>0</v>
      </c>
      <c r="OR185">
        <v>6</v>
      </c>
      <c r="OS185">
        <f t="shared" si="174"/>
        <v>0</v>
      </c>
    </row>
    <row r="186" spans="6:409" ht="18" customHeight="1">
      <c r="F186">
        <v>1</v>
      </c>
      <c r="G186">
        <v>1</v>
      </c>
      <c r="H186" s="112" t="s">
        <v>5660</v>
      </c>
      <c r="I186" s="112" t="s">
        <v>5660</v>
      </c>
      <c r="J186" s="22"/>
      <c r="K186" s="23">
        <v>44264.435983796298</v>
      </c>
      <c r="L186" s="23">
        <v>44264.542523148149</v>
      </c>
      <c r="M186" s="24">
        <v>100</v>
      </c>
      <c r="N186" s="24">
        <v>1</v>
      </c>
      <c r="O186" s="74">
        <v>1</v>
      </c>
      <c r="P186" s="25" t="s">
        <v>313</v>
      </c>
      <c r="Q186" s="24">
        <v>9204</v>
      </c>
      <c r="R186" s="24">
        <v>1</v>
      </c>
      <c r="S186" s="23">
        <v>44264.542549641206</v>
      </c>
      <c r="T186" s="25" t="s">
        <v>314</v>
      </c>
      <c r="U186" s="25" t="s">
        <v>1220</v>
      </c>
      <c r="V186" s="25" t="s">
        <v>1221</v>
      </c>
      <c r="W186" s="25" t="s">
        <v>317</v>
      </c>
      <c r="X186" s="24">
        <v>20.317</v>
      </c>
      <c r="Y186" s="24">
        <v>37.104999999999997</v>
      </c>
      <c r="Z186" s="24">
        <v>46.396000000000001</v>
      </c>
      <c r="AA186" s="24">
        <v>3</v>
      </c>
      <c r="AB186" s="24">
        <v>3</v>
      </c>
      <c r="AC186" s="24">
        <v>1</v>
      </c>
      <c r="AD186" s="24">
        <v>1</v>
      </c>
      <c r="AE186" s="24">
        <v>2</v>
      </c>
      <c r="AF186" s="24">
        <v>1</v>
      </c>
      <c r="AG186" s="24">
        <v>2</v>
      </c>
      <c r="AH186" s="24">
        <v>0</v>
      </c>
      <c r="AI186" s="24">
        <v>0</v>
      </c>
      <c r="AJ186" s="25" t="s">
        <v>5661</v>
      </c>
      <c r="AK186" s="24">
        <v>4.6059999999999999</v>
      </c>
      <c r="AL186" s="24">
        <v>7.0720000000000001</v>
      </c>
      <c r="AM186" s="24">
        <v>9.2379999999999995</v>
      </c>
      <c r="AN186" s="24">
        <v>2</v>
      </c>
      <c r="AO186" s="24">
        <v>4</v>
      </c>
      <c r="AP186" s="24">
        <v>0</v>
      </c>
      <c r="AQ186" s="24">
        <v>186.46700000000001</v>
      </c>
      <c r="AR186" s="24">
        <v>340.26100000000002</v>
      </c>
      <c r="AS186" s="24">
        <v>492.28800000000001</v>
      </c>
      <c r="AT186" s="24">
        <v>2</v>
      </c>
      <c r="AU186" s="24">
        <v>3.4569999999999999</v>
      </c>
      <c r="AV186" s="24">
        <v>217.179</v>
      </c>
      <c r="AW186" s="24">
        <v>230.601</v>
      </c>
      <c r="AX186" s="24">
        <v>7</v>
      </c>
      <c r="AY186" s="25" t="s">
        <v>356</v>
      </c>
      <c r="AZ186" s="25" t="s">
        <v>320</v>
      </c>
      <c r="BA186" s="25"/>
      <c r="BB186" s="74">
        <v>-888</v>
      </c>
      <c r="BC186" s="25" t="s">
        <v>356</v>
      </c>
      <c r="BD186" s="24">
        <v>172.75800000000001</v>
      </c>
      <c r="BE186" s="24">
        <v>541.36800000000005</v>
      </c>
      <c r="BF186" s="24">
        <v>544.471</v>
      </c>
      <c r="BG186" s="24">
        <v>3</v>
      </c>
      <c r="BH186" s="24">
        <v>3.3319999999999999</v>
      </c>
      <c r="BI186" s="24">
        <v>3.3319999999999999</v>
      </c>
      <c r="BJ186" s="24">
        <v>30.602</v>
      </c>
      <c r="BK186" s="24">
        <v>1</v>
      </c>
      <c r="BL186" s="25" t="s">
        <v>5662</v>
      </c>
      <c r="BM186" s="24">
        <v>75.891000000000005</v>
      </c>
      <c r="BN186" s="24">
        <v>75.891000000000005</v>
      </c>
      <c r="BO186" s="24">
        <v>76.980999999999995</v>
      </c>
      <c r="BP186" s="24">
        <v>1</v>
      </c>
      <c r="BQ186" s="24">
        <v>95</v>
      </c>
      <c r="BR186" s="24">
        <v>75</v>
      </c>
      <c r="BS186" s="24">
        <v>530.06500000000005</v>
      </c>
      <c r="BT186" s="24">
        <v>1120.94</v>
      </c>
      <c r="BU186" s="24">
        <v>1127.191</v>
      </c>
      <c r="BV186" s="24">
        <v>4</v>
      </c>
      <c r="BW186" s="25" t="s">
        <v>356</v>
      </c>
      <c r="BX186" s="25" t="s">
        <v>320</v>
      </c>
      <c r="BY186" s="25"/>
      <c r="BZ186" s="74">
        <v>-888</v>
      </c>
      <c r="CA186" s="25" t="s">
        <v>5663</v>
      </c>
      <c r="CB186" s="24">
        <v>26.356000000000002</v>
      </c>
      <c r="CC186" s="24">
        <v>26.356000000000002</v>
      </c>
      <c r="CD186" s="24">
        <v>77.085999999999999</v>
      </c>
      <c r="CE186" s="24">
        <v>1</v>
      </c>
      <c r="CF186" s="24">
        <v>100</v>
      </c>
      <c r="CG186" s="24">
        <v>81</v>
      </c>
      <c r="CH186" s="24">
        <v>44.267000000000003</v>
      </c>
      <c r="CI186" s="24">
        <v>81.231999999999999</v>
      </c>
      <c r="CJ186" s="24">
        <v>92.54</v>
      </c>
      <c r="CK186" s="24">
        <v>4</v>
      </c>
      <c r="CL186" s="99" t="s">
        <v>413</v>
      </c>
      <c r="CM186" s="96" t="s">
        <v>414</v>
      </c>
      <c r="CN186" s="24">
        <v>6.0259999999999998</v>
      </c>
      <c r="CO186" s="24">
        <v>6.0259999999999998</v>
      </c>
      <c r="CP186" s="24">
        <v>294.46300000000002</v>
      </c>
      <c r="CQ186" s="24">
        <v>1</v>
      </c>
      <c r="CR186" s="24">
        <v>100</v>
      </c>
      <c r="CS186" s="24">
        <v>92</v>
      </c>
      <c r="CT186" s="24">
        <v>3</v>
      </c>
      <c r="CU186" s="24">
        <v>0</v>
      </c>
      <c r="CV186" s="25" t="s">
        <v>3159</v>
      </c>
      <c r="CW186" s="24">
        <v>0</v>
      </c>
      <c r="CX186" s="24">
        <v>0</v>
      </c>
      <c r="CY186" s="24">
        <v>440.50599999999997</v>
      </c>
      <c r="CZ186" s="24">
        <v>0</v>
      </c>
      <c r="DA186" s="24">
        <v>20.567</v>
      </c>
      <c r="DB186" s="24">
        <v>22.100999999999999</v>
      </c>
      <c r="DC186" s="24">
        <v>28.82</v>
      </c>
      <c r="DD186" s="24">
        <v>2</v>
      </c>
      <c r="DE186" s="25" t="s">
        <v>377</v>
      </c>
      <c r="DF186" s="24">
        <v>0</v>
      </c>
      <c r="DG186" s="24">
        <v>0</v>
      </c>
      <c r="DH186" s="24">
        <v>64.423000000000002</v>
      </c>
      <c r="DI186" s="24">
        <v>0</v>
      </c>
      <c r="DJ186" s="24">
        <v>100</v>
      </c>
      <c r="DK186" s="24">
        <v>70</v>
      </c>
      <c r="DL186" s="24">
        <v>24.852</v>
      </c>
      <c r="DM186" s="24">
        <v>101.30500000000001</v>
      </c>
      <c r="DN186" s="24">
        <v>134.98500000000001</v>
      </c>
      <c r="DO186" s="24">
        <v>5</v>
      </c>
      <c r="DP186" s="25" t="s">
        <v>5664</v>
      </c>
      <c r="DQ186" s="25" t="s">
        <v>411</v>
      </c>
      <c r="DR186" s="25" t="s">
        <v>956</v>
      </c>
      <c r="DS186" s="74">
        <v>0</v>
      </c>
      <c r="DT186" s="25" t="s">
        <v>356</v>
      </c>
      <c r="DU186" s="24">
        <v>0</v>
      </c>
      <c r="DV186" s="24">
        <v>0</v>
      </c>
      <c r="DW186" s="24">
        <v>70.801000000000002</v>
      </c>
      <c r="DX186" s="24">
        <v>0</v>
      </c>
      <c r="DY186" s="24">
        <v>100</v>
      </c>
      <c r="DZ186" s="24">
        <v>70</v>
      </c>
      <c r="EA186" s="24">
        <v>32.508000000000003</v>
      </c>
      <c r="EB186" s="24">
        <v>167.52600000000001</v>
      </c>
      <c r="EC186" s="24">
        <v>172.602</v>
      </c>
      <c r="ED186" s="24">
        <v>6</v>
      </c>
      <c r="EE186" s="96" t="s">
        <v>417</v>
      </c>
      <c r="EF186" s="96" t="s">
        <v>5665</v>
      </c>
      <c r="EG186" s="24">
        <v>0</v>
      </c>
      <c r="EH186" s="24">
        <v>0</v>
      </c>
      <c r="EI186" s="24">
        <v>168.28</v>
      </c>
      <c r="EJ186" s="24">
        <v>0</v>
      </c>
      <c r="EK186" s="24">
        <v>100</v>
      </c>
      <c r="EL186" s="24">
        <v>75</v>
      </c>
      <c r="EM186" s="24">
        <v>3</v>
      </c>
      <c r="EN186" s="24">
        <v>0</v>
      </c>
      <c r="EO186" s="25" t="s">
        <v>5666</v>
      </c>
      <c r="EP186" s="24">
        <v>24.716999999999999</v>
      </c>
      <c r="EQ186" s="24">
        <v>45.231000000000002</v>
      </c>
      <c r="ER186" s="24">
        <v>46.734000000000002</v>
      </c>
      <c r="ES186" s="24">
        <v>3</v>
      </c>
      <c r="ET186" s="25" t="s">
        <v>5667</v>
      </c>
      <c r="EU186" s="24">
        <v>192.113</v>
      </c>
      <c r="EV186" s="24">
        <v>192.113</v>
      </c>
      <c r="EW186" s="24">
        <v>485.25200000000001</v>
      </c>
      <c r="EX186" s="24">
        <v>1</v>
      </c>
      <c r="EY186" s="24">
        <v>100</v>
      </c>
      <c r="EZ186" s="24">
        <v>80</v>
      </c>
      <c r="FA186" s="24">
        <v>33.436999999999998</v>
      </c>
      <c r="FB186" s="24">
        <v>165.911</v>
      </c>
      <c r="FC186" s="24">
        <v>168.51900000000001</v>
      </c>
      <c r="FD186" s="24">
        <v>6</v>
      </c>
      <c r="FE186" s="25" t="s">
        <v>5668</v>
      </c>
      <c r="FF186" s="24">
        <v>1</v>
      </c>
      <c r="FG186" s="24">
        <v>2</v>
      </c>
      <c r="FH186" s="24">
        <v>2</v>
      </c>
      <c r="FI186" s="24">
        <v>0</v>
      </c>
      <c r="FJ186" s="24">
        <v>2</v>
      </c>
      <c r="FK186" s="24">
        <v>0</v>
      </c>
      <c r="FL186" s="25" t="s">
        <v>336</v>
      </c>
      <c r="FM186" s="25" t="s">
        <v>337</v>
      </c>
      <c r="FN186" s="24">
        <v>1</v>
      </c>
      <c r="FO186" s="24">
        <v>168.88900000000001</v>
      </c>
      <c r="FP186" s="24">
        <v>293.52300000000002</v>
      </c>
      <c r="FQ186" s="24">
        <v>295.3</v>
      </c>
      <c r="FR186" s="24">
        <v>3</v>
      </c>
      <c r="FS186" s="25" t="s">
        <v>420</v>
      </c>
      <c r="FT186" s="25" t="s">
        <v>323</v>
      </c>
      <c r="FU186" s="25"/>
      <c r="FV186" s="74">
        <v>1</v>
      </c>
      <c r="FW186" s="25" t="s">
        <v>1340</v>
      </c>
      <c r="FX186" s="25" t="s">
        <v>370</v>
      </c>
      <c r="FY186" s="24">
        <v>284.37900000000002</v>
      </c>
      <c r="FZ186" s="24">
        <v>297.05399999999997</v>
      </c>
      <c r="GA186" s="24">
        <v>298.52999999999997</v>
      </c>
      <c r="GB186" s="24">
        <v>3</v>
      </c>
      <c r="GC186" s="25" t="s">
        <v>356</v>
      </c>
      <c r="GD186" s="25" t="s">
        <v>320</v>
      </c>
      <c r="GE186" s="25"/>
      <c r="GF186" s="74">
        <v>-888</v>
      </c>
      <c r="GG186" s="25" t="s">
        <v>356</v>
      </c>
      <c r="GH186" s="25" t="s">
        <v>336</v>
      </c>
      <c r="GI186" s="24">
        <v>16.38</v>
      </c>
      <c r="GJ186" s="24">
        <v>61.8</v>
      </c>
      <c r="GK186" s="24">
        <v>65.3</v>
      </c>
      <c r="GL186" s="24">
        <v>4</v>
      </c>
      <c r="GM186" s="24">
        <v>1</v>
      </c>
      <c r="GN186" s="25" t="s">
        <v>5669</v>
      </c>
      <c r="GO186" s="24">
        <v>59.887</v>
      </c>
      <c r="GP186" s="24">
        <v>59.887</v>
      </c>
      <c r="GQ186" s="24">
        <v>65.625</v>
      </c>
      <c r="GR186" s="24">
        <v>1</v>
      </c>
      <c r="GS186" s="24">
        <v>1</v>
      </c>
      <c r="GT186" s="24">
        <v>2</v>
      </c>
      <c r="GU186" s="24">
        <v>0</v>
      </c>
      <c r="GV186" s="24">
        <v>4</v>
      </c>
      <c r="GW186" s="25" t="s">
        <v>460</v>
      </c>
      <c r="GX186" s="24">
        <v>7.2629999999999999</v>
      </c>
      <c r="GY186" s="24">
        <v>65.957999999999998</v>
      </c>
      <c r="GZ186" s="24">
        <v>66.807000000000002</v>
      </c>
      <c r="HA186" s="24">
        <v>9</v>
      </c>
      <c r="HB186" s="24">
        <v>6</v>
      </c>
      <c r="HC186" s="24">
        <v>1</v>
      </c>
      <c r="HD186" s="24">
        <v>1</v>
      </c>
      <c r="HE186" s="24">
        <v>5</v>
      </c>
      <c r="HF186" s="24">
        <v>1</v>
      </c>
      <c r="HG186" s="24">
        <v>5</v>
      </c>
      <c r="HH186" s="24">
        <v>5</v>
      </c>
      <c r="HI186" s="25" t="s">
        <v>3684</v>
      </c>
      <c r="HJ186" s="25" t="s">
        <v>3685</v>
      </c>
      <c r="HK186" s="8"/>
      <c r="HL186" s="25" t="s">
        <v>5660</v>
      </c>
      <c r="HM186" s="23">
        <v>44267.427754629629</v>
      </c>
      <c r="HN186" s="23">
        <v>44267.450543981482</v>
      </c>
      <c r="HO186" s="24">
        <v>100</v>
      </c>
      <c r="HP186" s="24">
        <v>1969</v>
      </c>
      <c r="HQ186" s="24">
        <v>1</v>
      </c>
      <c r="HR186" s="23">
        <v>44267.450558078701</v>
      </c>
      <c r="HS186" s="25" t="s">
        <v>314</v>
      </c>
      <c r="HT186" s="25" t="s">
        <v>1220</v>
      </c>
      <c r="HU186" s="25" t="s">
        <v>1221</v>
      </c>
      <c r="HV186" s="25" t="s">
        <v>317</v>
      </c>
      <c r="HW186" s="24">
        <v>1</v>
      </c>
      <c r="HX186" s="24">
        <v>2</v>
      </c>
      <c r="HY186" s="24">
        <v>2</v>
      </c>
      <c r="HZ186" s="24">
        <v>1</v>
      </c>
      <c r="IA186" s="24">
        <v>2</v>
      </c>
      <c r="IB186" s="24">
        <v>3</v>
      </c>
      <c r="IC186" s="24">
        <v>2</v>
      </c>
      <c r="ID186" s="24">
        <v>4</v>
      </c>
      <c r="IE186" s="25" t="s">
        <v>5670</v>
      </c>
      <c r="IF186" s="24">
        <v>3</v>
      </c>
      <c r="IG186" s="24">
        <v>1</v>
      </c>
      <c r="IH186" s="25" t="s">
        <v>1041</v>
      </c>
      <c r="II186" s="25" t="s">
        <v>1041</v>
      </c>
      <c r="IJ186" s="25"/>
      <c r="IK186" s="74">
        <v>0</v>
      </c>
      <c r="IL186" s="74">
        <v>165</v>
      </c>
      <c r="IM186" s="74">
        <v>165</v>
      </c>
      <c r="IN186" s="25"/>
      <c r="IO186" s="74">
        <v>0</v>
      </c>
      <c r="IP186" s="25" t="s">
        <v>5671</v>
      </c>
      <c r="IQ186" s="74">
        <v>132</v>
      </c>
      <c r="IR186" s="74">
        <v>132</v>
      </c>
      <c r="IS186" s="25"/>
      <c r="IT186" s="74">
        <v>0</v>
      </c>
      <c r="IU186" s="74">
        <v>63</v>
      </c>
      <c r="IV186" s="74">
        <v>63</v>
      </c>
      <c r="IW186" s="25"/>
      <c r="IX186" s="74">
        <v>0</v>
      </c>
      <c r="IY186" s="25" t="s">
        <v>5672</v>
      </c>
      <c r="IZ186" s="74">
        <v>200</v>
      </c>
      <c r="JA186" s="74">
        <v>200</v>
      </c>
      <c r="JB186" s="25"/>
      <c r="JC186" s="74">
        <v>0</v>
      </c>
      <c r="JD186" s="25" t="s">
        <v>5673</v>
      </c>
      <c r="JE186" s="74">
        <v>8</v>
      </c>
      <c r="JF186" s="74">
        <v>0.5</v>
      </c>
      <c r="JG186" s="74">
        <v>0</v>
      </c>
      <c r="JH186" s="25" t="s">
        <v>5674</v>
      </c>
      <c r="JI186" s="24">
        <v>2</v>
      </c>
      <c r="JJ186" s="24">
        <v>0</v>
      </c>
      <c r="JK186" s="24">
        <v>2</v>
      </c>
      <c r="JL186" s="24">
        <v>4</v>
      </c>
      <c r="JM186" s="25" t="s">
        <v>356</v>
      </c>
      <c r="JN186" s="24">
        <v>1</v>
      </c>
      <c r="JO186" s="24">
        <v>1</v>
      </c>
      <c r="JP186" s="24">
        <v>1</v>
      </c>
      <c r="JQ186" s="24">
        <v>2</v>
      </c>
      <c r="JR186" s="24">
        <v>1</v>
      </c>
      <c r="JS186" s="25" t="s">
        <v>5675</v>
      </c>
      <c r="JT186" s="24">
        <v>2</v>
      </c>
      <c r="JU186" s="24">
        <v>1</v>
      </c>
      <c r="JV186" s="25" t="s">
        <v>5676</v>
      </c>
      <c r="JW186" s="24">
        <v>1</v>
      </c>
      <c r="JX186" s="24">
        <v>2</v>
      </c>
      <c r="JY186" s="24">
        <v>0</v>
      </c>
      <c r="JZ186" s="24">
        <v>1</v>
      </c>
      <c r="KA186" s="24">
        <v>0</v>
      </c>
      <c r="KB186" s="25" t="s">
        <v>336</v>
      </c>
      <c r="KC186" s="25" t="s">
        <v>2217</v>
      </c>
      <c r="KD186" s="24">
        <v>2</v>
      </c>
      <c r="KE186" s="24">
        <v>6.0780000000000003</v>
      </c>
      <c r="KF186" s="24">
        <v>42.835000000000001</v>
      </c>
      <c r="KG186" s="24">
        <v>44.101999999999997</v>
      </c>
      <c r="KH186" s="24">
        <v>6</v>
      </c>
      <c r="KI186" s="24">
        <v>5</v>
      </c>
      <c r="KJ186" s="24">
        <v>2</v>
      </c>
      <c r="KK186" s="24">
        <v>1</v>
      </c>
      <c r="KL186" s="24">
        <v>2</v>
      </c>
      <c r="KM186" s="24">
        <v>3</v>
      </c>
      <c r="KN186" s="24">
        <v>10</v>
      </c>
      <c r="KO186" s="24">
        <v>2</v>
      </c>
      <c r="KP186" s="25" t="s">
        <v>312</v>
      </c>
      <c r="KQ186" s="25" t="s">
        <v>313</v>
      </c>
      <c r="KR186" s="24">
        <v>1</v>
      </c>
      <c r="KS186" s="25" t="s">
        <v>633</v>
      </c>
      <c r="KT186" s="25" t="s">
        <v>313</v>
      </c>
      <c r="KU186" s="24">
        <v>3</v>
      </c>
      <c r="KV186" s="24">
        <v>2</v>
      </c>
      <c r="KW186" s="24">
        <v>3</v>
      </c>
      <c r="KX186" s="24">
        <v>3</v>
      </c>
      <c r="KY186" s="24">
        <v>2</v>
      </c>
      <c r="KZ186" s="24">
        <v>2</v>
      </c>
      <c r="LA186" s="24">
        <v>2</v>
      </c>
      <c r="LB186" s="24">
        <v>2</v>
      </c>
      <c r="LC186" s="24">
        <v>2</v>
      </c>
      <c r="LD186" s="24">
        <v>2</v>
      </c>
      <c r="LE186" s="24">
        <v>3</v>
      </c>
      <c r="LF186" s="24">
        <v>2</v>
      </c>
      <c r="LG186" s="24">
        <v>3</v>
      </c>
      <c r="LH186" s="24">
        <v>4</v>
      </c>
      <c r="LI186" s="24">
        <v>2</v>
      </c>
      <c r="LJ186" s="24">
        <v>2</v>
      </c>
      <c r="LK186" s="24">
        <v>1</v>
      </c>
      <c r="LL186" s="24">
        <v>1</v>
      </c>
      <c r="LM186" s="24">
        <v>2</v>
      </c>
      <c r="LN186" s="24">
        <v>3</v>
      </c>
      <c r="LO186" s="24">
        <v>2</v>
      </c>
      <c r="LP186" s="24">
        <v>5</v>
      </c>
      <c r="LQ186" s="24">
        <v>3</v>
      </c>
      <c r="LR186" s="24">
        <v>3</v>
      </c>
      <c r="LS186" s="24">
        <v>3</v>
      </c>
      <c r="LT186" s="24">
        <v>2</v>
      </c>
      <c r="LU186" s="24">
        <v>3</v>
      </c>
      <c r="LV186" s="25" t="s">
        <v>5677</v>
      </c>
      <c r="LW186" s="25" t="s">
        <v>5678</v>
      </c>
      <c r="LX186" s="25" t="s">
        <v>5678</v>
      </c>
      <c r="LY186" s="25" t="s">
        <v>313</v>
      </c>
      <c r="LZ186" s="24">
        <v>35</v>
      </c>
      <c r="MA186">
        <f t="shared" si="117"/>
        <v>6</v>
      </c>
      <c r="MB186">
        <f t="shared" si="118"/>
        <v>14</v>
      </c>
      <c r="MC186">
        <f t="shared" si="119"/>
        <v>14</v>
      </c>
      <c r="MD186">
        <f t="shared" si="120"/>
        <v>13</v>
      </c>
      <c r="ME186">
        <f t="shared" si="150"/>
        <v>28</v>
      </c>
      <c r="MF186">
        <f t="shared" si="151"/>
        <v>1</v>
      </c>
      <c r="MG186">
        <f t="shared" si="152"/>
        <v>2.3333333333333335</v>
      </c>
      <c r="MH186">
        <f t="shared" si="153"/>
        <v>2.8</v>
      </c>
      <c r="MI186">
        <f t="shared" si="154"/>
        <v>2.6</v>
      </c>
      <c r="MJ186">
        <f t="shared" si="155"/>
        <v>2.3333333333333335</v>
      </c>
      <c r="MK186">
        <f t="shared" si="156"/>
        <v>0.2</v>
      </c>
      <c r="ML186">
        <f t="shared" si="157"/>
        <v>3</v>
      </c>
      <c r="MM186">
        <f t="shared" si="158"/>
        <v>0</v>
      </c>
      <c r="MN186">
        <f t="shared" si="159"/>
        <v>2</v>
      </c>
      <c r="MO186">
        <f t="shared" si="160"/>
        <v>0.16666666666666666</v>
      </c>
      <c r="MP186">
        <f t="shared" si="161"/>
        <v>2.8333333333333335</v>
      </c>
      <c r="MQ186">
        <f t="shared" si="162"/>
        <v>0.33333333333333331</v>
      </c>
      <c r="MR186">
        <f t="shared" si="163"/>
        <v>2.3333333333333335</v>
      </c>
      <c r="MS186">
        <f t="shared" si="164"/>
        <v>99.285714285714292</v>
      </c>
      <c r="MT186">
        <f t="shared" si="165"/>
        <v>77.571428571428569</v>
      </c>
      <c r="MU186" s="77">
        <f t="shared" si="121"/>
        <v>0</v>
      </c>
      <c r="MV186">
        <f t="shared" si="122"/>
        <v>0</v>
      </c>
      <c r="MW186">
        <v>1</v>
      </c>
      <c r="MX186">
        <v>1</v>
      </c>
      <c r="MY186">
        <f t="shared" si="123"/>
        <v>0</v>
      </c>
      <c r="MZ186">
        <v>1</v>
      </c>
      <c r="NA186">
        <v>0</v>
      </c>
      <c r="NB186">
        <f t="shared" si="124"/>
        <v>1</v>
      </c>
      <c r="NC186">
        <f t="shared" si="125"/>
        <v>0</v>
      </c>
      <c r="ND186">
        <f t="shared" si="126"/>
        <v>0</v>
      </c>
      <c r="NE186">
        <f t="shared" si="127"/>
        <v>0</v>
      </c>
      <c r="NF186">
        <f t="shared" si="128"/>
        <v>1</v>
      </c>
      <c r="NG186">
        <f t="shared" si="129"/>
        <v>1</v>
      </c>
      <c r="NH186">
        <f t="shared" si="130"/>
        <v>0</v>
      </c>
      <c r="NI186">
        <f t="shared" si="131"/>
        <v>0</v>
      </c>
      <c r="NJ186">
        <f t="shared" si="132"/>
        <v>0</v>
      </c>
      <c r="NK186">
        <f t="shared" si="133"/>
        <v>0</v>
      </c>
      <c r="NL186">
        <f t="shared" si="134"/>
        <v>0</v>
      </c>
      <c r="NM186">
        <f t="shared" si="135"/>
        <v>0</v>
      </c>
      <c r="NN186" s="77">
        <f t="shared" si="136"/>
        <v>1</v>
      </c>
      <c r="NO186" s="77">
        <f t="shared" si="137"/>
        <v>0</v>
      </c>
      <c r="NP186" s="77">
        <f t="shared" si="138"/>
        <v>1</v>
      </c>
      <c r="NQ186" s="77">
        <f t="shared" si="139"/>
        <v>0</v>
      </c>
      <c r="NR186" s="77">
        <f t="shared" si="140"/>
        <v>0</v>
      </c>
      <c r="NS186" s="77">
        <f t="shared" si="141"/>
        <v>0</v>
      </c>
      <c r="NT186" s="77">
        <f t="shared" si="142"/>
        <v>1</v>
      </c>
      <c r="NU186" s="77">
        <f t="shared" si="143"/>
        <v>1</v>
      </c>
      <c r="NV186" s="77">
        <f t="shared" si="144"/>
        <v>1</v>
      </c>
      <c r="NW186" s="77" t="e">
        <f>IF(LEN(VLOOKUP(I:I,#REF!, 2, 0))=0, "", VLOOKUP(I:I,#REF!, 2, 0))</f>
        <v>#REF!</v>
      </c>
      <c r="NX186" s="77" t="e">
        <f>IF(LEN(VLOOKUP(I:I,#REF!, 3, 0))=0, "", VLOOKUP(I:I,#REF!, 3, 0))</f>
        <v>#REF!</v>
      </c>
      <c r="NY186" s="77">
        <f t="shared" si="166"/>
        <v>0.5</v>
      </c>
      <c r="NZ186" s="77">
        <f t="shared" si="167"/>
        <v>0.75</v>
      </c>
      <c r="OA186" s="77">
        <f t="shared" si="168"/>
        <v>0</v>
      </c>
      <c r="OB186" s="77">
        <f t="shared" si="145"/>
        <v>0.5</v>
      </c>
      <c r="OC186">
        <f t="shared" si="146"/>
        <v>0.5</v>
      </c>
      <c r="OD186" s="77">
        <f t="shared" si="169"/>
        <v>0.5</v>
      </c>
      <c r="OE186">
        <f t="shared" si="147"/>
        <v>0.33333333333333331</v>
      </c>
      <c r="OF186">
        <f t="shared" si="148"/>
        <v>0.27272727272727271</v>
      </c>
      <c r="OG186" t="e">
        <f t="shared" si="170"/>
        <v>#REF!</v>
      </c>
      <c r="OH186">
        <f t="shared" si="149"/>
        <v>0.5</v>
      </c>
      <c r="OI186">
        <f t="shared" si="171"/>
        <v>0.25</v>
      </c>
      <c r="OJ186" s="77">
        <f t="shared" si="172"/>
        <v>0.625</v>
      </c>
      <c r="OK186" t="e">
        <f>IF(LEN(VLOOKUP(I:I,#REF!, 2, 0))=0, "", VLOOKUP(I:I,#REF!, 2, 0))</f>
        <v>#REF!</v>
      </c>
      <c r="OL186" t="e">
        <f>IF(LEN(VLOOKUP(I:I,#REF!, 3, 0))=0, "", VLOOKUP(I:I,#REF!, 3, 0))</f>
        <v>#REF!</v>
      </c>
      <c r="OM186">
        <v>1</v>
      </c>
      <c r="ON186">
        <v>0</v>
      </c>
      <c r="OO186" s="1">
        <v>0</v>
      </c>
      <c r="OP186">
        <f t="shared" si="173"/>
        <v>10</v>
      </c>
      <c r="OQ186">
        <v>0</v>
      </c>
      <c r="OR186">
        <v>6</v>
      </c>
      <c r="OS186">
        <f t="shared" si="174"/>
        <v>6</v>
      </c>
    </row>
    <row r="187" spans="6:409" ht="18" customHeight="1">
      <c r="F187">
        <v>1</v>
      </c>
      <c r="G187">
        <v>1</v>
      </c>
      <c r="H187" s="112" t="s">
        <v>5679</v>
      </c>
      <c r="I187" s="112" t="s">
        <v>5679</v>
      </c>
      <c r="J187" s="22"/>
      <c r="K187" s="23">
        <v>44264.435868055552</v>
      </c>
      <c r="L187" s="23">
        <v>44264.493877314817</v>
      </c>
      <c r="M187" s="24">
        <v>100</v>
      </c>
      <c r="N187" s="24">
        <v>1</v>
      </c>
      <c r="O187" s="74">
        <v>1</v>
      </c>
      <c r="P187" s="25" t="s">
        <v>313</v>
      </c>
      <c r="Q187" s="24">
        <v>5011</v>
      </c>
      <c r="R187" s="24">
        <v>1</v>
      </c>
      <c r="S187" s="23">
        <v>44264.493896261571</v>
      </c>
      <c r="T187" s="25" t="s">
        <v>314</v>
      </c>
      <c r="U187" s="25" t="s">
        <v>407</v>
      </c>
      <c r="V187" s="25" t="s">
        <v>444</v>
      </c>
      <c r="W187" s="25" t="s">
        <v>598</v>
      </c>
      <c r="X187" s="24">
        <v>23.157</v>
      </c>
      <c r="Y187" s="24">
        <v>33.854999999999997</v>
      </c>
      <c r="Z187" s="24">
        <v>35.78</v>
      </c>
      <c r="AA187" s="24">
        <v>2</v>
      </c>
      <c r="AB187" s="24">
        <v>2</v>
      </c>
      <c r="AC187" s="24">
        <v>1</v>
      </c>
      <c r="AD187" s="24">
        <v>0</v>
      </c>
      <c r="AE187" s="24">
        <v>0</v>
      </c>
      <c r="AF187" s="24">
        <v>3</v>
      </c>
      <c r="AG187" s="24">
        <v>3</v>
      </c>
      <c r="AH187" s="24">
        <v>1</v>
      </c>
      <c r="AI187" s="24">
        <v>0</v>
      </c>
      <c r="AJ187" s="25" t="s">
        <v>5680</v>
      </c>
      <c r="AK187" s="24">
        <v>3.1949999999999998</v>
      </c>
      <c r="AL187" s="24">
        <v>6.1379999999999999</v>
      </c>
      <c r="AM187" s="24">
        <v>9.0229999999999997</v>
      </c>
      <c r="AN187" s="24">
        <v>2</v>
      </c>
      <c r="AO187" s="24">
        <v>3</v>
      </c>
      <c r="AP187" s="24">
        <v>0</v>
      </c>
      <c r="AQ187" s="24">
        <v>0</v>
      </c>
      <c r="AR187" s="24">
        <v>0</v>
      </c>
      <c r="AS187" s="24">
        <v>154.40299999999999</v>
      </c>
      <c r="AT187" s="24">
        <v>0</v>
      </c>
      <c r="AU187" s="24">
        <v>1.417</v>
      </c>
      <c r="AV187" s="24">
        <v>283.22199999999998</v>
      </c>
      <c r="AW187" s="24">
        <v>286.46199999999999</v>
      </c>
      <c r="AX187" s="24">
        <v>9</v>
      </c>
      <c r="AY187" s="25" t="s">
        <v>5681</v>
      </c>
      <c r="AZ187" s="25" t="s">
        <v>377</v>
      </c>
      <c r="BA187" s="25"/>
      <c r="BB187" s="74">
        <v>1</v>
      </c>
      <c r="BC187" s="25" t="s">
        <v>5682</v>
      </c>
      <c r="BD187" s="24">
        <v>219.9</v>
      </c>
      <c r="BE187" s="24">
        <v>219.9</v>
      </c>
      <c r="BF187" s="24">
        <v>275.93700000000001</v>
      </c>
      <c r="BG187" s="24">
        <v>1</v>
      </c>
      <c r="BH187" s="24">
        <v>5.2130000000000001</v>
      </c>
      <c r="BI187" s="24">
        <v>34.402000000000001</v>
      </c>
      <c r="BJ187" s="24">
        <v>37.475999999999999</v>
      </c>
      <c r="BK187" s="24">
        <v>2</v>
      </c>
      <c r="BL187" s="25" t="s">
        <v>5683</v>
      </c>
      <c r="BM187" s="24">
        <v>0</v>
      </c>
      <c r="BN187" s="24">
        <v>0</v>
      </c>
      <c r="BO187" s="24">
        <v>48.4</v>
      </c>
      <c r="BP187" s="24">
        <v>0</v>
      </c>
      <c r="BQ187" s="24">
        <v>99</v>
      </c>
      <c r="BR187" s="24">
        <v>98</v>
      </c>
      <c r="BS187" s="24">
        <v>22.12</v>
      </c>
      <c r="BT187" s="24">
        <v>338.46300000000002</v>
      </c>
      <c r="BU187" s="24">
        <v>350.19299999999998</v>
      </c>
      <c r="BV187" s="24">
        <v>10</v>
      </c>
      <c r="BW187" s="25" t="s">
        <v>5684</v>
      </c>
      <c r="BX187" s="25" t="s">
        <v>572</v>
      </c>
      <c r="BY187" s="25"/>
      <c r="BZ187" s="74">
        <v>0</v>
      </c>
      <c r="CA187" s="25" t="s">
        <v>5685</v>
      </c>
      <c r="CB187" s="24">
        <v>0</v>
      </c>
      <c r="CC187" s="24">
        <v>0</v>
      </c>
      <c r="CD187" s="24">
        <v>51.262999999999998</v>
      </c>
      <c r="CE187" s="24">
        <v>0</v>
      </c>
      <c r="CF187" s="24">
        <v>100</v>
      </c>
      <c r="CG187" s="24">
        <v>80</v>
      </c>
      <c r="CH187" s="24">
        <v>91.275999999999996</v>
      </c>
      <c r="CI187" s="24">
        <v>97</v>
      </c>
      <c r="CJ187" s="24">
        <v>113.384</v>
      </c>
      <c r="CK187" s="24">
        <v>2</v>
      </c>
      <c r="CL187" s="99" t="s">
        <v>413</v>
      </c>
      <c r="CM187" s="96" t="s">
        <v>414</v>
      </c>
      <c r="CN187" s="24">
        <v>4.0880000000000001</v>
      </c>
      <c r="CO187" s="24">
        <v>4.0880000000000001</v>
      </c>
      <c r="CP187" s="24">
        <v>165.26900000000001</v>
      </c>
      <c r="CQ187" s="24">
        <v>1</v>
      </c>
      <c r="CR187" s="24">
        <v>99</v>
      </c>
      <c r="CS187" s="24">
        <v>80</v>
      </c>
      <c r="CT187" s="24">
        <v>1</v>
      </c>
      <c r="CU187" s="24">
        <v>0</v>
      </c>
      <c r="CV187" s="25" t="s">
        <v>5686</v>
      </c>
      <c r="CW187" s="24">
        <v>0</v>
      </c>
      <c r="CX187" s="24">
        <v>0</v>
      </c>
      <c r="CY187" s="24">
        <v>418.721</v>
      </c>
      <c r="CZ187" s="24">
        <v>0</v>
      </c>
      <c r="DA187" s="24">
        <v>9.2460000000000004</v>
      </c>
      <c r="DB187" s="24">
        <v>12.497</v>
      </c>
      <c r="DC187" s="24">
        <v>15.707000000000001</v>
      </c>
      <c r="DD187" s="24">
        <v>2</v>
      </c>
      <c r="DE187" s="25" t="s">
        <v>377</v>
      </c>
      <c r="DF187" s="24">
        <v>0</v>
      </c>
      <c r="DG187" s="24">
        <v>0</v>
      </c>
      <c r="DH187" s="24">
        <v>48.23</v>
      </c>
      <c r="DI187" s="24">
        <v>0</v>
      </c>
      <c r="DJ187" s="24">
        <v>100</v>
      </c>
      <c r="DK187" s="24">
        <v>100</v>
      </c>
      <c r="DL187" s="24">
        <v>595.80100000000004</v>
      </c>
      <c r="DM187" s="24">
        <v>726.87800000000004</v>
      </c>
      <c r="DN187" s="24">
        <v>727.64599999999996</v>
      </c>
      <c r="DO187" s="24">
        <v>10</v>
      </c>
      <c r="DP187" s="25" t="s">
        <v>356</v>
      </c>
      <c r="DQ187" s="25" t="s">
        <v>320</v>
      </c>
      <c r="DR187" s="25"/>
      <c r="DS187" s="74">
        <v>-888</v>
      </c>
      <c r="DT187" s="25" t="s">
        <v>356</v>
      </c>
      <c r="DU187" s="24">
        <v>3.34</v>
      </c>
      <c r="DV187" s="24">
        <v>3.34</v>
      </c>
      <c r="DW187" s="24">
        <v>73.989000000000004</v>
      </c>
      <c r="DX187" s="24">
        <v>1</v>
      </c>
      <c r="DY187" s="24">
        <v>72</v>
      </c>
      <c r="DZ187" s="24">
        <v>51</v>
      </c>
      <c r="EA187" s="24">
        <v>52.69</v>
      </c>
      <c r="EB187" s="24">
        <v>73.441999999999993</v>
      </c>
      <c r="EC187" s="24">
        <v>81.688000000000002</v>
      </c>
      <c r="ED187" s="24">
        <v>2</v>
      </c>
      <c r="EE187" s="96" t="s">
        <v>417</v>
      </c>
      <c r="EF187" s="96" t="s">
        <v>364</v>
      </c>
      <c r="EG187" s="24">
        <v>0</v>
      </c>
      <c r="EH187" s="24">
        <v>0</v>
      </c>
      <c r="EI187" s="24">
        <v>175.62100000000001</v>
      </c>
      <c r="EJ187" s="24">
        <v>0</v>
      </c>
      <c r="EK187" s="24">
        <v>51</v>
      </c>
      <c r="EL187" s="24">
        <v>47</v>
      </c>
      <c r="EM187" s="24">
        <v>0</v>
      </c>
      <c r="EN187" s="24">
        <v>0</v>
      </c>
      <c r="EO187" s="25" t="s">
        <v>5687</v>
      </c>
      <c r="EP187" s="24">
        <v>29.565000000000001</v>
      </c>
      <c r="EQ187" s="24">
        <v>36.746000000000002</v>
      </c>
      <c r="ER187" s="24">
        <v>41.491999999999997</v>
      </c>
      <c r="ES187" s="24">
        <v>3</v>
      </c>
      <c r="ET187" s="25" t="s">
        <v>1816</v>
      </c>
      <c r="EU187" s="24">
        <v>0</v>
      </c>
      <c r="EV187" s="24">
        <v>0</v>
      </c>
      <c r="EW187" s="24">
        <v>284.863</v>
      </c>
      <c r="EX187" s="24">
        <v>0</v>
      </c>
      <c r="EY187" s="24">
        <v>71</v>
      </c>
      <c r="EZ187" s="24">
        <v>98</v>
      </c>
      <c r="FA187" s="24">
        <v>6.9009999999999998</v>
      </c>
      <c r="FB187" s="24">
        <v>115.44</v>
      </c>
      <c r="FC187" s="24">
        <v>117.351</v>
      </c>
      <c r="FD187" s="24">
        <v>7</v>
      </c>
      <c r="FE187" s="25" t="s">
        <v>5688</v>
      </c>
      <c r="FF187" s="24">
        <v>4</v>
      </c>
      <c r="FG187" s="24">
        <v>0</v>
      </c>
      <c r="FH187" s="24">
        <v>0</v>
      </c>
      <c r="FI187" s="24">
        <v>0</v>
      </c>
      <c r="FJ187" s="24">
        <v>2</v>
      </c>
      <c r="FK187" s="24">
        <v>0</v>
      </c>
      <c r="FL187" s="25" t="s">
        <v>313</v>
      </c>
      <c r="FM187" s="25" t="s">
        <v>313</v>
      </c>
      <c r="FN187" s="24">
        <v>1</v>
      </c>
      <c r="FO187" s="24">
        <v>79.283000000000001</v>
      </c>
      <c r="FP187" s="24">
        <v>198.14400000000001</v>
      </c>
      <c r="FQ187" s="24">
        <v>200.898</v>
      </c>
      <c r="FR187" s="24">
        <v>11</v>
      </c>
      <c r="FS187" s="25" t="s">
        <v>5689</v>
      </c>
      <c r="FT187" s="25" t="s">
        <v>323</v>
      </c>
      <c r="FU187" s="25"/>
      <c r="FV187" s="74">
        <v>1</v>
      </c>
      <c r="FW187" s="25" t="s">
        <v>5690</v>
      </c>
      <c r="FX187" s="25" t="s">
        <v>343</v>
      </c>
      <c r="FY187" s="24">
        <v>138.16399999999999</v>
      </c>
      <c r="FZ187" s="24">
        <v>435.911</v>
      </c>
      <c r="GA187" s="24">
        <v>437.44299999999998</v>
      </c>
      <c r="GB187" s="24">
        <v>8</v>
      </c>
      <c r="GC187" s="25" t="s">
        <v>5691</v>
      </c>
      <c r="GD187" s="25" t="s">
        <v>368</v>
      </c>
      <c r="GE187" s="25"/>
      <c r="GF187" s="74">
        <v>1</v>
      </c>
      <c r="GG187" s="25" t="s">
        <v>5692</v>
      </c>
      <c r="GH187" s="25" t="s">
        <v>339</v>
      </c>
      <c r="GI187" s="24">
        <v>44.433</v>
      </c>
      <c r="GJ187" s="24">
        <v>135.26400000000001</v>
      </c>
      <c r="GK187" s="24">
        <v>138.56399999999999</v>
      </c>
      <c r="GL187" s="24">
        <v>4</v>
      </c>
      <c r="GM187" s="24">
        <v>2</v>
      </c>
      <c r="GN187" s="25" t="s">
        <v>5693</v>
      </c>
      <c r="GO187" s="24">
        <v>43.787999999999997</v>
      </c>
      <c r="GP187" s="24">
        <v>44.417999999999999</v>
      </c>
      <c r="GQ187" s="24">
        <v>46.591000000000001</v>
      </c>
      <c r="GR187" s="24">
        <v>2</v>
      </c>
      <c r="GS187" s="24">
        <v>1</v>
      </c>
      <c r="GT187" s="24">
        <v>0</v>
      </c>
      <c r="GU187" s="24">
        <v>0</v>
      </c>
      <c r="GV187" s="24">
        <v>3</v>
      </c>
      <c r="GW187" s="25" t="s">
        <v>627</v>
      </c>
      <c r="GX187" s="24">
        <v>10.458</v>
      </c>
      <c r="GY187" s="24">
        <v>49.741</v>
      </c>
      <c r="GZ187" s="24">
        <v>51.41</v>
      </c>
      <c r="HA187" s="24">
        <v>8</v>
      </c>
      <c r="HB187" s="24">
        <v>5</v>
      </c>
      <c r="HC187" s="24">
        <v>5</v>
      </c>
      <c r="HD187" s="24">
        <v>3</v>
      </c>
      <c r="HE187" s="24">
        <v>1</v>
      </c>
      <c r="HF187" s="24">
        <v>2</v>
      </c>
      <c r="HG187" s="24">
        <v>4</v>
      </c>
      <c r="HH187" s="24">
        <v>1</v>
      </c>
      <c r="HI187" s="25" t="s">
        <v>3684</v>
      </c>
      <c r="HJ187" s="25" t="s">
        <v>3685</v>
      </c>
      <c r="HK187" s="8"/>
      <c r="HL187" s="25" t="s">
        <v>5679</v>
      </c>
      <c r="HM187" s="23">
        <v>44269.834270833337</v>
      </c>
      <c r="HN187" s="23">
        <v>44269.911828703705</v>
      </c>
      <c r="HO187" s="24">
        <v>100</v>
      </c>
      <c r="HP187" s="24">
        <v>6700</v>
      </c>
      <c r="HQ187" s="24">
        <v>1</v>
      </c>
      <c r="HR187" s="23">
        <v>44269.911844062502</v>
      </c>
      <c r="HS187" s="25" t="s">
        <v>314</v>
      </c>
      <c r="HT187" s="25" t="s">
        <v>407</v>
      </c>
      <c r="HU187" s="25" t="s">
        <v>444</v>
      </c>
      <c r="HV187" s="25" t="s">
        <v>598</v>
      </c>
      <c r="HW187" s="24">
        <v>1</v>
      </c>
      <c r="HX187" s="24">
        <v>2</v>
      </c>
      <c r="HY187" s="24">
        <v>1</v>
      </c>
      <c r="HZ187" s="24">
        <v>1</v>
      </c>
      <c r="IA187" s="24">
        <v>3</v>
      </c>
      <c r="IB187" s="24">
        <v>2</v>
      </c>
      <c r="IC187" s="24">
        <v>4</v>
      </c>
      <c r="ID187" s="24">
        <v>5</v>
      </c>
      <c r="IE187" s="25" t="s">
        <v>5694</v>
      </c>
      <c r="IF187" s="24">
        <v>0</v>
      </c>
      <c r="IG187" s="24">
        <v>0</v>
      </c>
      <c r="IH187" s="25" t="s">
        <v>4294</v>
      </c>
      <c r="II187" s="25" t="s">
        <v>391</v>
      </c>
      <c r="IJ187" s="25"/>
      <c r="IK187" s="74">
        <v>1</v>
      </c>
      <c r="IL187" s="25" t="s">
        <v>1146</v>
      </c>
      <c r="IM187" s="74">
        <v>33</v>
      </c>
      <c r="IN187" s="25"/>
      <c r="IO187" s="74">
        <v>1</v>
      </c>
      <c r="IP187" s="25" t="s">
        <v>5695</v>
      </c>
      <c r="IQ187" s="25" t="s">
        <v>5696</v>
      </c>
      <c r="IR187" s="74">
        <v>25</v>
      </c>
      <c r="IS187" s="25"/>
      <c r="IT187" s="74">
        <v>0</v>
      </c>
      <c r="IU187" s="74">
        <v>13</v>
      </c>
      <c r="IV187" s="74">
        <v>13</v>
      </c>
      <c r="IW187" s="25"/>
      <c r="IX187" s="74">
        <v>0</v>
      </c>
      <c r="IY187" s="25" t="s">
        <v>5697</v>
      </c>
      <c r="IZ187" s="74">
        <v>40</v>
      </c>
      <c r="JA187" s="74">
        <v>40</v>
      </c>
      <c r="JB187" s="25"/>
      <c r="JC187" s="74">
        <v>1</v>
      </c>
      <c r="JD187" s="25" t="s">
        <v>1511</v>
      </c>
      <c r="JE187" s="74">
        <v>30</v>
      </c>
      <c r="JF187" s="25"/>
      <c r="JG187" s="74">
        <v>0</v>
      </c>
      <c r="JH187" s="25" t="s">
        <v>5698</v>
      </c>
      <c r="JI187" s="24">
        <v>0</v>
      </c>
      <c r="JJ187" s="24">
        <v>0</v>
      </c>
      <c r="JK187" s="24">
        <v>1</v>
      </c>
      <c r="JL187" s="24">
        <v>3</v>
      </c>
      <c r="JM187" s="25" t="s">
        <v>5699</v>
      </c>
      <c r="JN187" s="24">
        <v>1</v>
      </c>
      <c r="JO187" s="24">
        <v>2</v>
      </c>
      <c r="JP187" s="24">
        <v>1</v>
      </c>
      <c r="JQ187" s="24">
        <v>3</v>
      </c>
      <c r="JR187" s="24">
        <v>1</v>
      </c>
      <c r="JS187" s="25" t="s">
        <v>5700</v>
      </c>
      <c r="JT187" s="24">
        <v>2</v>
      </c>
      <c r="JU187" s="24">
        <v>1</v>
      </c>
      <c r="JV187" s="25" t="s">
        <v>5701</v>
      </c>
      <c r="JW187" s="24">
        <v>2</v>
      </c>
      <c r="JX187" s="24">
        <v>0</v>
      </c>
      <c r="JY187" s="24">
        <v>0</v>
      </c>
      <c r="JZ187" s="24">
        <v>1</v>
      </c>
      <c r="KA187" s="24">
        <v>0</v>
      </c>
      <c r="KB187" s="25" t="s">
        <v>313</v>
      </c>
      <c r="KC187" s="25" t="s">
        <v>313</v>
      </c>
      <c r="KD187" s="24">
        <v>2</v>
      </c>
      <c r="KE187" s="24">
        <v>7.8719999999999999</v>
      </c>
      <c r="KF187" s="24">
        <v>40.115000000000002</v>
      </c>
      <c r="KG187" s="24">
        <v>41.578000000000003</v>
      </c>
      <c r="KH187" s="24">
        <v>5</v>
      </c>
      <c r="KI187" s="24">
        <v>2</v>
      </c>
      <c r="KJ187" s="24">
        <v>1</v>
      </c>
      <c r="KK187" s="24">
        <v>2</v>
      </c>
      <c r="KL187" s="24">
        <v>3</v>
      </c>
      <c r="KM187" s="24">
        <v>2</v>
      </c>
      <c r="KN187" s="24">
        <v>10</v>
      </c>
      <c r="KO187" s="24">
        <v>2</v>
      </c>
      <c r="KP187" s="25" t="s">
        <v>460</v>
      </c>
      <c r="KQ187" s="25" t="s">
        <v>313</v>
      </c>
      <c r="KR187" s="24">
        <v>1</v>
      </c>
      <c r="KS187" s="25" t="s">
        <v>633</v>
      </c>
      <c r="KT187" s="25" t="s">
        <v>313</v>
      </c>
      <c r="KU187" s="24">
        <v>3</v>
      </c>
      <c r="KV187" s="24">
        <v>2</v>
      </c>
      <c r="KW187" s="24">
        <v>3</v>
      </c>
      <c r="KX187" s="24">
        <v>1</v>
      </c>
      <c r="KY187" s="24">
        <v>4</v>
      </c>
      <c r="KZ187" s="24">
        <v>4</v>
      </c>
      <c r="LA187" s="24">
        <v>4</v>
      </c>
      <c r="LB187" s="24">
        <v>4</v>
      </c>
      <c r="LC187" s="24">
        <v>4</v>
      </c>
      <c r="LD187" s="24">
        <v>4</v>
      </c>
      <c r="LE187" s="24">
        <v>3</v>
      </c>
      <c r="LF187" s="24">
        <v>3</v>
      </c>
      <c r="LG187" s="24">
        <v>2</v>
      </c>
      <c r="LH187" s="24">
        <v>3</v>
      </c>
      <c r="LI187" s="24">
        <v>2</v>
      </c>
      <c r="LJ187" s="24">
        <v>1</v>
      </c>
      <c r="LK187" s="24">
        <v>1</v>
      </c>
      <c r="LL187" s="24">
        <v>1</v>
      </c>
      <c r="LM187" s="24">
        <v>1</v>
      </c>
      <c r="LN187" s="24">
        <v>4</v>
      </c>
      <c r="LO187" s="24">
        <v>4</v>
      </c>
      <c r="LP187" s="24">
        <v>4</v>
      </c>
      <c r="LQ187" s="24">
        <v>4</v>
      </c>
      <c r="LR187" s="24">
        <v>3</v>
      </c>
      <c r="LS187" s="24">
        <v>2</v>
      </c>
      <c r="LT187" s="24">
        <v>3</v>
      </c>
      <c r="LU187" s="24">
        <v>4</v>
      </c>
      <c r="LV187" s="25" t="s">
        <v>5702</v>
      </c>
      <c r="LW187" s="25" t="s">
        <v>5703</v>
      </c>
      <c r="LX187" s="25" t="s">
        <v>5704</v>
      </c>
      <c r="LY187" s="25" t="s">
        <v>5705</v>
      </c>
      <c r="LZ187" s="24">
        <v>44</v>
      </c>
      <c r="MA187">
        <f t="shared" si="117"/>
        <v>7</v>
      </c>
      <c r="MB187">
        <f t="shared" si="118"/>
        <v>16</v>
      </c>
      <c r="MC187">
        <f t="shared" si="119"/>
        <v>16</v>
      </c>
      <c r="MD187">
        <f t="shared" si="120"/>
        <v>10</v>
      </c>
      <c r="ME187">
        <f t="shared" si="150"/>
        <v>39</v>
      </c>
      <c r="MF187">
        <f t="shared" si="151"/>
        <v>1.1666666666666667</v>
      </c>
      <c r="MG187">
        <f t="shared" si="152"/>
        <v>2.6666666666666665</v>
      </c>
      <c r="MH187">
        <f t="shared" si="153"/>
        <v>3.2</v>
      </c>
      <c r="MI187">
        <f t="shared" si="154"/>
        <v>2</v>
      </c>
      <c r="MJ187">
        <f t="shared" si="155"/>
        <v>3.25</v>
      </c>
      <c r="MK187">
        <f t="shared" si="156"/>
        <v>0.2</v>
      </c>
      <c r="ML187">
        <f t="shared" si="157"/>
        <v>1.2</v>
      </c>
      <c r="MM187">
        <f t="shared" si="158"/>
        <v>0</v>
      </c>
      <c r="MN187">
        <f t="shared" si="159"/>
        <v>0</v>
      </c>
      <c r="MO187">
        <f t="shared" si="160"/>
        <v>0.16666666666666666</v>
      </c>
      <c r="MP187">
        <f t="shared" si="161"/>
        <v>1</v>
      </c>
      <c r="MQ187">
        <f t="shared" si="162"/>
        <v>0</v>
      </c>
      <c r="MR187">
        <f t="shared" si="163"/>
        <v>0</v>
      </c>
      <c r="MS187">
        <f t="shared" si="164"/>
        <v>84.571428571428569</v>
      </c>
      <c r="MT187">
        <f t="shared" si="165"/>
        <v>79.142857142857139</v>
      </c>
      <c r="MU187" s="77">
        <f t="shared" si="121"/>
        <v>1</v>
      </c>
      <c r="MV187">
        <f t="shared" si="122"/>
        <v>0</v>
      </c>
      <c r="MW187">
        <v>1</v>
      </c>
      <c r="MX187">
        <v>1</v>
      </c>
      <c r="MY187">
        <f t="shared" si="123"/>
        <v>0</v>
      </c>
      <c r="MZ187">
        <v>1</v>
      </c>
      <c r="NA187">
        <v>1</v>
      </c>
      <c r="NB187">
        <f t="shared" si="124"/>
        <v>1</v>
      </c>
      <c r="NC187">
        <f t="shared" si="125"/>
        <v>0</v>
      </c>
      <c r="ND187">
        <f t="shared" si="126"/>
        <v>1</v>
      </c>
      <c r="NE187">
        <f t="shared" si="127"/>
        <v>1</v>
      </c>
      <c r="NF187">
        <f t="shared" si="128"/>
        <v>0</v>
      </c>
      <c r="NG187">
        <f t="shared" si="129"/>
        <v>1</v>
      </c>
      <c r="NH187">
        <f t="shared" si="130"/>
        <v>1</v>
      </c>
      <c r="NI187">
        <f t="shared" si="131"/>
        <v>1</v>
      </c>
      <c r="NJ187">
        <f t="shared" si="132"/>
        <v>0</v>
      </c>
      <c r="NK187">
        <f t="shared" si="133"/>
        <v>0</v>
      </c>
      <c r="NL187">
        <f t="shared" si="134"/>
        <v>1</v>
      </c>
      <c r="NM187">
        <f t="shared" si="135"/>
        <v>0</v>
      </c>
      <c r="NN187" s="77">
        <f t="shared" si="136"/>
        <v>0</v>
      </c>
      <c r="NO187" s="77">
        <f t="shared" si="137"/>
        <v>0</v>
      </c>
      <c r="NP187" s="77">
        <f t="shared" si="138"/>
        <v>1</v>
      </c>
      <c r="NQ187" s="77">
        <f t="shared" si="139"/>
        <v>1</v>
      </c>
      <c r="NR187" s="77">
        <f t="shared" si="140"/>
        <v>0</v>
      </c>
      <c r="NS187" s="77">
        <f t="shared" si="141"/>
        <v>1</v>
      </c>
      <c r="NT187" s="77">
        <f t="shared" si="142"/>
        <v>1</v>
      </c>
      <c r="NU187" s="77">
        <f t="shared" si="143"/>
        <v>1</v>
      </c>
      <c r="NV187" s="77">
        <f t="shared" si="144"/>
        <v>1</v>
      </c>
      <c r="NW187" s="77" t="e">
        <f>IF(LEN(VLOOKUP(I:I,#REF!, 2, 0))=0, "", VLOOKUP(I:I,#REF!, 2, 0))</f>
        <v>#REF!</v>
      </c>
      <c r="NX187" s="77" t="e">
        <f>IF(LEN(VLOOKUP(I:I,#REF!, 3, 0))=0, "", VLOOKUP(I:I,#REF!, 3, 0))</f>
        <v>#REF!</v>
      </c>
      <c r="NY187" s="77">
        <f t="shared" si="166"/>
        <v>0.66666666666666663</v>
      </c>
      <c r="NZ187" s="77">
        <f t="shared" si="167"/>
        <v>1</v>
      </c>
      <c r="OA187" s="77">
        <f t="shared" si="168"/>
        <v>0</v>
      </c>
      <c r="OB187" s="77">
        <f t="shared" si="145"/>
        <v>0.66666666666666663</v>
      </c>
      <c r="OC187">
        <f t="shared" si="146"/>
        <v>1</v>
      </c>
      <c r="OD187" s="77">
        <f t="shared" si="169"/>
        <v>0.5</v>
      </c>
      <c r="OE187">
        <f t="shared" si="147"/>
        <v>0.6</v>
      </c>
      <c r="OF187">
        <f t="shared" si="148"/>
        <v>0.63636363636363635</v>
      </c>
      <c r="OG187" t="e">
        <f t="shared" si="170"/>
        <v>#REF!</v>
      </c>
      <c r="OH187">
        <f t="shared" si="149"/>
        <v>0.66666666666666663</v>
      </c>
      <c r="OI187">
        <f t="shared" si="171"/>
        <v>0.5</v>
      </c>
      <c r="OJ187" s="77">
        <f t="shared" si="172"/>
        <v>0.75</v>
      </c>
      <c r="OK187" t="e">
        <f>IF(LEN(VLOOKUP(I:I,#REF!, 2, 0))=0, "", VLOOKUP(I:I,#REF!, 2, 0))</f>
        <v>#REF!</v>
      </c>
      <c r="OL187" t="e">
        <f>IF(LEN(VLOOKUP(I:I,#REF!, 3, 0))=0, "", VLOOKUP(I:I,#REF!, 3, 0))</f>
        <v>#REF!</v>
      </c>
      <c r="OM187">
        <v>5</v>
      </c>
      <c r="ON187">
        <v>1</v>
      </c>
      <c r="OO187" s="109">
        <v>1</v>
      </c>
      <c r="OP187">
        <f t="shared" si="173"/>
        <v>11</v>
      </c>
      <c r="OQ187">
        <v>0</v>
      </c>
      <c r="OR187">
        <v>6</v>
      </c>
      <c r="OS187">
        <f t="shared" si="174"/>
        <v>6</v>
      </c>
    </row>
    <row r="188" spans="6:409" ht="18" customHeight="1">
      <c r="F188">
        <v>1</v>
      </c>
      <c r="G188">
        <v>1</v>
      </c>
      <c r="H188" s="110" t="s">
        <v>2363</v>
      </c>
      <c r="I188" s="110" t="s">
        <v>2363</v>
      </c>
      <c r="J188" s="5"/>
      <c r="K188" s="6">
        <v>44264.435254629629</v>
      </c>
      <c r="L188" s="6">
        <v>44264.502858796295</v>
      </c>
      <c r="M188" s="7">
        <v>100</v>
      </c>
      <c r="N188" s="7">
        <v>2</v>
      </c>
      <c r="O188" s="73">
        <v>1</v>
      </c>
      <c r="P188" s="4" t="s">
        <v>313</v>
      </c>
      <c r="Q188" s="7">
        <v>5840</v>
      </c>
      <c r="R188" s="7">
        <v>1</v>
      </c>
      <c r="S188" s="6">
        <v>44264.502871469907</v>
      </c>
      <c r="T188" s="4" t="s">
        <v>314</v>
      </c>
      <c r="U188" s="4" t="s">
        <v>1220</v>
      </c>
      <c r="V188" s="4" t="s">
        <v>2364</v>
      </c>
      <c r="W188" s="4" t="s">
        <v>317</v>
      </c>
      <c r="X188" s="7">
        <v>36.250999999999998</v>
      </c>
      <c r="Y188" s="7">
        <v>49.012</v>
      </c>
      <c r="Z188" s="7">
        <v>51.347000000000001</v>
      </c>
      <c r="AA188" s="7">
        <v>2</v>
      </c>
      <c r="AB188" s="7">
        <v>2</v>
      </c>
      <c r="AC188" s="7">
        <v>2</v>
      </c>
      <c r="AD188" s="7">
        <v>1</v>
      </c>
      <c r="AE188" s="7">
        <v>0</v>
      </c>
      <c r="AF188" s="7">
        <v>2</v>
      </c>
      <c r="AG188" s="7">
        <v>3</v>
      </c>
      <c r="AH188" s="7">
        <v>0</v>
      </c>
      <c r="AI188" s="7">
        <v>0</v>
      </c>
      <c r="AJ188" s="4" t="s">
        <v>2365</v>
      </c>
      <c r="AK188" s="7">
        <v>4.9210000000000003</v>
      </c>
      <c r="AL188" s="7">
        <v>7.1749999999999998</v>
      </c>
      <c r="AM188" s="7">
        <v>12.326000000000001</v>
      </c>
      <c r="AN188" s="7">
        <v>2</v>
      </c>
      <c r="AO188" s="7">
        <v>4</v>
      </c>
      <c r="AP188" s="7">
        <v>0</v>
      </c>
      <c r="AQ188" s="7">
        <v>0</v>
      </c>
      <c r="AR188" s="7">
        <v>0</v>
      </c>
      <c r="AS188" s="7">
        <v>165.28899999999999</v>
      </c>
      <c r="AT188" s="7">
        <v>0</v>
      </c>
      <c r="AU188" s="7">
        <v>104.28400000000001</v>
      </c>
      <c r="AV188" s="7">
        <v>443.61599999999999</v>
      </c>
      <c r="AW188" s="7">
        <v>467.06599999999997</v>
      </c>
      <c r="AX188" s="7">
        <v>8</v>
      </c>
      <c r="AY188" s="4" t="s">
        <v>1593</v>
      </c>
      <c r="AZ188" s="4" t="s">
        <v>331</v>
      </c>
      <c r="BA188" s="4"/>
      <c r="BB188" s="73">
        <v>0</v>
      </c>
      <c r="BC188" s="4" t="s">
        <v>2366</v>
      </c>
      <c r="BD188" s="7">
        <v>0</v>
      </c>
      <c r="BE188" s="7">
        <v>0</v>
      </c>
      <c r="BF188" s="7">
        <v>316.60199999999998</v>
      </c>
      <c r="BG188" s="7">
        <v>0</v>
      </c>
      <c r="BH188" s="7">
        <v>4.3860000000000001</v>
      </c>
      <c r="BI188" s="7">
        <v>10.705</v>
      </c>
      <c r="BJ188" s="7">
        <v>41.341000000000001</v>
      </c>
      <c r="BK188" s="7">
        <v>2</v>
      </c>
      <c r="BL188" s="4" t="s">
        <v>377</v>
      </c>
      <c r="BM188" s="7">
        <v>12.552</v>
      </c>
      <c r="BN188" s="7">
        <v>120.34699999999999</v>
      </c>
      <c r="BO188" s="7">
        <v>152.18199999999999</v>
      </c>
      <c r="BP188" s="7">
        <v>2</v>
      </c>
      <c r="BQ188" s="7">
        <v>80</v>
      </c>
      <c r="BR188" s="7">
        <v>44</v>
      </c>
      <c r="BS188" s="7">
        <v>67.23</v>
      </c>
      <c r="BT188" s="7">
        <v>296.03300000000002</v>
      </c>
      <c r="BU188" s="7">
        <v>300.52199999999999</v>
      </c>
      <c r="BV188" s="7">
        <v>18</v>
      </c>
      <c r="BW188" s="4" t="s">
        <v>411</v>
      </c>
      <c r="BX188" s="4" t="s">
        <v>411</v>
      </c>
      <c r="BY188" s="4"/>
      <c r="BZ188" s="73">
        <v>0</v>
      </c>
      <c r="CA188" s="4" t="s">
        <v>2367</v>
      </c>
      <c r="CB188" s="7">
        <v>38.356999999999999</v>
      </c>
      <c r="CC188" s="7">
        <v>51.658999999999999</v>
      </c>
      <c r="CD188" s="7">
        <v>83.05</v>
      </c>
      <c r="CE188" s="7">
        <v>2</v>
      </c>
      <c r="CF188" s="7">
        <v>91</v>
      </c>
      <c r="CG188" s="7">
        <v>67</v>
      </c>
      <c r="CH188" s="7">
        <v>43.116</v>
      </c>
      <c r="CI188" s="7">
        <v>84.786000000000001</v>
      </c>
      <c r="CJ188" s="7">
        <v>137.97200000000001</v>
      </c>
      <c r="CK188" s="7">
        <v>4</v>
      </c>
      <c r="CL188" s="97" t="s">
        <v>413</v>
      </c>
      <c r="CM188" s="94" t="s">
        <v>1057</v>
      </c>
      <c r="CN188" s="7">
        <v>0</v>
      </c>
      <c r="CO188" s="7">
        <v>0</v>
      </c>
      <c r="CP188" s="7">
        <v>163.28</v>
      </c>
      <c r="CQ188" s="7">
        <v>0</v>
      </c>
      <c r="CR188" s="7">
        <v>100</v>
      </c>
      <c r="CS188" s="7">
        <v>86</v>
      </c>
      <c r="CT188" s="7">
        <v>0</v>
      </c>
      <c r="CU188" s="7">
        <v>4</v>
      </c>
      <c r="CV188" s="4" t="s">
        <v>2141</v>
      </c>
      <c r="CW188" s="7">
        <v>431.38600000000002</v>
      </c>
      <c r="CX188" s="7">
        <v>431.38600000000002</v>
      </c>
      <c r="CY188" s="7">
        <v>613.17600000000004</v>
      </c>
      <c r="CZ188" s="7">
        <v>1</v>
      </c>
      <c r="DA188" s="7">
        <v>19.516999999999999</v>
      </c>
      <c r="DB188" s="7">
        <v>20.972000000000001</v>
      </c>
      <c r="DC188" s="7">
        <v>23.963000000000001</v>
      </c>
      <c r="DD188" s="7">
        <v>2</v>
      </c>
      <c r="DE188" s="4" t="s">
        <v>377</v>
      </c>
      <c r="DF188" s="7">
        <v>367.27499999999998</v>
      </c>
      <c r="DG188" s="7">
        <v>434.63</v>
      </c>
      <c r="DH188" s="7">
        <v>435.19299999999998</v>
      </c>
      <c r="DI188" s="7">
        <v>3</v>
      </c>
      <c r="DJ188" s="7">
        <v>100</v>
      </c>
      <c r="DK188" s="7">
        <v>41</v>
      </c>
      <c r="DL188" s="7">
        <v>3.4950000000000001</v>
      </c>
      <c r="DM188" s="7">
        <v>157.114</v>
      </c>
      <c r="DN188" s="7">
        <v>199.41</v>
      </c>
      <c r="DO188" s="7">
        <v>5</v>
      </c>
      <c r="DP188" s="4" t="s">
        <v>1577</v>
      </c>
      <c r="DQ188" s="4" t="s">
        <v>360</v>
      </c>
      <c r="DR188" s="4" t="s">
        <v>956</v>
      </c>
      <c r="DS188" s="73">
        <v>0</v>
      </c>
      <c r="DT188" s="4" t="s">
        <v>2368</v>
      </c>
      <c r="DU188" s="7">
        <v>81.033000000000001</v>
      </c>
      <c r="DV188" s="7">
        <v>81.033000000000001</v>
      </c>
      <c r="DW188" s="7">
        <v>81.655000000000001</v>
      </c>
      <c r="DX188" s="7">
        <v>1</v>
      </c>
      <c r="DY188" s="7">
        <v>91</v>
      </c>
      <c r="DZ188" s="7">
        <v>66</v>
      </c>
      <c r="EA188" s="7">
        <v>21.774000000000001</v>
      </c>
      <c r="EB188" s="7">
        <v>37.231000000000002</v>
      </c>
      <c r="EC188" s="7">
        <v>79.573999999999998</v>
      </c>
      <c r="ED188" s="7">
        <v>3</v>
      </c>
      <c r="EE188" s="94" t="s">
        <v>417</v>
      </c>
      <c r="EF188" s="94" t="s">
        <v>364</v>
      </c>
      <c r="EG188" s="7">
        <v>0</v>
      </c>
      <c r="EH188" s="7">
        <v>0</v>
      </c>
      <c r="EI188" s="7">
        <v>175.43899999999999</v>
      </c>
      <c r="EJ188" s="7">
        <v>0</v>
      </c>
      <c r="EK188" s="7">
        <v>100</v>
      </c>
      <c r="EL188" s="7">
        <v>95</v>
      </c>
      <c r="EM188" s="7">
        <v>1</v>
      </c>
      <c r="EN188" s="7">
        <v>3</v>
      </c>
      <c r="EO188" s="4" t="s">
        <v>2369</v>
      </c>
      <c r="EP188" s="7">
        <v>37.392000000000003</v>
      </c>
      <c r="EQ188" s="7">
        <v>43.725000000000001</v>
      </c>
      <c r="ER188" s="7">
        <v>114.6</v>
      </c>
      <c r="ES188" s="7">
        <v>3</v>
      </c>
      <c r="ET188" s="4" t="s">
        <v>2370</v>
      </c>
      <c r="EU188" s="7">
        <v>13.244999999999999</v>
      </c>
      <c r="EV188" s="7">
        <v>13.244999999999999</v>
      </c>
      <c r="EW188" s="7">
        <v>636.95899999999995</v>
      </c>
      <c r="EX188" s="7">
        <v>1</v>
      </c>
      <c r="EY188" s="7">
        <v>74</v>
      </c>
      <c r="EZ188" s="7">
        <v>55</v>
      </c>
      <c r="FA188" s="7">
        <v>35.220999999999997</v>
      </c>
      <c r="FB188" s="7">
        <v>196.375</v>
      </c>
      <c r="FC188" s="7">
        <v>196.995</v>
      </c>
      <c r="FD188" s="7">
        <v>27</v>
      </c>
      <c r="FE188" s="4" t="s">
        <v>2371</v>
      </c>
      <c r="FF188" s="7">
        <v>4</v>
      </c>
      <c r="FG188" s="7">
        <v>1</v>
      </c>
      <c r="FH188" s="7">
        <v>0</v>
      </c>
      <c r="FI188" s="7">
        <v>4</v>
      </c>
      <c r="FJ188" s="7">
        <v>2</v>
      </c>
      <c r="FK188" s="7">
        <v>0</v>
      </c>
      <c r="FL188" s="4" t="s">
        <v>313</v>
      </c>
      <c r="FM188" s="4" t="s">
        <v>313</v>
      </c>
      <c r="FN188" s="7">
        <v>1</v>
      </c>
      <c r="FO188" s="7">
        <v>38.822000000000003</v>
      </c>
      <c r="FP188" s="7">
        <v>108.367</v>
      </c>
      <c r="FQ188" s="7">
        <v>116.83499999999999</v>
      </c>
      <c r="FR188" s="7">
        <v>16</v>
      </c>
      <c r="FS188" s="4" t="s">
        <v>323</v>
      </c>
      <c r="FT188" s="4" t="s">
        <v>323</v>
      </c>
      <c r="FU188" s="4"/>
      <c r="FV188" s="73">
        <v>1</v>
      </c>
      <c r="FW188" s="4" t="s">
        <v>2372</v>
      </c>
      <c r="FX188" s="4" t="s">
        <v>343</v>
      </c>
      <c r="FY188" s="7">
        <v>4.0010000000000003</v>
      </c>
      <c r="FZ188" s="7">
        <v>125.163</v>
      </c>
      <c r="GA188" s="7">
        <v>235.511</v>
      </c>
      <c r="GB188" s="7">
        <v>7</v>
      </c>
      <c r="GC188" s="4" t="s">
        <v>368</v>
      </c>
      <c r="GD188" s="4" t="s">
        <v>368</v>
      </c>
      <c r="GE188" s="4"/>
      <c r="GF188" s="73">
        <v>1</v>
      </c>
      <c r="GG188" s="4" t="s">
        <v>2373</v>
      </c>
      <c r="GH188" s="4" t="s">
        <v>1274</v>
      </c>
      <c r="GI188" s="7">
        <v>36.598999999999997</v>
      </c>
      <c r="GJ188" s="7">
        <v>56.098999999999997</v>
      </c>
      <c r="GK188" s="7">
        <v>88.491</v>
      </c>
      <c r="GL188" s="7">
        <v>7</v>
      </c>
      <c r="GM188" s="7">
        <v>2</v>
      </c>
      <c r="GN188" s="4" t="s">
        <v>2374</v>
      </c>
      <c r="GO188" s="7">
        <v>35.878999999999998</v>
      </c>
      <c r="GP188" s="7">
        <v>35.878999999999998</v>
      </c>
      <c r="GQ188" s="7">
        <v>40.741999999999997</v>
      </c>
      <c r="GR188" s="7">
        <v>1</v>
      </c>
      <c r="GS188" s="7">
        <v>1</v>
      </c>
      <c r="GT188" s="7">
        <v>2</v>
      </c>
      <c r="GU188" s="7">
        <v>2</v>
      </c>
      <c r="GV188" s="7">
        <v>4</v>
      </c>
      <c r="GW188" s="4" t="s">
        <v>345</v>
      </c>
      <c r="GX188" s="7">
        <v>29.085000000000001</v>
      </c>
      <c r="GY188" s="7">
        <v>85.936000000000007</v>
      </c>
      <c r="GZ188" s="7">
        <v>86.5</v>
      </c>
      <c r="HA188" s="7">
        <v>15</v>
      </c>
      <c r="HB188" s="7">
        <v>3</v>
      </c>
      <c r="HC188" s="7">
        <v>2</v>
      </c>
      <c r="HD188" s="7">
        <v>2</v>
      </c>
      <c r="HE188" s="7">
        <v>1</v>
      </c>
      <c r="HF188" s="7">
        <v>3</v>
      </c>
      <c r="HG188" s="7">
        <v>5</v>
      </c>
      <c r="HH188" s="7">
        <v>4</v>
      </c>
      <c r="HI188" s="4" t="s">
        <v>346</v>
      </c>
      <c r="HJ188" s="4" t="s">
        <v>347</v>
      </c>
      <c r="HK188" s="8"/>
      <c r="HL188" s="4" t="s">
        <v>2363</v>
      </c>
      <c r="HM188" s="6">
        <v>44267.447233796294</v>
      </c>
      <c r="HN188" s="6">
        <v>44267.479872685188</v>
      </c>
      <c r="HO188" s="7">
        <v>100</v>
      </c>
      <c r="HP188" s="7">
        <v>2819</v>
      </c>
      <c r="HQ188" s="7">
        <v>1</v>
      </c>
      <c r="HR188" s="6">
        <v>44267.479884780092</v>
      </c>
      <c r="HS188" s="4" t="s">
        <v>314</v>
      </c>
      <c r="HT188" s="4" t="s">
        <v>707</v>
      </c>
      <c r="HU188" s="4" t="s">
        <v>1629</v>
      </c>
      <c r="HV188" s="4" t="s">
        <v>317</v>
      </c>
      <c r="HW188" s="7">
        <v>0</v>
      </c>
      <c r="HX188" s="7">
        <v>2</v>
      </c>
      <c r="HY188" s="7">
        <v>2</v>
      </c>
      <c r="HZ188" s="7">
        <v>1</v>
      </c>
      <c r="IA188" s="7">
        <v>1</v>
      </c>
      <c r="IB188" s="7">
        <v>2</v>
      </c>
      <c r="IC188" s="7">
        <v>3</v>
      </c>
      <c r="ID188" s="7">
        <v>4</v>
      </c>
      <c r="IE188" s="4" t="s">
        <v>2375</v>
      </c>
      <c r="IF188" s="7">
        <v>3</v>
      </c>
      <c r="IG188" s="7">
        <v>0</v>
      </c>
      <c r="IH188" s="4" t="s">
        <v>633</v>
      </c>
      <c r="II188" s="4" t="s">
        <v>633</v>
      </c>
      <c r="IJ188" s="4"/>
      <c r="IK188" s="73">
        <v>0</v>
      </c>
      <c r="IL188" s="73">
        <v>21</v>
      </c>
      <c r="IM188" s="73">
        <v>21</v>
      </c>
      <c r="IN188" s="4"/>
      <c r="IO188" s="73">
        <v>0</v>
      </c>
      <c r="IP188" s="4" t="s">
        <v>2376</v>
      </c>
      <c r="IQ188" s="73">
        <v>17</v>
      </c>
      <c r="IR188" s="73">
        <v>17</v>
      </c>
      <c r="IS188" s="4"/>
      <c r="IT188" s="73">
        <v>0</v>
      </c>
      <c r="IU188" s="73">
        <v>15</v>
      </c>
      <c r="IV188" s="73">
        <v>15</v>
      </c>
      <c r="IW188" s="4"/>
      <c r="IX188" s="73">
        <v>0</v>
      </c>
      <c r="IY188" s="4" t="s">
        <v>2377</v>
      </c>
      <c r="IZ188" s="73">
        <v>28</v>
      </c>
      <c r="JA188" s="73">
        <v>28</v>
      </c>
      <c r="JB188" s="4"/>
      <c r="JC188" s="73">
        <v>0</v>
      </c>
      <c r="JD188" s="73">
        <v>60</v>
      </c>
      <c r="JE188" s="73">
        <v>60</v>
      </c>
      <c r="JF188" s="4"/>
      <c r="JG188" s="73">
        <v>1</v>
      </c>
      <c r="JH188" s="4" t="s">
        <v>2378</v>
      </c>
      <c r="JI188" s="7">
        <v>0</v>
      </c>
      <c r="JJ188" s="7">
        <v>4</v>
      </c>
      <c r="JK188" s="7">
        <v>2</v>
      </c>
      <c r="JL188" s="7">
        <v>4</v>
      </c>
      <c r="JM188" s="4" t="s">
        <v>2379</v>
      </c>
      <c r="JN188" s="7">
        <v>3</v>
      </c>
      <c r="JO188" s="7">
        <v>2</v>
      </c>
      <c r="JP188" s="7">
        <v>2</v>
      </c>
      <c r="JQ188" s="7">
        <v>2</v>
      </c>
      <c r="JR188" s="7">
        <v>1</v>
      </c>
      <c r="JS188" s="4" t="s">
        <v>2380</v>
      </c>
      <c r="JT188" s="7">
        <v>2</v>
      </c>
      <c r="JU188" s="7">
        <v>1</v>
      </c>
      <c r="JV188" s="4" t="s">
        <v>2381</v>
      </c>
      <c r="JW188" s="7">
        <v>4</v>
      </c>
      <c r="JX188" s="7">
        <v>2</v>
      </c>
      <c r="JY188" s="7">
        <v>2</v>
      </c>
      <c r="JZ188" s="7">
        <v>1</v>
      </c>
      <c r="KA188" s="7">
        <v>0</v>
      </c>
      <c r="KB188" s="4" t="s">
        <v>313</v>
      </c>
      <c r="KC188" s="4" t="s">
        <v>313</v>
      </c>
      <c r="KD188" s="7">
        <v>2</v>
      </c>
      <c r="KE188" s="7">
        <v>3.5179999999999998</v>
      </c>
      <c r="KF188" s="7">
        <v>37.854999999999997</v>
      </c>
      <c r="KG188" s="7">
        <v>39.799999999999997</v>
      </c>
      <c r="KH188" s="7">
        <v>6</v>
      </c>
      <c r="KI188" s="7">
        <v>1</v>
      </c>
      <c r="KJ188" s="7">
        <v>2</v>
      </c>
      <c r="KK188" s="7">
        <v>2</v>
      </c>
      <c r="KL188" s="7">
        <v>3</v>
      </c>
      <c r="KM188" s="7">
        <v>2</v>
      </c>
      <c r="KN188" s="7">
        <v>10</v>
      </c>
      <c r="KO188" s="7">
        <v>1</v>
      </c>
      <c r="KP188" s="4" t="s">
        <v>312</v>
      </c>
      <c r="KQ188" s="4" t="s">
        <v>313</v>
      </c>
      <c r="KR188" s="7">
        <v>1</v>
      </c>
      <c r="KS188" s="4" t="s">
        <v>633</v>
      </c>
      <c r="KT188" s="4" t="s">
        <v>313</v>
      </c>
      <c r="KU188" s="7">
        <v>4</v>
      </c>
      <c r="KV188" s="7">
        <v>3</v>
      </c>
      <c r="KW188" s="7">
        <v>1</v>
      </c>
      <c r="KX188" s="7">
        <v>2</v>
      </c>
      <c r="KY188" s="7">
        <v>3</v>
      </c>
      <c r="KZ188" s="7">
        <v>2</v>
      </c>
      <c r="LA188" s="7">
        <v>3</v>
      </c>
      <c r="LB188" s="7">
        <v>2</v>
      </c>
      <c r="LC188" s="7">
        <v>1</v>
      </c>
      <c r="LD188" s="7">
        <v>3</v>
      </c>
      <c r="LE188" s="7">
        <v>3</v>
      </c>
      <c r="LF188" s="7">
        <v>3</v>
      </c>
      <c r="LG188" s="7">
        <v>2</v>
      </c>
      <c r="LH188" s="7">
        <v>5</v>
      </c>
      <c r="LI188" s="7">
        <v>4</v>
      </c>
      <c r="LJ188" s="7">
        <v>3</v>
      </c>
      <c r="LK188" s="7">
        <v>3</v>
      </c>
      <c r="LL188" s="7">
        <v>1</v>
      </c>
      <c r="LM188" s="7">
        <v>3</v>
      </c>
      <c r="LN188" s="7">
        <v>3</v>
      </c>
      <c r="LO188" s="7">
        <v>3</v>
      </c>
      <c r="LP188" s="7">
        <v>3</v>
      </c>
      <c r="LQ188" s="7">
        <v>4</v>
      </c>
      <c r="LR188" s="7">
        <v>3</v>
      </c>
      <c r="LS188" s="7">
        <v>3</v>
      </c>
      <c r="LT188" s="7">
        <v>3</v>
      </c>
      <c r="LU188" s="7">
        <v>3</v>
      </c>
      <c r="LV188" s="4" t="s">
        <v>661</v>
      </c>
      <c r="LW188" s="4" t="s">
        <v>2382</v>
      </c>
      <c r="LX188" s="4" t="s">
        <v>2383</v>
      </c>
      <c r="LY188" s="4" t="s">
        <v>313</v>
      </c>
      <c r="LZ188" s="7">
        <v>37</v>
      </c>
      <c r="MA188">
        <f t="shared" si="117"/>
        <v>6</v>
      </c>
      <c r="MB188">
        <f t="shared" si="118"/>
        <v>13</v>
      </c>
      <c r="MC188">
        <f t="shared" si="119"/>
        <v>11</v>
      </c>
      <c r="MD188">
        <f t="shared" si="120"/>
        <v>10</v>
      </c>
      <c r="ME188">
        <f t="shared" si="150"/>
        <v>30</v>
      </c>
      <c r="MF188">
        <f t="shared" si="151"/>
        <v>1</v>
      </c>
      <c r="MG188">
        <f t="shared" si="152"/>
        <v>2.1666666666666665</v>
      </c>
      <c r="MH188">
        <f t="shared" si="153"/>
        <v>2.2000000000000002</v>
      </c>
      <c r="MI188">
        <f t="shared" si="154"/>
        <v>2</v>
      </c>
      <c r="MJ188">
        <f t="shared" si="155"/>
        <v>2.5</v>
      </c>
      <c r="MK188">
        <f t="shared" si="156"/>
        <v>2.6</v>
      </c>
      <c r="ML188">
        <f t="shared" si="157"/>
        <v>1.4</v>
      </c>
      <c r="MM188">
        <f t="shared" si="158"/>
        <v>2</v>
      </c>
      <c r="MN188">
        <f t="shared" si="159"/>
        <v>2</v>
      </c>
      <c r="MO188">
        <f t="shared" si="160"/>
        <v>2.5</v>
      </c>
      <c r="MP188">
        <f t="shared" si="161"/>
        <v>1.5</v>
      </c>
      <c r="MQ188">
        <f t="shared" si="162"/>
        <v>2</v>
      </c>
      <c r="MR188">
        <f t="shared" si="163"/>
        <v>1.6666666666666667</v>
      </c>
      <c r="MS188">
        <f t="shared" si="164"/>
        <v>90.857142857142861</v>
      </c>
      <c r="MT188">
        <f t="shared" si="165"/>
        <v>64.857142857142861</v>
      </c>
      <c r="MU188" s="77">
        <f t="shared" si="121"/>
        <v>0</v>
      </c>
      <c r="MV188">
        <f t="shared" si="122"/>
        <v>0</v>
      </c>
      <c r="MW188">
        <v>1</v>
      </c>
      <c r="MX188">
        <v>1</v>
      </c>
      <c r="MY188">
        <f t="shared" si="123"/>
        <v>0</v>
      </c>
      <c r="MZ188">
        <v>1</v>
      </c>
      <c r="NA188">
        <v>1</v>
      </c>
      <c r="NB188">
        <f t="shared" si="124"/>
        <v>1</v>
      </c>
      <c r="NC188">
        <f t="shared" si="125"/>
        <v>0</v>
      </c>
      <c r="ND188">
        <f t="shared" si="126"/>
        <v>1</v>
      </c>
      <c r="NE188">
        <f t="shared" si="127"/>
        <v>0</v>
      </c>
      <c r="NF188">
        <f t="shared" si="128"/>
        <v>0</v>
      </c>
      <c r="NG188">
        <f t="shared" si="129"/>
        <v>1</v>
      </c>
      <c r="NH188">
        <f t="shared" si="130"/>
        <v>0</v>
      </c>
      <c r="NI188">
        <f t="shared" si="131"/>
        <v>0</v>
      </c>
      <c r="NJ188">
        <f t="shared" si="132"/>
        <v>0</v>
      </c>
      <c r="NK188">
        <f t="shared" si="133"/>
        <v>0</v>
      </c>
      <c r="NL188">
        <f t="shared" si="134"/>
        <v>0</v>
      </c>
      <c r="NM188">
        <f t="shared" si="135"/>
        <v>1</v>
      </c>
      <c r="NN188" s="77">
        <f t="shared" si="136"/>
        <v>1</v>
      </c>
      <c r="NO188" s="77">
        <f t="shared" si="137"/>
        <v>0</v>
      </c>
      <c r="NP188" s="77">
        <f t="shared" si="138"/>
        <v>0</v>
      </c>
      <c r="NQ188" s="77">
        <f t="shared" si="139"/>
        <v>1</v>
      </c>
      <c r="NR188" s="77">
        <f t="shared" si="140"/>
        <v>1</v>
      </c>
      <c r="NS188" s="77">
        <f t="shared" si="141"/>
        <v>0</v>
      </c>
      <c r="NT188" s="77">
        <f t="shared" si="142"/>
        <v>1</v>
      </c>
      <c r="NU188" s="77">
        <f t="shared" si="143"/>
        <v>1</v>
      </c>
      <c r="NV188" s="77">
        <f t="shared" si="144"/>
        <v>1</v>
      </c>
      <c r="NW188" s="77" t="e">
        <f>IF(LEN(VLOOKUP(I:I,#REF!, 2, 0))=0, "", VLOOKUP(I:I,#REF!, 2, 0))</f>
        <v>#REF!</v>
      </c>
      <c r="NX188" s="77" t="e">
        <f>IF(LEN(VLOOKUP(I:I,#REF!, 3, 0))=0, "", VLOOKUP(I:I,#REF!, 3, 0))</f>
        <v>#REF!</v>
      </c>
      <c r="NY188" s="77">
        <f t="shared" si="166"/>
        <v>0.66666666666666663</v>
      </c>
      <c r="NZ188" s="77">
        <f t="shared" si="167"/>
        <v>1</v>
      </c>
      <c r="OA188" s="77">
        <f t="shared" si="168"/>
        <v>0</v>
      </c>
      <c r="OB188" s="77">
        <f t="shared" si="145"/>
        <v>0.5</v>
      </c>
      <c r="OC188">
        <f t="shared" si="146"/>
        <v>1</v>
      </c>
      <c r="OD188" s="77">
        <f t="shared" si="169"/>
        <v>0.25</v>
      </c>
      <c r="OE188">
        <f t="shared" si="147"/>
        <v>0.46666666666666667</v>
      </c>
      <c r="OF188">
        <f t="shared" si="148"/>
        <v>0.45454545454545453</v>
      </c>
      <c r="OG188" t="e">
        <f t="shared" si="170"/>
        <v>#REF!</v>
      </c>
      <c r="OH188">
        <f t="shared" si="149"/>
        <v>0.58333333333333337</v>
      </c>
      <c r="OI188">
        <f t="shared" si="171"/>
        <v>0.5</v>
      </c>
      <c r="OJ188" s="77">
        <f t="shared" si="172"/>
        <v>0.625</v>
      </c>
      <c r="OK188" t="e">
        <f>IF(LEN(VLOOKUP(I:I,#REF!, 2, 0))=0, "", VLOOKUP(I:I,#REF!, 2, 0))</f>
        <v>#REF!</v>
      </c>
      <c r="OL188" t="e">
        <f>IF(LEN(VLOOKUP(I:I,#REF!, 3, 0))=0, "", VLOOKUP(I:I,#REF!, 3, 0))</f>
        <v>#REF!</v>
      </c>
      <c r="OM188">
        <v>1</v>
      </c>
      <c r="ON188">
        <v>0</v>
      </c>
      <c r="OO188" s="1">
        <v>0</v>
      </c>
      <c r="OP188">
        <f t="shared" si="173"/>
        <v>9</v>
      </c>
      <c r="OQ188">
        <v>0</v>
      </c>
      <c r="OR188">
        <v>6</v>
      </c>
      <c r="OS188">
        <f t="shared" si="174"/>
        <v>6</v>
      </c>
    </row>
    <row r="189" spans="6:409" ht="18" customHeight="1">
      <c r="F189">
        <v>1</v>
      </c>
      <c r="G189">
        <v>1</v>
      </c>
      <c r="H189" s="110" t="s">
        <v>2384</v>
      </c>
      <c r="I189" s="110" t="s">
        <v>2384</v>
      </c>
      <c r="J189" s="5"/>
      <c r="K189" s="6">
        <v>44265.565613425926</v>
      </c>
      <c r="L189" s="6">
        <v>44265.754826388889</v>
      </c>
      <c r="M189" s="7">
        <v>100</v>
      </c>
      <c r="N189" s="7">
        <v>2</v>
      </c>
      <c r="O189" s="73">
        <v>1</v>
      </c>
      <c r="P189" s="4" t="s">
        <v>313</v>
      </c>
      <c r="Q189" s="7">
        <v>16347</v>
      </c>
      <c r="R189" s="7">
        <v>1</v>
      </c>
      <c r="S189" s="6">
        <v>44265.754852094906</v>
      </c>
      <c r="T189" s="4" t="s">
        <v>314</v>
      </c>
      <c r="U189" s="4" t="s">
        <v>1220</v>
      </c>
      <c r="V189" s="4" t="s">
        <v>1221</v>
      </c>
      <c r="W189" s="4" t="s">
        <v>675</v>
      </c>
      <c r="X189" s="7">
        <v>32.167999999999999</v>
      </c>
      <c r="Y189" s="7">
        <v>48.872999999999998</v>
      </c>
      <c r="Z189" s="7">
        <v>59.424999999999997</v>
      </c>
      <c r="AA189" s="7">
        <v>2</v>
      </c>
      <c r="AB189" s="7">
        <v>2</v>
      </c>
      <c r="AC189" s="7">
        <v>1</v>
      </c>
      <c r="AD189" s="7">
        <v>1</v>
      </c>
      <c r="AE189" s="7">
        <v>0</v>
      </c>
      <c r="AF189" s="7">
        <v>0</v>
      </c>
      <c r="AG189" s="7">
        <v>0</v>
      </c>
      <c r="AH189" s="7">
        <v>0</v>
      </c>
      <c r="AI189" s="7">
        <v>0</v>
      </c>
      <c r="AJ189" s="4" t="s">
        <v>2385</v>
      </c>
      <c r="AK189" s="7">
        <v>4.9349999999999996</v>
      </c>
      <c r="AL189" s="7">
        <v>7.3929999999999998</v>
      </c>
      <c r="AM189" s="7">
        <v>12.683</v>
      </c>
      <c r="AN189" s="7">
        <v>2</v>
      </c>
      <c r="AO189" s="7">
        <v>3</v>
      </c>
      <c r="AP189" s="7">
        <v>0</v>
      </c>
      <c r="AQ189" s="7">
        <v>0</v>
      </c>
      <c r="AR189" s="7">
        <v>0</v>
      </c>
      <c r="AS189" s="7">
        <v>162.69</v>
      </c>
      <c r="AT189" s="7">
        <v>0</v>
      </c>
      <c r="AU189" s="7">
        <v>168.66900000000001</v>
      </c>
      <c r="AV189" s="7">
        <v>797.71500000000003</v>
      </c>
      <c r="AW189" s="7">
        <v>801.15899999999999</v>
      </c>
      <c r="AX189" s="7">
        <v>12</v>
      </c>
      <c r="AY189" s="4" t="s">
        <v>479</v>
      </c>
      <c r="AZ189" s="4" t="s">
        <v>377</v>
      </c>
      <c r="BA189" s="4"/>
      <c r="BB189" s="73">
        <v>1</v>
      </c>
      <c r="BC189" s="4" t="s">
        <v>2386</v>
      </c>
      <c r="BD189" s="7">
        <v>364.56900000000002</v>
      </c>
      <c r="BE189" s="7">
        <v>374.43900000000002</v>
      </c>
      <c r="BF189" s="7">
        <v>542.20899999999995</v>
      </c>
      <c r="BG189" s="7">
        <v>2</v>
      </c>
      <c r="BH189" s="7">
        <v>3.48</v>
      </c>
      <c r="BI189" s="7">
        <v>17.568999999999999</v>
      </c>
      <c r="BJ189" s="7">
        <v>19.184999999999999</v>
      </c>
      <c r="BK189" s="7">
        <v>3</v>
      </c>
      <c r="BL189" s="4" t="s">
        <v>479</v>
      </c>
      <c r="BM189" s="7">
        <v>58.92</v>
      </c>
      <c r="BN189" s="7">
        <v>64.611000000000004</v>
      </c>
      <c r="BO189" s="7">
        <v>98.135000000000005</v>
      </c>
      <c r="BP189" s="7">
        <v>5</v>
      </c>
      <c r="BQ189" s="7">
        <v>99</v>
      </c>
      <c r="BR189" s="7">
        <v>100</v>
      </c>
      <c r="BS189" s="7">
        <v>175.59299999999999</v>
      </c>
      <c r="BT189" s="7">
        <v>457.78</v>
      </c>
      <c r="BU189" s="7">
        <v>459.86200000000002</v>
      </c>
      <c r="BV189" s="7">
        <v>7</v>
      </c>
      <c r="BW189" s="4" t="s">
        <v>2387</v>
      </c>
      <c r="BX189" s="4" t="s">
        <v>572</v>
      </c>
      <c r="BY189" s="4"/>
      <c r="BZ189" s="73">
        <v>0</v>
      </c>
      <c r="CA189" s="4" t="s">
        <v>2388</v>
      </c>
      <c r="CB189" s="7">
        <v>108.833</v>
      </c>
      <c r="CC189" s="7">
        <v>108.833</v>
      </c>
      <c r="CD189" s="7">
        <v>126.038</v>
      </c>
      <c r="CE189" s="7">
        <v>1</v>
      </c>
      <c r="CF189" s="7">
        <v>100</v>
      </c>
      <c r="CG189" s="7">
        <v>100</v>
      </c>
      <c r="CH189" s="7">
        <v>36.953000000000003</v>
      </c>
      <c r="CI189" s="7">
        <v>95.207999999999998</v>
      </c>
      <c r="CJ189" s="7">
        <v>99.599000000000004</v>
      </c>
      <c r="CK189" s="7">
        <v>7</v>
      </c>
      <c r="CL189" s="97" t="s">
        <v>413</v>
      </c>
      <c r="CM189" s="94" t="s">
        <v>414</v>
      </c>
      <c r="CN189" s="7">
        <v>39.597000000000001</v>
      </c>
      <c r="CO189" s="7">
        <v>228.19300000000001</v>
      </c>
      <c r="CP189" s="7">
        <v>234.17699999999999</v>
      </c>
      <c r="CQ189" s="7">
        <v>4</v>
      </c>
      <c r="CR189" s="7">
        <v>100</v>
      </c>
      <c r="CS189" s="7">
        <v>99</v>
      </c>
      <c r="CT189" s="7">
        <v>1</v>
      </c>
      <c r="CU189" s="7">
        <v>1</v>
      </c>
      <c r="CV189" s="4" t="s">
        <v>2389</v>
      </c>
      <c r="CW189" s="7">
        <v>76.888999999999996</v>
      </c>
      <c r="CX189" s="7">
        <v>76.888999999999996</v>
      </c>
      <c r="CY189" s="7">
        <v>316.93099999999998</v>
      </c>
      <c r="CZ189" s="7">
        <v>1</v>
      </c>
      <c r="DA189" s="7">
        <v>2.4009999999999998</v>
      </c>
      <c r="DB189" s="7">
        <v>2.9329999999999998</v>
      </c>
      <c r="DC189" s="7">
        <v>5.7839999999999998</v>
      </c>
      <c r="DD189" s="7">
        <v>2</v>
      </c>
      <c r="DE189" s="4" t="s">
        <v>377</v>
      </c>
      <c r="DF189" s="7">
        <v>63.86</v>
      </c>
      <c r="DG189" s="7">
        <v>63.86</v>
      </c>
      <c r="DH189" s="7">
        <v>136.30699999999999</v>
      </c>
      <c r="DI189" s="7">
        <v>1</v>
      </c>
      <c r="DJ189" s="7">
        <v>100</v>
      </c>
      <c r="DK189" s="7">
        <v>66</v>
      </c>
      <c r="DL189" s="7">
        <v>22.922999999999998</v>
      </c>
      <c r="DM189" s="7">
        <v>466.44</v>
      </c>
      <c r="DN189" s="7">
        <v>468.84399999999999</v>
      </c>
      <c r="DO189" s="7">
        <v>33</v>
      </c>
      <c r="DP189" s="4" t="s">
        <v>2390</v>
      </c>
      <c r="DQ189" s="4" t="s">
        <v>320</v>
      </c>
      <c r="DR189" s="4"/>
      <c r="DS189" s="73">
        <v>-888</v>
      </c>
      <c r="DT189" s="4" t="s">
        <v>2390</v>
      </c>
      <c r="DU189" s="7">
        <v>270.59199999999998</v>
      </c>
      <c r="DV189" s="7">
        <v>270.59199999999998</v>
      </c>
      <c r="DW189" s="7">
        <v>325.82499999999999</v>
      </c>
      <c r="DX189" s="7">
        <v>1</v>
      </c>
      <c r="DY189" s="7">
        <v>99</v>
      </c>
      <c r="DZ189" s="7">
        <v>99</v>
      </c>
      <c r="EA189" s="7">
        <v>34.976999999999997</v>
      </c>
      <c r="EB189" s="7">
        <v>39.252000000000002</v>
      </c>
      <c r="EC189" s="7">
        <v>47.895000000000003</v>
      </c>
      <c r="ED189" s="7">
        <v>2</v>
      </c>
      <c r="EE189" s="94" t="s">
        <v>417</v>
      </c>
      <c r="EF189" s="94" t="s">
        <v>364</v>
      </c>
      <c r="EG189" s="7">
        <v>200.29499999999999</v>
      </c>
      <c r="EH189" s="7">
        <v>200.29499999999999</v>
      </c>
      <c r="EI189" s="7">
        <v>200.98099999999999</v>
      </c>
      <c r="EJ189" s="7">
        <v>1</v>
      </c>
      <c r="EK189" s="7">
        <v>96</v>
      </c>
      <c r="EL189" s="7">
        <v>96</v>
      </c>
      <c r="EM189" s="7">
        <v>1</v>
      </c>
      <c r="EN189" s="7">
        <v>1</v>
      </c>
      <c r="EO189" s="4" t="s">
        <v>2391</v>
      </c>
      <c r="EP189" s="7">
        <v>0.55100000000000005</v>
      </c>
      <c r="EQ189" s="7">
        <v>57.308999999999997</v>
      </c>
      <c r="ER189" s="7">
        <v>58.301000000000002</v>
      </c>
      <c r="ES189" s="7">
        <v>9</v>
      </c>
      <c r="ET189" s="4" t="s">
        <v>456</v>
      </c>
      <c r="EU189" s="7">
        <v>3.0230000000000001</v>
      </c>
      <c r="EV189" s="7">
        <v>3.0230000000000001</v>
      </c>
      <c r="EW189" s="7">
        <v>559.88199999999995</v>
      </c>
      <c r="EX189" s="7">
        <v>1</v>
      </c>
      <c r="EY189" s="7">
        <v>100</v>
      </c>
      <c r="EZ189" s="7">
        <v>100</v>
      </c>
      <c r="FA189" s="7">
        <v>6.202</v>
      </c>
      <c r="FB189" s="7">
        <v>173.24299999999999</v>
      </c>
      <c r="FC189" s="7">
        <v>180.35300000000001</v>
      </c>
      <c r="FD189" s="7">
        <v>12</v>
      </c>
      <c r="FE189" s="4" t="s">
        <v>2392</v>
      </c>
      <c r="FF189" s="7">
        <v>3</v>
      </c>
      <c r="FG189" s="7">
        <v>3</v>
      </c>
      <c r="FH189" s="7">
        <v>2</v>
      </c>
      <c r="FI189" s="7">
        <v>1</v>
      </c>
      <c r="FJ189" s="7">
        <v>1</v>
      </c>
      <c r="FK189" s="7">
        <v>0</v>
      </c>
      <c r="FL189" s="4" t="s">
        <v>313</v>
      </c>
      <c r="FM189" s="4" t="s">
        <v>313</v>
      </c>
      <c r="FN189" s="7">
        <v>1</v>
      </c>
      <c r="FO189" s="7">
        <v>59.45</v>
      </c>
      <c r="FP189" s="7">
        <v>324.71800000000002</v>
      </c>
      <c r="FQ189" s="7">
        <v>326.14499999999998</v>
      </c>
      <c r="FR189" s="7">
        <v>6</v>
      </c>
      <c r="FS189" s="4" t="s">
        <v>420</v>
      </c>
      <c r="FT189" s="4" t="s">
        <v>323</v>
      </c>
      <c r="FU189" s="4"/>
      <c r="FV189" s="73">
        <v>1</v>
      </c>
      <c r="FW189" s="4" t="s">
        <v>2393</v>
      </c>
      <c r="FX189" s="4" t="s">
        <v>339</v>
      </c>
      <c r="FY189" s="7">
        <v>12.96</v>
      </c>
      <c r="FZ189" s="7">
        <v>597.50199999999995</v>
      </c>
      <c r="GA189" s="7">
        <v>622.25699999999995</v>
      </c>
      <c r="GB189" s="7">
        <v>7</v>
      </c>
      <c r="GC189" s="4" t="s">
        <v>1511</v>
      </c>
      <c r="GD189" s="4" t="s">
        <v>368</v>
      </c>
      <c r="GE189" s="4"/>
      <c r="GF189" s="73">
        <v>1</v>
      </c>
      <c r="GG189" s="4" t="s">
        <v>2394</v>
      </c>
      <c r="GH189" s="4" t="s">
        <v>339</v>
      </c>
      <c r="GI189" s="7">
        <v>5.5590000000000002</v>
      </c>
      <c r="GJ189" s="7">
        <v>145.58799999999999</v>
      </c>
      <c r="GK189" s="7">
        <v>146.601</v>
      </c>
      <c r="GL189" s="7">
        <v>9</v>
      </c>
      <c r="GM189" s="7">
        <v>1</v>
      </c>
      <c r="GN189" s="4" t="s">
        <v>2395</v>
      </c>
      <c r="GO189" s="7">
        <v>74.977999999999994</v>
      </c>
      <c r="GP189" s="7">
        <v>74.977999999999994</v>
      </c>
      <c r="GQ189" s="7">
        <v>77.281000000000006</v>
      </c>
      <c r="GR189" s="7">
        <v>1</v>
      </c>
      <c r="GS189" s="7">
        <v>3</v>
      </c>
      <c r="GT189" s="7">
        <v>1</v>
      </c>
      <c r="GU189" s="7">
        <v>1</v>
      </c>
      <c r="GV189" s="7">
        <v>2</v>
      </c>
      <c r="GW189" s="4" t="s">
        <v>345</v>
      </c>
      <c r="GX189" s="7">
        <v>8.0990000000000002</v>
      </c>
      <c r="GY189" s="7">
        <v>66.043000000000006</v>
      </c>
      <c r="GZ189" s="7">
        <v>71.891999999999996</v>
      </c>
      <c r="HA189" s="7">
        <v>11</v>
      </c>
      <c r="HB189" s="7">
        <v>2</v>
      </c>
      <c r="HC189" s="7">
        <v>1</v>
      </c>
      <c r="HD189" s="7">
        <v>2</v>
      </c>
      <c r="HE189" s="7">
        <v>2</v>
      </c>
      <c r="HF189" s="7">
        <v>1</v>
      </c>
      <c r="HG189" s="7">
        <v>6</v>
      </c>
      <c r="HH189" s="7">
        <v>5</v>
      </c>
      <c r="HI189" s="4" t="s">
        <v>346</v>
      </c>
      <c r="HJ189" s="4" t="s">
        <v>347</v>
      </c>
      <c r="HK189" s="8"/>
      <c r="HL189" s="4" t="s">
        <v>2384</v>
      </c>
      <c r="HM189" s="6">
        <v>44267.427627314813</v>
      </c>
      <c r="HN189" s="6">
        <v>44267.462199074071</v>
      </c>
      <c r="HO189" s="7">
        <v>100</v>
      </c>
      <c r="HP189" s="7">
        <v>2986</v>
      </c>
      <c r="HQ189" s="7">
        <v>1</v>
      </c>
      <c r="HR189" s="6">
        <v>44267.462209814817</v>
      </c>
      <c r="HS189" s="4" t="s">
        <v>314</v>
      </c>
      <c r="HT189" s="4" t="s">
        <v>1220</v>
      </c>
      <c r="HU189" s="4" t="s">
        <v>1221</v>
      </c>
      <c r="HV189" s="4" t="s">
        <v>675</v>
      </c>
      <c r="HW189" s="7">
        <v>1</v>
      </c>
      <c r="HX189" s="7">
        <v>2</v>
      </c>
      <c r="HY189" s="7">
        <v>1</v>
      </c>
      <c r="HZ189" s="7">
        <v>1</v>
      </c>
      <c r="IA189" s="7">
        <v>1</v>
      </c>
      <c r="IB189" s="7">
        <v>1</v>
      </c>
      <c r="IC189" s="7">
        <v>2</v>
      </c>
      <c r="ID189" s="7">
        <v>1</v>
      </c>
      <c r="IE189" s="4" t="s">
        <v>2396</v>
      </c>
      <c r="IF189" s="7">
        <v>2</v>
      </c>
      <c r="IG189" s="7">
        <v>0</v>
      </c>
      <c r="IH189" s="4" t="s">
        <v>427</v>
      </c>
      <c r="II189" s="4" t="s">
        <v>391</v>
      </c>
      <c r="IJ189" s="4"/>
      <c r="IK189" s="73">
        <v>1</v>
      </c>
      <c r="IL189" s="4" t="s">
        <v>428</v>
      </c>
      <c r="IM189" s="73">
        <v>33</v>
      </c>
      <c r="IN189" s="4"/>
      <c r="IO189" s="73">
        <v>1</v>
      </c>
      <c r="IP189" s="4" t="s">
        <v>2397</v>
      </c>
      <c r="IQ189" s="4" t="s">
        <v>659</v>
      </c>
      <c r="IR189" s="73">
        <v>23</v>
      </c>
      <c r="IS189" s="4"/>
      <c r="IT189" s="73">
        <v>0</v>
      </c>
      <c r="IU189" s="4" t="s">
        <v>1582</v>
      </c>
      <c r="IV189" s="73">
        <v>19</v>
      </c>
      <c r="IW189" s="4"/>
      <c r="IX189" s="73">
        <v>0</v>
      </c>
      <c r="IY189" s="4" t="s">
        <v>2398</v>
      </c>
      <c r="IZ189" s="4" t="s">
        <v>495</v>
      </c>
      <c r="JA189" s="73">
        <v>40</v>
      </c>
      <c r="JB189" s="4"/>
      <c r="JC189" s="73">
        <v>1</v>
      </c>
      <c r="JD189" s="4" t="s">
        <v>2399</v>
      </c>
      <c r="JE189" s="73">
        <v>49</v>
      </c>
      <c r="JF189" s="4"/>
      <c r="JG189" s="73">
        <v>0</v>
      </c>
      <c r="JH189" s="4" t="s">
        <v>2400</v>
      </c>
      <c r="JI189" s="7">
        <v>2</v>
      </c>
      <c r="JJ189" s="7">
        <v>1</v>
      </c>
      <c r="JK189" s="7">
        <v>2</v>
      </c>
      <c r="JL189" s="7">
        <v>4</v>
      </c>
      <c r="JM189" s="4" t="s">
        <v>2401</v>
      </c>
      <c r="JN189" s="7">
        <v>1</v>
      </c>
      <c r="JO189" s="7">
        <v>1</v>
      </c>
      <c r="JP189" s="7">
        <v>2</v>
      </c>
      <c r="JQ189" s="7">
        <v>2</v>
      </c>
      <c r="JR189" s="7">
        <v>1</v>
      </c>
      <c r="JS189" s="4" t="s">
        <v>2402</v>
      </c>
      <c r="JT189" s="7">
        <v>2</v>
      </c>
      <c r="JU189" s="7">
        <v>1</v>
      </c>
      <c r="JV189" s="4" t="s">
        <v>2403</v>
      </c>
      <c r="JW189" s="7">
        <v>2</v>
      </c>
      <c r="JX189" s="7">
        <v>2</v>
      </c>
      <c r="JY189" s="7">
        <v>0</v>
      </c>
      <c r="JZ189" s="7">
        <v>1</v>
      </c>
      <c r="KA189" s="7">
        <v>0</v>
      </c>
      <c r="KB189" s="4" t="s">
        <v>313</v>
      </c>
      <c r="KC189" s="4" t="s">
        <v>313</v>
      </c>
      <c r="KD189" s="7">
        <v>1</v>
      </c>
      <c r="KE189" s="7">
        <v>4.4489999999999998</v>
      </c>
      <c r="KF189" s="7">
        <v>18.835999999999999</v>
      </c>
      <c r="KG189" s="7">
        <v>20.271000000000001</v>
      </c>
      <c r="KH189" s="7">
        <v>5</v>
      </c>
      <c r="KI189" s="7">
        <v>1</v>
      </c>
      <c r="KJ189" s="7">
        <v>1</v>
      </c>
      <c r="KK189" s="7">
        <v>2</v>
      </c>
      <c r="KL189" s="7">
        <v>1</v>
      </c>
      <c r="KM189" s="7">
        <v>1</v>
      </c>
      <c r="KN189" s="7">
        <v>10</v>
      </c>
      <c r="KO189" s="7">
        <v>2</v>
      </c>
      <c r="KP189" s="4" t="s">
        <v>640</v>
      </c>
      <c r="KQ189" s="4" t="s">
        <v>313</v>
      </c>
      <c r="KR189" s="7">
        <v>1</v>
      </c>
      <c r="KS189" s="4" t="s">
        <v>331</v>
      </c>
      <c r="KT189" s="4" t="s">
        <v>2404</v>
      </c>
      <c r="KU189" s="7">
        <v>2</v>
      </c>
      <c r="KV189" s="7">
        <v>3</v>
      </c>
      <c r="KW189" s="7">
        <v>4</v>
      </c>
      <c r="KX189" s="7">
        <v>3</v>
      </c>
      <c r="KY189" s="7">
        <v>5</v>
      </c>
      <c r="KZ189" s="7">
        <v>3</v>
      </c>
      <c r="LA189" s="7">
        <v>4</v>
      </c>
      <c r="LB189" s="7">
        <v>3</v>
      </c>
      <c r="LC189" s="7">
        <v>5</v>
      </c>
      <c r="LD189" s="7">
        <v>4</v>
      </c>
      <c r="LE189" s="7">
        <v>5</v>
      </c>
      <c r="LF189" s="7">
        <v>5</v>
      </c>
      <c r="LG189" s="7">
        <v>4</v>
      </c>
      <c r="LH189" s="7">
        <v>2</v>
      </c>
      <c r="LI189" s="7">
        <v>3</v>
      </c>
      <c r="LJ189" s="7">
        <v>2</v>
      </c>
      <c r="LK189" s="7">
        <v>2</v>
      </c>
      <c r="LL189" s="7">
        <v>1</v>
      </c>
      <c r="LM189" s="7">
        <v>2</v>
      </c>
      <c r="LN189" s="7">
        <v>4</v>
      </c>
      <c r="LO189" s="7">
        <v>4</v>
      </c>
      <c r="LP189" s="7">
        <v>5</v>
      </c>
      <c r="LQ189" s="7">
        <v>3</v>
      </c>
      <c r="LR189" s="7">
        <v>3</v>
      </c>
      <c r="LS189" s="7">
        <v>4</v>
      </c>
      <c r="LT189" s="7">
        <v>4</v>
      </c>
      <c r="LU189" s="7">
        <v>4</v>
      </c>
      <c r="LV189" s="4" t="s">
        <v>2405</v>
      </c>
      <c r="LW189" s="4" t="s">
        <v>2406</v>
      </c>
      <c r="LX189" s="4" t="s">
        <v>2407</v>
      </c>
      <c r="LY189" s="4" t="s">
        <v>2408</v>
      </c>
      <c r="LZ189" s="7">
        <v>52</v>
      </c>
      <c r="MA189">
        <f t="shared" si="117"/>
        <v>1</v>
      </c>
      <c r="MB189">
        <f t="shared" si="118"/>
        <v>7</v>
      </c>
      <c r="MC189">
        <f t="shared" si="119"/>
        <v>8</v>
      </c>
      <c r="MD189">
        <f t="shared" si="120"/>
        <v>6</v>
      </c>
      <c r="ME189">
        <f t="shared" si="150"/>
        <v>46</v>
      </c>
      <c r="MF189">
        <f t="shared" si="151"/>
        <v>0.16666666666666666</v>
      </c>
      <c r="MG189">
        <f t="shared" si="152"/>
        <v>1.1666666666666667</v>
      </c>
      <c r="MH189">
        <f t="shared" si="153"/>
        <v>1.6</v>
      </c>
      <c r="MI189">
        <f t="shared" si="154"/>
        <v>1.2</v>
      </c>
      <c r="MJ189">
        <f t="shared" si="155"/>
        <v>3.8333333333333335</v>
      </c>
      <c r="MK189">
        <f t="shared" si="156"/>
        <v>0.8</v>
      </c>
      <c r="ML189">
        <f t="shared" si="157"/>
        <v>1.8</v>
      </c>
      <c r="MM189">
        <f t="shared" si="158"/>
        <v>1</v>
      </c>
      <c r="MN189">
        <f t="shared" si="159"/>
        <v>1</v>
      </c>
      <c r="MO189">
        <f t="shared" si="160"/>
        <v>0.83333333333333337</v>
      </c>
      <c r="MP189">
        <f t="shared" si="161"/>
        <v>1.6666666666666667</v>
      </c>
      <c r="MQ189">
        <f t="shared" si="162"/>
        <v>0.33333333333333331</v>
      </c>
      <c r="MR189">
        <f t="shared" si="163"/>
        <v>2</v>
      </c>
      <c r="MS189">
        <f t="shared" si="164"/>
        <v>99.142857142857139</v>
      </c>
      <c r="MT189">
        <f t="shared" si="165"/>
        <v>94.285714285714292</v>
      </c>
      <c r="MU189" s="77">
        <f t="shared" si="121"/>
        <v>1</v>
      </c>
      <c r="MV189">
        <f t="shared" si="122"/>
        <v>0</v>
      </c>
      <c r="MW189">
        <v>1</v>
      </c>
      <c r="MX189">
        <v>1</v>
      </c>
      <c r="MY189">
        <f t="shared" si="123"/>
        <v>0</v>
      </c>
      <c r="MZ189">
        <v>1</v>
      </c>
      <c r="NA189">
        <v>1</v>
      </c>
      <c r="NB189">
        <f t="shared" si="124"/>
        <v>1</v>
      </c>
      <c r="NC189">
        <f t="shared" si="125"/>
        <v>1</v>
      </c>
      <c r="ND189">
        <f t="shared" si="126"/>
        <v>1</v>
      </c>
      <c r="NE189">
        <f t="shared" si="127"/>
        <v>1</v>
      </c>
      <c r="NF189">
        <f t="shared" si="128"/>
        <v>1</v>
      </c>
      <c r="NG189">
        <f t="shared" si="129"/>
        <v>0</v>
      </c>
      <c r="NH189">
        <f t="shared" si="130"/>
        <v>1</v>
      </c>
      <c r="NI189">
        <f t="shared" si="131"/>
        <v>1</v>
      </c>
      <c r="NJ189">
        <f t="shared" si="132"/>
        <v>0</v>
      </c>
      <c r="NK189">
        <f t="shared" si="133"/>
        <v>0</v>
      </c>
      <c r="NL189">
        <f t="shared" si="134"/>
        <v>1</v>
      </c>
      <c r="NM189">
        <f t="shared" si="135"/>
        <v>0</v>
      </c>
      <c r="NN189" s="77">
        <f t="shared" si="136"/>
        <v>1</v>
      </c>
      <c r="NO189" s="77">
        <f t="shared" si="137"/>
        <v>0</v>
      </c>
      <c r="NP189" s="77">
        <f t="shared" si="138"/>
        <v>1</v>
      </c>
      <c r="NQ189" s="77">
        <f t="shared" si="139"/>
        <v>0</v>
      </c>
      <c r="NR189" s="77">
        <f t="shared" si="140"/>
        <v>1</v>
      </c>
      <c r="NS189" s="77">
        <f t="shared" si="141"/>
        <v>0</v>
      </c>
      <c r="NT189" s="77">
        <f t="shared" si="142"/>
        <v>1</v>
      </c>
      <c r="NU189" s="77">
        <f t="shared" si="143"/>
        <v>1</v>
      </c>
      <c r="NV189" s="77">
        <f t="shared" si="144"/>
        <v>1</v>
      </c>
      <c r="NW189" s="77" t="e">
        <f>IF(LEN(VLOOKUP(I:I,#REF!, 2, 0))=0, "", VLOOKUP(I:I,#REF!, 2, 0))</f>
        <v>#REF!</v>
      </c>
      <c r="NX189" s="77" t="e">
        <f>IF(LEN(VLOOKUP(I:I,#REF!, 3, 0))=0, "", VLOOKUP(I:I,#REF!, 3, 0))</f>
        <v>#REF!</v>
      </c>
      <c r="NY189" s="77">
        <f t="shared" si="166"/>
        <v>0.66666666666666663</v>
      </c>
      <c r="NZ189" s="77">
        <f t="shared" si="167"/>
        <v>1</v>
      </c>
      <c r="OA189" s="77">
        <f t="shared" si="168"/>
        <v>0</v>
      </c>
      <c r="OB189" s="77">
        <f t="shared" si="145"/>
        <v>0.83333333333333337</v>
      </c>
      <c r="OC189">
        <f t="shared" si="146"/>
        <v>1</v>
      </c>
      <c r="OD189" s="77">
        <f t="shared" si="169"/>
        <v>0.75</v>
      </c>
      <c r="OE189">
        <f t="shared" si="147"/>
        <v>0.6</v>
      </c>
      <c r="OF189">
        <f t="shared" si="148"/>
        <v>0.63636363636363635</v>
      </c>
      <c r="OG189" t="e">
        <f t="shared" si="170"/>
        <v>#REF!</v>
      </c>
      <c r="OH189">
        <f t="shared" si="149"/>
        <v>0.75</v>
      </c>
      <c r="OI189">
        <f t="shared" si="171"/>
        <v>0.5</v>
      </c>
      <c r="OJ189" s="77">
        <f t="shared" si="172"/>
        <v>0.875</v>
      </c>
      <c r="OK189" t="e">
        <f>IF(LEN(VLOOKUP(I:I,#REF!, 2, 0))=0, "", VLOOKUP(I:I,#REF!, 2, 0))</f>
        <v>#REF!</v>
      </c>
      <c r="OL189" t="e">
        <f>IF(LEN(VLOOKUP(I:I,#REF!, 3, 0))=0, "", VLOOKUP(I:I,#REF!, 3, 0))</f>
        <v>#REF!</v>
      </c>
      <c r="OM189">
        <v>5</v>
      </c>
      <c r="ON189">
        <v>1</v>
      </c>
      <c r="OO189" s="1">
        <v>1</v>
      </c>
      <c r="OP189">
        <f t="shared" si="173"/>
        <v>6</v>
      </c>
      <c r="OQ189">
        <v>0</v>
      </c>
      <c r="OR189">
        <v>6</v>
      </c>
      <c r="OS189">
        <f t="shared" si="174"/>
        <v>1</v>
      </c>
    </row>
    <row r="190" spans="6:409" ht="18" customHeight="1">
      <c r="F190">
        <v>1</v>
      </c>
      <c r="G190">
        <v>1</v>
      </c>
      <c r="H190" s="110" t="s">
        <v>2409</v>
      </c>
      <c r="I190" s="110" t="s">
        <v>2409</v>
      </c>
      <c r="J190" s="5"/>
      <c r="K190" s="6">
        <v>44264.602789351855</v>
      </c>
      <c r="L190" s="6">
        <v>44264.735810185186</v>
      </c>
      <c r="M190" s="7">
        <v>100</v>
      </c>
      <c r="N190" s="7">
        <v>2</v>
      </c>
      <c r="O190" s="73">
        <v>1</v>
      </c>
      <c r="P190" s="4" t="s">
        <v>313</v>
      </c>
      <c r="Q190" s="7">
        <v>11492</v>
      </c>
      <c r="R190" s="7">
        <v>1</v>
      </c>
      <c r="S190" s="6">
        <v>44264.735832800929</v>
      </c>
      <c r="T190" s="4" t="s">
        <v>314</v>
      </c>
      <c r="U190" s="4" t="s">
        <v>1220</v>
      </c>
      <c r="V190" s="4" t="s">
        <v>2364</v>
      </c>
      <c r="W190" s="4" t="s">
        <v>317</v>
      </c>
      <c r="X190" s="7">
        <v>47.235999999999997</v>
      </c>
      <c r="Y190" s="7">
        <v>63.93</v>
      </c>
      <c r="Z190" s="7">
        <v>80.527000000000001</v>
      </c>
      <c r="AA190" s="7">
        <v>2</v>
      </c>
      <c r="AB190" s="7">
        <v>3</v>
      </c>
      <c r="AC190" s="7">
        <v>2</v>
      </c>
      <c r="AD190" s="7">
        <v>0</v>
      </c>
      <c r="AE190" s="7">
        <v>0</v>
      </c>
      <c r="AF190" s="7">
        <v>1</v>
      </c>
      <c r="AG190" s="7">
        <v>1</v>
      </c>
      <c r="AH190" s="7">
        <v>2</v>
      </c>
      <c r="AI190" s="7">
        <v>0</v>
      </c>
      <c r="AJ190" s="4" t="s">
        <v>2410</v>
      </c>
      <c r="AK190" s="7">
        <v>11.016999999999999</v>
      </c>
      <c r="AL190" s="7">
        <v>15.925000000000001</v>
      </c>
      <c r="AM190" s="7">
        <v>21.954999999999998</v>
      </c>
      <c r="AN190" s="7">
        <v>3</v>
      </c>
      <c r="AO190" s="7">
        <v>3</v>
      </c>
      <c r="AP190" s="7">
        <v>2</v>
      </c>
      <c r="AQ190" s="7">
        <v>65.278000000000006</v>
      </c>
      <c r="AR190" s="7">
        <v>65.278000000000006</v>
      </c>
      <c r="AS190" s="7">
        <v>180.28100000000001</v>
      </c>
      <c r="AT190" s="7">
        <v>1</v>
      </c>
      <c r="AU190" s="7">
        <v>141.54300000000001</v>
      </c>
      <c r="AV190" s="7">
        <v>278.99299999999999</v>
      </c>
      <c r="AW190" s="7">
        <v>287.28899999999999</v>
      </c>
      <c r="AX190" s="7">
        <v>11</v>
      </c>
      <c r="AY190" s="4" t="s">
        <v>2411</v>
      </c>
      <c r="AZ190" s="4" t="s">
        <v>329</v>
      </c>
      <c r="BA190" s="4"/>
      <c r="BB190" s="73">
        <v>0</v>
      </c>
      <c r="BC190" s="4" t="s">
        <v>2412</v>
      </c>
      <c r="BD190" s="7">
        <v>0</v>
      </c>
      <c r="BE190" s="7">
        <v>0</v>
      </c>
      <c r="BF190" s="7">
        <v>573.64</v>
      </c>
      <c r="BG190" s="7">
        <v>0</v>
      </c>
      <c r="BH190" s="7">
        <v>7.0759999999999996</v>
      </c>
      <c r="BI190" s="7">
        <v>7.0759999999999996</v>
      </c>
      <c r="BJ190" s="7">
        <v>27.734999999999999</v>
      </c>
      <c r="BK190" s="7">
        <v>1</v>
      </c>
      <c r="BL190" s="4" t="s">
        <v>2413</v>
      </c>
      <c r="BM190" s="7">
        <v>0</v>
      </c>
      <c r="BN190" s="7">
        <v>0</v>
      </c>
      <c r="BO190" s="7">
        <v>125.97499999999999</v>
      </c>
      <c r="BP190" s="7">
        <v>0</v>
      </c>
      <c r="BQ190" s="7">
        <v>30</v>
      </c>
      <c r="BR190" s="7">
        <v>40</v>
      </c>
      <c r="BS190" s="7">
        <v>67.686000000000007</v>
      </c>
      <c r="BT190" s="7">
        <v>618.02300000000002</v>
      </c>
      <c r="BU190" s="7">
        <v>620.70299999999997</v>
      </c>
      <c r="BV190" s="7">
        <v>10</v>
      </c>
      <c r="BW190" s="4" t="s">
        <v>2414</v>
      </c>
      <c r="BX190" s="4" t="s">
        <v>329</v>
      </c>
      <c r="BY190" s="4"/>
      <c r="BZ190" s="73">
        <v>0</v>
      </c>
      <c r="CA190" s="4" t="s">
        <v>2415</v>
      </c>
      <c r="CB190" s="7">
        <v>0</v>
      </c>
      <c r="CC190" s="7">
        <v>0</v>
      </c>
      <c r="CD190" s="7">
        <v>48.927999999999997</v>
      </c>
      <c r="CE190" s="7">
        <v>0</v>
      </c>
      <c r="CF190" s="7">
        <v>30</v>
      </c>
      <c r="CG190" s="7">
        <v>20</v>
      </c>
      <c r="CH190" s="7">
        <v>60.027000000000001</v>
      </c>
      <c r="CI190" s="7">
        <v>83.475999999999999</v>
      </c>
      <c r="CJ190" s="7">
        <v>105.64</v>
      </c>
      <c r="CK190" s="7">
        <v>2</v>
      </c>
      <c r="CL190" s="97" t="s">
        <v>2416</v>
      </c>
      <c r="CM190" s="94" t="s">
        <v>2417</v>
      </c>
      <c r="CN190" s="7">
        <v>0</v>
      </c>
      <c r="CO190" s="7">
        <v>0</v>
      </c>
      <c r="CP190" s="7">
        <v>392.63200000000001</v>
      </c>
      <c r="CQ190" s="7">
        <v>0</v>
      </c>
      <c r="CR190" s="7">
        <v>36</v>
      </c>
      <c r="CS190" s="7">
        <v>30</v>
      </c>
      <c r="CT190" s="7">
        <v>2</v>
      </c>
      <c r="CU190" s="7">
        <v>2</v>
      </c>
      <c r="CV190" s="4" t="s">
        <v>2418</v>
      </c>
      <c r="CW190" s="7">
        <v>468.50099999999998</v>
      </c>
      <c r="CX190" s="7">
        <v>714.51099999999997</v>
      </c>
      <c r="CY190" s="7">
        <v>715.49099999999999</v>
      </c>
      <c r="CZ190" s="7">
        <v>2</v>
      </c>
      <c r="DA190" s="7">
        <v>13.4</v>
      </c>
      <c r="DB190" s="7">
        <v>45.103999999999999</v>
      </c>
      <c r="DC190" s="7">
        <v>47.354999999999997</v>
      </c>
      <c r="DD190" s="7">
        <v>7</v>
      </c>
      <c r="DE190" s="4" t="s">
        <v>617</v>
      </c>
      <c r="DF190" s="7">
        <v>82.134</v>
      </c>
      <c r="DG190" s="7">
        <v>179.083</v>
      </c>
      <c r="DH190" s="7">
        <v>180.07599999999999</v>
      </c>
      <c r="DI190" s="7">
        <v>3</v>
      </c>
      <c r="DJ190" s="7">
        <v>40</v>
      </c>
      <c r="DK190" s="7">
        <v>30</v>
      </c>
      <c r="DL190" s="7">
        <v>144.982</v>
      </c>
      <c r="DM190" s="7">
        <v>769.36900000000003</v>
      </c>
      <c r="DN190" s="7">
        <v>817.24300000000005</v>
      </c>
      <c r="DO190" s="7">
        <v>9</v>
      </c>
      <c r="DP190" s="4" t="s">
        <v>2419</v>
      </c>
      <c r="DQ190" s="4" t="s">
        <v>326</v>
      </c>
      <c r="DR190" s="4"/>
      <c r="DS190" s="73">
        <v>0</v>
      </c>
      <c r="DT190" s="4" t="s">
        <v>2420</v>
      </c>
      <c r="DU190" s="7">
        <v>0</v>
      </c>
      <c r="DV190" s="7">
        <v>0</v>
      </c>
      <c r="DW190" s="7">
        <v>71.977000000000004</v>
      </c>
      <c r="DX190" s="7">
        <v>0</v>
      </c>
      <c r="DY190" s="7">
        <v>35</v>
      </c>
      <c r="DZ190" s="7">
        <v>30</v>
      </c>
      <c r="EA190" s="7">
        <v>36.537999999999997</v>
      </c>
      <c r="EB190" s="7">
        <v>59.13</v>
      </c>
      <c r="EC190" s="7">
        <v>156.98699999999999</v>
      </c>
      <c r="ED190" s="7">
        <v>4</v>
      </c>
      <c r="EE190" s="94" t="s">
        <v>2421</v>
      </c>
      <c r="EF190" s="94" t="s">
        <v>2422</v>
      </c>
      <c r="EG190" s="7">
        <v>0</v>
      </c>
      <c r="EH190" s="7">
        <v>0</v>
      </c>
      <c r="EI190" s="7">
        <v>187.745</v>
      </c>
      <c r="EJ190" s="7">
        <v>0</v>
      </c>
      <c r="EK190" s="7">
        <v>37</v>
      </c>
      <c r="EL190" s="7">
        <v>35</v>
      </c>
      <c r="EM190" s="7">
        <v>2</v>
      </c>
      <c r="EN190" s="7">
        <v>3</v>
      </c>
      <c r="EO190" s="4" t="s">
        <v>2423</v>
      </c>
      <c r="EP190" s="7">
        <v>265.048</v>
      </c>
      <c r="EQ190" s="7">
        <v>314.82100000000003</v>
      </c>
      <c r="ER190" s="7">
        <v>378.185</v>
      </c>
      <c r="ES190" s="7">
        <v>6</v>
      </c>
      <c r="ET190" s="4" t="s">
        <v>419</v>
      </c>
      <c r="EU190" s="7">
        <v>133.422</v>
      </c>
      <c r="EV190" s="7">
        <v>461.16699999999997</v>
      </c>
      <c r="EW190" s="7">
        <v>746.19</v>
      </c>
      <c r="EX190" s="7">
        <v>4</v>
      </c>
      <c r="EY190" s="7">
        <v>38</v>
      </c>
      <c r="EZ190" s="7">
        <v>36</v>
      </c>
      <c r="FA190" s="7">
        <v>24.594999999999999</v>
      </c>
      <c r="FB190" s="7">
        <v>539.63199999999995</v>
      </c>
      <c r="FC190" s="7">
        <v>567.50699999999995</v>
      </c>
      <c r="FD190" s="7">
        <v>30</v>
      </c>
      <c r="FE190" s="4" t="s">
        <v>2424</v>
      </c>
      <c r="FF190" s="7">
        <v>1</v>
      </c>
      <c r="FG190" s="7">
        <v>1</v>
      </c>
      <c r="FH190" s="7">
        <v>2</v>
      </c>
      <c r="FI190" s="7">
        <v>2</v>
      </c>
      <c r="FJ190" s="7">
        <v>1</v>
      </c>
      <c r="FK190" s="7">
        <v>0</v>
      </c>
      <c r="FL190" s="4" t="s">
        <v>313</v>
      </c>
      <c r="FM190" s="4" t="s">
        <v>313</v>
      </c>
      <c r="FN190" s="7">
        <v>1</v>
      </c>
      <c r="FO190" s="7">
        <v>790.20299999999997</v>
      </c>
      <c r="FP190" s="7">
        <v>1101.559</v>
      </c>
      <c r="FQ190" s="7">
        <v>1105.4000000000001</v>
      </c>
      <c r="FR190" s="7">
        <v>9</v>
      </c>
      <c r="FS190" s="4" t="s">
        <v>2425</v>
      </c>
      <c r="FT190" s="4" t="s">
        <v>323</v>
      </c>
      <c r="FU190" s="4"/>
      <c r="FV190" s="73">
        <v>1</v>
      </c>
      <c r="FW190" s="4" t="s">
        <v>2426</v>
      </c>
      <c r="FX190" s="4" t="s">
        <v>312</v>
      </c>
      <c r="FY190" s="7">
        <v>9.4109999999999996</v>
      </c>
      <c r="FZ190" s="7">
        <v>377.08300000000003</v>
      </c>
      <c r="GA190" s="7">
        <v>384.48700000000002</v>
      </c>
      <c r="GB190" s="7">
        <v>8</v>
      </c>
      <c r="GC190" s="4" t="s">
        <v>1511</v>
      </c>
      <c r="GD190" s="4" t="s">
        <v>368</v>
      </c>
      <c r="GE190" s="4"/>
      <c r="GF190" s="73">
        <v>1</v>
      </c>
      <c r="GG190" s="4" t="s">
        <v>2427</v>
      </c>
      <c r="GH190" s="4" t="s">
        <v>360</v>
      </c>
      <c r="GI190" s="7">
        <v>296.65600000000001</v>
      </c>
      <c r="GJ190" s="7">
        <v>560.51</v>
      </c>
      <c r="GK190" s="7">
        <v>605.18499999999995</v>
      </c>
      <c r="GL190" s="7">
        <v>5</v>
      </c>
      <c r="GM190" s="7">
        <v>2</v>
      </c>
      <c r="GN190" s="4" t="s">
        <v>2428</v>
      </c>
      <c r="GO190" s="7">
        <v>59.720999999999997</v>
      </c>
      <c r="GP190" s="7">
        <v>59.720999999999997</v>
      </c>
      <c r="GQ190" s="7">
        <v>63.133000000000003</v>
      </c>
      <c r="GR190" s="7">
        <v>1</v>
      </c>
      <c r="GS190" s="7">
        <v>1</v>
      </c>
      <c r="GT190" s="7">
        <v>3</v>
      </c>
      <c r="GU190" s="7">
        <v>1</v>
      </c>
      <c r="GV190" s="7">
        <v>3</v>
      </c>
      <c r="GW190" s="4" t="s">
        <v>336</v>
      </c>
      <c r="GX190" s="7">
        <v>12.497999999999999</v>
      </c>
      <c r="GY190" s="7">
        <v>58.024000000000001</v>
      </c>
      <c r="GZ190" s="7">
        <v>61.122999999999998</v>
      </c>
      <c r="HA190" s="7">
        <v>7</v>
      </c>
      <c r="HB190" s="7">
        <v>2</v>
      </c>
      <c r="HC190" s="7">
        <v>2</v>
      </c>
      <c r="HD190" s="7">
        <v>1</v>
      </c>
      <c r="HE190" s="7">
        <v>1</v>
      </c>
      <c r="HF190" s="7">
        <v>2</v>
      </c>
      <c r="HG190" s="7">
        <v>5</v>
      </c>
      <c r="HH190" s="7">
        <v>6</v>
      </c>
      <c r="HI190" s="4" t="s">
        <v>346</v>
      </c>
      <c r="HJ190" s="4" t="s">
        <v>347</v>
      </c>
      <c r="HK190" s="8"/>
      <c r="HL190" s="4" t="s">
        <v>2409</v>
      </c>
      <c r="HM190" s="6">
        <v>44267.427708333336</v>
      </c>
      <c r="HN190" s="6">
        <v>44267.481782407405</v>
      </c>
      <c r="HO190" s="7">
        <v>100</v>
      </c>
      <c r="HP190" s="7">
        <v>4671</v>
      </c>
      <c r="HQ190" s="7">
        <v>1</v>
      </c>
      <c r="HR190" s="6">
        <v>44267.481788726851</v>
      </c>
      <c r="HS190" s="4" t="s">
        <v>314</v>
      </c>
      <c r="HT190" s="4" t="s">
        <v>407</v>
      </c>
      <c r="HU190" s="4" t="s">
        <v>408</v>
      </c>
      <c r="HV190" s="4" t="s">
        <v>317</v>
      </c>
      <c r="HW190" s="7">
        <v>0</v>
      </c>
      <c r="HX190" s="7">
        <v>2</v>
      </c>
      <c r="HY190" s="7">
        <v>3</v>
      </c>
      <c r="HZ190" s="7">
        <v>1</v>
      </c>
      <c r="IA190" s="7">
        <v>2</v>
      </c>
      <c r="IB190" s="7">
        <v>2</v>
      </c>
      <c r="IC190" s="7">
        <v>3</v>
      </c>
      <c r="ID190" s="7">
        <v>3</v>
      </c>
      <c r="IE190" s="4" t="s">
        <v>2040</v>
      </c>
      <c r="IF190" s="7">
        <v>3</v>
      </c>
      <c r="IG190" s="7">
        <v>2</v>
      </c>
      <c r="IH190" s="4" t="s">
        <v>695</v>
      </c>
      <c r="II190" s="4" t="s">
        <v>695</v>
      </c>
      <c r="IJ190" s="4"/>
      <c r="IK190" s="73">
        <v>0</v>
      </c>
      <c r="IL190" s="73">
        <v>33</v>
      </c>
      <c r="IM190" s="73">
        <v>33</v>
      </c>
      <c r="IN190" s="4"/>
      <c r="IO190" s="73">
        <v>1</v>
      </c>
      <c r="IP190" s="4" t="s">
        <v>2429</v>
      </c>
      <c r="IQ190" s="4" t="s">
        <v>2430</v>
      </c>
      <c r="IR190" s="73">
        <v>5</v>
      </c>
      <c r="IS190" s="4"/>
      <c r="IT190" s="73">
        <v>0</v>
      </c>
      <c r="IU190" s="73">
        <v>1</v>
      </c>
      <c r="IV190" s="73">
        <v>1</v>
      </c>
      <c r="IW190" s="4"/>
      <c r="IX190" s="73">
        <v>0</v>
      </c>
      <c r="IY190" s="4" t="s">
        <v>2431</v>
      </c>
      <c r="IZ190" s="4" t="s">
        <v>2432</v>
      </c>
      <c r="JA190" s="73">
        <v>12</v>
      </c>
      <c r="JB190" s="4"/>
      <c r="JC190" s="73">
        <v>0</v>
      </c>
      <c r="JD190" s="73">
        <v>10</v>
      </c>
      <c r="JE190" s="73">
        <v>10</v>
      </c>
      <c r="JF190" s="4"/>
      <c r="JG190" s="73">
        <v>0</v>
      </c>
      <c r="JH190" s="4" t="s">
        <v>2433</v>
      </c>
      <c r="JI190" s="7">
        <v>3</v>
      </c>
      <c r="JJ190" s="7">
        <v>2</v>
      </c>
      <c r="JK190" s="7">
        <v>2</v>
      </c>
      <c r="JL190" s="7">
        <v>3</v>
      </c>
      <c r="JM190" s="4" t="s">
        <v>2434</v>
      </c>
      <c r="JN190" s="7">
        <v>2</v>
      </c>
      <c r="JO190" s="7">
        <v>3</v>
      </c>
      <c r="JP190" s="7">
        <v>2</v>
      </c>
      <c r="JQ190" s="7">
        <v>1</v>
      </c>
      <c r="JR190" s="7">
        <v>3</v>
      </c>
      <c r="JS190" s="4" t="s">
        <v>2435</v>
      </c>
      <c r="JT190" s="7">
        <v>1</v>
      </c>
      <c r="JU190" s="7">
        <v>2</v>
      </c>
      <c r="JV190" s="4" t="s">
        <v>2436</v>
      </c>
      <c r="JW190" s="7">
        <v>2</v>
      </c>
      <c r="JX190" s="7">
        <v>2</v>
      </c>
      <c r="JY190" s="7">
        <v>2</v>
      </c>
      <c r="JZ190" s="7">
        <v>1</v>
      </c>
      <c r="KA190" s="7">
        <v>0</v>
      </c>
      <c r="KB190" s="4" t="s">
        <v>313</v>
      </c>
      <c r="KC190" s="4" t="s">
        <v>313</v>
      </c>
      <c r="KD190" s="7">
        <v>2</v>
      </c>
      <c r="KE190" s="7">
        <v>19.358000000000001</v>
      </c>
      <c r="KF190" s="7">
        <v>69.093000000000004</v>
      </c>
      <c r="KG190" s="7">
        <v>70.298000000000002</v>
      </c>
      <c r="KH190" s="7">
        <v>5</v>
      </c>
      <c r="KI190" s="7">
        <v>2</v>
      </c>
      <c r="KJ190" s="7">
        <v>3</v>
      </c>
      <c r="KK190" s="7">
        <v>1</v>
      </c>
      <c r="KL190" s="7">
        <v>1</v>
      </c>
      <c r="KM190" s="7">
        <v>1</v>
      </c>
      <c r="KN190" s="7">
        <v>10</v>
      </c>
      <c r="KO190" s="7">
        <v>2</v>
      </c>
      <c r="KP190" s="4" t="s">
        <v>424</v>
      </c>
      <c r="KQ190" s="4" t="s">
        <v>313</v>
      </c>
      <c r="KR190" s="7">
        <v>0</v>
      </c>
      <c r="KS190" s="4" t="s">
        <v>331</v>
      </c>
      <c r="KT190" s="4" t="s">
        <v>313</v>
      </c>
      <c r="KU190" s="7">
        <v>3</v>
      </c>
      <c r="KV190" s="7">
        <v>3</v>
      </c>
      <c r="KW190" s="7">
        <v>4</v>
      </c>
      <c r="KX190" s="7">
        <v>4</v>
      </c>
      <c r="KY190" s="7">
        <v>3</v>
      </c>
      <c r="KZ190" s="7">
        <v>3</v>
      </c>
      <c r="LA190" s="7">
        <v>4</v>
      </c>
      <c r="LB190" s="7">
        <v>3</v>
      </c>
      <c r="LC190" s="7">
        <v>4</v>
      </c>
      <c r="LD190" s="7">
        <v>3</v>
      </c>
      <c r="LE190" s="7">
        <v>4</v>
      </c>
      <c r="LF190" s="7">
        <v>5</v>
      </c>
      <c r="LG190" s="7">
        <v>3</v>
      </c>
      <c r="LH190" s="7">
        <v>3</v>
      </c>
      <c r="LI190" s="7">
        <v>3</v>
      </c>
      <c r="LJ190" s="7">
        <v>2</v>
      </c>
      <c r="LK190" s="7">
        <v>2</v>
      </c>
      <c r="LL190" s="7">
        <v>3</v>
      </c>
      <c r="LM190" s="7">
        <v>2</v>
      </c>
      <c r="LN190" s="7">
        <v>3</v>
      </c>
      <c r="LO190" s="7">
        <v>3</v>
      </c>
      <c r="LP190" s="7">
        <v>4</v>
      </c>
      <c r="LQ190" s="7">
        <v>4</v>
      </c>
      <c r="LR190" s="7">
        <v>3</v>
      </c>
      <c r="LS190" s="7">
        <v>3</v>
      </c>
      <c r="LT190" s="7">
        <v>3</v>
      </c>
      <c r="LU190" s="7">
        <v>3</v>
      </c>
      <c r="LV190" s="4" t="s">
        <v>2437</v>
      </c>
      <c r="LW190" s="4" t="s">
        <v>2438</v>
      </c>
      <c r="LX190" s="4" t="s">
        <v>2040</v>
      </c>
      <c r="LY190" s="4" t="s">
        <v>2439</v>
      </c>
      <c r="LZ190" s="7">
        <v>49</v>
      </c>
      <c r="MA190">
        <f t="shared" si="117"/>
        <v>4</v>
      </c>
      <c r="MB190">
        <f t="shared" si="118"/>
        <v>14</v>
      </c>
      <c r="MC190">
        <f t="shared" si="119"/>
        <v>8</v>
      </c>
      <c r="MD190">
        <f t="shared" si="120"/>
        <v>8</v>
      </c>
      <c r="ME190">
        <f t="shared" si="150"/>
        <v>43</v>
      </c>
      <c r="MF190">
        <f t="shared" si="151"/>
        <v>0.66666666666666663</v>
      </c>
      <c r="MG190">
        <f t="shared" si="152"/>
        <v>2.3333333333333335</v>
      </c>
      <c r="MH190">
        <f t="shared" si="153"/>
        <v>1.6</v>
      </c>
      <c r="MI190">
        <f t="shared" si="154"/>
        <v>1.6</v>
      </c>
      <c r="MJ190">
        <f t="shared" si="155"/>
        <v>3.5833333333333335</v>
      </c>
      <c r="MK190">
        <f t="shared" si="156"/>
        <v>2.2000000000000002</v>
      </c>
      <c r="ML190">
        <f t="shared" si="157"/>
        <v>2.4</v>
      </c>
      <c r="MM190">
        <f t="shared" si="158"/>
        <v>1</v>
      </c>
      <c r="MN190">
        <f t="shared" si="159"/>
        <v>3</v>
      </c>
      <c r="MO190">
        <f t="shared" si="160"/>
        <v>2</v>
      </c>
      <c r="MP190">
        <f t="shared" si="161"/>
        <v>2.5</v>
      </c>
      <c r="MQ190">
        <f t="shared" si="162"/>
        <v>2</v>
      </c>
      <c r="MR190">
        <f t="shared" si="163"/>
        <v>2.6666666666666665</v>
      </c>
      <c r="MS190">
        <f t="shared" si="164"/>
        <v>35.142857142857146</v>
      </c>
      <c r="MT190">
        <f t="shared" si="165"/>
        <v>31.571428571428573</v>
      </c>
      <c r="MU190" s="77">
        <f t="shared" si="121"/>
        <v>0</v>
      </c>
      <c r="MV190">
        <f t="shared" si="122"/>
        <v>0</v>
      </c>
      <c r="MW190">
        <v>1</v>
      </c>
      <c r="MX190">
        <v>1</v>
      </c>
      <c r="MY190">
        <f t="shared" si="123"/>
        <v>0</v>
      </c>
      <c r="MZ190">
        <v>1</v>
      </c>
      <c r="NA190">
        <v>1</v>
      </c>
      <c r="NB190">
        <f t="shared" si="124"/>
        <v>1</v>
      </c>
      <c r="NC190">
        <f t="shared" si="125"/>
        <v>0</v>
      </c>
      <c r="ND190">
        <f t="shared" si="126"/>
        <v>1</v>
      </c>
      <c r="NE190">
        <f t="shared" si="127"/>
        <v>0</v>
      </c>
      <c r="NF190">
        <f t="shared" si="128"/>
        <v>0</v>
      </c>
      <c r="NG190">
        <f t="shared" si="129"/>
        <v>1</v>
      </c>
      <c r="NH190">
        <f t="shared" si="130"/>
        <v>0</v>
      </c>
      <c r="NI190">
        <f t="shared" si="131"/>
        <v>1</v>
      </c>
      <c r="NJ190">
        <f t="shared" si="132"/>
        <v>0</v>
      </c>
      <c r="NK190">
        <f t="shared" si="133"/>
        <v>0</v>
      </c>
      <c r="NL190">
        <f t="shared" si="134"/>
        <v>0</v>
      </c>
      <c r="NM190">
        <f t="shared" si="135"/>
        <v>0</v>
      </c>
      <c r="NN190" s="77">
        <f t="shared" si="136"/>
        <v>1</v>
      </c>
      <c r="NO190" s="77">
        <f t="shared" si="137"/>
        <v>0</v>
      </c>
      <c r="NP190" s="77">
        <f t="shared" si="138"/>
        <v>0</v>
      </c>
      <c r="NQ190" s="77">
        <f t="shared" si="139"/>
        <v>0</v>
      </c>
      <c r="NR190" s="77">
        <f t="shared" si="140"/>
        <v>1</v>
      </c>
      <c r="NS190" s="77">
        <f t="shared" si="141"/>
        <v>0</v>
      </c>
      <c r="NT190" s="77">
        <f t="shared" si="142"/>
        <v>0</v>
      </c>
      <c r="NU190" s="77">
        <f t="shared" si="143"/>
        <v>0</v>
      </c>
      <c r="NV190" s="77">
        <f t="shared" si="144"/>
        <v>0</v>
      </c>
      <c r="NW190" s="77" t="e">
        <f>IF(LEN(VLOOKUP(I:I,#REF!, 2, 0))=0, "", VLOOKUP(I:I,#REF!, 2, 0))</f>
        <v>#REF!</v>
      </c>
      <c r="NX190" s="77" t="e">
        <f>IF(LEN(VLOOKUP(I:I,#REF!, 3, 0))=0, "", VLOOKUP(I:I,#REF!, 3, 0))</f>
        <v>#REF!</v>
      </c>
      <c r="NY190" s="77">
        <f t="shared" si="166"/>
        <v>0.66666666666666663</v>
      </c>
      <c r="NZ190" s="77">
        <f t="shared" si="167"/>
        <v>1</v>
      </c>
      <c r="OA190" s="77">
        <f t="shared" si="168"/>
        <v>0</v>
      </c>
      <c r="OB190" s="77">
        <f t="shared" si="145"/>
        <v>0.5</v>
      </c>
      <c r="OC190">
        <f t="shared" si="146"/>
        <v>1</v>
      </c>
      <c r="OD190" s="77">
        <f t="shared" si="169"/>
        <v>0.25</v>
      </c>
      <c r="OE190">
        <f t="shared" si="147"/>
        <v>0.2</v>
      </c>
      <c r="OF190">
        <f t="shared" si="148"/>
        <v>0.18181818181818182</v>
      </c>
      <c r="OG190" t="e">
        <f t="shared" si="170"/>
        <v>#REF!</v>
      </c>
      <c r="OH190">
        <f t="shared" si="149"/>
        <v>0.58333333333333337</v>
      </c>
      <c r="OI190">
        <f t="shared" si="171"/>
        <v>0.5</v>
      </c>
      <c r="OJ190" s="77">
        <f t="shared" si="172"/>
        <v>0.625</v>
      </c>
      <c r="OK190" t="e">
        <f>IF(LEN(VLOOKUP(I:I,#REF!, 2, 0))=0, "", VLOOKUP(I:I,#REF!, 2, 0))</f>
        <v>#REF!</v>
      </c>
      <c r="OL190" t="e">
        <f>IF(LEN(VLOOKUP(I:I,#REF!, 3, 0))=0, "", VLOOKUP(I:I,#REF!, 3, 0))</f>
        <v>#REF!</v>
      </c>
      <c r="OM190">
        <v>5</v>
      </c>
      <c r="ON190">
        <v>1</v>
      </c>
      <c r="OO190" s="1">
        <v>0</v>
      </c>
      <c r="OP190">
        <f t="shared" si="173"/>
        <v>11</v>
      </c>
      <c r="OQ190">
        <v>0</v>
      </c>
      <c r="OR190">
        <v>6</v>
      </c>
      <c r="OS190">
        <f t="shared" si="174"/>
        <v>2</v>
      </c>
    </row>
    <row r="191" spans="6:409" ht="18" customHeight="1">
      <c r="F191">
        <v>1</v>
      </c>
      <c r="G191">
        <v>1</v>
      </c>
      <c r="H191" s="110" t="s">
        <v>2440</v>
      </c>
      <c r="I191" s="110" t="s">
        <v>2440</v>
      </c>
      <c r="J191" s="5"/>
      <c r="K191" s="6">
        <v>44264.602777777778</v>
      </c>
      <c r="L191" s="6">
        <v>44264.656331018516</v>
      </c>
      <c r="M191" s="7">
        <v>100</v>
      </c>
      <c r="N191" s="7">
        <v>2</v>
      </c>
      <c r="O191" s="73">
        <v>1</v>
      </c>
      <c r="P191" s="4" t="s">
        <v>313</v>
      </c>
      <c r="Q191" s="7">
        <v>4626</v>
      </c>
      <c r="R191" s="7">
        <v>1</v>
      </c>
      <c r="S191" s="6">
        <v>44264.656349641205</v>
      </c>
      <c r="T191" s="4" t="s">
        <v>314</v>
      </c>
      <c r="U191" s="4" t="s">
        <v>407</v>
      </c>
      <c r="V191" s="4" t="s">
        <v>444</v>
      </c>
      <c r="W191" s="4" t="s">
        <v>2441</v>
      </c>
      <c r="X191" s="7">
        <v>26.712</v>
      </c>
      <c r="Y191" s="7">
        <v>28.826000000000001</v>
      </c>
      <c r="Z191" s="7">
        <v>31.352</v>
      </c>
      <c r="AA191" s="7">
        <v>2</v>
      </c>
      <c r="AB191" s="7">
        <v>2</v>
      </c>
      <c r="AC191" s="7">
        <v>2</v>
      </c>
      <c r="AD191" s="7">
        <v>0</v>
      </c>
      <c r="AE191" s="7">
        <v>0</v>
      </c>
      <c r="AF191" s="7">
        <v>2</v>
      </c>
      <c r="AG191" s="7">
        <v>2</v>
      </c>
      <c r="AH191" s="7">
        <v>0</v>
      </c>
      <c r="AI191" s="7">
        <v>0</v>
      </c>
      <c r="AJ191" s="4" t="s">
        <v>2442</v>
      </c>
      <c r="AK191" s="7">
        <v>1.919</v>
      </c>
      <c r="AL191" s="7">
        <v>5.0750000000000002</v>
      </c>
      <c r="AM191" s="7">
        <v>6.3460000000000001</v>
      </c>
      <c r="AN191" s="7">
        <v>2</v>
      </c>
      <c r="AO191" s="7">
        <v>2</v>
      </c>
      <c r="AP191" s="7">
        <v>2</v>
      </c>
      <c r="AQ191" s="7">
        <v>0</v>
      </c>
      <c r="AR191" s="7">
        <v>0</v>
      </c>
      <c r="AS191" s="7">
        <v>154.12200000000001</v>
      </c>
      <c r="AT191" s="7">
        <v>0</v>
      </c>
      <c r="AU191" s="7">
        <v>55.600999999999999</v>
      </c>
      <c r="AV191" s="7">
        <v>147.28299999999999</v>
      </c>
      <c r="AW191" s="7">
        <v>167.054</v>
      </c>
      <c r="AX191" s="7">
        <v>2</v>
      </c>
      <c r="AY191" s="4" t="s">
        <v>2443</v>
      </c>
      <c r="AZ191" s="4" t="s">
        <v>320</v>
      </c>
      <c r="BA191" s="4"/>
      <c r="BB191" s="73">
        <v>-888</v>
      </c>
      <c r="BC191" s="4" t="s">
        <v>2444</v>
      </c>
      <c r="BD191" s="7">
        <v>67.165999999999997</v>
      </c>
      <c r="BE191" s="7">
        <v>67.165999999999997</v>
      </c>
      <c r="BF191" s="7">
        <v>275.09399999999999</v>
      </c>
      <c r="BG191" s="7">
        <v>1</v>
      </c>
      <c r="BH191" s="7">
        <v>3.407</v>
      </c>
      <c r="BI191" s="7">
        <v>38.1</v>
      </c>
      <c r="BJ191" s="7">
        <v>41.136000000000003</v>
      </c>
      <c r="BK191" s="7">
        <v>9</v>
      </c>
      <c r="BL191" s="4" t="s">
        <v>2445</v>
      </c>
      <c r="BM191" s="7">
        <v>48.162999999999997</v>
      </c>
      <c r="BN191" s="7">
        <v>48.162999999999997</v>
      </c>
      <c r="BO191" s="7">
        <v>92.997</v>
      </c>
      <c r="BP191" s="7">
        <v>1</v>
      </c>
      <c r="BQ191" s="7">
        <v>100</v>
      </c>
      <c r="BR191" s="7">
        <v>95</v>
      </c>
      <c r="BS191" s="7">
        <v>4.5890000000000004</v>
      </c>
      <c r="BT191" s="7">
        <v>410.87799999999999</v>
      </c>
      <c r="BU191" s="7">
        <v>522.53200000000004</v>
      </c>
      <c r="BV191" s="7">
        <v>20</v>
      </c>
      <c r="BW191" s="4" t="s">
        <v>2446</v>
      </c>
      <c r="BX191" s="4" t="s">
        <v>510</v>
      </c>
      <c r="BY191" s="4" t="s">
        <v>956</v>
      </c>
      <c r="BZ191" s="73">
        <v>1</v>
      </c>
      <c r="CA191" s="4" t="s">
        <v>2447</v>
      </c>
      <c r="CB191" s="7">
        <v>30.451000000000001</v>
      </c>
      <c r="CC191" s="7">
        <v>83.043000000000006</v>
      </c>
      <c r="CD191" s="7">
        <v>130.13399999999999</v>
      </c>
      <c r="CE191" s="7">
        <v>4</v>
      </c>
      <c r="CF191" s="7">
        <v>100</v>
      </c>
      <c r="CG191" s="7">
        <v>100</v>
      </c>
      <c r="CH191" s="7">
        <v>38.813000000000002</v>
      </c>
      <c r="CI191" s="7">
        <v>44.185000000000002</v>
      </c>
      <c r="CJ191" s="7">
        <v>50.3</v>
      </c>
      <c r="CK191" s="7">
        <v>2</v>
      </c>
      <c r="CL191" s="97" t="s">
        <v>413</v>
      </c>
      <c r="CM191" s="94" t="s">
        <v>414</v>
      </c>
      <c r="CN191" s="7">
        <v>0</v>
      </c>
      <c r="CO191" s="7">
        <v>0</v>
      </c>
      <c r="CP191" s="7">
        <v>161.08099999999999</v>
      </c>
      <c r="CQ191" s="7">
        <v>0</v>
      </c>
      <c r="CR191" s="7">
        <v>100</v>
      </c>
      <c r="CS191" s="7">
        <v>93</v>
      </c>
      <c r="CT191" s="7">
        <v>1</v>
      </c>
      <c r="CU191" s="7">
        <v>0</v>
      </c>
      <c r="CV191" s="4" t="s">
        <v>2448</v>
      </c>
      <c r="CW191" s="7">
        <v>0</v>
      </c>
      <c r="CX191" s="7">
        <v>0</v>
      </c>
      <c r="CY191" s="7">
        <v>289.65300000000002</v>
      </c>
      <c r="CZ191" s="7">
        <v>0</v>
      </c>
      <c r="DA191" s="7">
        <v>5.2270000000000003</v>
      </c>
      <c r="DB191" s="7">
        <v>37.604999999999997</v>
      </c>
      <c r="DC191" s="7">
        <v>38.682000000000002</v>
      </c>
      <c r="DD191" s="7">
        <v>2</v>
      </c>
      <c r="DE191" s="4" t="s">
        <v>2449</v>
      </c>
      <c r="DF191" s="7">
        <v>42.046999999999997</v>
      </c>
      <c r="DG191" s="7">
        <v>42.046999999999997</v>
      </c>
      <c r="DH191" s="7">
        <v>63.521000000000001</v>
      </c>
      <c r="DI191" s="7">
        <v>1</v>
      </c>
      <c r="DJ191" s="7">
        <v>100</v>
      </c>
      <c r="DK191" s="7">
        <v>100</v>
      </c>
      <c r="DL191" s="7">
        <v>18.338999999999999</v>
      </c>
      <c r="DM191" s="7">
        <v>466.19299999999998</v>
      </c>
      <c r="DN191" s="7">
        <v>469.40300000000002</v>
      </c>
      <c r="DO191" s="7">
        <v>11</v>
      </c>
      <c r="DP191" s="4" t="s">
        <v>1116</v>
      </c>
      <c r="DQ191" s="4" t="s">
        <v>510</v>
      </c>
      <c r="DR191" s="4" t="s">
        <v>956</v>
      </c>
      <c r="DS191" s="73">
        <v>1</v>
      </c>
      <c r="DT191" s="4" t="s">
        <v>2450</v>
      </c>
      <c r="DU191" s="7">
        <v>0</v>
      </c>
      <c r="DV191" s="7">
        <v>0</v>
      </c>
      <c r="DW191" s="7">
        <v>72.655000000000001</v>
      </c>
      <c r="DX191" s="7">
        <v>0</v>
      </c>
      <c r="DY191" s="7">
        <v>100</v>
      </c>
      <c r="DZ191" s="7">
        <v>90</v>
      </c>
      <c r="EA191" s="7">
        <v>8.4469999999999992</v>
      </c>
      <c r="EB191" s="7">
        <v>19.797999999999998</v>
      </c>
      <c r="EC191" s="7">
        <v>60.28</v>
      </c>
      <c r="ED191" s="7">
        <v>2</v>
      </c>
      <c r="EE191" s="94" t="s">
        <v>417</v>
      </c>
      <c r="EF191" s="94" t="s">
        <v>2451</v>
      </c>
      <c r="EG191" s="7">
        <v>172.035</v>
      </c>
      <c r="EH191" s="7">
        <v>172.40299999999999</v>
      </c>
      <c r="EI191" s="7">
        <v>172.88900000000001</v>
      </c>
      <c r="EJ191" s="7">
        <v>2</v>
      </c>
      <c r="EK191" s="7">
        <v>100</v>
      </c>
      <c r="EL191" s="7">
        <v>94</v>
      </c>
      <c r="EM191" s="7">
        <v>2</v>
      </c>
      <c r="EN191" s="7">
        <v>0</v>
      </c>
      <c r="EO191" s="4" t="s">
        <v>2452</v>
      </c>
      <c r="EP191" s="7">
        <v>19.13</v>
      </c>
      <c r="EQ191" s="7">
        <v>19.13</v>
      </c>
      <c r="ER191" s="7">
        <v>21.908000000000001</v>
      </c>
      <c r="ES191" s="7">
        <v>1</v>
      </c>
      <c r="ET191" s="4" t="s">
        <v>360</v>
      </c>
      <c r="EU191" s="7">
        <v>194.69499999999999</v>
      </c>
      <c r="EV191" s="7">
        <v>194.69499999999999</v>
      </c>
      <c r="EW191" s="7">
        <v>339.12400000000002</v>
      </c>
      <c r="EX191" s="7">
        <v>1</v>
      </c>
      <c r="EY191" s="7">
        <v>100</v>
      </c>
      <c r="EZ191" s="7">
        <v>100</v>
      </c>
      <c r="FA191" s="7">
        <v>0.7</v>
      </c>
      <c r="FB191" s="7">
        <v>44.029000000000003</v>
      </c>
      <c r="FC191" s="7">
        <v>46.101999999999997</v>
      </c>
      <c r="FD191" s="7">
        <v>7</v>
      </c>
      <c r="FE191" s="4" t="s">
        <v>2453</v>
      </c>
      <c r="FF191" s="7">
        <v>1</v>
      </c>
      <c r="FG191" s="7">
        <v>3</v>
      </c>
      <c r="FH191" s="7">
        <v>3</v>
      </c>
      <c r="FI191" s="7">
        <v>1</v>
      </c>
      <c r="FJ191" s="7">
        <v>1</v>
      </c>
      <c r="FK191" s="7">
        <v>0</v>
      </c>
      <c r="FL191" s="4" t="s">
        <v>313</v>
      </c>
      <c r="FM191" s="4" t="s">
        <v>313</v>
      </c>
      <c r="FN191" s="7">
        <v>1</v>
      </c>
      <c r="FO191" s="7">
        <v>240.84299999999999</v>
      </c>
      <c r="FP191" s="7">
        <v>392.84800000000001</v>
      </c>
      <c r="FQ191" s="7">
        <v>394.29199999999997</v>
      </c>
      <c r="FR191" s="7">
        <v>11</v>
      </c>
      <c r="FS191" s="4" t="s">
        <v>2454</v>
      </c>
      <c r="FT191" s="4" t="s">
        <v>323</v>
      </c>
      <c r="FU191" s="4"/>
      <c r="FV191" s="73">
        <v>1</v>
      </c>
      <c r="FW191" s="4" t="s">
        <v>2455</v>
      </c>
      <c r="FX191" s="4" t="s">
        <v>339</v>
      </c>
      <c r="FY191" s="7">
        <v>24.641999999999999</v>
      </c>
      <c r="FZ191" s="7">
        <v>326.27999999999997</v>
      </c>
      <c r="GA191" s="7">
        <v>328.43400000000003</v>
      </c>
      <c r="GB191" s="7">
        <v>11</v>
      </c>
      <c r="GC191" s="4" t="s">
        <v>2147</v>
      </c>
      <c r="GD191" s="4" t="s">
        <v>368</v>
      </c>
      <c r="GE191" s="4"/>
      <c r="GF191" s="73">
        <v>1</v>
      </c>
      <c r="GG191" s="4" t="s">
        <v>2456</v>
      </c>
      <c r="GH191" s="4" t="s">
        <v>339</v>
      </c>
      <c r="GI191" s="7">
        <v>43.758000000000003</v>
      </c>
      <c r="GJ191" s="7">
        <v>75.727999999999994</v>
      </c>
      <c r="GK191" s="7">
        <v>82.31</v>
      </c>
      <c r="GL191" s="7">
        <v>4</v>
      </c>
      <c r="GM191" s="7">
        <v>2</v>
      </c>
      <c r="GN191" s="4" t="s">
        <v>2457</v>
      </c>
      <c r="GO191" s="7">
        <v>30.064</v>
      </c>
      <c r="GP191" s="7">
        <v>30.064</v>
      </c>
      <c r="GQ191" s="7">
        <v>32.393000000000001</v>
      </c>
      <c r="GR191" s="7">
        <v>1</v>
      </c>
      <c r="GS191" s="7">
        <v>2</v>
      </c>
      <c r="GT191" s="7">
        <v>3</v>
      </c>
      <c r="GU191" s="7">
        <v>1</v>
      </c>
      <c r="GV191" s="7">
        <v>3</v>
      </c>
      <c r="GW191" s="4" t="s">
        <v>965</v>
      </c>
      <c r="GX191" s="7">
        <v>5.5759999999999996</v>
      </c>
      <c r="GY191" s="7">
        <v>30.3</v>
      </c>
      <c r="GZ191" s="7">
        <v>31.841000000000001</v>
      </c>
      <c r="HA191" s="7">
        <v>7</v>
      </c>
      <c r="HB191" s="7">
        <v>2</v>
      </c>
      <c r="HC191" s="7">
        <v>1</v>
      </c>
      <c r="HD191" s="7">
        <v>1</v>
      </c>
      <c r="HE191" s="7">
        <v>1</v>
      </c>
      <c r="HF191" s="7">
        <v>1</v>
      </c>
      <c r="HG191" s="7">
        <v>6</v>
      </c>
      <c r="HH191" s="7">
        <v>6</v>
      </c>
      <c r="HI191" s="4" t="s">
        <v>346</v>
      </c>
      <c r="HJ191" s="4" t="s">
        <v>347</v>
      </c>
      <c r="HK191" s="8"/>
      <c r="HL191" s="4" t="s">
        <v>2440</v>
      </c>
      <c r="HM191" s="6">
        <v>44267.427824074075</v>
      </c>
      <c r="HN191" s="6">
        <v>44267.454525462963</v>
      </c>
      <c r="HO191" s="7">
        <v>100</v>
      </c>
      <c r="HP191" s="7">
        <v>2307</v>
      </c>
      <c r="HQ191" s="7">
        <v>1</v>
      </c>
      <c r="HR191" s="6">
        <v>44267.45453959491</v>
      </c>
      <c r="HS191" s="4" t="s">
        <v>314</v>
      </c>
      <c r="HT191" s="4" t="s">
        <v>407</v>
      </c>
      <c r="HU191" s="4" t="s">
        <v>444</v>
      </c>
      <c r="HV191" s="4" t="s">
        <v>2441</v>
      </c>
      <c r="HW191" s="7">
        <v>1</v>
      </c>
      <c r="HX191" s="7">
        <v>0</v>
      </c>
      <c r="HY191" s="7">
        <v>1</v>
      </c>
      <c r="HZ191" s="7">
        <v>1</v>
      </c>
      <c r="IA191" s="7">
        <v>1</v>
      </c>
      <c r="IB191" s="7">
        <v>1</v>
      </c>
      <c r="IC191" s="7">
        <v>3</v>
      </c>
      <c r="ID191" s="7">
        <v>4</v>
      </c>
      <c r="IE191" s="4" t="s">
        <v>2458</v>
      </c>
      <c r="IF191" s="7">
        <v>1</v>
      </c>
      <c r="IG191" s="7">
        <v>0</v>
      </c>
      <c r="IH191" s="4" t="s">
        <v>2459</v>
      </c>
      <c r="II191" s="4" t="s">
        <v>391</v>
      </c>
      <c r="IJ191" s="4"/>
      <c r="IK191" s="73">
        <v>1</v>
      </c>
      <c r="IL191" s="4" t="s">
        <v>2120</v>
      </c>
      <c r="IM191" s="73">
        <v>33</v>
      </c>
      <c r="IN191" s="4"/>
      <c r="IO191" s="73">
        <v>1</v>
      </c>
      <c r="IP191" s="4" t="s">
        <v>2460</v>
      </c>
      <c r="IQ191" s="4" t="s">
        <v>2461</v>
      </c>
      <c r="IR191" s="73">
        <v>22</v>
      </c>
      <c r="IS191" s="4"/>
      <c r="IT191" s="73">
        <v>1</v>
      </c>
      <c r="IU191" s="4" t="s">
        <v>2462</v>
      </c>
      <c r="IV191" s="73">
        <v>18</v>
      </c>
      <c r="IW191" s="73">
        <v>0.7</v>
      </c>
      <c r="IX191" s="73">
        <v>0</v>
      </c>
      <c r="IY191" s="4" t="s">
        <v>2463</v>
      </c>
      <c r="IZ191" s="4" t="s">
        <v>2464</v>
      </c>
      <c r="JA191" s="73">
        <v>40</v>
      </c>
      <c r="JB191" s="4"/>
      <c r="JC191" s="73">
        <v>1</v>
      </c>
      <c r="JD191" s="4" t="s">
        <v>2465</v>
      </c>
      <c r="JE191" s="73">
        <v>60</v>
      </c>
      <c r="JF191" s="4"/>
      <c r="JG191" s="73">
        <v>1</v>
      </c>
      <c r="JH191" s="4" t="s">
        <v>2466</v>
      </c>
      <c r="JI191" s="7">
        <v>2</v>
      </c>
      <c r="JJ191" s="7">
        <v>0</v>
      </c>
      <c r="JK191" s="7">
        <v>2</v>
      </c>
      <c r="JL191" s="7">
        <v>1</v>
      </c>
      <c r="JM191" s="4" t="s">
        <v>2467</v>
      </c>
      <c r="JN191" s="7">
        <v>1</v>
      </c>
      <c r="JO191" s="7">
        <v>2</v>
      </c>
      <c r="JP191" s="7">
        <v>2</v>
      </c>
      <c r="JQ191" s="7">
        <v>3</v>
      </c>
      <c r="JR191" s="7">
        <v>1</v>
      </c>
      <c r="JS191" s="4" t="s">
        <v>2468</v>
      </c>
      <c r="JT191" s="7">
        <v>2</v>
      </c>
      <c r="JU191" s="7">
        <v>1</v>
      </c>
      <c r="JV191" s="4" t="s">
        <v>2469</v>
      </c>
      <c r="JW191" s="7">
        <v>2</v>
      </c>
      <c r="JX191" s="7">
        <v>3</v>
      </c>
      <c r="JY191" s="7">
        <v>0</v>
      </c>
      <c r="JZ191" s="7">
        <v>1</v>
      </c>
      <c r="KA191" s="7">
        <v>0</v>
      </c>
      <c r="KB191" s="4" t="s">
        <v>313</v>
      </c>
      <c r="KC191" s="4" t="s">
        <v>313</v>
      </c>
      <c r="KD191" s="7">
        <v>2</v>
      </c>
      <c r="KE191" s="7">
        <v>3.6240000000000001</v>
      </c>
      <c r="KF191" s="7">
        <v>16.698</v>
      </c>
      <c r="KG191" s="7">
        <v>17.829999999999998</v>
      </c>
      <c r="KH191" s="7">
        <v>5</v>
      </c>
      <c r="KI191" s="7">
        <v>1</v>
      </c>
      <c r="KJ191" s="7">
        <v>1</v>
      </c>
      <c r="KK191" s="7">
        <v>1</v>
      </c>
      <c r="KL191" s="7">
        <v>1</v>
      </c>
      <c r="KM191" s="7">
        <v>1</v>
      </c>
      <c r="KN191" s="7">
        <v>11</v>
      </c>
      <c r="KO191" s="7">
        <v>1</v>
      </c>
      <c r="KP191" s="4" t="s">
        <v>322</v>
      </c>
      <c r="KQ191" s="4" t="s">
        <v>313</v>
      </c>
      <c r="KR191" s="7">
        <v>1</v>
      </c>
      <c r="KS191" s="4" t="s">
        <v>633</v>
      </c>
      <c r="KT191" s="4" t="s">
        <v>313</v>
      </c>
      <c r="KU191" s="7">
        <v>2</v>
      </c>
      <c r="KV191" s="7">
        <v>3</v>
      </c>
      <c r="KW191" s="7">
        <v>4</v>
      </c>
      <c r="KX191" s="7">
        <v>4</v>
      </c>
      <c r="KY191" s="7">
        <v>3</v>
      </c>
      <c r="KZ191" s="7">
        <v>3</v>
      </c>
      <c r="LA191" s="7">
        <v>3</v>
      </c>
      <c r="LB191" s="7">
        <v>4</v>
      </c>
      <c r="LC191" s="7">
        <v>4</v>
      </c>
      <c r="LD191" s="7">
        <v>3</v>
      </c>
      <c r="LE191" s="7">
        <v>5</v>
      </c>
      <c r="LF191" s="7">
        <v>5</v>
      </c>
      <c r="LG191" s="7">
        <v>3</v>
      </c>
      <c r="LH191" s="7">
        <v>2</v>
      </c>
      <c r="LI191" s="7">
        <v>3</v>
      </c>
      <c r="LJ191" s="7">
        <v>3</v>
      </c>
      <c r="LK191" s="7">
        <v>3</v>
      </c>
      <c r="LL191" s="7">
        <v>1</v>
      </c>
      <c r="LM191" s="7">
        <v>1</v>
      </c>
      <c r="LN191" s="7">
        <v>5</v>
      </c>
      <c r="LO191" s="7">
        <v>4</v>
      </c>
      <c r="LP191" s="7">
        <v>4</v>
      </c>
      <c r="LQ191" s="7">
        <v>4</v>
      </c>
      <c r="LR191" s="7">
        <v>4</v>
      </c>
      <c r="LS191" s="7">
        <v>3</v>
      </c>
      <c r="LT191" s="7">
        <v>3</v>
      </c>
      <c r="LU191" s="7">
        <v>4</v>
      </c>
      <c r="LV191" s="4" t="s">
        <v>2470</v>
      </c>
      <c r="LW191" s="4" t="s">
        <v>2471</v>
      </c>
      <c r="LX191" s="4" t="s">
        <v>2472</v>
      </c>
      <c r="LY191" s="4" t="s">
        <v>2473</v>
      </c>
      <c r="LZ191" s="7">
        <v>48</v>
      </c>
      <c r="MA191">
        <f t="shared" si="117"/>
        <v>4</v>
      </c>
      <c r="MB191">
        <f t="shared" si="118"/>
        <v>11</v>
      </c>
      <c r="MC191">
        <f t="shared" si="119"/>
        <v>6</v>
      </c>
      <c r="MD191">
        <f t="shared" si="120"/>
        <v>5</v>
      </c>
      <c r="ME191">
        <f t="shared" si="150"/>
        <v>43</v>
      </c>
      <c r="MF191">
        <f t="shared" si="151"/>
        <v>0.66666666666666663</v>
      </c>
      <c r="MG191">
        <f t="shared" si="152"/>
        <v>1.8333333333333333</v>
      </c>
      <c r="MH191">
        <f t="shared" si="153"/>
        <v>1.2</v>
      </c>
      <c r="MI191">
        <f t="shared" si="154"/>
        <v>1</v>
      </c>
      <c r="MJ191">
        <f t="shared" si="155"/>
        <v>3.5833333333333335</v>
      </c>
      <c r="MK191">
        <f t="shared" si="156"/>
        <v>1</v>
      </c>
      <c r="ML191">
        <f t="shared" si="157"/>
        <v>2</v>
      </c>
      <c r="MM191">
        <f t="shared" si="158"/>
        <v>1</v>
      </c>
      <c r="MN191">
        <f t="shared" si="159"/>
        <v>3</v>
      </c>
      <c r="MO191">
        <f t="shared" si="160"/>
        <v>1</v>
      </c>
      <c r="MP191">
        <f t="shared" si="161"/>
        <v>2.1666666666666665</v>
      </c>
      <c r="MQ191">
        <f t="shared" si="162"/>
        <v>0</v>
      </c>
      <c r="MR191">
        <f t="shared" si="163"/>
        <v>2</v>
      </c>
      <c r="MS191">
        <f t="shared" si="164"/>
        <v>100</v>
      </c>
      <c r="MT191">
        <f t="shared" si="165"/>
        <v>96</v>
      </c>
      <c r="MU191" s="77">
        <f t="shared" si="121"/>
        <v>0</v>
      </c>
      <c r="MV191">
        <f t="shared" si="122"/>
        <v>1</v>
      </c>
      <c r="MW191">
        <v>1</v>
      </c>
      <c r="MX191">
        <v>1</v>
      </c>
      <c r="MY191">
        <f t="shared" si="123"/>
        <v>1</v>
      </c>
      <c r="MZ191">
        <v>1</v>
      </c>
      <c r="NA191">
        <v>1</v>
      </c>
      <c r="NB191">
        <f t="shared" si="124"/>
        <v>1</v>
      </c>
      <c r="NC191">
        <f t="shared" si="125"/>
        <v>1</v>
      </c>
      <c r="ND191">
        <f t="shared" si="126"/>
        <v>1</v>
      </c>
      <c r="NE191">
        <f t="shared" si="127"/>
        <v>1</v>
      </c>
      <c r="NF191">
        <f t="shared" si="128"/>
        <v>0</v>
      </c>
      <c r="NG191">
        <f t="shared" si="129"/>
        <v>0</v>
      </c>
      <c r="NH191">
        <f t="shared" si="130"/>
        <v>1</v>
      </c>
      <c r="NI191">
        <f t="shared" si="131"/>
        <v>1</v>
      </c>
      <c r="NJ191">
        <f t="shared" si="132"/>
        <v>1</v>
      </c>
      <c r="NK191">
        <f t="shared" si="133"/>
        <v>0</v>
      </c>
      <c r="NL191">
        <f t="shared" si="134"/>
        <v>1</v>
      </c>
      <c r="NM191">
        <f t="shared" si="135"/>
        <v>1</v>
      </c>
      <c r="NN191" s="77">
        <f t="shared" si="136"/>
        <v>1</v>
      </c>
      <c r="NO191" s="77">
        <f t="shared" si="137"/>
        <v>0</v>
      </c>
      <c r="NP191" s="77">
        <f t="shared" si="138"/>
        <v>1</v>
      </c>
      <c r="NQ191" s="77">
        <f t="shared" si="139"/>
        <v>1</v>
      </c>
      <c r="NR191" s="77">
        <f t="shared" si="140"/>
        <v>1</v>
      </c>
      <c r="NS191" s="77">
        <f t="shared" si="141"/>
        <v>1</v>
      </c>
      <c r="NT191" s="77">
        <f t="shared" si="142"/>
        <v>1</v>
      </c>
      <c r="NU191" s="77">
        <f t="shared" si="143"/>
        <v>1</v>
      </c>
      <c r="NV191" s="77">
        <f t="shared" si="144"/>
        <v>1</v>
      </c>
      <c r="NW191" s="77" t="e">
        <f>IF(LEN(VLOOKUP(I:I,#REF!, 2, 0))=0, "", VLOOKUP(I:I,#REF!, 2, 0))</f>
        <v>#REF!</v>
      </c>
      <c r="NX191" s="77" t="e">
        <f>IF(LEN(VLOOKUP(I:I,#REF!, 3, 0))=0, "", VLOOKUP(I:I,#REF!, 3, 0))</f>
        <v>#REF!</v>
      </c>
      <c r="NY191" s="77">
        <f t="shared" si="166"/>
        <v>1</v>
      </c>
      <c r="NZ191" s="77">
        <f t="shared" si="167"/>
        <v>1</v>
      </c>
      <c r="OA191" s="77">
        <f t="shared" si="168"/>
        <v>1</v>
      </c>
      <c r="OB191" s="77">
        <f t="shared" si="145"/>
        <v>0.66666666666666663</v>
      </c>
      <c r="OC191">
        <f t="shared" si="146"/>
        <v>1</v>
      </c>
      <c r="OD191" s="77">
        <f t="shared" si="169"/>
        <v>0.5</v>
      </c>
      <c r="OE191">
        <f t="shared" si="147"/>
        <v>0.8666666666666667</v>
      </c>
      <c r="OF191">
        <f t="shared" si="148"/>
        <v>0.90909090909090906</v>
      </c>
      <c r="OG191" t="e">
        <f t="shared" si="170"/>
        <v>#REF!</v>
      </c>
      <c r="OH191">
        <f t="shared" si="149"/>
        <v>0.83333333333333337</v>
      </c>
      <c r="OI191">
        <f t="shared" si="171"/>
        <v>1</v>
      </c>
      <c r="OJ191" s="77">
        <f t="shared" si="172"/>
        <v>0.75</v>
      </c>
      <c r="OK191" t="e">
        <f>IF(LEN(VLOOKUP(I:I,#REF!, 2, 0))=0, "", VLOOKUP(I:I,#REF!, 2, 0))</f>
        <v>#REF!</v>
      </c>
      <c r="OL191" t="e">
        <f>IF(LEN(VLOOKUP(I:I,#REF!, 3, 0))=0, "", VLOOKUP(I:I,#REF!, 3, 0))</f>
        <v>#REF!</v>
      </c>
      <c r="OM191" t="s">
        <v>353</v>
      </c>
      <c r="ON191" t="s">
        <v>353</v>
      </c>
      <c r="OO191" s="1">
        <v>0</v>
      </c>
      <c r="OP191">
        <f t="shared" si="173"/>
        <v>7</v>
      </c>
      <c r="OQ191">
        <v>0</v>
      </c>
      <c r="OR191">
        <v>6</v>
      </c>
      <c r="OS191">
        <f t="shared" si="174"/>
        <v>4</v>
      </c>
    </row>
    <row r="192" spans="6:409" ht="18" customHeight="1">
      <c r="F192">
        <v>1</v>
      </c>
      <c r="G192">
        <v>1</v>
      </c>
      <c r="H192" s="110" t="s">
        <v>2474</v>
      </c>
      <c r="I192" s="110" t="s">
        <v>2474</v>
      </c>
      <c r="J192" s="5"/>
      <c r="K192" s="6">
        <v>44264.594363425924</v>
      </c>
      <c r="L192" s="6">
        <v>44264.671203703707</v>
      </c>
      <c r="M192" s="7">
        <v>100</v>
      </c>
      <c r="N192" s="7">
        <v>2</v>
      </c>
      <c r="O192" s="73">
        <v>1</v>
      </c>
      <c r="P192" s="4" t="s">
        <v>313</v>
      </c>
      <c r="Q192" s="7">
        <v>6638</v>
      </c>
      <c r="R192" s="7">
        <v>1</v>
      </c>
      <c r="S192" s="6">
        <v>44264.671216145834</v>
      </c>
      <c r="T192" s="4" t="s">
        <v>314</v>
      </c>
      <c r="U192" s="4" t="s">
        <v>407</v>
      </c>
      <c r="V192" s="4" t="s">
        <v>408</v>
      </c>
      <c r="W192" s="4" t="s">
        <v>317</v>
      </c>
      <c r="X192" s="7">
        <v>29.055</v>
      </c>
      <c r="Y192" s="7">
        <v>42.13</v>
      </c>
      <c r="Z192" s="7">
        <v>44.67</v>
      </c>
      <c r="AA192" s="7">
        <v>2</v>
      </c>
      <c r="AB192" s="7">
        <v>2</v>
      </c>
      <c r="AC192" s="7">
        <v>1</v>
      </c>
      <c r="AD192" s="7">
        <v>2</v>
      </c>
      <c r="AE192" s="7">
        <v>0</v>
      </c>
      <c r="AF192" s="7">
        <v>0</v>
      </c>
      <c r="AG192" s="7">
        <v>0</v>
      </c>
      <c r="AH192" s="7">
        <v>2</v>
      </c>
      <c r="AI192" s="7">
        <v>1</v>
      </c>
      <c r="AJ192" s="4" t="s">
        <v>2475</v>
      </c>
      <c r="AK192" s="7">
        <v>67.247</v>
      </c>
      <c r="AL192" s="7">
        <v>73.164000000000001</v>
      </c>
      <c r="AM192" s="7">
        <v>74.804000000000002</v>
      </c>
      <c r="AN192" s="7">
        <v>2</v>
      </c>
      <c r="AO192" s="7">
        <v>2</v>
      </c>
      <c r="AP192" s="7">
        <v>1</v>
      </c>
      <c r="AQ192" s="7">
        <v>0</v>
      </c>
      <c r="AR192" s="7">
        <v>0</v>
      </c>
      <c r="AS192" s="7">
        <v>200.524</v>
      </c>
      <c r="AT192" s="7">
        <v>0</v>
      </c>
      <c r="AU192" s="7">
        <v>112.05500000000001</v>
      </c>
      <c r="AV192" s="7">
        <v>234.86799999999999</v>
      </c>
      <c r="AW192" s="7">
        <v>270.60000000000002</v>
      </c>
      <c r="AX192" s="7">
        <v>11</v>
      </c>
      <c r="AY192" s="4" t="s">
        <v>2476</v>
      </c>
      <c r="AZ192" s="4" t="s">
        <v>377</v>
      </c>
      <c r="BA192" s="4"/>
      <c r="BB192" s="73">
        <v>1</v>
      </c>
      <c r="BC192" s="4" t="s">
        <v>2477</v>
      </c>
      <c r="BD192" s="7">
        <v>0</v>
      </c>
      <c r="BE192" s="7">
        <v>0</v>
      </c>
      <c r="BF192" s="7">
        <v>286.26299999999998</v>
      </c>
      <c r="BG192" s="7">
        <v>0</v>
      </c>
      <c r="BH192" s="7">
        <v>3.8290000000000002</v>
      </c>
      <c r="BI192" s="7">
        <v>72.022999999999996</v>
      </c>
      <c r="BJ192" s="7">
        <v>77.287999999999997</v>
      </c>
      <c r="BK192" s="7">
        <v>15</v>
      </c>
      <c r="BL192" s="4" t="s">
        <v>2478</v>
      </c>
      <c r="BM192" s="7">
        <v>0</v>
      </c>
      <c r="BN192" s="7">
        <v>0</v>
      </c>
      <c r="BO192" s="7">
        <v>49.076000000000001</v>
      </c>
      <c r="BP192" s="7">
        <v>0</v>
      </c>
      <c r="BQ192" s="7">
        <v>97</v>
      </c>
      <c r="BR192" s="7">
        <v>100</v>
      </c>
      <c r="BS192" s="7">
        <v>127.68</v>
      </c>
      <c r="BT192" s="7">
        <v>384.68200000000002</v>
      </c>
      <c r="BU192" s="7">
        <v>388.87400000000002</v>
      </c>
      <c r="BV192" s="7">
        <v>19</v>
      </c>
      <c r="BW192" s="4" t="s">
        <v>1116</v>
      </c>
      <c r="BX192" s="4" t="s">
        <v>510</v>
      </c>
      <c r="BY192" s="4" t="s">
        <v>956</v>
      </c>
      <c r="BZ192" s="73">
        <v>1</v>
      </c>
      <c r="CA192" s="4" t="s">
        <v>2479</v>
      </c>
      <c r="CB192" s="7">
        <v>53.585999999999999</v>
      </c>
      <c r="CC192" s="7">
        <v>128.072</v>
      </c>
      <c r="CD192" s="7">
        <v>174.67500000000001</v>
      </c>
      <c r="CE192" s="7">
        <v>2</v>
      </c>
      <c r="CF192" s="7">
        <v>99</v>
      </c>
      <c r="CG192" s="7">
        <v>94</v>
      </c>
      <c r="CH192" s="7">
        <v>9.3620000000000001</v>
      </c>
      <c r="CI192" s="7">
        <v>143.709</v>
      </c>
      <c r="CJ192" s="7">
        <v>148.23099999999999</v>
      </c>
      <c r="CK192" s="7">
        <v>5</v>
      </c>
      <c r="CL192" s="97" t="s">
        <v>1406</v>
      </c>
      <c r="CM192" s="94" t="s">
        <v>2480</v>
      </c>
      <c r="CN192" s="7">
        <v>0</v>
      </c>
      <c r="CO192" s="7">
        <v>0</v>
      </c>
      <c r="CP192" s="7">
        <v>164.05</v>
      </c>
      <c r="CQ192" s="7">
        <v>0</v>
      </c>
      <c r="CR192" s="7">
        <v>100</v>
      </c>
      <c r="CS192" s="7">
        <v>100</v>
      </c>
      <c r="CT192" s="7">
        <v>2</v>
      </c>
      <c r="CU192" s="7">
        <v>0</v>
      </c>
      <c r="CV192" s="4" t="s">
        <v>2481</v>
      </c>
      <c r="CW192" s="7">
        <v>0</v>
      </c>
      <c r="CX192" s="7">
        <v>0</v>
      </c>
      <c r="CY192" s="7">
        <v>497.92399999999998</v>
      </c>
      <c r="CZ192" s="7">
        <v>0</v>
      </c>
      <c r="DA192" s="7">
        <v>3.887</v>
      </c>
      <c r="DB192" s="7">
        <v>14.932</v>
      </c>
      <c r="DC192" s="7">
        <v>24.375</v>
      </c>
      <c r="DD192" s="7">
        <v>3</v>
      </c>
      <c r="DE192" s="4" t="s">
        <v>2476</v>
      </c>
      <c r="DF192" s="7">
        <v>34.966999999999999</v>
      </c>
      <c r="DG192" s="7">
        <v>34.966999999999999</v>
      </c>
      <c r="DH192" s="7">
        <v>96.813000000000002</v>
      </c>
      <c r="DI192" s="7">
        <v>1</v>
      </c>
      <c r="DJ192" s="7">
        <v>98</v>
      </c>
      <c r="DK192" s="7">
        <v>97</v>
      </c>
      <c r="DL192" s="7">
        <v>56.746000000000002</v>
      </c>
      <c r="DM192" s="7">
        <v>650.66700000000003</v>
      </c>
      <c r="DN192" s="7">
        <v>724.62599999999998</v>
      </c>
      <c r="DO192" s="7">
        <v>9</v>
      </c>
      <c r="DP192" s="4" t="s">
        <v>2482</v>
      </c>
      <c r="DQ192" s="4" t="s">
        <v>510</v>
      </c>
      <c r="DR192" s="4" t="s">
        <v>956</v>
      </c>
      <c r="DS192" s="73">
        <v>1</v>
      </c>
      <c r="DT192" s="4" t="s">
        <v>2483</v>
      </c>
      <c r="DU192" s="7">
        <v>0</v>
      </c>
      <c r="DV192" s="7">
        <v>0</v>
      </c>
      <c r="DW192" s="7">
        <v>100.501</v>
      </c>
      <c r="DX192" s="7">
        <v>0</v>
      </c>
      <c r="DY192" s="7">
        <v>100</v>
      </c>
      <c r="DZ192" s="7">
        <v>85</v>
      </c>
      <c r="EA192" s="7">
        <v>18.584</v>
      </c>
      <c r="EB192" s="7">
        <v>27.446999999999999</v>
      </c>
      <c r="EC192" s="7">
        <v>49.302</v>
      </c>
      <c r="ED192" s="7">
        <v>2</v>
      </c>
      <c r="EE192" s="94" t="s">
        <v>417</v>
      </c>
      <c r="EF192" s="94" t="s">
        <v>2484</v>
      </c>
      <c r="EG192" s="7">
        <v>0</v>
      </c>
      <c r="EH192" s="7">
        <v>0</v>
      </c>
      <c r="EI192" s="7">
        <v>171.227</v>
      </c>
      <c r="EJ192" s="7">
        <v>0</v>
      </c>
      <c r="EK192" s="7">
        <v>100</v>
      </c>
      <c r="EL192" s="7">
        <v>93</v>
      </c>
      <c r="EM192" s="7">
        <v>1</v>
      </c>
      <c r="EN192" s="7">
        <v>2</v>
      </c>
      <c r="EO192" s="4" t="s">
        <v>2485</v>
      </c>
      <c r="EP192" s="7">
        <v>19.477</v>
      </c>
      <c r="EQ192" s="7">
        <v>35.957000000000001</v>
      </c>
      <c r="ER192" s="7">
        <v>39.457000000000001</v>
      </c>
      <c r="ES192" s="7">
        <v>3</v>
      </c>
      <c r="ET192" s="4" t="s">
        <v>2486</v>
      </c>
      <c r="EU192" s="7">
        <v>0</v>
      </c>
      <c r="EV192" s="7">
        <v>0</v>
      </c>
      <c r="EW192" s="7">
        <v>287.245</v>
      </c>
      <c r="EX192" s="7">
        <v>0</v>
      </c>
      <c r="EY192" s="7">
        <v>80</v>
      </c>
      <c r="EZ192" s="7">
        <v>82</v>
      </c>
      <c r="FA192" s="7">
        <v>27.44</v>
      </c>
      <c r="FB192" s="7">
        <v>136.167</v>
      </c>
      <c r="FC192" s="7">
        <v>137.69200000000001</v>
      </c>
      <c r="FD192" s="7">
        <v>11</v>
      </c>
      <c r="FE192" s="4" t="s">
        <v>2487</v>
      </c>
      <c r="FF192" s="7">
        <v>4</v>
      </c>
      <c r="FG192" s="7">
        <v>2</v>
      </c>
      <c r="FH192" s="7">
        <v>1</v>
      </c>
      <c r="FI192" s="7">
        <v>1</v>
      </c>
      <c r="FJ192" s="7">
        <v>1</v>
      </c>
      <c r="FK192" s="7">
        <v>0</v>
      </c>
      <c r="FL192" s="4" t="s">
        <v>313</v>
      </c>
      <c r="FM192" s="4" t="s">
        <v>313</v>
      </c>
      <c r="FN192" s="7">
        <v>1</v>
      </c>
      <c r="FO192" s="7">
        <v>72.926000000000002</v>
      </c>
      <c r="FP192" s="7">
        <v>125.684</v>
      </c>
      <c r="FQ192" s="7">
        <v>128.905</v>
      </c>
      <c r="FR192" s="7">
        <v>6</v>
      </c>
      <c r="FS192" s="4" t="s">
        <v>2488</v>
      </c>
      <c r="FT192" s="4" t="s">
        <v>323</v>
      </c>
      <c r="FU192" s="4"/>
      <c r="FV192" s="73">
        <v>1</v>
      </c>
      <c r="FW192" s="4" t="s">
        <v>2489</v>
      </c>
      <c r="FX192" s="4" t="s">
        <v>339</v>
      </c>
      <c r="FY192" s="7">
        <v>117.589</v>
      </c>
      <c r="FZ192" s="7">
        <v>190.10900000000001</v>
      </c>
      <c r="GA192" s="7">
        <v>191.43199999999999</v>
      </c>
      <c r="GB192" s="7">
        <v>10</v>
      </c>
      <c r="GC192" s="4" t="s">
        <v>2490</v>
      </c>
      <c r="GD192" s="4" t="s">
        <v>368</v>
      </c>
      <c r="GE192" s="4"/>
      <c r="GF192" s="73">
        <v>1</v>
      </c>
      <c r="GG192" s="4" t="s">
        <v>2491</v>
      </c>
      <c r="GH192" s="4" t="s">
        <v>339</v>
      </c>
      <c r="GI192" s="7">
        <v>239.34899999999999</v>
      </c>
      <c r="GJ192" s="7">
        <v>321.5</v>
      </c>
      <c r="GK192" s="7">
        <v>325.39999999999998</v>
      </c>
      <c r="GL192" s="7">
        <v>4</v>
      </c>
      <c r="GM192" s="7">
        <v>1</v>
      </c>
      <c r="GN192" s="4" t="s">
        <v>2492</v>
      </c>
      <c r="GO192" s="7">
        <v>23.477</v>
      </c>
      <c r="GP192" s="7">
        <v>23.477</v>
      </c>
      <c r="GQ192" s="7">
        <v>40.893000000000001</v>
      </c>
      <c r="GR192" s="7">
        <v>1</v>
      </c>
      <c r="GS192" s="7">
        <v>1</v>
      </c>
      <c r="GT192" s="7">
        <v>0</v>
      </c>
      <c r="GU192" s="7">
        <v>2</v>
      </c>
      <c r="GV192" s="7">
        <v>4</v>
      </c>
      <c r="GW192" s="4" t="s">
        <v>345</v>
      </c>
      <c r="GX192" s="7">
        <v>6.7640000000000002</v>
      </c>
      <c r="GY192" s="7">
        <v>45.951000000000001</v>
      </c>
      <c r="GZ192" s="7">
        <v>47.195</v>
      </c>
      <c r="HA192" s="7">
        <v>8</v>
      </c>
      <c r="HB192" s="7">
        <v>3</v>
      </c>
      <c r="HC192" s="7">
        <v>3</v>
      </c>
      <c r="HD192" s="7">
        <v>3</v>
      </c>
      <c r="HE192" s="7">
        <v>2</v>
      </c>
      <c r="HF192" s="7">
        <v>3</v>
      </c>
      <c r="HG192" s="7">
        <v>4</v>
      </c>
      <c r="HH192" s="7">
        <v>4</v>
      </c>
      <c r="HI192" s="4" t="s">
        <v>346</v>
      </c>
      <c r="HJ192" s="4" t="s">
        <v>347</v>
      </c>
      <c r="HK192" s="8"/>
      <c r="HL192" s="4" t="s">
        <v>2474</v>
      </c>
      <c r="HM192" s="6">
        <v>44267.427662037036</v>
      </c>
      <c r="HN192" s="6">
        <v>44267.454409722224</v>
      </c>
      <c r="HO192" s="7">
        <v>100</v>
      </c>
      <c r="HP192" s="7">
        <v>2311</v>
      </c>
      <c r="HQ192" s="7">
        <v>1</v>
      </c>
      <c r="HR192" s="6">
        <v>44267.454424212963</v>
      </c>
      <c r="HS192" s="4" t="s">
        <v>314</v>
      </c>
      <c r="HT192" s="4" t="s">
        <v>407</v>
      </c>
      <c r="HU192" s="4" t="s">
        <v>408</v>
      </c>
      <c r="HV192" s="4" t="s">
        <v>317</v>
      </c>
      <c r="HW192" s="7">
        <v>1</v>
      </c>
      <c r="HX192" s="7">
        <v>0</v>
      </c>
      <c r="HY192" s="7">
        <v>3</v>
      </c>
      <c r="HZ192" s="7">
        <v>2</v>
      </c>
      <c r="IA192" s="7">
        <v>4</v>
      </c>
      <c r="IB192" s="7">
        <v>3</v>
      </c>
      <c r="IC192" s="7">
        <v>3</v>
      </c>
      <c r="ID192" s="7">
        <v>2</v>
      </c>
      <c r="IE192" s="4" t="s">
        <v>2493</v>
      </c>
      <c r="IF192" s="7">
        <v>1</v>
      </c>
      <c r="IG192" s="7">
        <v>2</v>
      </c>
      <c r="IH192" s="4" t="s">
        <v>427</v>
      </c>
      <c r="II192" s="4" t="s">
        <v>391</v>
      </c>
      <c r="IJ192" s="4"/>
      <c r="IK192" s="73">
        <v>1</v>
      </c>
      <c r="IL192" s="4" t="s">
        <v>428</v>
      </c>
      <c r="IM192" s="73">
        <v>33</v>
      </c>
      <c r="IN192" s="4"/>
      <c r="IO192" s="73">
        <v>1</v>
      </c>
      <c r="IP192" s="4" t="s">
        <v>2494</v>
      </c>
      <c r="IQ192" s="4" t="s">
        <v>1727</v>
      </c>
      <c r="IR192" s="73">
        <v>22</v>
      </c>
      <c r="IS192" s="4"/>
      <c r="IT192" s="73">
        <v>1</v>
      </c>
      <c r="IU192" s="4" t="s">
        <v>1074</v>
      </c>
      <c r="IV192" s="73">
        <v>21</v>
      </c>
      <c r="IW192" s="4"/>
      <c r="IX192" s="73">
        <v>1</v>
      </c>
      <c r="IY192" s="4" t="s">
        <v>2495</v>
      </c>
      <c r="IZ192" s="4" t="s">
        <v>435</v>
      </c>
      <c r="JA192" s="73">
        <v>40</v>
      </c>
      <c r="JB192" s="4"/>
      <c r="JC192" s="73">
        <v>1</v>
      </c>
      <c r="JD192" s="4" t="s">
        <v>635</v>
      </c>
      <c r="JE192" s="73">
        <v>60</v>
      </c>
      <c r="JF192" s="4"/>
      <c r="JG192" s="73">
        <v>1</v>
      </c>
      <c r="JH192" s="4" t="s">
        <v>2496</v>
      </c>
      <c r="JI192" s="7">
        <v>0</v>
      </c>
      <c r="JJ192" s="7">
        <v>1</v>
      </c>
      <c r="JK192" s="7">
        <v>2</v>
      </c>
      <c r="JL192" s="7">
        <v>3</v>
      </c>
      <c r="JM192" s="4" t="s">
        <v>2497</v>
      </c>
      <c r="JN192" s="7">
        <v>1</v>
      </c>
      <c r="JO192" s="7">
        <v>2</v>
      </c>
      <c r="JP192" s="7">
        <v>2</v>
      </c>
      <c r="JQ192" s="7">
        <v>3</v>
      </c>
      <c r="JR192" s="7">
        <v>1</v>
      </c>
      <c r="JS192" s="4" t="s">
        <v>2498</v>
      </c>
      <c r="JT192" s="7">
        <v>2</v>
      </c>
      <c r="JU192" s="7">
        <v>1</v>
      </c>
      <c r="JV192" s="4" t="s">
        <v>2499</v>
      </c>
      <c r="JW192" s="7">
        <v>1</v>
      </c>
      <c r="JX192" s="7">
        <v>0</v>
      </c>
      <c r="JY192" s="7">
        <v>1</v>
      </c>
      <c r="JZ192" s="7">
        <v>1</v>
      </c>
      <c r="KA192" s="7">
        <v>0</v>
      </c>
      <c r="KB192" s="4" t="s">
        <v>313</v>
      </c>
      <c r="KC192" s="4" t="s">
        <v>313</v>
      </c>
      <c r="KD192" s="7">
        <v>1</v>
      </c>
      <c r="KE192" s="7">
        <v>3.5249999999999999</v>
      </c>
      <c r="KF192" s="7">
        <v>24.103000000000002</v>
      </c>
      <c r="KG192" s="7">
        <v>25.501000000000001</v>
      </c>
      <c r="KH192" s="7">
        <v>6</v>
      </c>
      <c r="KI192" s="7">
        <v>2</v>
      </c>
      <c r="KJ192" s="7">
        <v>3</v>
      </c>
      <c r="KK192" s="7">
        <v>3</v>
      </c>
      <c r="KL192" s="7">
        <v>3</v>
      </c>
      <c r="KM192" s="7">
        <v>2</v>
      </c>
      <c r="KN192" s="7">
        <v>10</v>
      </c>
      <c r="KO192" s="7">
        <v>2</v>
      </c>
      <c r="KP192" s="4" t="s">
        <v>2500</v>
      </c>
      <c r="KQ192" s="4" t="s">
        <v>313</v>
      </c>
      <c r="KR192" s="7">
        <v>1</v>
      </c>
      <c r="KS192" s="4" t="s">
        <v>2501</v>
      </c>
      <c r="KT192" s="4" t="s">
        <v>1321</v>
      </c>
      <c r="KU192" s="7">
        <v>1</v>
      </c>
      <c r="KV192" s="7">
        <v>2</v>
      </c>
      <c r="KW192" s="7">
        <v>1</v>
      </c>
      <c r="KX192" s="7">
        <v>2</v>
      </c>
      <c r="KY192" s="7">
        <v>2</v>
      </c>
      <c r="KZ192" s="7">
        <v>1</v>
      </c>
      <c r="LA192" s="7">
        <v>2</v>
      </c>
      <c r="LB192" s="7">
        <v>2</v>
      </c>
      <c r="LC192" s="7">
        <v>3</v>
      </c>
      <c r="LD192" s="7">
        <v>3</v>
      </c>
      <c r="LE192" s="7">
        <v>3</v>
      </c>
      <c r="LF192" s="7">
        <v>2</v>
      </c>
      <c r="LG192" s="7">
        <v>2</v>
      </c>
      <c r="LH192" s="7">
        <v>3</v>
      </c>
      <c r="LI192" s="7">
        <v>3</v>
      </c>
      <c r="LJ192" s="7">
        <v>2</v>
      </c>
      <c r="LK192" s="7">
        <v>2</v>
      </c>
      <c r="LL192" s="7">
        <v>3</v>
      </c>
      <c r="LM192" s="7">
        <v>2</v>
      </c>
      <c r="LN192" s="7">
        <v>3</v>
      </c>
      <c r="LO192" s="7">
        <v>3</v>
      </c>
      <c r="LP192" s="7">
        <v>3</v>
      </c>
      <c r="LQ192" s="7">
        <v>3</v>
      </c>
      <c r="LR192" s="7">
        <v>2</v>
      </c>
      <c r="LS192" s="7">
        <v>1</v>
      </c>
      <c r="LT192" s="7">
        <v>2</v>
      </c>
      <c r="LU192" s="7">
        <v>3</v>
      </c>
      <c r="LV192" s="4" t="s">
        <v>2502</v>
      </c>
      <c r="LW192" s="4" t="s">
        <v>2503</v>
      </c>
      <c r="LX192" s="4" t="s">
        <v>2504</v>
      </c>
      <c r="LY192" s="4" t="s">
        <v>2505</v>
      </c>
      <c r="LZ192" s="7">
        <v>29</v>
      </c>
      <c r="MA192">
        <f t="shared" si="117"/>
        <v>5</v>
      </c>
      <c r="MB192">
        <f t="shared" si="118"/>
        <v>17</v>
      </c>
      <c r="MC192">
        <f t="shared" si="119"/>
        <v>14</v>
      </c>
      <c r="MD192">
        <f t="shared" si="120"/>
        <v>13</v>
      </c>
      <c r="ME192">
        <f t="shared" si="150"/>
        <v>24</v>
      </c>
      <c r="MF192">
        <f t="shared" si="151"/>
        <v>0.83333333333333337</v>
      </c>
      <c r="MG192">
        <f t="shared" si="152"/>
        <v>2.8333333333333335</v>
      </c>
      <c r="MH192">
        <f t="shared" si="153"/>
        <v>2.8</v>
      </c>
      <c r="MI192">
        <f t="shared" si="154"/>
        <v>2.6</v>
      </c>
      <c r="MJ192">
        <f t="shared" si="155"/>
        <v>2</v>
      </c>
      <c r="MK192">
        <f t="shared" si="156"/>
        <v>1</v>
      </c>
      <c r="ML192">
        <f t="shared" si="157"/>
        <v>1.6</v>
      </c>
      <c r="MM192">
        <f t="shared" si="158"/>
        <v>2</v>
      </c>
      <c r="MN192">
        <f t="shared" si="159"/>
        <v>0</v>
      </c>
      <c r="MO192">
        <f t="shared" si="160"/>
        <v>1.1666666666666667</v>
      </c>
      <c r="MP192">
        <f t="shared" si="161"/>
        <v>1.3333333333333333</v>
      </c>
      <c r="MQ192">
        <f t="shared" si="162"/>
        <v>1.3333333333333333</v>
      </c>
      <c r="MR192">
        <f t="shared" si="163"/>
        <v>0.33333333333333331</v>
      </c>
      <c r="MS192">
        <f t="shared" si="164"/>
        <v>96.285714285714292</v>
      </c>
      <c r="MT192">
        <f t="shared" si="165"/>
        <v>93</v>
      </c>
      <c r="MU192" s="77">
        <f t="shared" si="121"/>
        <v>1</v>
      </c>
      <c r="MV192">
        <f t="shared" si="122"/>
        <v>1</v>
      </c>
      <c r="MW192">
        <v>1</v>
      </c>
      <c r="MX192">
        <v>0</v>
      </c>
      <c r="MY192">
        <f t="shared" si="123"/>
        <v>1</v>
      </c>
      <c r="MZ192">
        <v>1</v>
      </c>
      <c r="NA192">
        <v>0</v>
      </c>
      <c r="NB192">
        <f t="shared" si="124"/>
        <v>1</v>
      </c>
      <c r="NC192">
        <f t="shared" si="125"/>
        <v>1</v>
      </c>
      <c r="ND192">
        <f t="shared" si="126"/>
        <v>1</v>
      </c>
      <c r="NE192">
        <f t="shared" si="127"/>
        <v>1</v>
      </c>
      <c r="NF192">
        <f t="shared" si="128"/>
        <v>1</v>
      </c>
      <c r="NG192">
        <f t="shared" si="129"/>
        <v>1</v>
      </c>
      <c r="NH192">
        <f t="shared" si="130"/>
        <v>1</v>
      </c>
      <c r="NI192">
        <f t="shared" si="131"/>
        <v>1</v>
      </c>
      <c r="NJ192">
        <f t="shared" si="132"/>
        <v>1</v>
      </c>
      <c r="NK192">
        <f t="shared" si="133"/>
        <v>1</v>
      </c>
      <c r="NL192">
        <f t="shared" si="134"/>
        <v>1</v>
      </c>
      <c r="NM192">
        <f t="shared" si="135"/>
        <v>1</v>
      </c>
      <c r="NN192" s="77">
        <f t="shared" si="136"/>
        <v>1</v>
      </c>
      <c r="NO192" s="77">
        <f t="shared" si="137"/>
        <v>0</v>
      </c>
      <c r="NP192" s="77">
        <f t="shared" si="138"/>
        <v>1</v>
      </c>
      <c r="NQ192" s="77">
        <f t="shared" si="139"/>
        <v>1</v>
      </c>
      <c r="NR192" s="77">
        <f t="shared" si="140"/>
        <v>1</v>
      </c>
      <c r="NS192" s="77">
        <f t="shared" si="141"/>
        <v>1</v>
      </c>
      <c r="NT192" s="77">
        <f t="shared" si="142"/>
        <v>1</v>
      </c>
      <c r="NU192" s="77">
        <f t="shared" si="143"/>
        <v>1</v>
      </c>
      <c r="NV192" s="77">
        <f t="shared" si="144"/>
        <v>1</v>
      </c>
      <c r="NW192" s="77" t="e">
        <f>IF(LEN(VLOOKUP(I:I,#REF!, 2, 0))=0, "", VLOOKUP(I:I,#REF!, 2, 0))</f>
        <v>#REF!</v>
      </c>
      <c r="NX192" s="77" t="e">
        <f>IF(LEN(VLOOKUP(I:I,#REF!, 3, 0))=0, "", VLOOKUP(I:I,#REF!, 3, 0))</f>
        <v>#REF!</v>
      </c>
      <c r="NY192" s="77">
        <f t="shared" si="166"/>
        <v>0.66666666666666663</v>
      </c>
      <c r="NZ192" s="77">
        <f t="shared" si="167"/>
        <v>0.5</v>
      </c>
      <c r="OA192" s="77">
        <f t="shared" si="168"/>
        <v>1</v>
      </c>
      <c r="OB192" s="77">
        <f t="shared" si="145"/>
        <v>1</v>
      </c>
      <c r="OC192">
        <f t="shared" si="146"/>
        <v>1</v>
      </c>
      <c r="OD192" s="77">
        <f t="shared" si="169"/>
        <v>1</v>
      </c>
      <c r="OE192">
        <f t="shared" si="147"/>
        <v>0.93333333333333335</v>
      </c>
      <c r="OF192">
        <f t="shared" si="148"/>
        <v>1</v>
      </c>
      <c r="OG192" t="e">
        <f t="shared" si="170"/>
        <v>#REF!</v>
      </c>
      <c r="OH192">
        <f t="shared" si="149"/>
        <v>0.83333333333333337</v>
      </c>
      <c r="OI192">
        <f t="shared" si="171"/>
        <v>1</v>
      </c>
      <c r="OJ192" s="77">
        <f t="shared" si="172"/>
        <v>0.75</v>
      </c>
      <c r="OK192" t="e">
        <f>IF(LEN(VLOOKUP(I:I,#REF!, 2, 0))=0, "", VLOOKUP(I:I,#REF!, 2, 0))</f>
        <v>#REF!</v>
      </c>
      <c r="OL192" t="e">
        <f>IF(LEN(VLOOKUP(I:I,#REF!, 3, 0))=0, "", VLOOKUP(I:I,#REF!, 3, 0))</f>
        <v>#REF!</v>
      </c>
      <c r="OM192">
        <v>5</v>
      </c>
      <c r="ON192">
        <v>1</v>
      </c>
      <c r="OO192" s="109">
        <v>1</v>
      </c>
      <c r="OP192">
        <f t="shared" si="173"/>
        <v>15</v>
      </c>
      <c r="OQ192">
        <v>0</v>
      </c>
      <c r="OR192">
        <v>6</v>
      </c>
      <c r="OS192">
        <f t="shared" si="174"/>
        <v>3</v>
      </c>
    </row>
    <row r="193" spans="1:409" ht="18" customHeight="1">
      <c r="F193">
        <v>1</v>
      </c>
      <c r="G193">
        <v>1</v>
      </c>
      <c r="H193" s="110" t="s">
        <v>2506</v>
      </c>
      <c r="I193" s="110" t="s">
        <v>2506</v>
      </c>
      <c r="J193" s="5"/>
      <c r="K193" s="6">
        <v>44264.437060185184</v>
      </c>
      <c r="L193" s="6">
        <v>44264.502997685187</v>
      </c>
      <c r="M193" s="7">
        <v>100</v>
      </c>
      <c r="N193" s="7">
        <v>2</v>
      </c>
      <c r="O193" s="73">
        <v>1</v>
      </c>
      <c r="P193" s="4" t="s">
        <v>313</v>
      </c>
      <c r="Q193" s="7">
        <v>5696</v>
      </c>
      <c r="R193" s="7">
        <v>1</v>
      </c>
      <c r="S193" s="6">
        <v>44264.503018553238</v>
      </c>
      <c r="T193" s="4" t="s">
        <v>314</v>
      </c>
      <c r="U193" s="4" t="s">
        <v>407</v>
      </c>
      <c r="V193" s="4" t="s">
        <v>408</v>
      </c>
      <c r="W193" s="4" t="s">
        <v>317</v>
      </c>
      <c r="X193" s="7">
        <v>57.808999999999997</v>
      </c>
      <c r="Y193" s="7">
        <v>70.727999999999994</v>
      </c>
      <c r="Z193" s="7">
        <v>72.878</v>
      </c>
      <c r="AA193" s="7">
        <v>4</v>
      </c>
      <c r="AB193" s="7">
        <v>2</v>
      </c>
      <c r="AC193" s="7">
        <v>0</v>
      </c>
      <c r="AD193" s="7">
        <v>2</v>
      </c>
      <c r="AE193" s="7">
        <v>3</v>
      </c>
      <c r="AF193" s="7">
        <v>3</v>
      </c>
      <c r="AG193" s="7">
        <v>3</v>
      </c>
      <c r="AH193" s="7">
        <v>3</v>
      </c>
      <c r="AI193" s="7">
        <v>3</v>
      </c>
      <c r="AJ193" s="4" t="s">
        <v>2507</v>
      </c>
      <c r="AK193" s="7">
        <v>7.7450000000000001</v>
      </c>
      <c r="AL193" s="7">
        <v>19.353000000000002</v>
      </c>
      <c r="AM193" s="7">
        <v>20.715</v>
      </c>
      <c r="AN193" s="7">
        <v>6</v>
      </c>
      <c r="AO193" s="7">
        <v>2</v>
      </c>
      <c r="AP193" s="7">
        <v>1</v>
      </c>
      <c r="AQ193" s="7">
        <v>36.86</v>
      </c>
      <c r="AR193" s="7">
        <v>155.99</v>
      </c>
      <c r="AS193" s="7">
        <v>156.947</v>
      </c>
      <c r="AT193" s="7">
        <v>3</v>
      </c>
      <c r="AU193" s="7">
        <v>4.6500000000000004</v>
      </c>
      <c r="AV193" s="7">
        <v>475.18200000000002</v>
      </c>
      <c r="AW193" s="7">
        <v>477.04</v>
      </c>
      <c r="AX193" s="7">
        <v>29</v>
      </c>
      <c r="AY193" s="4" t="s">
        <v>2508</v>
      </c>
      <c r="AZ193" s="4" t="s">
        <v>377</v>
      </c>
      <c r="BA193" s="4"/>
      <c r="BB193" s="73">
        <v>1</v>
      </c>
      <c r="BC193" s="4" t="s">
        <v>2509</v>
      </c>
      <c r="BD193" s="7">
        <v>275.476</v>
      </c>
      <c r="BE193" s="7">
        <v>275.476</v>
      </c>
      <c r="BF193" s="7">
        <v>277.601</v>
      </c>
      <c r="BG193" s="7">
        <v>1</v>
      </c>
      <c r="BH193" s="7">
        <v>10.896000000000001</v>
      </c>
      <c r="BI193" s="7">
        <v>39.356999999999999</v>
      </c>
      <c r="BJ193" s="7">
        <v>39.938000000000002</v>
      </c>
      <c r="BK193" s="7">
        <v>2</v>
      </c>
      <c r="BL193" s="4" t="s">
        <v>2510</v>
      </c>
      <c r="BM193" s="7">
        <v>49.771999999999998</v>
      </c>
      <c r="BN193" s="7">
        <v>49.771999999999998</v>
      </c>
      <c r="BO193" s="7">
        <v>51.375999999999998</v>
      </c>
      <c r="BP193" s="7">
        <v>1</v>
      </c>
      <c r="BQ193" s="7">
        <v>16</v>
      </c>
      <c r="BR193" s="7">
        <v>89</v>
      </c>
      <c r="BS193" s="7">
        <v>0.66300000000000003</v>
      </c>
      <c r="BT193" s="7">
        <v>231.81299999999999</v>
      </c>
      <c r="BU193" s="7">
        <v>234.131</v>
      </c>
      <c r="BV193" s="7">
        <v>31</v>
      </c>
      <c r="BW193" s="4" t="s">
        <v>2511</v>
      </c>
      <c r="BX193" s="4"/>
      <c r="BY193" s="4"/>
      <c r="BZ193" s="73">
        <v>0</v>
      </c>
      <c r="CA193" s="4" t="s">
        <v>2512</v>
      </c>
      <c r="CB193" s="7">
        <v>53.731999999999999</v>
      </c>
      <c r="CC193" s="7">
        <v>53.731999999999999</v>
      </c>
      <c r="CD193" s="7">
        <v>55.34</v>
      </c>
      <c r="CE193" s="7">
        <v>1</v>
      </c>
      <c r="CF193" s="7">
        <v>20</v>
      </c>
      <c r="CG193" s="7">
        <v>72</v>
      </c>
      <c r="CH193" s="7">
        <v>36.720999999999997</v>
      </c>
      <c r="CI193" s="7">
        <v>115.577</v>
      </c>
      <c r="CJ193" s="7">
        <v>119.41500000000001</v>
      </c>
      <c r="CK193" s="7">
        <v>19</v>
      </c>
      <c r="CL193" s="97" t="s">
        <v>413</v>
      </c>
      <c r="CM193" s="94" t="s">
        <v>414</v>
      </c>
      <c r="CN193" s="7">
        <v>156.73599999999999</v>
      </c>
      <c r="CO193" s="7">
        <v>370.09199999999998</v>
      </c>
      <c r="CP193" s="7">
        <v>453.02100000000002</v>
      </c>
      <c r="CQ193" s="7">
        <v>2</v>
      </c>
      <c r="CR193" s="7">
        <v>6</v>
      </c>
      <c r="CS193" s="7">
        <v>5</v>
      </c>
      <c r="CT193" s="7">
        <v>0</v>
      </c>
      <c r="CU193" s="7">
        <v>0</v>
      </c>
      <c r="CV193" s="4" t="s">
        <v>2513</v>
      </c>
      <c r="CW193" s="7">
        <v>0</v>
      </c>
      <c r="CX193" s="7">
        <v>0</v>
      </c>
      <c r="CY193" s="7">
        <v>191.75</v>
      </c>
      <c r="CZ193" s="7">
        <v>0</v>
      </c>
      <c r="DA193" s="7">
        <v>5.4379999999999997</v>
      </c>
      <c r="DB193" s="7">
        <v>5.4379999999999997</v>
      </c>
      <c r="DC193" s="7">
        <v>24.920999999999999</v>
      </c>
      <c r="DD193" s="7">
        <v>1</v>
      </c>
      <c r="DE193" s="4" t="s">
        <v>2514</v>
      </c>
      <c r="DF193" s="7">
        <v>49.784999999999997</v>
      </c>
      <c r="DG193" s="7">
        <v>49.784999999999997</v>
      </c>
      <c r="DH193" s="7">
        <v>50.976999999999997</v>
      </c>
      <c r="DI193" s="7">
        <v>1</v>
      </c>
      <c r="DJ193" s="7">
        <v>1</v>
      </c>
      <c r="DK193" s="7">
        <v>18</v>
      </c>
      <c r="DL193" s="7">
        <v>18.722999999999999</v>
      </c>
      <c r="DM193" s="7">
        <v>167.22200000000001</v>
      </c>
      <c r="DN193" s="7">
        <v>280.40600000000001</v>
      </c>
      <c r="DO193" s="7">
        <v>18</v>
      </c>
      <c r="DP193" s="4" t="s">
        <v>2515</v>
      </c>
      <c r="DQ193" s="4" t="s">
        <v>411</v>
      </c>
      <c r="DR193" s="4" t="s">
        <v>956</v>
      </c>
      <c r="DS193" s="73">
        <v>0</v>
      </c>
      <c r="DT193" s="4" t="s">
        <v>2516</v>
      </c>
      <c r="DU193" s="7">
        <v>94.268000000000001</v>
      </c>
      <c r="DV193" s="7">
        <v>95.037999999999997</v>
      </c>
      <c r="DW193" s="7">
        <v>96.153999999999996</v>
      </c>
      <c r="DX193" s="7">
        <v>2</v>
      </c>
      <c r="DY193" s="7">
        <v>1</v>
      </c>
      <c r="DZ193" s="7">
        <v>13</v>
      </c>
      <c r="EA193" s="7">
        <v>37.451999999999998</v>
      </c>
      <c r="EB193" s="7">
        <v>59.232999999999997</v>
      </c>
      <c r="EC193" s="7">
        <v>60.5</v>
      </c>
      <c r="ED193" s="7">
        <v>6</v>
      </c>
      <c r="EE193" s="94" t="s">
        <v>363</v>
      </c>
      <c r="EF193" s="94" t="s">
        <v>364</v>
      </c>
      <c r="EG193" s="7">
        <v>133.62299999999999</v>
      </c>
      <c r="EH193" s="7">
        <v>133.62299999999999</v>
      </c>
      <c r="EI193" s="7">
        <v>171.96299999999999</v>
      </c>
      <c r="EJ193" s="7">
        <v>1</v>
      </c>
      <c r="EK193" s="7">
        <v>2</v>
      </c>
      <c r="EL193" s="7">
        <v>6</v>
      </c>
      <c r="EM193" s="7">
        <v>0</v>
      </c>
      <c r="EN193" s="7">
        <v>0</v>
      </c>
      <c r="EO193" s="4" t="s">
        <v>2517</v>
      </c>
      <c r="EP193" s="7">
        <v>18.391999999999999</v>
      </c>
      <c r="EQ193" s="7">
        <v>21.957000000000001</v>
      </c>
      <c r="ER193" s="7">
        <v>29.882999999999999</v>
      </c>
      <c r="ES193" s="7">
        <v>2</v>
      </c>
      <c r="ET193" s="4" t="s">
        <v>424</v>
      </c>
      <c r="EU193" s="7">
        <v>292.46699999999998</v>
      </c>
      <c r="EV193" s="7">
        <v>292.46699999999998</v>
      </c>
      <c r="EW193" s="7">
        <v>294.18599999999998</v>
      </c>
      <c r="EX193" s="7">
        <v>1</v>
      </c>
      <c r="EY193" s="7">
        <v>1</v>
      </c>
      <c r="EZ193" s="7">
        <v>1</v>
      </c>
      <c r="FA193" s="7">
        <v>34.600999999999999</v>
      </c>
      <c r="FB193" s="7">
        <v>115.38</v>
      </c>
      <c r="FC193" s="7">
        <v>118.337</v>
      </c>
      <c r="FD193" s="7">
        <v>24</v>
      </c>
      <c r="FE193" s="4" t="s">
        <v>2518</v>
      </c>
      <c r="FF193" s="7">
        <v>4</v>
      </c>
      <c r="FG193" s="7">
        <v>4</v>
      </c>
      <c r="FH193" s="7">
        <v>0</v>
      </c>
      <c r="FI193" s="7">
        <v>0</v>
      </c>
      <c r="FJ193" s="7">
        <v>2</v>
      </c>
      <c r="FK193" s="7">
        <v>0</v>
      </c>
      <c r="FL193" s="4" t="s">
        <v>313</v>
      </c>
      <c r="FM193" s="4" t="s">
        <v>313</v>
      </c>
      <c r="FN193" s="7">
        <v>1</v>
      </c>
      <c r="FO193" s="7">
        <v>2.306</v>
      </c>
      <c r="FP193" s="7">
        <v>221.40799999999999</v>
      </c>
      <c r="FQ193" s="7">
        <v>223.01499999999999</v>
      </c>
      <c r="FR193" s="7">
        <v>13</v>
      </c>
      <c r="FS193" s="4" t="s">
        <v>1756</v>
      </c>
      <c r="FT193" s="4" t="s">
        <v>323</v>
      </c>
      <c r="FU193" s="4"/>
      <c r="FV193" s="73">
        <v>1</v>
      </c>
      <c r="FW193" s="4" t="s">
        <v>2519</v>
      </c>
      <c r="FX193" s="4" t="s">
        <v>336</v>
      </c>
      <c r="FY193" s="7">
        <v>25.693000000000001</v>
      </c>
      <c r="FZ193" s="7">
        <v>366.54</v>
      </c>
      <c r="GA193" s="7">
        <v>367.80900000000003</v>
      </c>
      <c r="GB193" s="7">
        <v>7</v>
      </c>
      <c r="GC193" s="4" t="s">
        <v>805</v>
      </c>
      <c r="GD193" s="4" t="s">
        <v>368</v>
      </c>
      <c r="GE193" s="4"/>
      <c r="GF193" s="73">
        <v>1</v>
      </c>
      <c r="GG193" s="4" t="s">
        <v>2520</v>
      </c>
      <c r="GH193" s="4" t="s">
        <v>336</v>
      </c>
      <c r="GI193" s="7">
        <v>96.656999999999996</v>
      </c>
      <c r="GJ193" s="7">
        <v>110.601</v>
      </c>
      <c r="GK193" s="7">
        <v>170.928</v>
      </c>
      <c r="GL193" s="7">
        <v>5</v>
      </c>
      <c r="GM193" s="7">
        <v>1</v>
      </c>
      <c r="GN193" s="4" t="s">
        <v>2521</v>
      </c>
      <c r="GO193" s="7">
        <v>3.8149999999999999</v>
      </c>
      <c r="GP193" s="7">
        <v>8.3079999999999998</v>
      </c>
      <c r="GQ193" s="7">
        <v>11.553000000000001</v>
      </c>
      <c r="GR193" s="7">
        <v>3</v>
      </c>
      <c r="GS193" s="7">
        <v>3</v>
      </c>
      <c r="GT193" s="7">
        <v>0</v>
      </c>
      <c r="GU193" s="7">
        <v>0</v>
      </c>
      <c r="GV193" s="7">
        <v>3</v>
      </c>
      <c r="GW193" s="4" t="s">
        <v>448</v>
      </c>
      <c r="GX193" s="7">
        <v>9.4550000000000001</v>
      </c>
      <c r="GY193" s="7">
        <v>56.622999999999998</v>
      </c>
      <c r="GZ193" s="7">
        <v>58.548999999999999</v>
      </c>
      <c r="HA193" s="7">
        <v>8</v>
      </c>
      <c r="HB193" s="7">
        <v>6</v>
      </c>
      <c r="HC193" s="7">
        <v>6</v>
      </c>
      <c r="HD193" s="7">
        <v>6</v>
      </c>
      <c r="HE193" s="7">
        <v>6</v>
      </c>
      <c r="HF193" s="7">
        <v>6</v>
      </c>
      <c r="HG193" s="7">
        <v>2</v>
      </c>
      <c r="HH193" s="7">
        <v>2</v>
      </c>
      <c r="HI193" s="4" t="s">
        <v>346</v>
      </c>
      <c r="HJ193" s="4" t="s">
        <v>347</v>
      </c>
      <c r="HK193" s="8"/>
      <c r="HL193" s="4" t="s">
        <v>2506</v>
      </c>
      <c r="HM193" s="6">
        <v>44267.428159722222</v>
      </c>
      <c r="HN193" s="6">
        <v>44267.465451388889</v>
      </c>
      <c r="HO193" s="7">
        <v>100</v>
      </c>
      <c r="HP193" s="7">
        <v>3222</v>
      </c>
      <c r="HQ193" s="7">
        <v>1</v>
      </c>
      <c r="HR193" s="6">
        <v>44267.465474826386</v>
      </c>
      <c r="HS193" s="4" t="s">
        <v>314</v>
      </c>
      <c r="HT193" s="4" t="s">
        <v>315</v>
      </c>
      <c r="HU193" s="4" t="s">
        <v>811</v>
      </c>
      <c r="HV193" s="4" t="s">
        <v>598</v>
      </c>
      <c r="HW193" s="7">
        <v>1</v>
      </c>
      <c r="HX193" s="7">
        <v>0</v>
      </c>
      <c r="HY193" s="7">
        <v>2</v>
      </c>
      <c r="HZ193" s="7">
        <v>4</v>
      </c>
      <c r="IA193" s="7">
        <v>5</v>
      </c>
      <c r="IB193" s="7">
        <v>4</v>
      </c>
      <c r="IC193" s="7">
        <v>2</v>
      </c>
      <c r="ID193" s="7">
        <v>1</v>
      </c>
      <c r="IE193" s="4" t="s">
        <v>1574</v>
      </c>
      <c r="IF193" s="7">
        <v>0</v>
      </c>
      <c r="IG193" s="7">
        <v>0</v>
      </c>
      <c r="IH193" s="4" t="s">
        <v>427</v>
      </c>
      <c r="II193" s="4" t="s">
        <v>391</v>
      </c>
      <c r="IJ193" s="4"/>
      <c r="IK193" s="73">
        <v>1</v>
      </c>
      <c r="IL193" s="4" t="s">
        <v>356</v>
      </c>
      <c r="IM193" s="4" t="s">
        <v>320</v>
      </c>
      <c r="IN193" s="4"/>
      <c r="IO193" s="73">
        <v>-888</v>
      </c>
      <c r="IP193" s="4" t="s">
        <v>356</v>
      </c>
      <c r="IQ193" s="4" t="s">
        <v>2522</v>
      </c>
      <c r="IR193" s="73">
        <v>66</v>
      </c>
      <c r="IS193" s="4"/>
      <c r="IT193" s="73">
        <v>0</v>
      </c>
      <c r="IU193" s="4" t="s">
        <v>632</v>
      </c>
      <c r="IV193" s="73">
        <v>13</v>
      </c>
      <c r="IW193" s="4"/>
      <c r="IX193" s="73">
        <v>0</v>
      </c>
      <c r="IY193" s="4" t="s">
        <v>2523</v>
      </c>
      <c r="IZ193" s="4" t="s">
        <v>356</v>
      </c>
      <c r="JA193" s="4" t="s">
        <v>320</v>
      </c>
      <c r="JB193" s="4"/>
      <c r="JC193" s="73">
        <v>-888</v>
      </c>
      <c r="JD193" s="4" t="s">
        <v>356</v>
      </c>
      <c r="JE193" s="4" t="s">
        <v>320</v>
      </c>
      <c r="JF193" s="4"/>
      <c r="JG193" s="73">
        <v>-888</v>
      </c>
      <c r="JH193" s="4" t="s">
        <v>356</v>
      </c>
      <c r="JI193" s="7">
        <v>0</v>
      </c>
      <c r="JJ193" s="7">
        <v>0</v>
      </c>
      <c r="JK193" s="7">
        <v>2</v>
      </c>
      <c r="JL193" s="7">
        <v>4</v>
      </c>
      <c r="JM193" s="4" t="s">
        <v>356</v>
      </c>
      <c r="JN193" s="7">
        <v>2</v>
      </c>
      <c r="JO193" s="7">
        <v>3</v>
      </c>
      <c r="JP193" s="7">
        <v>2</v>
      </c>
      <c r="JQ193" s="7">
        <v>2</v>
      </c>
      <c r="JR193" s="7">
        <v>1</v>
      </c>
      <c r="JS193" s="4" t="s">
        <v>2524</v>
      </c>
      <c r="JT193" s="7">
        <v>1</v>
      </c>
      <c r="JU193" s="7">
        <v>3</v>
      </c>
      <c r="JV193" s="4" t="s">
        <v>2525</v>
      </c>
      <c r="JW193" s="7">
        <v>4</v>
      </c>
      <c r="JX193" s="7">
        <v>0</v>
      </c>
      <c r="JY193" s="7">
        <v>0</v>
      </c>
      <c r="JZ193" s="7">
        <v>1</v>
      </c>
      <c r="KA193" s="7">
        <v>0</v>
      </c>
      <c r="KB193" s="4" t="s">
        <v>313</v>
      </c>
      <c r="KC193" s="4" t="s">
        <v>313</v>
      </c>
      <c r="KD193" s="7">
        <v>0</v>
      </c>
      <c r="KE193" s="7">
        <v>7.819</v>
      </c>
      <c r="KF193" s="7">
        <v>23.463000000000001</v>
      </c>
      <c r="KG193" s="7">
        <v>27.463000000000001</v>
      </c>
      <c r="KH193" s="7">
        <v>5</v>
      </c>
      <c r="KI193" s="7">
        <v>1</v>
      </c>
      <c r="KJ193" s="7">
        <v>6</v>
      </c>
      <c r="KK193" s="7">
        <v>6</v>
      </c>
      <c r="KL193" s="7">
        <v>6</v>
      </c>
      <c r="KM193" s="7">
        <v>6</v>
      </c>
      <c r="KN193" s="7">
        <v>10</v>
      </c>
      <c r="KO193" s="7">
        <v>2</v>
      </c>
      <c r="KP193" s="4" t="s">
        <v>326</v>
      </c>
      <c r="KQ193" s="4" t="s">
        <v>313</v>
      </c>
      <c r="KR193" s="7">
        <v>0</v>
      </c>
      <c r="KS193" s="4" t="s">
        <v>312</v>
      </c>
      <c r="KT193" s="4" t="s">
        <v>313</v>
      </c>
      <c r="KU193" s="7">
        <v>1</v>
      </c>
      <c r="KV193" s="7">
        <v>1</v>
      </c>
      <c r="KW193" s="7">
        <v>2</v>
      </c>
      <c r="KX193" s="7">
        <v>3</v>
      </c>
      <c r="KY193" s="7">
        <v>1</v>
      </c>
      <c r="KZ193" s="7">
        <v>1</v>
      </c>
      <c r="LA193" s="7">
        <v>1</v>
      </c>
      <c r="LB193" s="7">
        <v>1</v>
      </c>
      <c r="LC193" s="7">
        <v>1</v>
      </c>
      <c r="LD193" s="7">
        <v>1</v>
      </c>
      <c r="LE193" s="7">
        <v>4</v>
      </c>
      <c r="LF193" s="7">
        <v>3</v>
      </c>
      <c r="LG193" s="7">
        <v>1</v>
      </c>
      <c r="LH193" s="7">
        <v>1</v>
      </c>
      <c r="LI193" s="7">
        <v>1</v>
      </c>
      <c r="LJ193" s="7">
        <v>1</v>
      </c>
      <c r="LK193" s="7">
        <v>1</v>
      </c>
      <c r="LL193" s="7">
        <v>1</v>
      </c>
      <c r="LM193" s="7">
        <v>1</v>
      </c>
      <c r="LN193" s="7">
        <v>1</v>
      </c>
      <c r="LO193" s="7">
        <v>1</v>
      </c>
      <c r="LP193" s="7">
        <v>1</v>
      </c>
      <c r="LQ193" s="7">
        <v>1</v>
      </c>
      <c r="LR193" s="7">
        <v>1</v>
      </c>
      <c r="LS193" s="7">
        <v>1</v>
      </c>
      <c r="LT193" s="7">
        <v>1</v>
      </c>
      <c r="LU193" s="7">
        <v>1</v>
      </c>
      <c r="LV193" s="4" t="s">
        <v>2526</v>
      </c>
      <c r="LW193" s="4" t="s">
        <v>2527</v>
      </c>
      <c r="LX193" s="4" t="s">
        <v>387</v>
      </c>
      <c r="LY193" s="4" t="s">
        <v>2528</v>
      </c>
      <c r="LZ193" s="7">
        <v>22</v>
      </c>
      <c r="MA193">
        <f t="shared" si="117"/>
        <v>17</v>
      </c>
      <c r="MB193">
        <f t="shared" si="118"/>
        <v>18</v>
      </c>
      <c r="MC193">
        <f t="shared" si="119"/>
        <v>30</v>
      </c>
      <c r="MD193">
        <f t="shared" si="120"/>
        <v>25</v>
      </c>
      <c r="ME193">
        <f t="shared" si="150"/>
        <v>20</v>
      </c>
      <c r="MF193">
        <f t="shared" si="151"/>
        <v>2.8333333333333335</v>
      </c>
      <c r="MG193">
        <f t="shared" si="152"/>
        <v>3</v>
      </c>
      <c r="MH193">
        <f t="shared" si="153"/>
        <v>6</v>
      </c>
      <c r="MI193">
        <f t="shared" si="154"/>
        <v>5</v>
      </c>
      <c r="MJ193">
        <f t="shared" si="155"/>
        <v>1.6666666666666667</v>
      </c>
      <c r="MK193">
        <f t="shared" si="156"/>
        <v>0.2</v>
      </c>
      <c r="ML193">
        <f t="shared" si="157"/>
        <v>0.8</v>
      </c>
      <c r="MM193">
        <f t="shared" si="158"/>
        <v>0</v>
      </c>
      <c r="MN193">
        <f t="shared" si="159"/>
        <v>0</v>
      </c>
      <c r="MO193">
        <f t="shared" si="160"/>
        <v>0.16666666666666666</v>
      </c>
      <c r="MP193">
        <f t="shared" si="161"/>
        <v>0.66666666666666663</v>
      </c>
      <c r="MQ193">
        <f t="shared" si="162"/>
        <v>0</v>
      </c>
      <c r="MR193">
        <f t="shared" si="163"/>
        <v>0</v>
      </c>
      <c r="MS193">
        <f t="shared" si="164"/>
        <v>6.7142857142857144</v>
      </c>
      <c r="MT193">
        <f t="shared" si="165"/>
        <v>29.142857142857142</v>
      </c>
      <c r="MU193" s="77">
        <f t="shared" si="121"/>
        <v>1</v>
      </c>
      <c r="MV193">
        <f t="shared" si="122"/>
        <v>0</v>
      </c>
      <c r="MW193">
        <v>1</v>
      </c>
      <c r="MX193">
        <v>1</v>
      </c>
      <c r="MY193">
        <f t="shared" si="123"/>
        <v>0</v>
      </c>
      <c r="MZ193">
        <v>1</v>
      </c>
      <c r="NA193">
        <v>1</v>
      </c>
      <c r="NB193">
        <f t="shared" si="124"/>
        <v>1</v>
      </c>
      <c r="NC193">
        <f t="shared" si="125"/>
        <v>0</v>
      </c>
      <c r="ND193">
        <f t="shared" si="126"/>
        <v>1</v>
      </c>
      <c r="NE193">
        <f t="shared" si="127"/>
        <v>0</v>
      </c>
      <c r="NF193">
        <f t="shared" si="128"/>
        <v>1</v>
      </c>
      <c r="NG193">
        <f t="shared" si="129"/>
        <v>0</v>
      </c>
      <c r="NH193">
        <f t="shared" si="130"/>
        <v>1</v>
      </c>
      <c r="NI193">
        <f t="shared" si="131"/>
        <v>0</v>
      </c>
      <c r="NJ193">
        <f t="shared" si="132"/>
        <v>0</v>
      </c>
      <c r="NK193">
        <f t="shared" si="133"/>
        <v>0</v>
      </c>
      <c r="NL193">
        <f t="shared" si="134"/>
        <v>0</v>
      </c>
      <c r="NM193">
        <f t="shared" si="135"/>
        <v>0</v>
      </c>
      <c r="NN193" s="77">
        <f t="shared" si="136"/>
        <v>1</v>
      </c>
      <c r="NO193" s="77">
        <f t="shared" si="137"/>
        <v>0</v>
      </c>
      <c r="NP193" s="77">
        <f t="shared" si="138"/>
        <v>0</v>
      </c>
      <c r="NQ193" s="77">
        <f t="shared" si="139"/>
        <v>0</v>
      </c>
      <c r="NR193" s="77">
        <f t="shared" si="140"/>
        <v>1</v>
      </c>
      <c r="NS193" s="77">
        <f t="shared" si="141"/>
        <v>0</v>
      </c>
      <c r="NT193" s="77">
        <f t="shared" si="142"/>
        <v>1</v>
      </c>
      <c r="NU193" s="77">
        <f t="shared" si="143"/>
        <v>0</v>
      </c>
      <c r="NV193" s="77">
        <f t="shared" si="144"/>
        <v>0</v>
      </c>
      <c r="NW193" s="77" t="e">
        <f>IF(LEN(VLOOKUP(I:I,#REF!, 2, 0))=0, "", VLOOKUP(I:I,#REF!, 2, 0))</f>
        <v>#REF!</v>
      </c>
      <c r="NX193" s="77" t="e">
        <f>IF(LEN(VLOOKUP(I:I,#REF!, 3, 0))=0, "", VLOOKUP(I:I,#REF!, 3, 0))</f>
        <v>#REF!</v>
      </c>
      <c r="NY193" s="77">
        <f t="shared" si="166"/>
        <v>0.66666666666666663</v>
      </c>
      <c r="NZ193" s="77">
        <f t="shared" si="167"/>
        <v>1</v>
      </c>
      <c r="OA193" s="77">
        <f t="shared" si="168"/>
        <v>0</v>
      </c>
      <c r="OB193" s="77">
        <f t="shared" si="145"/>
        <v>0.5</v>
      </c>
      <c r="OC193">
        <f t="shared" si="146"/>
        <v>1</v>
      </c>
      <c r="OD193" s="77">
        <f t="shared" si="169"/>
        <v>0.25</v>
      </c>
      <c r="OE193">
        <f t="shared" si="147"/>
        <v>0.26666666666666666</v>
      </c>
      <c r="OF193">
        <f t="shared" si="148"/>
        <v>0.27272727272727271</v>
      </c>
      <c r="OG193" t="e">
        <f t="shared" si="170"/>
        <v>#REF!</v>
      </c>
      <c r="OH193">
        <f t="shared" si="149"/>
        <v>0.58333333333333337</v>
      </c>
      <c r="OI193">
        <f t="shared" si="171"/>
        <v>0.5</v>
      </c>
      <c r="OJ193" s="77">
        <f t="shared" si="172"/>
        <v>0.625</v>
      </c>
      <c r="OK193" t="e">
        <f>IF(LEN(VLOOKUP(I:I,#REF!, 2, 0))=0, "", VLOOKUP(I:I,#REF!, 2, 0))</f>
        <v>#REF!</v>
      </c>
      <c r="OL193" t="e">
        <f>IF(LEN(VLOOKUP(I:I,#REF!, 3, 0))=0, "", VLOOKUP(I:I,#REF!, 3, 0))</f>
        <v>#REF!</v>
      </c>
      <c r="OM193">
        <v>4</v>
      </c>
      <c r="ON193">
        <v>1</v>
      </c>
      <c r="OO193" s="1">
        <v>1</v>
      </c>
      <c r="OP193">
        <f t="shared" si="173"/>
        <v>17</v>
      </c>
      <c r="OQ193">
        <v>0</v>
      </c>
      <c r="OR193">
        <v>6</v>
      </c>
      <c r="OS193">
        <f t="shared" si="174"/>
        <v>14</v>
      </c>
    </row>
    <row r="194" spans="1:409" ht="18" customHeight="1">
      <c r="F194">
        <v>1</v>
      </c>
      <c r="G194">
        <v>1</v>
      </c>
      <c r="H194" s="112" t="s">
        <v>5706</v>
      </c>
      <c r="I194" s="112" t="s">
        <v>5706</v>
      </c>
      <c r="J194" s="22"/>
      <c r="K194" s="23">
        <v>44264.435995370368</v>
      </c>
      <c r="L194" s="23">
        <v>44264.502395833333</v>
      </c>
      <c r="M194" s="24">
        <v>100</v>
      </c>
      <c r="N194" s="24">
        <v>1</v>
      </c>
      <c r="O194" s="74">
        <v>1</v>
      </c>
      <c r="P194" s="25" t="s">
        <v>313</v>
      </c>
      <c r="Q194" s="24">
        <v>5736</v>
      </c>
      <c r="R194" s="24">
        <v>1</v>
      </c>
      <c r="S194" s="23">
        <v>44264.502408043983</v>
      </c>
      <c r="T194" s="25" t="s">
        <v>314</v>
      </c>
      <c r="U194" s="25" t="s">
        <v>1220</v>
      </c>
      <c r="V194" s="25" t="s">
        <v>2364</v>
      </c>
      <c r="W194" s="25" t="s">
        <v>675</v>
      </c>
      <c r="X194" s="24">
        <v>3.29</v>
      </c>
      <c r="Y194" s="24">
        <v>38.088000000000001</v>
      </c>
      <c r="Z194" s="24">
        <v>44.368000000000002</v>
      </c>
      <c r="AA194" s="24">
        <v>9</v>
      </c>
      <c r="AB194" s="24">
        <v>4</v>
      </c>
      <c r="AC194" s="24">
        <v>1</v>
      </c>
      <c r="AD194" s="24">
        <v>2</v>
      </c>
      <c r="AE194" s="24">
        <v>1</v>
      </c>
      <c r="AF194" s="24">
        <v>2</v>
      </c>
      <c r="AG194" s="24">
        <v>3</v>
      </c>
      <c r="AH194" s="24">
        <v>2</v>
      </c>
      <c r="AI194" s="24">
        <v>0</v>
      </c>
      <c r="AJ194" s="25" t="s">
        <v>5707</v>
      </c>
      <c r="AK194" s="24">
        <v>4.3840000000000003</v>
      </c>
      <c r="AL194" s="24">
        <v>6.2489999999999997</v>
      </c>
      <c r="AM194" s="24">
        <v>7.7640000000000002</v>
      </c>
      <c r="AN194" s="24">
        <v>2</v>
      </c>
      <c r="AO194" s="24">
        <v>4</v>
      </c>
      <c r="AP194" s="24">
        <v>0</v>
      </c>
      <c r="AQ194" s="24">
        <v>0</v>
      </c>
      <c r="AR194" s="24">
        <v>0</v>
      </c>
      <c r="AS194" s="24">
        <v>152.858</v>
      </c>
      <c r="AT194" s="24">
        <v>0</v>
      </c>
      <c r="AU194" s="24">
        <v>245.36099999999999</v>
      </c>
      <c r="AV194" s="24">
        <v>313.142</v>
      </c>
      <c r="AW194" s="24">
        <v>380.50200000000001</v>
      </c>
      <c r="AX194" s="24">
        <v>4</v>
      </c>
      <c r="AY194" s="25" t="s">
        <v>5708</v>
      </c>
      <c r="AZ194" s="25" t="s">
        <v>377</v>
      </c>
      <c r="BA194" s="25"/>
      <c r="BB194" s="74">
        <v>1</v>
      </c>
      <c r="BC194" s="25" t="s">
        <v>5709</v>
      </c>
      <c r="BD194" s="24">
        <v>0</v>
      </c>
      <c r="BE194" s="24">
        <v>0</v>
      </c>
      <c r="BF194" s="24">
        <v>274.31099999999998</v>
      </c>
      <c r="BG194" s="24">
        <v>0</v>
      </c>
      <c r="BH194" s="24">
        <v>2.6859999999999999</v>
      </c>
      <c r="BI194" s="24">
        <v>2.6859999999999999</v>
      </c>
      <c r="BJ194" s="24">
        <v>23.492999999999999</v>
      </c>
      <c r="BK194" s="24">
        <v>1</v>
      </c>
      <c r="BL194" s="25" t="s">
        <v>5228</v>
      </c>
      <c r="BM194" s="24">
        <v>3.9289999999999998</v>
      </c>
      <c r="BN194" s="24">
        <v>3.9289999999999998</v>
      </c>
      <c r="BO194" s="24">
        <v>46.212000000000003</v>
      </c>
      <c r="BP194" s="24">
        <v>1</v>
      </c>
      <c r="BQ194" s="24">
        <v>90</v>
      </c>
      <c r="BR194" s="24">
        <v>100</v>
      </c>
      <c r="BS194" s="24">
        <v>286.58499999999998</v>
      </c>
      <c r="BT194" s="24">
        <v>766.88599999999997</v>
      </c>
      <c r="BU194" s="24">
        <v>768.678</v>
      </c>
      <c r="BV194" s="24">
        <v>13</v>
      </c>
      <c r="BW194" s="25" t="s">
        <v>5710</v>
      </c>
      <c r="BX194" s="25" t="s">
        <v>411</v>
      </c>
      <c r="BY194" s="25"/>
      <c r="BZ194" s="74">
        <v>0</v>
      </c>
      <c r="CA194" s="25" t="s">
        <v>5711</v>
      </c>
      <c r="CB194" s="24">
        <v>9.6150000000000002</v>
      </c>
      <c r="CC194" s="24">
        <v>9.6150000000000002</v>
      </c>
      <c r="CD194" s="24">
        <v>53.308999999999997</v>
      </c>
      <c r="CE194" s="24">
        <v>1</v>
      </c>
      <c r="CF194" s="24">
        <v>80</v>
      </c>
      <c r="CG194" s="24">
        <v>50</v>
      </c>
      <c r="CH194" s="24">
        <v>35.247999999999998</v>
      </c>
      <c r="CI194" s="24">
        <v>58.113999999999997</v>
      </c>
      <c r="CJ194" s="24">
        <v>71.048000000000002</v>
      </c>
      <c r="CK194" s="24">
        <v>3</v>
      </c>
      <c r="CL194" s="99" t="s">
        <v>413</v>
      </c>
      <c r="CM194" s="96" t="s">
        <v>414</v>
      </c>
      <c r="CN194" s="24">
        <v>10.396000000000001</v>
      </c>
      <c r="CO194" s="24">
        <v>10.396000000000001</v>
      </c>
      <c r="CP194" s="24">
        <v>163.80099999999999</v>
      </c>
      <c r="CQ194" s="24">
        <v>1</v>
      </c>
      <c r="CR194" s="24">
        <v>90</v>
      </c>
      <c r="CS194" s="24">
        <v>100</v>
      </c>
      <c r="CT194" s="24">
        <v>2</v>
      </c>
      <c r="CU194" s="24">
        <v>2</v>
      </c>
      <c r="CV194" s="25" t="s">
        <v>5712</v>
      </c>
      <c r="CW194" s="24">
        <v>58.65</v>
      </c>
      <c r="CX194" s="24">
        <v>280.88600000000002</v>
      </c>
      <c r="CY194" s="24">
        <v>403.43900000000002</v>
      </c>
      <c r="CZ194" s="24">
        <v>4</v>
      </c>
      <c r="DA194" s="24">
        <v>1.036</v>
      </c>
      <c r="DB194" s="24">
        <v>1.036</v>
      </c>
      <c r="DC194" s="24">
        <v>22.9</v>
      </c>
      <c r="DD194" s="24">
        <v>1</v>
      </c>
      <c r="DE194" s="25" t="s">
        <v>5501</v>
      </c>
      <c r="DF194" s="24">
        <v>0</v>
      </c>
      <c r="DG194" s="24">
        <v>0</v>
      </c>
      <c r="DH194" s="24">
        <v>43.281999999999996</v>
      </c>
      <c r="DI194" s="24">
        <v>0</v>
      </c>
      <c r="DJ194" s="24">
        <v>100</v>
      </c>
      <c r="DK194" s="24">
        <v>70</v>
      </c>
      <c r="DL194" s="24">
        <v>171.37899999999999</v>
      </c>
      <c r="DM194" s="24">
        <v>468.34100000000001</v>
      </c>
      <c r="DN194" s="24">
        <v>470.77499999999998</v>
      </c>
      <c r="DO194" s="24">
        <v>8</v>
      </c>
      <c r="DP194" s="25" t="s">
        <v>5713</v>
      </c>
      <c r="DQ194" s="25" t="s">
        <v>510</v>
      </c>
      <c r="DR194" s="25"/>
      <c r="DS194" s="74">
        <v>2</v>
      </c>
      <c r="DT194" s="25" t="s">
        <v>5714</v>
      </c>
      <c r="DU194" s="24">
        <v>0</v>
      </c>
      <c r="DV194" s="24">
        <v>0</v>
      </c>
      <c r="DW194" s="24">
        <v>71.141000000000005</v>
      </c>
      <c r="DX194" s="24">
        <v>0</v>
      </c>
      <c r="DY194" s="24">
        <v>90</v>
      </c>
      <c r="DZ194" s="24">
        <v>90</v>
      </c>
      <c r="EA194" s="24">
        <v>45.396999999999998</v>
      </c>
      <c r="EB194" s="24">
        <v>88.888000000000005</v>
      </c>
      <c r="EC194" s="24">
        <v>110.36</v>
      </c>
      <c r="ED194" s="24">
        <v>3</v>
      </c>
      <c r="EE194" s="96" t="s">
        <v>417</v>
      </c>
      <c r="EF194" s="96" t="s">
        <v>5715</v>
      </c>
      <c r="EG194" s="24">
        <v>0</v>
      </c>
      <c r="EH194" s="24">
        <v>0</v>
      </c>
      <c r="EI194" s="24">
        <v>185.096</v>
      </c>
      <c r="EJ194" s="24">
        <v>0</v>
      </c>
      <c r="EK194" s="24">
        <v>90</v>
      </c>
      <c r="EL194" s="24">
        <v>89</v>
      </c>
      <c r="EM194" s="24">
        <v>2</v>
      </c>
      <c r="EN194" s="24">
        <v>1</v>
      </c>
      <c r="EO194" s="25" t="s">
        <v>5716</v>
      </c>
      <c r="EP194" s="24">
        <v>11.539</v>
      </c>
      <c r="EQ194" s="24">
        <v>27.786999999999999</v>
      </c>
      <c r="ER194" s="24">
        <v>30.202000000000002</v>
      </c>
      <c r="ES194" s="24">
        <v>6</v>
      </c>
      <c r="ET194" s="25" t="s">
        <v>5717</v>
      </c>
      <c r="EU194" s="24">
        <v>0</v>
      </c>
      <c r="EV194" s="24">
        <v>0</v>
      </c>
      <c r="EW194" s="24">
        <v>290.63900000000001</v>
      </c>
      <c r="EX194" s="24">
        <v>0</v>
      </c>
      <c r="EY194" s="24">
        <v>90</v>
      </c>
      <c r="EZ194" s="24">
        <v>80</v>
      </c>
      <c r="FA194" s="24">
        <v>48.694000000000003</v>
      </c>
      <c r="FB194" s="24">
        <v>151.41300000000001</v>
      </c>
      <c r="FC194" s="24">
        <v>153.35499999999999</v>
      </c>
      <c r="FD194" s="24">
        <v>7</v>
      </c>
      <c r="FE194" s="25" t="s">
        <v>5718</v>
      </c>
      <c r="FF194" s="24">
        <v>3</v>
      </c>
      <c r="FG194" s="24">
        <v>2</v>
      </c>
      <c r="FH194" s="24">
        <v>2</v>
      </c>
      <c r="FI194" s="24">
        <v>1</v>
      </c>
      <c r="FJ194" s="24">
        <v>2</v>
      </c>
      <c r="FK194" s="24">
        <v>0</v>
      </c>
      <c r="FL194" s="25" t="s">
        <v>313</v>
      </c>
      <c r="FM194" s="25" t="s">
        <v>313</v>
      </c>
      <c r="FN194" s="24">
        <v>1</v>
      </c>
      <c r="FO194" s="24">
        <v>31.222000000000001</v>
      </c>
      <c r="FP194" s="24">
        <v>180.59100000000001</v>
      </c>
      <c r="FQ194" s="24">
        <v>182.458</v>
      </c>
      <c r="FR194" s="24">
        <v>7</v>
      </c>
      <c r="FS194" s="25" t="s">
        <v>5719</v>
      </c>
      <c r="FT194" s="25" t="s">
        <v>323</v>
      </c>
      <c r="FU194" s="25"/>
      <c r="FV194" s="74">
        <v>1</v>
      </c>
      <c r="FW194" s="25" t="s">
        <v>5720</v>
      </c>
      <c r="FX194" s="25" t="s">
        <v>370</v>
      </c>
      <c r="FY194" s="24">
        <v>200.517</v>
      </c>
      <c r="FZ194" s="24">
        <v>497.48500000000001</v>
      </c>
      <c r="GA194" s="24">
        <v>500.16399999999999</v>
      </c>
      <c r="GB194" s="24">
        <v>8</v>
      </c>
      <c r="GC194" s="25" t="s">
        <v>5721</v>
      </c>
      <c r="GD194" s="25" t="s">
        <v>5640</v>
      </c>
      <c r="GE194" s="25" t="s">
        <v>1013</v>
      </c>
      <c r="GF194" s="74">
        <v>0</v>
      </c>
      <c r="GG194" s="25" t="s">
        <v>5722</v>
      </c>
      <c r="GH194" s="25" t="s">
        <v>370</v>
      </c>
      <c r="GI194" s="24">
        <v>128.67099999999999</v>
      </c>
      <c r="GJ194" s="24">
        <v>173.066</v>
      </c>
      <c r="GK194" s="24">
        <v>277.19299999999998</v>
      </c>
      <c r="GL194" s="24">
        <v>5</v>
      </c>
      <c r="GM194" s="24">
        <v>1</v>
      </c>
      <c r="GN194" s="25" t="s">
        <v>5723</v>
      </c>
      <c r="GO194" s="24">
        <v>129.15199999999999</v>
      </c>
      <c r="GP194" s="24">
        <v>129.15199999999999</v>
      </c>
      <c r="GQ194" s="24">
        <v>132.84</v>
      </c>
      <c r="GR194" s="24">
        <v>1</v>
      </c>
      <c r="GS194" s="24">
        <v>2</v>
      </c>
      <c r="GT194" s="24">
        <v>3</v>
      </c>
      <c r="GU194" s="24">
        <v>0</v>
      </c>
      <c r="GV194" s="24">
        <v>2</v>
      </c>
      <c r="GW194" s="25" t="s">
        <v>312</v>
      </c>
      <c r="GX194" s="24">
        <v>10.631</v>
      </c>
      <c r="GY194" s="24">
        <v>56.454000000000001</v>
      </c>
      <c r="GZ194" s="24">
        <v>58.673999999999999</v>
      </c>
      <c r="HA194" s="24">
        <v>9</v>
      </c>
      <c r="HB194" s="24">
        <v>2</v>
      </c>
      <c r="HC194" s="24">
        <v>1</v>
      </c>
      <c r="HD194" s="24">
        <v>2</v>
      </c>
      <c r="HE194" s="24">
        <v>2</v>
      </c>
      <c r="HF194" s="24">
        <v>2</v>
      </c>
      <c r="HG194" s="24">
        <v>4</v>
      </c>
      <c r="HH194" s="24">
        <v>4</v>
      </c>
      <c r="HI194" s="25" t="s">
        <v>3684</v>
      </c>
      <c r="HJ194" s="25" t="s">
        <v>3685</v>
      </c>
      <c r="HK194" s="8"/>
      <c r="HL194" s="25" t="s">
        <v>5706</v>
      </c>
      <c r="HM194" s="23">
        <v>44267.427662037036</v>
      </c>
      <c r="HN194" s="23">
        <v>44267.462743055556</v>
      </c>
      <c r="HO194" s="24">
        <v>100</v>
      </c>
      <c r="HP194" s="24">
        <v>3030</v>
      </c>
      <c r="HQ194" s="24">
        <v>1</v>
      </c>
      <c r="HR194" s="23">
        <v>44267.463118043983</v>
      </c>
      <c r="HS194" s="25" t="s">
        <v>314</v>
      </c>
      <c r="HT194" s="25" t="s">
        <v>407</v>
      </c>
      <c r="HU194" s="25" t="s">
        <v>408</v>
      </c>
      <c r="HV194" s="25" t="s">
        <v>675</v>
      </c>
      <c r="HW194" s="24">
        <v>1</v>
      </c>
      <c r="HX194" s="24">
        <v>2</v>
      </c>
      <c r="HY194" s="24">
        <v>3</v>
      </c>
      <c r="HZ194" s="24">
        <v>2</v>
      </c>
      <c r="IA194" s="24">
        <v>3</v>
      </c>
      <c r="IB194" s="24">
        <v>1</v>
      </c>
      <c r="IC194" s="24">
        <v>4</v>
      </c>
      <c r="ID194" s="24">
        <v>2</v>
      </c>
      <c r="IE194" s="25" t="s">
        <v>5724</v>
      </c>
      <c r="IF194" s="24">
        <v>2</v>
      </c>
      <c r="IG194" s="24">
        <v>0</v>
      </c>
      <c r="IH194" s="25" t="s">
        <v>1172</v>
      </c>
      <c r="II194" s="25" t="s">
        <v>391</v>
      </c>
      <c r="IJ194" s="25"/>
      <c r="IK194" s="74">
        <v>1</v>
      </c>
      <c r="IL194" s="25" t="s">
        <v>428</v>
      </c>
      <c r="IM194" s="74">
        <v>33</v>
      </c>
      <c r="IN194" s="25"/>
      <c r="IO194" s="74">
        <v>1</v>
      </c>
      <c r="IP194" s="25" t="s">
        <v>5725</v>
      </c>
      <c r="IQ194" s="25" t="s">
        <v>5726</v>
      </c>
      <c r="IR194" s="74">
        <v>78</v>
      </c>
      <c r="IS194" s="25"/>
      <c r="IT194" s="74">
        <v>0</v>
      </c>
      <c r="IU194" s="85">
        <v>22.5</v>
      </c>
      <c r="IV194" s="74">
        <v>22</v>
      </c>
      <c r="IW194" s="74">
        <v>0.5</v>
      </c>
      <c r="IX194" s="74">
        <v>0</v>
      </c>
      <c r="IY194" s="25" t="s">
        <v>5727</v>
      </c>
      <c r="IZ194" s="25" t="s">
        <v>435</v>
      </c>
      <c r="JA194" s="74">
        <v>40</v>
      </c>
      <c r="JB194" s="25"/>
      <c r="JC194" s="74">
        <v>1</v>
      </c>
      <c r="JD194" s="25" t="s">
        <v>635</v>
      </c>
      <c r="JE194" s="74">
        <v>60</v>
      </c>
      <c r="JF194" s="25"/>
      <c r="JG194" s="74">
        <v>1</v>
      </c>
      <c r="JH194" s="25" t="s">
        <v>5728</v>
      </c>
      <c r="JI194" s="24">
        <v>2</v>
      </c>
      <c r="JJ194" s="24">
        <v>1</v>
      </c>
      <c r="JK194" s="24">
        <v>2</v>
      </c>
      <c r="JL194" s="24">
        <v>1</v>
      </c>
      <c r="JM194" s="25" t="s">
        <v>5729</v>
      </c>
      <c r="JN194" s="24">
        <v>1</v>
      </c>
      <c r="JO194" s="24">
        <v>1</v>
      </c>
      <c r="JP194" s="24">
        <v>2</v>
      </c>
      <c r="JQ194" s="24">
        <v>2</v>
      </c>
      <c r="JR194" s="24">
        <v>1</v>
      </c>
      <c r="JS194" s="25" t="s">
        <v>5730</v>
      </c>
      <c r="JT194" s="24">
        <v>2</v>
      </c>
      <c r="JU194" s="24">
        <v>1</v>
      </c>
      <c r="JV194" s="25" t="s">
        <v>5731</v>
      </c>
      <c r="JW194" s="24">
        <v>2</v>
      </c>
      <c r="JX194" s="24">
        <v>2</v>
      </c>
      <c r="JY194" s="24">
        <v>0</v>
      </c>
      <c r="JZ194" s="24">
        <v>3</v>
      </c>
      <c r="KA194" s="24">
        <v>0</v>
      </c>
      <c r="KB194" s="25" t="s">
        <v>336</v>
      </c>
      <c r="KC194" s="25" t="s">
        <v>1035</v>
      </c>
      <c r="KD194" s="24">
        <v>2</v>
      </c>
      <c r="KE194" s="24">
        <v>11.332000000000001</v>
      </c>
      <c r="KF194" s="24">
        <v>39.847999999999999</v>
      </c>
      <c r="KG194" s="24">
        <v>41.747</v>
      </c>
      <c r="KH194" s="24">
        <v>6</v>
      </c>
      <c r="KI194" s="24">
        <v>2</v>
      </c>
      <c r="KJ194" s="24">
        <v>2</v>
      </c>
      <c r="KK194" s="24">
        <v>3</v>
      </c>
      <c r="KL194" s="24">
        <v>2</v>
      </c>
      <c r="KM194" s="24">
        <v>1</v>
      </c>
      <c r="KN194" s="24">
        <v>11</v>
      </c>
      <c r="KO194" s="24">
        <v>2</v>
      </c>
      <c r="KP194" s="25" t="s">
        <v>312</v>
      </c>
      <c r="KQ194" s="25" t="s">
        <v>313</v>
      </c>
      <c r="KR194" s="24">
        <v>1</v>
      </c>
      <c r="KS194" s="25" t="s">
        <v>329</v>
      </c>
      <c r="KT194" s="25" t="s">
        <v>313</v>
      </c>
      <c r="KU194" s="24">
        <v>4</v>
      </c>
      <c r="KV194" s="24">
        <v>3</v>
      </c>
      <c r="KW194" s="24">
        <v>4</v>
      </c>
      <c r="KX194" s="24">
        <v>3</v>
      </c>
      <c r="KY194" s="24">
        <v>4</v>
      </c>
      <c r="KZ194" s="24">
        <v>4</v>
      </c>
      <c r="LA194" s="24">
        <v>4</v>
      </c>
      <c r="LB194" s="24">
        <v>4</v>
      </c>
      <c r="LC194" s="24">
        <v>5</v>
      </c>
      <c r="LD194" s="24">
        <v>5</v>
      </c>
      <c r="LE194" s="24">
        <v>5</v>
      </c>
      <c r="LF194" s="24">
        <v>4</v>
      </c>
      <c r="LG194" s="24">
        <v>3</v>
      </c>
      <c r="LH194" s="24">
        <v>4</v>
      </c>
      <c r="LI194" s="24">
        <v>4</v>
      </c>
      <c r="LJ194" s="24">
        <v>2</v>
      </c>
      <c r="LK194" s="24">
        <v>4</v>
      </c>
      <c r="LL194" s="24">
        <v>4</v>
      </c>
      <c r="LM194" s="24">
        <v>3</v>
      </c>
      <c r="LN194" s="24">
        <v>5</v>
      </c>
      <c r="LO194" s="24">
        <v>4</v>
      </c>
      <c r="LP194" s="24">
        <v>5</v>
      </c>
      <c r="LQ194" s="24">
        <v>5</v>
      </c>
      <c r="LR194" s="24">
        <v>5</v>
      </c>
      <c r="LS194" s="24">
        <v>3</v>
      </c>
      <c r="LT194" s="24">
        <v>4</v>
      </c>
      <c r="LU194" s="24">
        <v>4</v>
      </c>
      <c r="LV194" s="25" t="s">
        <v>5732</v>
      </c>
      <c r="LW194" s="25" t="s">
        <v>5733</v>
      </c>
      <c r="LX194" s="25" t="s">
        <v>5734</v>
      </c>
      <c r="LY194" s="25" t="s">
        <v>5735</v>
      </c>
      <c r="LZ194" s="24">
        <v>56</v>
      </c>
      <c r="MA194">
        <f t="shared" ref="MA194:MA257" si="175">IF(AND(AD194="",AI194=""),"",SUM(AD194:AI194))</f>
        <v>10</v>
      </c>
      <c r="MB194">
        <f t="shared" ref="MB194:MB257" si="176">IF(AND(HY194="",ID194=""),"",SUM(HY194:ID194))</f>
        <v>15</v>
      </c>
      <c r="MC194">
        <f t="shared" ref="MC194:MC257" si="177">IF(AND(HB194="",HF194=""),"",SUM(HB194:HF194))</f>
        <v>9</v>
      </c>
      <c r="MD194">
        <f t="shared" ref="MD194:MD257" si="178">IF(AND(KI194="",KM194=""),"",SUM(KI194:KM194))</f>
        <v>10</v>
      </c>
      <c r="ME194">
        <f t="shared" si="150"/>
        <v>49</v>
      </c>
      <c r="MF194">
        <f t="shared" si="151"/>
        <v>1.6666666666666667</v>
      </c>
      <c r="MG194">
        <f t="shared" si="152"/>
        <v>2.5</v>
      </c>
      <c r="MH194">
        <f t="shared" si="153"/>
        <v>1.8</v>
      </c>
      <c r="MI194">
        <f t="shared" si="154"/>
        <v>2</v>
      </c>
      <c r="MJ194">
        <f t="shared" si="155"/>
        <v>4.083333333333333</v>
      </c>
      <c r="MK194">
        <f t="shared" si="156"/>
        <v>1</v>
      </c>
      <c r="ML194">
        <f t="shared" si="157"/>
        <v>2.8</v>
      </c>
      <c r="MM194">
        <f t="shared" si="158"/>
        <v>0</v>
      </c>
      <c r="MN194">
        <f t="shared" si="159"/>
        <v>3</v>
      </c>
      <c r="MO194">
        <f t="shared" si="160"/>
        <v>0.83333333333333337</v>
      </c>
      <c r="MP194">
        <f t="shared" si="161"/>
        <v>2.8333333333333335</v>
      </c>
      <c r="MQ194">
        <f t="shared" si="162"/>
        <v>0.33333333333333331</v>
      </c>
      <c r="MR194">
        <f t="shared" si="163"/>
        <v>2</v>
      </c>
      <c r="MS194">
        <f t="shared" si="164"/>
        <v>90</v>
      </c>
      <c r="MT194">
        <f t="shared" si="165"/>
        <v>82.714285714285708</v>
      </c>
      <c r="MU194" s="77">
        <f t="shared" ref="MU194:MU257" si="179">IF(OR(BB194="",BB194= -999), "", IF(OR(BB194=1,BB194= 2), 1, 0))</f>
        <v>1</v>
      </c>
      <c r="MV194">
        <f t="shared" ref="MV194:MV257" si="180">IF(OR(BZ194="",BZ194= -999), "", IF(OR(BZ194=1,BZ194= 2), 1, 0))</f>
        <v>0</v>
      </c>
      <c r="MW194">
        <v>1</v>
      </c>
      <c r="MX194">
        <v>1</v>
      </c>
      <c r="MY194">
        <f t="shared" ref="MY194:MY257" si="181">IF(OR(DS194="",DS194= -999), "", IF(OR(DS194=1,DS194= 2), 1, 0))</f>
        <v>1</v>
      </c>
      <c r="MZ194">
        <v>1</v>
      </c>
      <c r="NA194">
        <v>0</v>
      </c>
      <c r="NB194">
        <f t="shared" ref="NB194:NB257" si="182">IF(OR(FV194="",FV194= -999), "", IF(OR(FV194=1,FV194= 2), 1, 0))</f>
        <v>1</v>
      </c>
      <c r="NC194">
        <f t="shared" ref="NC194:NC257" si="183">IF(OR(FX194="", FX194=-999), "", IF(FX194="1,2,3", 1, IF(FX194="1,2", 0.5, 0)))</f>
        <v>0</v>
      </c>
      <c r="ND194">
        <f t="shared" ref="ND194:ND257" si="184">IF(OR(GF194="",GF194= -999), "", IF(OR(GF194=1,GF194= 2), 1, 0))</f>
        <v>0</v>
      </c>
      <c r="NE194">
        <f t="shared" ref="NE194:NE257" si="185">IF(OR(GH194="", GH194=-999), "", IF(GH194="1,2,3", 1, IF(GH194="1,2", 0.5, 0)))</f>
        <v>0</v>
      </c>
      <c r="NF194">
        <f t="shared" ref="NF194:NF257" si="186">IF(OR(GM194="",GM194= -999), "", IF(GM194=1, 1, 0))</f>
        <v>1</v>
      </c>
      <c r="NG194">
        <f t="shared" ref="NG194:NG257" si="187">IF(OR(GS194="",GS194= -999), "", IF(GS194=1, 1, 0))</f>
        <v>0</v>
      </c>
      <c r="NH194">
        <f t="shared" ref="NH194:NH257" si="188">IF(OR(IK194="",IK194= -999), "", IF(OR(IK194=1,IK194= 2), 1, 0))</f>
        <v>1</v>
      </c>
      <c r="NI194">
        <f t="shared" ref="NI194:NI257" si="189">IF(OR(IO194="",IO194= -999), "", IF(OR(IO194=1,IO194= 2), 1, 0))</f>
        <v>1</v>
      </c>
      <c r="NJ194">
        <f t="shared" ref="NJ194:NJ257" si="190">IF(OR(IT194="",IT194= -999), "", IF(OR(IT194=1,IT194= 2), 1, 0))</f>
        <v>0</v>
      </c>
      <c r="NK194">
        <f t="shared" ref="NK194:NK257" si="191">IF(OR(IX194="",IX194= -999), "", IF(OR(IX194=1,IX194= 2), 1, 0))</f>
        <v>0</v>
      </c>
      <c r="NL194">
        <f t="shared" ref="NL194:NL257" si="192">IF(OR(JC194="",JC194= -999), "", IF(OR(JC194=1,JC194= 2), 1, 0))</f>
        <v>1</v>
      </c>
      <c r="NM194">
        <f t="shared" ref="NM194:NM257" si="193">IF(OR(JG194="",JG194= -999), "", IF(OR(JG194=1,JG194= 2), 1, 0))</f>
        <v>1</v>
      </c>
      <c r="NN194" s="77">
        <f t="shared" ref="NN194:NN257" si="194">IF(OR(JK194="",JK194= -999), "", IF(JK194= 2, 1, IF(JK194=3, 0.5, 0)))</f>
        <v>1</v>
      </c>
      <c r="NO194" s="77">
        <f t="shared" ref="NO194:NO257" si="195">IF(OR(JL194="",JL194= -999), "", IF(JL194=2, 1, 0))</f>
        <v>0</v>
      </c>
      <c r="NP194" s="77">
        <f t="shared" ref="NP194:NP257" si="196">IF(OR(JN194="",JN194= -999), "", IF(JN194=1, 1, 0))</f>
        <v>1</v>
      </c>
      <c r="NQ194" s="77">
        <f t="shared" ref="NQ194:NQ257" si="197">IF(OR(JO194="",JO194= -999), "", IF(JO194=2, 1, 0))</f>
        <v>0</v>
      </c>
      <c r="NR194" s="77">
        <f t="shared" ref="NR194:NR257" si="198">IF(OR(JP194="",JP194= -999), "", IF(JP194=2, 1, 0))</f>
        <v>1</v>
      </c>
      <c r="NS194" s="77">
        <f t="shared" ref="NS194:NS257" si="199">IF(OR(JQ194="",JQ194= -999), "", IF(JQ194=3, 1, 0))</f>
        <v>0</v>
      </c>
      <c r="NT194" s="77">
        <f t="shared" ref="NT194:NT257" si="200">IF(OR(JR194="",JR194= -999), "", IF(JR194=1, 1, 0))</f>
        <v>1</v>
      </c>
      <c r="NU194" s="77">
        <f t="shared" ref="NU194:NU257" si="201">IF(OR(JT194="",JT194= -999), "", IF(JT194=2, 1, 0))</f>
        <v>1</v>
      </c>
      <c r="NV194" s="77">
        <f t="shared" ref="NV194:NV257" si="202">IF(OR(JU194="",JU194= -999), "", IF(JU194=1, 1, 0))</f>
        <v>1</v>
      </c>
      <c r="NW194" s="77" t="e">
        <f>IF(LEN(VLOOKUP(I:I,#REF!, 2, 0))=0, "", VLOOKUP(I:I,#REF!, 2, 0))</f>
        <v>#REF!</v>
      </c>
      <c r="NX194" s="77" t="e">
        <f>IF(LEN(VLOOKUP(I:I,#REF!, 3, 0))=0, "", VLOOKUP(I:I,#REF!, 3, 0))</f>
        <v>#REF!</v>
      </c>
      <c r="NY194" s="77">
        <f t="shared" si="166"/>
        <v>0.66666666666666663</v>
      </c>
      <c r="NZ194" s="77">
        <f t="shared" si="167"/>
        <v>0.75</v>
      </c>
      <c r="OA194" s="77">
        <f t="shared" si="168"/>
        <v>0.5</v>
      </c>
      <c r="OB194" s="77">
        <f t="shared" ref="OB194:OB257" si="203">IF(AND(NB194="", NC194="", ND194="", NE194="",NF194="", NG194=""),"", SUM(NB194:NG194)/COUNT(NB194:NG194))</f>
        <v>0.33333333333333331</v>
      </c>
      <c r="OC194">
        <f t="shared" ref="OC194:OC257" si="204">IF(AND( NB194="", ND194=""),"", SUM(NB194, ND194)/COUNT(NB194, ND194))</f>
        <v>0.5</v>
      </c>
      <c r="OD194" s="77">
        <f t="shared" si="169"/>
        <v>0.25</v>
      </c>
      <c r="OE194">
        <f t="shared" ref="OE194:OE257" si="205">IF(AND( NH194="", NI194="", NJ194="", NK194="", NL194="", NM194="", NN194="", NO194="", NP194="", NQ194="", NR194="", NS194="", NT194="", NU194="",NV194=""),"", SUM(NH194:NV194)/COUNT(NH194:NV194))</f>
        <v>0.66666666666666663</v>
      </c>
      <c r="OF194">
        <f t="shared" ref="OF194:OF257" si="206">IF(AND( NH194="", NI194="", NJ194="", NK194="", NL194="", NM194="", NP194="", NQ194="", NR194="",  NT194="",NV194=""),"", SUM(NH194:NM194,NP194,NQ194,NR194,NT194,NV194)/COUNT(NH194:NM194,NP194,NQ194,NR194,NT194,NV194))</f>
        <v>0.72727272727272729</v>
      </c>
      <c r="OG194" t="e">
        <f t="shared" si="170"/>
        <v>#REF!</v>
      </c>
      <c r="OH194">
        <f t="shared" ref="OH194:OH257" si="207">IF(AND(MV194="", MW194="", MX194="", MY194="",MZ194="", NA194="", NB194="", NC194="", ND194="", NE194="",NF194="", NG194=""),"", SUM(MV194:NG194)/COUNT(MV194:NG194))</f>
        <v>0.5</v>
      </c>
      <c r="OI194">
        <f t="shared" si="171"/>
        <v>0.5</v>
      </c>
      <c r="OJ194" s="77">
        <f t="shared" si="172"/>
        <v>0.5</v>
      </c>
      <c r="OK194" t="e">
        <f>IF(LEN(VLOOKUP(I:I,#REF!, 2, 0))=0, "", VLOOKUP(I:I,#REF!, 2, 0))</f>
        <v>#REF!</v>
      </c>
      <c r="OL194" t="e">
        <f>IF(LEN(VLOOKUP(I:I,#REF!, 3, 0))=0, "", VLOOKUP(I:I,#REF!, 3, 0))</f>
        <v>#REF!</v>
      </c>
      <c r="OM194">
        <v>1</v>
      </c>
      <c r="ON194">
        <v>0</v>
      </c>
      <c r="OO194" s="1">
        <v>1</v>
      </c>
      <c r="OP194">
        <f t="shared" si="173"/>
        <v>13</v>
      </c>
      <c r="OQ194">
        <v>0</v>
      </c>
      <c r="OR194">
        <v>6</v>
      </c>
      <c r="OS194">
        <f t="shared" si="174"/>
        <v>8</v>
      </c>
    </row>
    <row r="195" spans="1:409" ht="18" customHeight="1">
      <c r="F195">
        <v>1</v>
      </c>
      <c r="G195">
        <v>1</v>
      </c>
      <c r="H195" s="112" t="s">
        <v>5736</v>
      </c>
      <c r="I195" s="112" t="s">
        <v>5736</v>
      </c>
      <c r="J195" s="22"/>
      <c r="K195" s="23">
        <v>44264.608275462961</v>
      </c>
      <c r="L195" s="23">
        <v>44264.716851851852</v>
      </c>
      <c r="M195" s="24">
        <v>100</v>
      </c>
      <c r="N195" s="24">
        <v>1</v>
      </c>
      <c r="O195" s="74">
        <v>1</v>
      </c>
      <c r="P195" s="25" t="s">
        <v>313</v>
      </c>
      <c r="Q195" s="24">
        <v>9381</v>
      </c>
      <c r="R195" s="24">
        <v>1</v>
      </c>
      <c r="S195" s="23">
        <v>44264.716864351853</v>
      </c>
      <c r="T195" s="25" t="s">
        <v>314</v>
      </c>
      <c r="U195" s="25" t="s">
        <v>407</v>
      </c>
      <c r="V195" s="25" t="s">
        <v>444</v>
      </c>
      <c r="W195" s="25" t="s">
        <v>598</v>
      </c>
      <c r="X195" s="24">
        <v>4.7270000000000003</v>
      </c>
      <c r="Y195" s="24">
        <v>31.195</v>
      </c>
      <c r="Z195" s="24">
        <v>38.258000000000003</v>
      </c>
      <c r="AA195" s="24">
        <v>7</v>
      </c>
      <c r="AB195" s="24">
        <v>2</v>
      </c>
      <c r="AC195" s="24">
        <v>1</v>
      </c>
      <c r="AD195" s="24">
        <v>2</v>
      </c>
      <c r="AE195" s="24">
        <v>0</v>
      </c>
      <c r="AF195" s="24">
        <v>2</v>
      </c>
      <c r="AG195" s="24">
        <v>2</v>
      </c>
      <c r="AH195" s="24">
        <v>1</v>
      </c>
      <c r="AI195" s="24">
        <v>1</v>
      </c>
      <c r="AJ195" s="25" t="s">
        <v>5737</v>
      </c>
      <c r="AK195" s="24">
        <v>4.4859999999999998</v>
      </c>
      <c r="AL195" s="24">
        <v>11.47</v>
      </c>
      <c r="AM195" s="24">
        <v>11.927</v>
      </c>
      <c r="AN195" s="24">
        <v>5</v>
      </c>
      <c r="AO195" s="24">
        <v>2</v>
      </c>
      <c r="AP195" s="24">
        <v>1</v>
      </c>
      <c r="AQ195" s="24">
        <v>0</v>
      </c>
      <c r="AR195" s="24">
        <v>0</v>
      </c>
      <c r="AS195" s="24">
        <v>157.81700000000001</v>
      </c>
      <c r="AT195" s="24">
        <v>0</v>
      </c>
      <c r="AU195" s="24">
        <v>7.202</v>
      </c>
      <c r="AV195" s="24">
        <v>2880.2869999999998</v>
      </c>
      <c r="AW195" s="24">
        <v>2882.49</v>
      </c>
      <c r="AX195" s="24">
        <v>10</v>
      </c>
      <c r="AY195" s="25" t="s">
        <v>5738</v>
      </c>
      <c r="AZ195" s="25" t="s">
        <v>377</v>
      </c>
      <c r="BA195" s="25"/>
      <c r="BB195" s="74">
        <v>1</v>
      </c>
      <c r="BC195" s="25" t="s">
        <v>5739</v>
      </c>
      <c r="BD195" s="24">
        <v>910.72299999999996</v>
      </c>
      <c r="BE195" s="24">
        <v>931.19899999999996</v>
      </c>
      <c r="BF195" s="24">
        <v>931.72199999999998</v>
      </c>
      <c r="BG195" s="24">
        <v>3</v>
      </c>
      <c r="BH195" s="24">
        <v>1.6459999999999999</v>
      </c>
      <c r="BI195" s="24">
        <v>14.771000000000001</v>
      </c>
      <c r="BJ195" s="24">
        <v>16.619</v>
      </c>
      <c r="BK195" s="24">
        <v>2</v>
      </c>
      <c r="BL195" s="25" t="s">
        <v>377</v>
      </c>
      <c r="BM195" s="24">
        <v>49.261000000000003</v>
      </c>
      <c r="BN195" s="24">
        <v>49.261000000000003</v>
      </c>
      <c r="BO195" s="24">
        <v>49.674999999999997</v>
      </c>
      <c r="BP195" s="24">
        <v>1</v>
      </c>
      <c r="BQ195" s="24">
        <v>97</v>
      </c>
      <c r="BR195" s="24">
        <v>97</v>
      </c>
      <c r="BS195" s="24">
        <v>44.533999999999999</v>
      </c>
      <c r="BT195" s="24">
        <v>1992.0719999999999</v>
      </c>
      <c r="BU195" s="24">
        <v>2020.623</v>
      </c>
      <c r="BV195" s="24">
        <v>11</v>
      </c>
      <c r="BW195" s="25" t="s">
        <v>572</v>
      </c>
      <c r="BX195" s="25" t="s">
        <v>572</v>
      </c>
      <c r="BY195" s="25"/>
      <c r="BZ195" s="74">
        <v>0</v>
      </c>
      <c r="CA195" s="25" t="s">
        <v>5740</v>
      </c>
      <c r="CB195" s="24">
        <v>11.587999999999999</v>
      </c>
      <c r="CC195" s="24">
        <v>11.587999999999999</v>
      </c>
      <c r="CD195" s="24">
        <v>75.111000000000004</v>
      </c>
      <c r="CE195" s="24">
        <v>1</v>
      </c>
      <c r="CF195" s="24">
        <v>99</v>
      </c>
      <c r="CG195" s="24">
        <v>98</v>
      </c>
      <c r="CH195" s="24">
        <v>99.872</v>
      </c>
      <c r="CI195" s="24">
        <v>176.459</v>
      </c>
      <c r="CJ195" s="24">
        <v>187.702</v>
      </c>
      <c r="CK195" s="24">
        <v>7</v>
      </c>
      <c r="CL195" s="99" t="s">
        <v>413</v>
      </c>
      <c r="CM195" s="96" t="s">
        <v>414</v>
      </c>
      <c r="CN195" s="24">
        <v>127.185</v>
      </c>
      <c r="CO195" s="24">
        <v>127.185</v>
      </c>
      <c r="CP195" s="24">
        <v>341.59100000000001</v>
      </c>
      <c r="CQ195" s="24">
        <v>1</v>
      </c>
      <c r="CR195" s="24">
        <v>93</v>
      </c>
      <c r="CS195" s="24">
        <v>92</v>
      </c>
      <c r="CT195" s="24">
        <v>2</v>
      </c>
      <c r="CU195" s="24">
        <v>2</v>
      </c>
      <c r="CV195" s="25" t="s">
        <v>5741</v>
      </c>
      <c r="CW195" s="24">
        <v>63.866999999999997</v>
      </c>
      <c r="CX195" s="24">
        <v>363.62099999999998</v>
      </c>
      <c r="CY195" s="24">
        <v>790.00900000000001</v>
      </c>
      <c r="CZ195" s="24">
        <v>20</v>
      </c>
      <c r="DA195" s="24">
        <v>0.64600000000000002</v>
      </c>
      <c r="DB195" s="24">
        <v>24.582000000000001</v>
      </c>
      <c r="DC195" s="24">
        <v>25.736999999999998</v>
      </c>
      <c r="DD195" s="24">
        <v>6</v>
      </c>
      <c r="DE195" s="25" t="s">
        <v>377</v>
      </c>
      <c r="DF195" s="24">
        <v>44.69</v>
      </c>
      <c r="DG195" s="24">
        <v>100.05500000000001</v>
      </c>
      <c r="DH195" s="24">
        <v>100.401</v>
      </c>
      <c r="DI195" s="24">
        <v>3</v>
      </c>
      <c r="DJ195" s="24">
        <v>100</v>
      </c>
      <c r="DK195" s="24">
        <v>99</v>
      </c>
      <c r="DL195" s="24">
        <v>1.3149999999999999</v>
      </c>
      <c r="DM195" s="24">
        <v>75.209999999999994</v>
      </c>
      <c r="DN195" s="24">
        <v>133.65299999999999</v>
      </c>
      <c r="DO195" s="24">
        <v>12</v>
      </c>
      <c r="DP195" s="25" t="s">
        <v>5742</v>
      </c>
      <c r="DQ195" s="25" t="s">
        <v>411</v>
      </c>
      <c r="DR195" s="25" t="s">
        <v>1350</v>
      </c>
      <c r="DS195" s="74">
        <v>0</v>
      </c>
      <c r="DT195" s="25" t="s">
        <v>5743</v>
      </c>
      <c r="DU195" s="24">
        <v>30.189</v>
      </c>
      <c r="DV195" s="24">
        <v>55.402000000000001</v>
      </c>
      <c r="DW195" s="24">
        <v>57.408999999999999</v>
      </c>
      <c r="DX195" s="24">
        <v>3</v>
      </c>
      <c r="DY195" s="24">
        <v>99</v>
      </c>
      <c r="DZ195" s="24">
        <v>99</v>
      </c>
      <c r="EA195" s="24">
        <v>7.58</v>
      </c>
      <c r="EB195" s="24">
        <v>35.499000000000002</v>
      </c>
      <c r="EC195" s="24">
        <v>40.957999999999998</v>
      </c>
      <c r="ED195" s="24">
        <v>3</v>
      </c>
      <c r="EE195" s="96" t="s">
        <v>4695</v>
      </c>
      <c r="EF195" s="96" t="s">
        <v>364</v>
      </c>
      <c r="EG195" s="24">
        <v>0</v>
      </c>
      <c r="EH195" s="24">
        <v>0</v>
      </c>
      <c r="EI195" s="24">
        <v>203.678</v>
      </c>
      <c r="EJ195" s="24">
        <v>0</v>
      </c>
      <c r="EK195" s="24">
        <v>98</v>
      </c>
      <c r="EL195" s="24">
        <v>94</v>
      </c>
      <c r="EM195" s="24">
        <v>2</v>
      </c>
      <c r="EN195" s="24">
        <v>3</v>
      </c>
      <c r="EO195" s="25" t="s">
        <v>418</v>
      </c>
      <c r="EP195" s="24">
        <v>19.507000000000001</v>
      </c>
      <c r="EQ195" s="24">
        <v>22.643000000000001</v>
      </c>
      <c r="ER195" s="24">
        <v>25.111999999999998</v>
      </c>
      <c r="ES195" s="24">
        <v>3</v>
      </c>
      <c r="ET195" s="25" t="s">
        <v>2860</v>
      </c>
      <c r="EU195" s="24">
        <v>110.215</v>
      </c>
      <c r="EV195" s="24">
        <v>110.215</v>
      </c>
      <c r="EW195" s="24">
        <v>319.18</v>
      </c>
      <c r="EX195" s="24">
        <v>1</v>
      </c>
      <c r="EY195" s="24">
        <v>96</v>
      </c>
      <c r="EZ195" s="24">
        <v>95</v>
      </c>
      <c r="FA195" s="24">
        <v>1.8979999999999999</v>
      </c>
      <c r="FB195" s="24">
        <v>17.934999999999999</v>
      </c>
      <c r="FC195" s="24">
        <v>41.271000000000001</v>
      </c>
      <c r="FD195" s="24">
        <v>6</v>
      </c>
      <c r="FE195" s="25" t="s">
        <v>5744</v>
      </c>
      <c r="FF195" s="24">
        <v>1</v>
      </c>
      <c r="FG195" s="24">
        <v>1</v>
      </c>
      <c r="FH195" s="24">
        <v>2</v>
      </c>
      <c r="FI195" s="24">
        <v>2</v>
      </c>
      <c r="FJ195" s="24">
        <v>3</v>
      </c>
      <c r="FK195" s="24">
        <v>0</v>
      </c>
      <c r="FL195" s="25" t="s">
        <v>336</v>
      </c>
      <c r="FM195" s="25" t="s">
        <v>5745</v>
      </c>
      <c r="FN195" s="24">
        <v>1</v>
      </c>
      <c r="FO195" s="24">
        <v>8.4629999999999992</v>
      </c>
      <c r="FP195" s="24">
        <v>70.721000000000004</v>
      </c>
      <c r="FQ195" s="24">
        <v>74.459999999999994</v>
      </c>
      <c r="FR195" s="24">
        <v>6</v>
      </c>
      <c r="FS195" s="25" t="s">
        <v>420</v>
      </c>
      <c r="FT195" s="25" t="s">
        <v>323</v>
      </c>
      <c r="FU195" s="25"/>
      <c r="FV195" s="74">
        <v>1</v>
      </c>
      <c r="FW195" s="25" t="s">
        <v>5746</v>
      </c>
      <c r="FX195" s="25" t="s">
        <v>343</v>
      </c>
      <c r="FY195" s="24">
        <v>16.148</v>
      </c>
      <c r="FZ195" s="24">
        <v>102.81699999999999</v>
      </c>
      <c r="GA195" s="24">
        <v>104.209</v>
      </c>
      <c r="GB195" s="24">
        <v>9</v>
      </c>
      <c r="GC195" s="25" t="s">
        <v>368</v>
      </c>
      <c r="GD195" s="25" t="s">
        <v>368</v>
      </c>
      <c r="GE195" s="25"/>
      <c r="GF195" s="74">
        <v>1</v>
      </c>
      <c r="GG195" s="25" t="s">
        <v>5747</v>
      </c>
      <c r="GH195" s="25" t="s">
        <v>343</v>
      </c>
      <c r="GI195" s="24">
        <v>1.2529999999999999</v>
      </c>
      <c r="GJ195" s="24">
        <v>48.802999999999997</v>
      </c>
      <c r="GK195" s="24">
        <v>64.884</v>
      </c>
      <c r="GL195" s="24">
        <v>5</v>
      </c>
      <c r="GM195" s="24">
        <v>1</v>
      </c>
      <c r="GN195" s="25" t="s">
        <v>5748</v>
      </c>
      <c r="GO195" s="24">
        <v>18.823</v>
      </c>
      <c r="GP195" s="24">
        <v>38.462000000000003</v>
      </c>
      <c r="GQ195" s="24">
        <v>38.716000000000001</v>
      </c>
      <c r="GR195" s="24">
        <v>3</v>
      </c>
      <c r="GS195" s="24">
        <v>1</v>
      </c>
      <c r="GT195" s="24">
        <v>2</v>
      </c>
      <c r="GU195" s="24">
        <v>3</v>
      </c>
      <c r="GV195" s="24">
        <v>4</v>
      </c>
      <c r="GW195" s="25" t="s">
        <v>345</v>
      </c>
      <c r="GX195" s="24">
        <v>4.6239999999999997</v>
      </c>
      <c r="GY195" s="24">
        <v>37.511000000000003</v>
      </c>
      <c r="GZ195" s="24">
        <v>38.441000000000003</v>
      </c>
      <c r="HA195" s="24">
        <v>10</v>
      </c>
      <c r="HB195" s="24">
        <v>3</v>
      </c>
      <c r="HC195" s="24">
        <v>2</v>
      </c>
      <c r="HD195" s="24">
        <v>3</v>
      </c>
      <c r="HE195" s="24">
        <v>2</v>
      </c>
      <c r="HF195" s="24">
        <v>2</v>
      </c>
      <c r="HG195" s="24">
        <v>4</v>
      </c>
      <c r="HH195" s="24">
        <v>4</v>
      </c>
      <c r="HI195" s="25" t="s">
        <v>3684</v>
      </c>
      <c r="HJ195" s="25" t="s">
        <v>3685</v>
      </c>
      <c r="HK195" s="8"/>
      <c r="HL195" s="25" t="s">
        <v>5736</v>
      </c>
      <c r="HM195" s="23">
        <v>44267.426180555558</v>
      </c>
      <c r="HN195" s="23">
        <v>44267.465127314812</v>
      </c>
      <c r="HO195" s="24">
        <v>100</v>
      </c>
      <c r="HP195" s="24">
        <v>3365</v>
      </c>
      <c r="HQ195" s="24">
        <v>1</v>
      </c>
      <c r="HR195" s="23">
        <v>44267.465148750001</v>
      </c>
      <c r="HS195" s="25" t="s">
        <v>314</v>
      </c>
      <c r="HT195" s="25" t="s">
        <v>407</v>
      </c>
      <c r="HU195" s="25" t="s">
        <v>444</v>
      </c>
      <c r="HV195" s="25" t="s">
        <v>598</v>
      </c>
      <c r="HW195" s="24">
        <v>1</v>
      </c>
      <c r="HX195" s="24">
        <v>2</v>
      </c>
      <c r="HY195" s="24">
        <v>1</v>
      </c>
      <c r="HZ195" s="24">
        <v>2</v>
      </c>
      <c r="IA195" s="24">
        <v>3</v>
      </c>
      <c r="IB195" s="24">
        <v>1</v>
      </c>
      <c r="IC195" s="24">
        <v>2</v>
      </c>
      <c r="ID195" s="24">
        <v>4</v>
      </c>
      <c r="IE195" s="25" t="s">
        <v>5749</v>
      </c>
      <c r="IF195" s="24">
        <v>2</v>
      </c>
      <c r="IG195" s="24">
        <v>2</v>
      </c>
      <c r="IH195" s="25" t="s">
        <v>427</v>
      </c>
      <c r="II195" s="25" t="s">
        <v>391</v>
      </c>
      <c r="IJ195" s="25"/>
      <c r="IK195" s="74">
        <v>1</v>
      </c>
      <c r="IL195" s="25" t="s">
        <v>428</v>
      </c>
      <c r="IM195" s="74">
        <v>33</v>
      </c>
      <c r="IN195" s="25"/>
      <c r="IO195" s="74">
        <v>1</v>
      </c>
      <c r="IP195" s="25" t="s">
        <v>5750</v>
      </c>
      <c r="IQ195" s="25" t="s">
        <v>5751</v>
      </c>
      <c r="IR195" s="25" t="s">
        <v>320</v>
      </c>
      <c r="IS195" s="25"/>
      <c r="IT195" s="74">
        <v>-888</v>
      </c>
      <c r="IU195" s="25" t="s">
        <v>5752</v>
      </c>
      <c r="IV195" s="74">
        <v>21</v>
      </c>
      <c r="IW195" s="25"/>
      <c r="IX195" s="74">
        <v>1</v>
      </c>
      <c r="IY195" s="25" t="s">
        <v>5753</v>
      </c>
      <c r="IZ195" s="25" t="s">
        <v>495</v>
      </c>
      <c r="JA195" s="74">
        <v>40</v>
      </c>
      <c r="JB195" s="25"/>
      <c r="JC195" s="74">
        <v>1</v>
      </c>
      <c r="JD195" s="25" t="s">
        <v>635</v>
      </c>
      <c r="JE195" s="74">
        <v>60</v>
      </c>
      <c r="JF195" s="25"/>
      <c r="JG195" s="74">
        <v>1</v>
      </c>
      <c r="JH195" s="25" t="s">
        <v>5754</v>
      </c>
      <c r="JI195" s="24">
        <v>2</v>
      </c>
      <c r="JJ195" s="24">
        <v>2</v>
      </c>
      <c r="JK195" s="24">
        <v>2</v>
      </c>
      <c r="JL195" s="24">
        <v>2</v>
      </c>
      <c r="JM195" s="25" t="s">
        <v>5755</v>
      </c>
      <c r="JN195" s="24">
        <v>1</v>
      </c>
      <c r="JO195" s="24">
        <v>2</v>
      </c>
      <c r="JP195" s="24">
        <v>2</v>
      </c>
      <c r="JQ195" s="24">
        <v>3</v>
      </c>
      <c r="JR195" s="24">
        <v>1</v>
      </c>
      <c r="JS195" s="25" t="s">
        <v>5756</v>
      </c>
      <c r="JT195" s="24">
        <v>2</v>
      </c>
      <c r="JU195" s="24">
        <v>1</v>
      </c>
      <c r="JV195" s="25" t="s">
        <v>5756</v>
      </c>
      <c r="JW195" s="24">
        <v>4</v>
      </c>
      <c r="JX195" s="24">
        <v>2</v>
      </c>
      <c r="JY195" s="24">
        <v>2</v>
      </c>
      <c r="JZ195" s="24">
        <v>1</v>
      </c>
      <c r="KA195" s="24">
        <v>0</v>
      </c>
      <c r="KB195" s="25" t="s">
        <v>313</v>
      </c>
      <c r="KC195" s="25" t="s">
        <v>313</v>
      </c>
      <c r="KD195" s="24">
        <v>1</v>
      </c>
      <c r="KE195" s="24">
        <v>12.582000000000001</v>
      </c>
      <c r="KF195" s="24">
        <v>43.095999999999997</v>
      </c>
      <c r="KG195" s="24">
        <v>44.377000000000002</v>
      </c>
      <c r="KH195" s="24">
        <v>10</v>
      </c>
      <c r="KI195" s="24">
        <v>2</v>
      </c>
      <c r="KJ195" s="24">
        <v>1</v>
      </c>
      <c r="KK195" s="24">
        <v>2</v>
      </c>
      <c r="KL195" s="24">
        <v>3</v>
      </c>
      <c r="KM195" s="24">
        <v>2</v>
      </c>
      <c r="KN195" s="24">
        <v>11</v>
      </c>
      <c r="KO195" s="24">
        <v>1</v>
      </c>
      <c r="KP195" s="25" t="s">
        <v>322</v>
      </c>
      <c r="KQ195" s="25" t="s">
        <v>313</v>
      </c>
      <c r="KR195" s="24">
        <v>1</v>
      </c>
      <c r="KS195" s="25" t="s">
        <v>331</v>
      </c>
      <c r="KT195" s="25" t="s">
        <v>5757</v>
      </c>
      <c r="KU195" s="24">
        <v>4</v>
      </c>
      <c r="KV195" s="24">
        <v>3</v>
      </c>
      <c r="KW195" s="24">
        <v>3</v>
      </c>
      <c r="KX195" s="24">
        <v>2</v>
      </c>
      <c r="KY195" s="24">
        <v>5</v>
      </c>
      <c r="KZ195" s="24">
        <v>5</v>
      </c>
      <c r="LA195" s="24">
        <v>4</v>
      </c>
      <c r="LB195" s="24">
        <v>4</v>
      </c>
      <c r="LC195" s="24">
        <v>5</v>
      </c>
      <c r="LD195" s="24">
        <v>4</v>
      </c>
      <c r="LE195" s="24">
        <v>3</v>
      </c>
      <c r="LF195" s="24">
        <v>3</v>
      </c>
      <c r="LG195" s="24">
        <v>5</v>
      </c>
      <c r="LH195" s="24">
        <v>2</v>
      </c>
      <c r="LI195" s="24">
        <v>4</v>
      </c>
      <c r="LJ195" s="24">
        <v>3</v>
      </c>
      <c r="LK195" s="24">
        <v>2</v>
      </c>
      <c r="LL195" s="24">
        <v>3</v>
      </c>
      <c r="LM195" s="24">
        <v>2</v>
      </c>
      <c r="LN195" s="24">
        <v>5</v>
      </c>
      <c r="LO195" s="24">
        <v>4</v>
      </c>
      <c r="LP195" s="24">
        <v>5</v>
      </c>
      <c r="LQ195" s="24">
        <v>4</v>
      </c>
      <c r="LR195" s="24">
        <v>3</v>
      </c>
      <c r="LS195" s="24">
        <v>4</v>
      </c>
      <c r="LT195" s="24">
        <v>4</v>
      </c>
      <c r="LU195" s="24">
        <v>5</v>
      </c>
      <c r="LV195" s="25" t="s">
        <v>5758</v>
      </c>
      <c r="LW195" s="25" t="s">
        <v>5759</v>
      </c>
      <c r="LX195" s="25" t="s">
        <v>5760</v>
      </c>
      <c r="LY195" s="25" t="s">
        <v>5761</v>
      </c>
      <c r="LZ195" s="24">
        <v>52</v>
      </c>
      <c r="MA195">
        <f t="shared" si="175"/>
        <v>8</v>
      </c>
      <c r="MB195">
        <f t="shared" si="176"/>
        <v>13</v>
      </c>
      <c r="MC195">
        <f t="shared" si="177"/>
        <v>12</v>
      </c>
      <c r="MD195">
        <f t="shared" si="178"/>
        <v>10</v>
      </c>
      <c r="ME195">
        <f t="shared" ref="ME195:ME258" si="208">IF(AND(KU195="",LF195=""),"",SUM(KU195:LF195))</f>
        <v>45</v>
      </c>
      <c r="MF195">
        <f t="shared" ref="MF195:MF258" si="209">IF(AND(AD195="",AI195=""),"",AVERAGE(AD195:AI195))</f>
        <v>1.3333333333333333</v>
      </c>
      <c r="MG195">
        <f t="shared" ref="MG195:MG258" si="210">IF(AND(HY195="",ID195=""),"",AVERAGE(HY195:ID195))</f>
        <v>2.1666666666666665</v>
      </c>
      <c r="MH195">
        <f t="shared" ref="MH195:MH258" si="211">IF(AND(HB195="",HF195=""),"",AVERAGE(HB195:HF195))</f>
        <v>2.4</v>
      </c>
      <c r="MI195">
        <f t="shared" ref="MI195:MI258" si="212">IF(AND(KI195="",KM195=""),"",AVERAGE(KI195:KM195))</f>
        <v>2</v>
      </c>
      <c r="MJ195">
        <f t="shared" ref="MJ195:MJ258" si="213">IF(AND(KU195="",LF195=""),"",AVERAGE(KU195:LF195))</f>
        <v>3.75</v>
      </c>
      <c r="MK195">
        <f t="shared" ref="MK195:MK258" si="214">IF(AND(AC195="", FI195=""), "", AVERAGE(AC195, AP195, CU195, EN195, FI195))</f>
        <v>1.8</v>
      </c>
      <c r="ML195">
        <f t="shared" ref="ML195:ML258" si="215">IF(AND(AB195="", FH195=""), "", AVERAGE(AB195, AO195, CT195, EM195, FH195))</f>
        <v>2</v>
      </c>
      <c r="MM195">
        <f t="shared" ref="MM195:MM258" si="216">IF(GU195="","",GU195)</f>
        <v>3</v>
      </c>
      <c r="MN195">
        <f t="shared" ref="MN195:MN258" si="217">IF(GT195="","",GT195)</f>
        <v>2</v>
      </c>
      <c r="MO195">
        <f t="shared" ref="MO195:MO258" si="218">IF(AND(AC195="", GU195=""), "", AVERAGE(AC195, AP195, CU195, EN195, FI195, GU195))</f>
        <v>2</v>
      </c>
      <c r="MP195">
        <f t="shared" ref="MP195:MP258" si="219">IF(AND(AB195="", GT195=""), "", AVERAGE(AB195, AO195, CT195, EM195, FH195, GT195))</f>
        <v>2</v>
      </c>
      <c r="MQ195">
        <f t="shared" ref="MQ195:MQ258" si="220">IF(AND(IG195="", JY195=""), "", AVERAGE(IG195, JJ195, JY195))</f>
        <v>2</v>
      </c>
      <c r="MR195">
        <f t="shared" ref="MR195:MR258" si="221">IF(AND(IF195="", JX195=""), "", AVERAGE(IF195, JI195, JX195))</f>
        <v>2</v>
      </c>
      <c r="MS195">
        <f t="shared" ref="MS195:MS258" si="222">IF(AND(BQ195="", EY195=""), "", AVERAGE(BQ195,CF195,CR195,DJ195,DY195,EK195,EY195))</f>
        <v>97.428571428571431</v>
      </c>
      <c r="MT195">
        <f t="shared" ref="MT195:MT258" si="223">IF(AND(BR195="", EZ195=""), "", AVERAGE(BR195,CG195,CS195,DK195,DZ195,EL195,EZ195))</f>
        <v>96.285714285714292</v>
      </c>
      <c r="MU195" s="77">
        <f t="shared" si="179"/>
        <v>1</v>
      </c>
      <c r="MV195">
        <f t="shared" si="180"/>
        <v>0</v>
      </c>
      <c r="MW195">
        <v>1</v>
      </c>
      <c r="MX195">
        <v>1</v>
      </c>
      <c r="MY195">
        <f t="shared" si="181"/>
        <v>0</v>
      </c>
      <c r="MZ195">
        <v>0</v>
      </c>
      <c r="NA195">
        <v>1</v>
      </c>
      <c r="NB195">
        <f t="shared" si="182"/>
        <v>1</v>
      </c>
      <c r="NC195">
        <f t="shared" si="183"/>
        <v>0</v>
      </c>
      <c r="ND195">
        <f t="shared" si="184"/>
        <v>1</v>
      </c>
      <c r="NE195">
        <f t="shared" si="185"/>
        <v>0</v>
      </c>
      <c r="NF195">
        <f t="shared" si="186"/>
        <v>1</v>
      </c>
      <c r="NG195">
        <f t="shared" si="187"/>
        <v>1</v>
      </c>
      <c r="NH195">
        <f t="shared" si="188"/>
        <v>1</v>
      </c>
      <c r="NI195">
        <f t="shared" si="189"/>
        <v>1</v>
      </c>
      <c r="NJ195">
        <f t="shared" si="190"/>
        <v>0</v>
      </c>
      <c r="NK195">
        <f t="shared" si="191"/>
        <v>1</v>
      </c>
      <c r="NL195">
        <f t="shared" si="192"/>
        <v>1</v>
      </c>
      <c r="NM195">
        <f t="shared" si="193"/>
        <v>1</v>
      </c>
      <c r="NN195" s="77">
        <f t="shared" si="194"/>
        <v>1</v>
      </c>
      <c r="NO195" s="77">
        <f t="shared" si="195"/>
        <v>1</v>
      </c>
      <c r="NP195" s="77">
        <f t="shared" si="196"/>
        <v>1</v>
      </c>
      <c r="NQ195" s="77">
        <f t="shared" si="197"/>
        <v>1</v>
      </c>
      <c r="NR195" s="77">
        <f t="shared" si="198"/>
        <v>1</v>
      </c>
      <c r="NS195" s="77">
        <f t="shared" si="199"/>
        <v>1</v>
      </c>
      <c r="NT195" s="77">
        <f t="shared" si="200"/>
        <v>1</v>
      </c>
      <c r="NU195" s="77">
        <f t="shared" si="201"/>
        <v>1</v>
      </c>
      <c r="NV195" s="77">
        <f t="shared" si="202"/>
        <v>1</v>
      </c>
      <c r="NW195" s="77" t="e">
        <f>IF(LEN(VLOOKUP(I:I,#REF!, 2, 0))=0, "", VLOOKUP(I:I,#REF!, 2, 0))</f>
        <v>#REF!</v>
      </c>
      <c r="NX195" s="77" t="e">
        <f>IF(LEN(VLOOKUP(I:I,#REF!, 3, 0))=0, "", VLOOKUP(I:I,#REF!, 3, 0))</f>
        <v>#REF!</v>
      </c>
      <c r="NY195" s="77">
        <f t="shared" ref="NY195:NY258" si="224">IF(AND(MV195="", MW195="", MX195="", MY195="",MZ195="", NA195=""),"", SUM(MV195:NA195)/COUNT(MV195:NA195))</f>
        <v>0.5</v>
      </c>
      <c r="NZ195" s="77">
        <f t="shared" ref="NZ195:NZ258" si="225">IF(AND( MW195="", MX195="",MZ195="", NA195=""),"", SUM(MW195, MX195,MZ195,NA195)/COUNT(MW195, MX195,MZ195,NA195))</f>
        <v>0.75</v>
      </c>
      <c r="OA195" s="77">
        <f t="shared" ref="OA195:OA258" si="226">IF(AND( MV195="", MY195=""),"", SUM(MV195, MY195)/COUNT(MV195, MY195))</f>
        <v>0</v>
      </c>
      <c r="OB195" s="77">
        <f t="shared" si="203"/>
        <v>0.66666666666666663</v>
      </c>
      <c r="OC195">
        <f t="shared" si="204"/>
        <v>1</v>
      </c>
      <c r="OD195" s="77">
        <f t="shared" ref="OD195:OD258" si="227">IF(AND( NC195="",NE195="", NF195="", NG195=""),"", SUM(NC195, NE195, NF195, NG195)/COUNT(NC195, NE195, NF195, NG195))</f>
        <v>0.5</v>
      </c>
      <c r="OE195">
        <f t="shared" si="205"/>
        <v>0.93333333333333335</v>
      </c>
      <c r="OF195">
        <f t="shared" si="206"/>
        <v>0.90909090909090906</v>
      </c>
      <c r="OG195" t="e">
        <f t="shared" ref="OG195:OG258" si="228">IF(AND( NO195="", NS195="", NU195=""),"", SUM(NO195, NS195, NN195, NU195, NW195, NX195)/COUNT(NO195, NS195, NN195,NU195, NW195, NX195))</f>
        <v>#REF!</v>
      </c>
      <c r="OH195">
        <f t="shared" si="207"/>
        <v>0.58333333333333337</v>
      </c>
      <c r="OI195">
        <f t="shared" ref="OI195:OI258" si="229">IF(AND(MV195="", MY195="", NB195="", ND195=""),"", SUM(MV195, MY195, NB195,ND195)/COUNT(MV195, MY195, NB195,ND195))</f>
        <v>0.5</v>
      </c>
      <c r="OJ195" s="77">
        <f t="shared" ref="OJ195:OJ258" si="230">IF(AND( MW195="", MX195="",MZ195="", NA195="",  NF195="", NG195=""),"", SUM(MW195, MX195,MZ195,NA195, NF195, NG195,NC195, NE195)/COUNT(MW195, MX195,MZ195,NA195, NF195, NG195,NC195, NE195))</f>
        <v>0.625</v>
      </c>
      <c r="OK195" t="e">
        <f>IF(LEN(VLOOKUP(I:I,#REF!, 2, 0))=0, "", VLOOKUP(I:I,#REF!, 2, 0))</f>
        <v>#REF!</v>
      </c>
      <c r="OL195" t="e">
        <f>IF(LEN(VLOOKUP(I:I,#REF!, 3, 0))=0, "", VLOOKUP(I:I,#REF!, 3, 0))</f>
        <v>#REF!</v>
      </c>
      <c r="OM195" t="s">
        <v>353</v>
      </c>
      <c r="ON195" t="s">
        <v>353</v>
      </c>
      <c r="OO195" s="1">
        <v>1</v>
      </c>
      <c r="OP195">
        <f t="shared" ref="OP195:OP258" si="231">IF(AND(HY195="",IC195=""),"",SUM(HY195:IC195))</f>
        <v>9</v>
      </c>
      <c r="OQ195">
        <v>0</v>
      </c>
      <c r="OR195">
        <v>6</v>
      </c>
      <c r="OS195">
        <f t="shared" ref="OS195:OS258" si="232">IF(AND(AD195="",AI195=""),"",SUM(AD195,AE195, AF195, AG195, AI195))</f>
        <v>7</v>
      </c>
    </row>
    <row r="196" spans="1:409" ht="18" customHeight="1">
      <c r="F196">
        <v>1</v>
      </c>
      <c r="G196">
        <v>1</v>
      </c>
      <c r="H196" s="112" t="s">
        <v>5762</v>
      </c>
      <c r="I196" s="112" t="s">
        <v>5762</v>
      </c>
      <c r="J196" s="22"/>
      <c r="K196" s="23">
        <v>44264.603263888886</v>
      </c>
      <c r="L196" s="23">
        <v>44264.676226851851</v>
      </c>
      <c r="M196" s="24">
        <v>100</v>
      </c>
      <c r="N196" s="24">
        <v>1</v>
      </c>
      <c r="O196" s="74">
        <v>1</v>
      </c>
      <c r="P196" s="25" t="s">
        <v>313</v>
      </c>
      <c r="Q196" s="24">
        <v>6304</v>
      </c>
      <c r="R196" s="24">
        <v>1</v>
      </c>
      <c r="S196" s="23">
        <v>44264.676244618058</v>
      </c>
      <c r="T196" s="25" t="s">
        <v>314</v>
      </c>
      <c r="U196" s="25" t="s">
        <v>888</v>
      </c>
      <c r="V196" s="25" t="s">
        <v>889</v>
      </c>
      <c r="W196" s="25" t="s">
        <v>1159</v>
      </c>
      <c r="X196" s="24">
        <v>13.465</v>
      </c>
      <c r="Y196" s="24">
        <v>26.242000000000001</v>
      </c>
      <c r="Z196" s="24">
        <v>27.359000000000002</v>
      </c>
      <c r="AA196" s="24">
        <v>3</v>
      </c>
      <c r="AB196" s="24">
        <v>3</v>
      </c>
      <c r="AC196" s="24">
        <v>2</v>
      </c>
      <c r="AD196" s="24">
        <v>2</v>
      </c>
      <c r="AE196" s="24">
        <v>0</v>
      </c>
      <c r="AF196" s="24">
        <v>2</v>
      </c>
      <c r="AG196" s="24">
        <v>2</v>
      </c>
      <c r="AH196" s="24">
        <v>3</v>
      </c>
      <c r="AI196" s="24">
        <v>1</v>
      </c>
      <c r="AJ196" s="25" t="s">
        <v>5763</v>
      </c>
      <c r="AK196" s="24">
        <v>1.21</v>
      </c>
      <c r="AL196" s="24">
        <v>7.9950000000000001</v>
      </c>
      <c r="AM196" s="24">
        <v>9.4209999999999994</v>
      </c>
      <c r="AN196" s="24">
        <v>4</v>
      </c>
      <c r="AO196" s="24">
        <v>3</v>
      </c>
      <c r="AP196" s="24">
        <v>3</v>
      </c>
      <c r="AQ196" s="24">
        <v>0</v>
      </c>
      <c r="AR196" s="24">
        <v>0</v>
      </c>
      <c r="AS196" s="24">
        <v>172.85599999999999</v>
      </c>
      <c r="AT196" s="24">
        <v>0</v>
      </c>
      <c r="AU196" s="24">
        <v>8.1</v>
      </c>
      <c r="AV196" s="24">
        <v>398.05200000000002</v>
      </c>
      <c r="AW196" s="24">
        <v>400.96300000000002</v>
      </c>
      <c r="AX196" s="24">
        <v>17</v>
      </c>
      <c r="AY196" s="25" t="s">
        <v>2413</v>
      </c>
      <c r="AZ196" s="25" t="s">
        <v>377</v>
      </c>
      <c r="BA196" s="25"/>
      <c r="BB196" s="74">
        <v>1</v>
      </c>
      <c r="BC196" s="25" t="s">
        <v>5764</v>
      </c>
      <c r="BD196" s="24">
        <v>0</v>
      </c>
      <c r="BE196" s="24">
        <v>0</v>
      </c>
      <c r="BF196" s="24">
        <v>292.46800000000002</v>
      </c>
      <c r="BG196" s="24">
        <v>0</v>
      </c>
      <c r="BH196" s="24">
        <v>4.3550000000000004</v>
      </c>
      <c r="BI196" s="24">
        <v>4.3550000000000004</v>
      </c>
      <c r="BJ196" s="24">
        <v>34.49</v>
      </c>
      <c r="BK196" s="24">
        <v>1</v>
      </c>
      <c r="BL196" s="25" t="s">
        <v>1297</v>
      </c>
      <c r="BM196" s="24">
        <v>48.645000000000003</v>
      </c>
      <c r="BN196" s="24">
        <v>48.645000000000003</v>
      </c>
      <c r="BO196" s="24">
        <v>49.904000000000003</v>
      </c>
      <c r="BP196" s="24">
        <v>1</v>
      </c>
      <c r="BQ196" s="24">
        <v>96</v>
      </c>
      <c r="BR196" s="24">
        <v>100</v>
      </c>
      <c r="BS196" s="24">
        <v>9.3659999999999997</v>
      </c>
      <c r="BT196" s="24">
        <v>220.256</v>
      </c>
      <c r="BU196" s="24">
        <v>265.89400000000001</v>
      </c>
      <c r="BV196" s="24">
        <v>6</v>
      </c>
      <c r="BW196" s="25" t="s">
        <v>5765</v>
      </c>
      <c r="BX196" s="25" t="s">
        <v>516</v>
      </c>
      <c r="BY196" s="25"/>
      <c r="BZ196" s="74">
        <v>0</v>
      </c>
      <c r="CA196" s="25" t="s">
        <v>5766</v>
      </c>
      <c r="CB196" s="24">
        <v>56.207000000000001</v>
      </c>
      <c r="CC196" s="24">
        <v>56.207000000000001</v>
      </c>
      <c r="CD196" s="24">
        <v>69.790000000000006</v>
      </c>
      <c r="CE196" s="24">
        <v>1</v>
      </c>
      <c r="CF196" s="24">
        <v>100</v>
      </c>
      <c r="CG196" s="24">
        <v>94</v>
      </c>
      <c r="CH196" s="24">
        <v>41.631999999999998</v>
      </c>
      <c r="CI196" s="24">
        <v>106.001</v>
      </c>
      <c r="CJ196" s="24">
        <v>108.962</v>
      </c>
      <c r="CK196" s="24">
        <v>4</v>
      </c>
      <c r="CL196" s="99" t="s">
        <v>413</v>
      </c>
      <c r="CM196" s="96" t="s">
        <v>414</v>
      </c>
      <c r="CN196" s="24">
        <v>2.8580000000000001</v>
      </c>
      <c r="CO196" s="24">
        <v>184.59899999999999</v>
      </c>
      <c r="CP196" s="24">
        <v>186.43899999999999</v>
      </c>
      <c r="CQ196" s="24">
        <v>21</v>
      </c>
      <c r="CR196" s="24">
        <v>100</v>
      </c>
      <c r="CS196" s="24">
        <v>100</v>
      </c>
      <c r="CT196" s="24">
        <v>4</v>
      </c>
      <c r="CU196" s="24">
        <v>1</v>
      </c>
      <c r="CV196" s="25" t="s">
        <v>5767</v>
      </c>
      <c r="CW196" s="24">
        <v>238.73699999999999</v>
      </c>
      <c r="CX196" s="24">
        <v>238.73699999999999</v>
      </c>
      <c r="CY196" s="24">
        <v>288.94400000000002</v>
      </c>
      <c r="CZ196" s="24">
        <v>1</v>
      </c>
      <c r="DA196" s="24">
        <v>3.74</v>
      </c>
      <c r="DB196" s="24">
        <v>33.320999999999998</v>
      </c>
      <c r="DC196" s="24">
        <v>36.75</v>
      </c>
      <c r="DD196" s="24">
        <v>2</v>
      </c>
      <c r="DE196" s="25" t="s">
        <v>1297</v>
      </c>
      <c r="DF196" s="24">
        <v>896.13199999999995</v>
      </c>
      <c r="DG196" s="24">
        <v>896.13199999999995</v>
      </c>
      <c r="DH196" s="24">
        <v>917.21299999999997</v>
      </c>
      <c r="DI196" s="24">
        <v>1</v>
      </c>
      <c r="DJ196" s="24">
        <v>92</v>
      </c>
      <c r="DK196" s="24">
        <v>96</v>
      </c>
      <c r="DL196" s="24">
        <v>62.582999999999998</v>
      </c>
      <c r="DM196" s="24">
        <v>727.87300000000005</v>
      </c>
      <c r="DN196" s="24">
        <v>741.7</v>
      </c>
      <c r="DO196" s="24">
        <v>12</v>
      </c>
      <c r="DP196" s="25" t="s">
        <v>5768</v>
      </c>
      <c r="DQ196" s="25" t="s">
        <v>572</v>
      </c>
      <c r="DR196" s="25"/>
      <c r="DS196" s="74">
        <v>0</v>
      </c>
      <c r="DT196" s="25" t="s">
        <v>5769</v>
      </c>
      <c r="DU196" s="24">
        <v>0</v>
      </c>
      <c r="DV196" s="24">
        <v>0</v>
      </c>
      <c r="DW196" s="24">
        <v>69.376999999999995</v>
      </c>
      <c r="DX196" s="24">
        <v>0</v>
      </c>
      <c r="DY196" s="24">
        <v>97</v>
      </c>
      <c r="DZ196" s="24">
        <v>97</v>
      </c>
      <c r="EA196" s="24">
        <v>17.498999999999999</v>
      </c>
      <c r="EB196" s="24">
        <v>72.132000000000005</v>
      </c>
      <c r="EC196" s="24">
        <v>79.156999999999996</v>
      </c>
      <c r="ED196" s="24">
        <v>2</v>
      </c>
      <c r="EE196" s="96" t="s">
        <v>417</v>
      </c>
      <c r="EF196" s="96" t="s">
        <v>5770</v>
      </c>
      <c r="EG196" s="24">
        <v>0</v>
      </c>
      <c r="EH196" s="24">
        <v>0</v>
      </c>
      <c r="EI196" s="24">
        <v>190.49</v>
      </c>
      <c r="EJ196" s="24">
        <v>0</v>
      </c>
      <c r="EK196" s="24">
        <v>91</v>
      </c>
      <c r="EL196" s="24">
        <v>90</v>
      </c>
      <c r="EM196" s="24">
        <v>2</v>
      </c>
      <c r="EN196" s="24">
        <v>4</v>
      </c>
      <c r="EO196" s="25" t="s">
        <v>5771</v>
      </c>
      <c r="EP196" s="24">
        <v>4.4580000000000002</v>
      </c>
      <c r="EQ196" s="24">
        <v>15.007</v>
      </c>
      <c r="ER196" s="24">
        <v>16.263999999999999</v>
      </c>
      <c r="ES196" s="24">
        <v>5</v>
      </c>
      <c r="ET196" s="25" t="s">
        <v>5772</v>
      </c>
      <c r="EU196" s="24">
        <v>0</v>
      </c>
      <c r="EV196" s="24">
        <v>0</v>
      </c>
      <c r="EW196" s="24">
        <v>317.78300000000002</v>
      </c>
      <c r="EX196" s="24">
        <v>0</v>
      </c>
      <c r="EY196" s="24">
        <v>95</v>
      </c>
      <c r="EZ196" s="24">
        <v>95</v>
      </c>
      <c r="FA196" s="24">
        <v>2.8</v>
      </c>
      <c r="FB196" s="24">
        <v>138.102</v>
      </c>
      <c r="FC196" s="24">
        <v>139.53899999999999</v>
      </c>
      <c r="FD196" s="24">
        <v>10</v>
      </c>
      <c r="FE196" s="25" t="s">
        <v>5773</v>
      </c>
      <c r="FF196" s="24">
        <v>3</v>
      </c>
      <c r="FG196" s="24">
        <v>2</v>
      </c>
      <c r="FH196" s="24">
        <v>3</v>
      </c>
      <c r="FI196" s="24">
        <v>2</v>
      </c>
      <c r="FJ196" s="24">
        <v>1</v>
      </c>
      <c r="FK196" s="24">
        <v>0</v>
      </c>
      <c r="FL196" s="25" t="s">
        <v>313</v>
      </c>
      <c r="FM196" s="25" t="s">
        <v>313</v>
      </c>
      <c r="FN196" s="24">
        <v>1</v>
      </c>
      <c r="FO196" s="24">
        <v>10.086</v>
      </c>
      <c r="FP196" s="24">
        <v>207.36799999999999</v>
      </c>
      <c r="FQ196" s="24">
        <v>208.48099999999999</v>
      </c>
      <c r="FR196" s="24">
        <v>36</v>
      </c>
      <c r="FS196" s="25" t="s">
        <v>2145</v>
      </c>
      <c r="FT196" s="25" t="s">
        <v>323</v>
      </c>
      <c r="FU196" s="25"/>
      <c r="FV196" s="74">
        <v>1</v>
      </c>
      <c r="FW196" s="25" t="s">
        <v>5774</v>
      </c>
      <c r="FX196" s="25" t="s">
        <v>370</v>
      </c>
      <c r="FY196" s="24">
        <v>233.37799999999999</v>
      </c>
      <c r="FZ196" s="24">
        <v>479.65300000000002</v>
      </c>
      <c r="GA196" s="24">
        <v>481.00200000000001</v>
      </c>
      <c r="GB196" s="24">
        <v>8</v>
      </c>
      <c r="GC196" s="25" t="s">
        <v>5775</v>
      </c>
      <c r="GD196" s="25" t="s">
        <v>327</v>
      </c>
      <c r="GE196" s="25"/>
      <c r="GF196" s="74">
        <v>0</v>
      </c>
      <c r="GG196" s="25" t="s">
        <v>5776</v>
      </c>
      <c r="GH196" s="25" t="s">
        <v>339</v>
      </c>
      <c r="GI196" s="24">
        <v>36.627000000000002</v>
      </c>
      <c r="GJ196" s="24">
        <v>38.801000000000002</v>
      </c>
      <c r="GK196" s="24">
        <v>89.037000000000006</v>
      </c>
      <c r="GL196" s="24">
        <v>2</v>
      </c>
      <c r="GM196" s="24">
        <v>1</v>
      </c>
      <c r="GN196" s="25" t="s">
        <v>5777</v>
      </c>
      <c r="GO196" s="24">
        <v>13.823</v>
      </c>
      <c r="GP196" s="24">
        <v>18.788</v>
      </c>
      <c r="GQ196" s="24">
        <v>21.091999999999999</v>
      </c>
      <c r="GR196" s="24">
        <v>2</v>
      </c>
      <c r="GS196" s="24">
        <v>2</v>
      </c>
      <c r="GT196" s="24">
        <v>3</v>
      </c>
      <c r="GU196" s="24">
        <v>1</v>
      </c>
      <c r="GV196" s="24">
        <v>3</v>
      </c>
      <c r="GW196" s="25" t="s">
        <v>912</v>
      </c>
      <c r="GX196" s="24">
        <v>9.9499999999999993</v>
      </c>
      <c r="GY196" s="24">
        <v>46.408999999999999</v>
      </c>
      <c r="GZ196" s="24">
        <v>49.585999999999999</v>
      </c>
      <c r="HA196" s="24">
        <v>7</v>
      </c>
      <c r="HB196" s="24">
        <v>2</v>
      </c>
      <c r="HC196" s="24">
        <v>3</v>
      </c>
      <c r="HD196" s="24">
        <v>2</v>
      </c>
      <c r="HE196" s="24">
        <v>2</v>
      </c>
      <c r="HF196" s="24">
        <v>2</v>
      </c>
      <c r="HG196" s="24">
        <v>4</v>
      </c>
      <c r="HH196" s="24">
        <v>4</v>
      </c>
      <c r="HI196" s="25" t="s">
        <v>3684</v>
      </c>
      <c r="HJ196" s="25" t="s">
        <v>3685</v>
      </c>
      <c r="HK196" s="8"/>
      <c r="HL196" s="25" t="s">
        <v>5762</v>
      </c>
      <c r="HM196" s="23">
        <v>44267.427615740744</v>
      </c>
      <c r="HN196" s="23">
        <v>44267.459641203706</v>
      </c>
      <c r="HO196" s="24">
        <v>100</v>
      </c>
      <c r="HP196" s="24">
        <v>2767</v>
      </c>
      <c r="HQ196" s="24">
        <v>1</v>
      </c>
      <c r="HR196" s="23">
        <v>44267.459653622682</v>
      </c>
      <c r="HS196" s="25" t="s">
        <v>314</v>
      </c>
      <c r="HT196" s="25" t="s">
        <v>407</v>
      </c>
      <c r="HU196" s="25" t="s">
        <v>444</v>
      </c>
      <c r="HV196" s="25" t="s">
        <v>1159</v>
      </c>
      <c r="HW196" s="24">
        <v>1</v>
      </c>
      <c r="HX196" s="24">
        <v>0</v>
      </c>
      <c r="HY196" s="24">
        <v>2</v>
      </c>
      <c r="HZ196" s="24">
        <v>1</v>
      </c>
      <c r="IA196" s="24">
        <v>2</v>
      </c>
      <c r="IB196" s="24">
        <v>2</v>
      </c>
      <c r="IC196" s="24">
        <v>2</v>
      </c>
      <c r="ID196" s="24">
        <v>2</v>
      </c>
      <c r="IE196" s="25" t="s">
        <v>5778</v>
      </c>
      <c r="IF196" s="24">
        <v>3</v>
      </c>
      <c r="IG196" s="24">
        <v>1</v>
      </c>
      <c r="IH196" s="25" t="s">
        <v>1377</v>
      </c>
      <c r="II196" s="25" t="s">
        <v>391</v>
      </c>
      <c r="IJ196" s="25"/>
      <c r="IK196" s="74">
        <v>1</v>
      </c>
      <c r="IL196" s="25" t="s">
        <v>5779</v>
      </c>
      <c r="IM196" s="74">
        <v>33</v>
      </c>
      <c r="IN196" s="25"/>
      <c r="IO196" s="74">
        <v>1</v>
      </c>
      <c r="IP196" s="25" t="s">
        <v>5780</v>
      </c>
      <c r="IQ196" s="25" t="s">
        <v>5781</v>
      </c>
      <c r="IR196" s="74">
        <v>22</v>
      </c>
      <c r="IS196" s="25"/>
      <c r="IT196" s="74">
        <v>1</v>
      </c>
      <c r="IU196" s="25" t="s">
        <v>5782</v>
      </c>
      <c r="IV196" s="74">
        <v>19</v>
      </c>
      <c r="IW196" s="25"/>
      <c r="IX196" s="74">
        <v>0</v>
      </c>
      <c r="IY196" s="25" t="s">
        <v>5783</v>
      </c>
      <c r="IZ196" s="25" t="s">
        <v>5784</v>
      </c>
      <c r="JA196" s="74">
        <v>40</v>
      </c>
      <c r="JB196" s="25"/>
      <c r="JC196" s="74">
        <v>1</v>
      </c>
      <c r="JD196" s="25" t="s">
        <v>5785</v>
      </c>
      <c r="JE196" s="74">
        <v>72</v>
      </c>
      <c r="JF196" s="25"/>
      <c r="JG196" s="74">
        <v>0</v>
      </c>
      <c r="JH196" s="25" t="s">
        <v>5786</v>
      </c>
      <c r="JI196" s="24">
        <v>2</v>
      </c>
      <c r="JJ196" s="24">
        <v>2</v>
      </c>
      <c r="JK196" s="24">
        <v>2</v>
      </c>
      <c r="JL196" s="24">
        <v>2</v>
      </c>
      <c r="JM196" s="25" t="s">
        <v>5787</v>
      </c>
      <c r="JN196" s="24">
        <v>1</v>
      </c>
      <c r="JO196" s="24">
        <v>2</v>
      </c>
      <c r="JP196" s="24">
        <v>2</v>
      </c>
      <c r="JQ196" s="24">
        <v>3</v>
      </c>
      <c r="JR196" s="24">
        <v>1</v>
      </c>
      <c r="JS196" s="25" t="s">
        <v>5788</v>
      </c>
      <c r="JT196" s="24">
        <v>2</v>
      </c>
      <c r="JU196" s="24">
        <v>1</v>
      </c>
      <c r="JV196" s="25" t="s">
        <v>5789</v>
      </c>
      <c r="JW196" s="24">
        <v>2</v>
      </c>
      <c r="JX196" s="24">
        <v>2</v>
      </c>
      <c r="JY196" s="24">
        <v>1</v>
      </c>
      <c r="JZ196" s="24">
        <v>1</v>
      </c>
      <c r="KA196" s="24">
        <v>0</v>
      </c>
      <c r="KB196" s="25" t="s">
        <v>313</v>
      </c>
      <c r="KC196" s="25" t="s">
        <v>313</v>
      </c>
      <c r="KD196" s="24">
        <v>1</v>
      </c>
      <c r="KE196" s="24">
        <v>7.5519999999999996</v>
      </c>
      <c r="KF196" s="24">
        <v>22.844000000000001</v>
      </c>
      <c r="KG196" s="24">
        <v>23.9</v>
      </c>
      <c r="KH196" s="24">
        <v>5</v>
      </c>
      <c r="KI196" s="24">
        <v>2</v>
      </c>
      <c r="KJ196" s="24">
        <v>2</v>
      </c>
      <c r="KK196" s="24">
        <v>3</v>
      </c>
      <c r="KL196" s="24">
        <v>3</v>
      </c>
      <c r="KM196" s="24">
        <v>2</v>
      </c>
      <c r="KN196" s="24">
        <v>10</v>
      </c>
      <c r="KO196" s="24">
        <v>1</v>
      </c>
      <c r="KP196" s="25" t="s">
        <v>424</v>
      </c>
      <c r="KQ196" s="25" t="s">
        <v>5790</v>
      </c>
      <c r="KR196" s="24">
        <v>1</v>
      </c>
      <c r="KS196" s="25" t="s">
        <v>331</v>
      </c>
      <c r="KT196" s="25" t="s">
        <v>5791</v>
      </c>
      <c r="KU196" s="24">
        <v>4</v>
      </c>
      <c r="KV196" s="24">
        <v>3</v>
      </c>
      <c r="KW196" s="24">
        <v>3</v>
      </c>
      <c r="KX196" s="24">
        <v>3</v>
      </c>
      <c r="KY196" s="24">
        <v>3</v>
      </c>
      <c r="KZ196" s="24">
        <v>4</v>
      </c>
      <c r="LA196" s="24">
        <v>4</v>
      </c>
      <c r="LB196" s="24">
        <v>3</v>
      </c>
      <c r="LC196" s="24">
        <v>4</v>
      </c>
      <c r="LD196" s="24">
        <v>3</v>
      </c>
      <c r="LE196" s="24">
        <v>4</v>
      </c>
      <c r="LF196" s="24">
        <v>4</v>
      </c>
      <c r="LG196" s="24">
        <v>3</v>
      </c>
      <c r="LH196" s="24">
        <v>3</v>
      </c>
      <c r="LI196" s="24">
        <v>3</v>
      </c>
      <c r="LJ196" s="24">
        <v>4</v>
      </c>
      <c r="LK196" s="24">
        <v>4</v>
      </c>
      <c r="LL196" s="24">
        <v>3</v>
      </c>
      <c r="LM196" s="24">
        <v>4</v>
      </c>
      <c r="LN196" s="24">
        <v>3</v>
      </c>
      <c r="LO196" s="24">
        <v>4</v>
      </c>
      <c r="LP196" s="24">
        <v>4</v>
      </c>
      <c r="LQ196" s="24">
        <v>4</v>
      </c>
      <c r="LR196" s="24">
        <v>3</v>
      </c>
      <c r="LS196" s="24">
        <v>3</v>
      </c>
      <c r="LT196" s="24">
        <v>3</v>
      </c>
      <c r="LU196" s="24">
        <v>4</v>
      </c>
      <c r="LV196" s="25" t="s">
        <v>5792</v>
      </c>
      <c r="LW196" s="25" t="s">
        <v>5793</v>
      </c>
      <c r="LX196" s="25" t="s">
        <v>5794</v>
      </c>
      <c r="LY196" s="25" t="s">
        <v>5795</v>
      </c>
      <c r="LZ196" s="24">
        <v>48</v>
      </c>
      <c r="MA196">
        <f t="shared" si="175"/>
        <v>10</v>
      </c>
      <c r="MB196">
        <f t="shared" si="176"/>
        <v>11</v>
      </c>
      <c r="MC196">
        <f t="shared" si="177"/>
        <v>11</v>
      </c>
      <c r="MD196">
        <f t="shared" si="178"/>
        <v>12</v>
      </c>
      <c r="ME196">
        <f t="shared" si="208"/>
        <v>42</v>
      </c>
      <c r="MF196">
        <f t="shared" si="209"/>
        <v>1.6666666666666667</v>
      </c>
      <c r="MG196">
        <f t="shared" si="210"/>
        <v>1.8333333333333333</v>
      </c>
      <c r="MH196">
        <f t="shared" si="211"/>
        <v>2.2000000000000002</v>
      </c>
      <c r="MI196">
        <f t="shared" si="212"/>
        <v>2.4</v>
      </c>
      <c r="MJ196">
        <f t="shared" si="213"/>
        <v>3.5</v>
      </c>
      <c r="MK196">
        <f t="shared" si="214"/>
        <v>2.4</v>
      </c>
      <c r="ML196">
        <f t="shared" si="215"/>
        <v>3</v>
      </c>
      <c r="MM196">
        <f t="shared" si="216"/>
        <v>1</v>
      </c>
      <c r="MN196">
        <f t="shared" si="217"/>
        <v>3</v>
      </c>
      <c r="MO196">
        <f t="shared" si="218"/>
        <v>2.1666666666666665</v>
      </c>
      <c r="MP196">
        <f t="shared" si="219"/>
        <v>3</v>
      </c>
      <c r="MQ196">
        <f t="shared" si="220"/>
        <v>1.3333333333333333</v>
      </c>
      <c r="MR196">
        <f t="shared" si="221"/>
        <v>2.3333333333333335</v>
      </c>
      <c r="MS196">
        <f t="shared" si="222"/>
        <v>95.857142857142861</v>
      </c>
      <c r="MT196">
        <f t="shared" si="223"/>
        <v>96</v>
      </c>
      <c r="MU196" s="77">
        <f t="shared" si="179"/>
        <v>1</v>
      </c>
      <c r="MV196">
        <f t="shared" si="180"/>
        <v>0</v>
      </c>
      <c r="MW196">
        <v>1</v>
      </c>
      <c r="MX196">
        <v>1</v>
      </c>
      <c r="MY196">
        <f t="shared" si="181"/>
        <v>0</v>
      </c>
      <c r="MZ196">
        <v>1</v>
      </c>
      <c r="NA196">
        <v>0</v>
      </c>
      <c r="NB196">
        <f t="shared" si="182"/>
        <v>1</v>
      </c>
      <c r="NC196">
        <f t="shared" si="183"/>
        <v>0</v>
      </c>
      <c r="ND196">
        <f t="shared" si="184"/>
        <v>0</v>
      </c>
      <c r="NE196">
        <f t="shared" si="185"/>
        <v>1</v>
      </c>
      <c r="NF196">
        <f t="shared" si="186"/>
        <v>1</v>
      </c>
      <c r="NG196">
        <f t="shared" si="187"/>
        <v>0</v>
      </c>
      <c r="NH196">
        <f t="shared" si="188"/>
        <v>1</v>
      </c>
      <c r="NI196">
        <f t="shared" si="189"/>
        <v>1</v>
      </c>
      <c r="NJ196">
        <f t="shared" si="190"/>
        <v>1</v>
      </c>
      <c r="NK196">
        <f t="shared" si="191"/>
        <v>0</v>
      </c>
      <c r="NL196">
        <f t="shared" si="192"/>
        <v>1</v>
      </c>
      <c r="NM196">
        <f t="shared" si="193"/>
        <v>0</v>
      </c>
      <c r="NN196" s="77">
        <f t="shared" si="194"/>
        <v>1</v>
      </c>
      <c r="NO196" s="77">
        <f t="shared" si="195"/>
        <v>1</v>
      </c>
      <c r="NP196" s="77">
        <f t="shared" si="196"/>
        <v>1</v>
      </c>
      <c r="NQ196" s="77">
        <f t="shared" si="197"/>
        <v>1</v>
      </c>
      <c r="NR196" s="77">
        <f t="shared" si="198"/>
        <v>1</v>
      </c>
      <c r="NS196" s="77">
        <f t="shared" si="199"/>
        <v>1</v>
      </c>
      <c r="NT196" s="77">
        <f t="shared" si="200"/>
        <v>1</v>
      </c>
      <c r="NU196" s="77">
        <f t="shared" si="201"/>
        <v>1</v>
      </c>
      <c r="NV196" s="77">
        <f t="shared" si="202"/>
        <v>1</v>
      </c>
      <c r="NW196" s="77" t="e">
        <f>IF(LEN(VLOOKUP(I:I,#REF!, 2, 0))=0, "", VLOOKUP(I:I,#REF!, 2, 0))</f>
        <v>#REF!</v>
      </c>
      <c r="NX196" s="77" t="e">
        <f>IF(LEN(VLOOKUP(I:I,#REF!, 3, 0))=0, "", VLOOKUP(I:I,#REF!, 3, 0))</f>
        <v>#REF!</v>
      </c>
      <c r="NY196" s="77">
        <f t="shared" si="224"/>
        <v>0.5</v>
      </c>
      <c r="NZ196" s="77">
        <f t="shared" si="225"/>
        <v>0.75</v>
      </c>
      <c r="OA196" s="77">
        <f t="shared" si="226"/>
        <v>0</v>
      </c>
      <c r="OB196" s="77">
        <f t="shared" si="203"/>
        <v>0.5</v>
      </c>
      <c r="OC196">
        <f t="shared" si="204"/>
        <v>0.5</v>
      </c>
      <c r="OD196" s="77">
        <f t="shared" si="227"/>
        <v>0.5</v>
      </c>
      <c r="OE196">
        <f t="shared" si="205"/>
        <v>0.8666666666666667</v>
      </c>
      <c r="OF196">
        <f t="shared" si="206"/>
        <v>0.81818181818181823</v>
      </c>
      <c r="OG196" t="e">
        <f t="shared" si="228"/>
        <v>#REF!</v>
      </c>
      <c r="OH196">
        <f t="shared" si="207"/>
        <v>0.5</v>
      </c>
      <c r="OI196">
        <f t="shared" si="229"/>
        <v>0.25</v>
      </c>
      <c r="OJ196" s="77">
        <f t="shared" si="230"/>
        <v>0.625</v>
      </c>
      <c r="OK196" t="e">
        <f>IF(LEN(VLOOKUP(I:I,#REF!, 2, 0))=0, "", VLOOKUP(I:I,#REF!, 2, 0))</f>
        <v>#REF!</v>
      </c>
      <c r="OL196" t="e">
        <f>IF(LEN(VLOOKUP(I:I,#REF!, 3, 0))=0, "", VLOOKUP(I:I,#REF!, 3, 0))</f>
        <v>#REF!</v>
      </c>
      <c r="OM196">
        <v>5</v>
      </c>
      <c r="ON196">
        <v>1</v>
      </c>
      <c r="OO196" s="1">
        <v>1</v>
      </c>
      <c r="OP196">
        <f t="shared" si="231"/>
        <v>9</v>
      </c>
      <c r="OQ196">
        <v>0</v>
      </c>
      <c r="OR196">
        <v>6</v>
      </c>
      <c r="OS196">
        <f t="shared" si="232"/>
        <v>7</v>
      </c>
    </row>
    <row r="197" spans="1:409" ht="18" customHeight="1">
      <c r="F197">
        <v>1</v>
      </c>
      <c r="G197">
        <v>1</v>
      </c>
      <c r="H197" s="110" t="s">
        <v>2529</v>
      </c>
      <c r="I197" s="110" t="s">
        <v>2529</v>
      </c>
      <c r="J197" s="5"/>
      <c r="K197" s="6">
        <v>44264.603043981479</v>
      </c>
      <c r="L197" s="6">
        <v>44264.701631944445</v>
      </c>
      <c r="M197" s="7">
        <v>100</v>
      </c>
      <c r="N197" s="7">
        <v>2</v>
      </c>
      <c r="O197" s="73">
        <v>1</v>
      </c>
      <c r="P197" s="4" t="s">
        <v>313</v>
      </c>
      <c r="Q197" s="7">
        <v>8517</v>
      </c>
      <c r="R197" s="7">
        <v>1</v>
      </c>
      <c r="S197" s="6">
        <v>44264.701646354166</v>
      </c>
      <c r="T197" s="4" t="s">
        <v>314</v>
      </c>
      <c r="U197" s="4" t="s">
        <v>407</v>
      </c>
      <c r="V197" s="4" t="s">
        <v>408</v>
      </c>
      <c r="W197" s="4" t="s">
        <v>317</v>
      </c>
      <c r="X197" s="7">
        <v>1.075</v>
      </c>
      <c r="Y197" s="7">
        <v>86.843999999999994</v>
      </c>
      <c r="Z197" s="7">
        <v>87.852000000000004</v>
      </c>
      <c r="AA197" s="7">
        <v>18</v>
      </c>
      <c r="AB197" s="7">
        <v>2</v>
      </c>
      <c r="AC197" s="7">
        <v>2</v>
      </c>
      <c r="AD197" s="7">
        <v>1</v>
      </c>
      <c r="AE197" s="7">
        <v>2</v>
      </c>
      <c r="AF197" s="7">
        <v>2</v>
      </c>
      <c r="AG197" s="7">
        <v>2</v>
      </c>
      <c r="AH197" s="7">
        <v>1</v>
      </c>
      <c r="AI197" s="7">
        <v>2</v>
      </c>
      <c r="AJ197" s="4" t="s">
        <v>2530</v>
      </c>
      <c r="AK197" s="7">
        <v>2.8050000000000002</v>
      </c>
      <c r="AL197" s="7">
        <v>11.497</v>
      </c>
      <c r="AM197" s="7">
        <v>13.069000000000001</v>
      </c>
      <c r="AN197" s="7">
        <v>4</v>
      </c>
      <c r="AO197" s="7">
        <v>2</v>
      </c>
      <c r="AP197" s="7">
        <v>2</v>
      </c>
      <c r="AQ197" s="7">
        <v>20.373000000000001</v>
      </c>
      <c r="AR197" s="7">
        <v>176.601</v>
      </c>
      <c r="AS197" s="7">
        <v>178.233</v>
      </c>
      <c r="AT197" s="7">
        <v>5</v>
      </c>
      <c r="AU197" s="7">
        <v>5.5919999999999996</v>
      </c>
      <c r="AV197" s="7">
        <v>408.68599999999998</v>
      </c>
      <c r="AW197" s="7">
        <v>464.84199999999998</v>
      </c>
      <c r="AX197" s="7">
        <v>23</v>
      </c>
      <c r="AY197" s="4" t="s">
        <v>1330</v>
      </c>
      <c r="AZ197" s="4" t="s">
        <v>377</v>
      </c>
      <c r="BA197" s="4"/>
      <c r="BB197" s="73">
        <v>1</v>
      </c>
      <c r="BC197" s="4" t="s">
        <v>2531</v>
      </c>
      <c r="BD197" s="7">
        <v>14.285</v>
      </c>
      <c r="BE197" s="7">
        <v>295.42599999999999</v>
      </c>
      <c r="BF197" s="7">
        <v>298.596</v>
      </c>
      <c r="BG197" s="7">
        <v>6</v>
      </c>
      <c r="BH197" s="7">
        <v>1.6259999999999999</v>
      </c>
      <c r="BI197" s="7">
        <v>50.83</v>
      </c>
      <c r="BJ197" s="7">
        <v>56.84</v>
      </c>
      <c r="BK197" s="7">
        <v>2</v>
      </c>
      <c r="BL197" s="4" t="s">
        <v>2532</v>
      </c>
      <c r="BM197" s="7">
        <v>5.6269999999999998</v>
      </c>
      <c r="BN197" s="7">
        <v>34.612000000000002</v>
      </c>
      <c r="BO197" s="7">
        <v>52.2</v>
      </c>
      <c r="BP197" s="7">
        <v>3</v>
      </c>
      <c r="BQ197" s="7">
        <v>12</v>
      </c>
      <c r="BR197" s="7">
        <v>8</v>
      </c>
      <c r="BS197" s="7">
        <v>11.053000000000001</v>
      </c>
      <c r="BT197" s="7">
        <v>828.11500000000001</v>
      </c>
      <c r="BU197" s="7">
        <v>837.31600000000003</v>
      </c>
      <c r="BV197" s="7">
        <v>36</v>
      </c>
      <c r="BW197" s="4" t="s">
        <v>2533</v>
      </c>
      <c r="BX197" s="4" t="s">
        <v>411</v>
      </c>
      <c r="BY197" s="4"/>
      <c r="BZ197" s="73">
        <v>0</v>
      </c>
      <c r="CA197" s="4" t="s">
        <v>2534</v>
      </c>
      <c r="CB197" s="7">
        <v>4.9989999999999997</v>
      </c>
      <c r="CC197" s="7">
        <v>106.28400000000001</v>
      </c>
      <c r="CD197" s="7">
        <v>108.46299999999999</v>
      </c>
      <c r="CE197" s="7">
        <v>2</v>
      </c>
      <c r="CF197" s="7">
        <v>90</v>
      </c>
      <c r="CG197" s="7">
        <v>85</v>
      </c>
      <c r="CH197" s="7">
        <v>7.5170000000000003</v>
      </c>
      <c r="CI197" s="7">
        <v>175.40600000000001</v>
      </c>
      <c r="CJ197" s="7">
        <v>176.464</v>
      </c>
      <c r="CK197" s="7">
        <v>13</v>
      </c>
      <c r="CL197" s="97" t="s">
        <v>2535</v>
      </c>
      <c r="CM197" s="94" t="s">
        <v>2536</v>
      </c>
      <c r="CN197" s="7">
        <v>5.1970000000000001</v>
      </c>
      <c r="CO197" s="7">
        <v>357.80900000000003</v>
      </c>
      <c r="CP197" s="7">
        <v>366.077</v>
      </c>
      <c r="CQ197" s="7">
        <v>8</v>
      </c>
      <c r="CR197" s="7">
        <v>78</v>
      </c>
      <c r="CS197" s="7">
        <v>90</v>
      </c>
      <c r="CT197" s="7">
        <v>0</v>
      </c>
      <c r="CU197" s="7">
        <v>2</v>
      </c>
      <c r="CV197" s="4" t="s">
        <v>2537</v>
      </c>
      <c r="CW197" s="7">
        <v>16.004999999999999</v>
      </c>
      <c r="CX197" s="7">
        <v>330.89400000000001</v>
      </c>
      <c r="CY197" s="7">
        <v>334.113</v>
      </c>
      <c r="CZ197" s="7">
        <v>3</v>
      </c>
      <c r="DA197" s="7">
        <v>4.1369999999999996</v>
      </c>
      <c r="DB197" s="7">
        <v>4.1369999999999996</v>
      </c>
      <c r="DC197" s="7">
        <v>57.213999999999999</v>
      </c>
      <c r="DD197" s="7">
        <v>1</v>
      </c>
      <c r="DE197" s="4" t="s">
        <v>2538</v>
      </c>
      <c r="DF197" s="7">
        <v>79.48</v>
      </c>
      <c r="DG197" s="7">
        <v>79.48</v>
      </c>
      <c r="DH197" s="7">
        <v>80.87</v>
      </c>
      <c r="DI197" s="7">
        <v>1</v>
      </c>
      <c r="DJ197" s="7">
        <v>84</v>
      </c>
      <c r="DK197" s="7">
        <v>78</v>
      </c>
      <c r="DL197" s="7">
        <v>0.68899999999999995</v>
      </c>
      <c r="DM197" s="7">
        <v>1073.365</v>
      </c>
      <c r="DN197" s="7">
        <v>1074.201</v>
      </c>
      <c r="DO197" s="7">
        <v>63</v>
      </c>
      <c r="DP197" s="4" t="s">
        <v>2539</v>
      </c>
      <c r="DQ197" s="4" t="s">
        <v>510</v>
      </c>
      <c r="DR197" s="4" t="s">
        <v>956</v>
      </c>
      <c r="DS197" s="73">
        <v>1</v>
      </c>
      <c r="DT197" s="4" t="s">
        <v>2540</v>
      </c>
      <c r="DU197" s="7">
        <v>1.9</v>
      </c>
      <c r="DV197" s="7">
        <v>74.572999999999993</v>
      </c>
      <c r="DW197" s="7">
        <v>77.054000000000002</v>
      </c>
      <c r="DX197" s="7">
        <v>2</v>
      </c>
      <c r="DY197" s="7">
        <v>75</v>
      </c>
      <c r="DZ197" s="7">
        <v>65</v>
      </c>
      <c r="EA197" s="7">
        <v>2.6309999999999998</v>
      </c>
      <c r="EB197" s="7">
        <v>93.483000000000004</v>
      </c>
      <c r="EC197" s="7">
        <v>99.305000000000007</v>
      </c>
      <c r="ED197" s="7">
        <v>12</v>
      </c>
      <c r="EE197" s="94" t="s">
        <v>2541</v>
      </c>
      <c r="EF197" s="94" t="s">
        <v>2542</v>
      </c>
      <c r="EG197" s="7">
        <v>9.6980000000000004</v>
      </c>
      <c r="EH197" s="7">
        <v>192.70599999999999</v>
      </c>
      <c r="EI197" s="7">
        <v>193.60499999999999</v>
      </c>
      <c r="EJ197" s="7">
        <v>8</v>
      </c>
      <c r="EK197" s="7">
        <v>70</v>
      </c>
      <c r="EL197" s="7">
        <v>75</v>
      </c>
      <c r="EM197" s="7">
        <v>0</v>
      </c>
      <c r="EN197" s="7">
        <v>4</v>
      </c>
      <c r="EO197" s="4" t="s">
        <v>2543</v>
      </c>
      <c r="EP197" s="7">
        <v>6.18</v>
      </c>
      <c r="EQ197" s="7">
        <v>57.848999999999997</v>
      </c>
      <c r="ER197" s="7">
        <v>59.633000000000003</v>
      </c>
      <c r="ES197" s="7">
        <v>12</v>
      </c>
      <c r="ET197" s="4" t="s">
        <v>808</v>
      </c>
      <c r="EU197" s="7">
        <v>2.173</v>
      </c>
      <c r="EV197" s="7">
        <v>642.86199999999997</v>
      </c>
      <c r="EW197" s="7">
        <v>643.48699999999997</v>
      </c>
      <c r="EX197" s="7">
        <v>11</v>
      </c>
      <c r="EY197" s="7">
        <v>82</v>
      </c>
      <c r="EZ197" s="7">
        <v>85</v>
      </c>
      <c r="FA197" s="7">
        <v>1.8420000000000001</v>
      </c>
      <c r="FB197" s="7">
        <v>340.613</v>
      </c>
      <c r="FC197" s="7">
        <v>341.88099999999997</v>
      </c>
      <c r="FD197" s="7">
        <v>37</v>
      </c>
      <c r="FE197" s="4" t="s">
        <v>2544</v>
      </c>
      <c r="FF197" s="7">
        <v>1</v>
      </c>
      <c r="FG197" s="7">
        <v>1</v>
      </c>
      <c r="FH197" s="7">
        <v>0</v>
      </c>
      <c r="FI197" s="7">
        <v>3</v>
      </c>
      <c r="FJ197" s="7">
        <v>1</v>
      </c>
      <c r="FK197" s="7">
        <v>0</v>
      </c>
      <c r="FL197" s="4" t="s">
        <v>313</v>
      </c>
      <c r="FM197" s="4" t="s">
        <v>313</v>
      </c>
      <c r="FN197" s="7">
        <v>1</v>
      </c>
      <c r="FO197" s="7">
        <v>36.387999999999998</v>
      </c>
      <c r="FP197" s="7">
        <v>542.70399999999995</v>
      </c>
      <c r="FQ197" s="7">
        <v>543.577</v>
      </c>
      <c r="FR197" s="7">
        <v>16</v>
      </c>
      <c r="FS197" s="4" t="s">
        <v>2545</v>
      </c>
      <c r="FT197" s="4" t="s">
        <v>323</v>
      </c>
      <c r="FU197" s="4"/>
      <c r="FV197" s="73">
        <v>1</v>
      </c>
      <c r="FW197" s="4" t="s">
        <v>2546</v>
      </c>
      <c r="FX197" s="4" t="s">
        <v>312</v>
      </c>
      <c r="FY197" s="7">
        <v>7.8940000000000001</v>
      </c>
      <c r="FZ197" s="7">
        <v>505.52</v>
      </c>
      <c r="GA197" s="7">
        <v>506.4</v>
      </c>
      <c r="GB197" s="7">
        <v>44</v>
      </c>
      <c r="GC197" s="4" t="s">
        <v>2547</v>
      </c>
      <c r="GD197" s="4" t="s">
        <v>368</v>
      </c>
      <c r="GE197" s="4"/>
      <c r="GF197" s="73">
        <v>1</v>
      </c>
      <c r="GG197" s="4" t="s">
        <v>2548</v>
      </c>
      <c r="GH197" s="4" t="s">
        <v>339</v>
      </c>
      <c r="GI197" s="7">
        <v>5.5129999999999999</v>
      </c>
      <c r="GJ197" s="7">
        <v>224.005</v>
      </c>
      <c r="GK197" s="7">
        <v>225.06299999999999</v>
      </c>
      <c r="GL197" s="7">
        <v>16</v>
      </c>
      <c r="GM197" s="7">
        <v>1</v>
      </c>
      <c r="GN197" s="4" t="s">
        <v>2549</v>
      </c>
      <c r="GO197" s="7">
        <v>2.3319999999999999</v>
      </c>
      <c r="GP197" s="7">
        <v>58.677999999999997</v>
      </c>
      <c r="GQ197" s="7">
        <v>71.38</v>
      </c>
      <c r="GR197" s="7">
        <v>10</v>
      </c>
      <c r="GS197" s="7">
        <v>1</v>
      </c>
      <c r="GT197" s="7">
        <v>1</v>
      </c>
      <c r="GU197" s="7">
        <v>1</v>
      </c>
      <c r="GV197" s="7">
        <v>4</v>
      </c>
      <c r="GW197" s="4" t="s">
        <v>912</v>
      </c>
      <c r="GX197" s="7">
        <v>4.6379999999999999</v>
      </c>
      <c r="GY197" s="7">
        <v>59.47</v>
      </c>
      <c r="GZ197" s="7">
        <v>60.500999999999998</v>
      </c>
      <c r="HA197" s="7">
        <v>14</v>
      </c>
      <c r="HB197" s="7">
        <v>5</v>
      </c>
      <c r="HC197" s="7">
        <v>4</v>
      </c>
      <c r="HD197" s="7">
        <v>4</v>
      </c>
      <c r="HE197" s="7">
        <v>3</v>
      </c>
      <c r="HF197" s="7">
        <v>3</v>
      </c>
      <c r="HG197" s="7">
        <v>3</v>
      </c>
      <c r="HH197" s="7">
        <v>3</v>
      </c>
      <c r="HI197" s="4" t="s">
        <v>346</v>
      </c>
      <c r="HJ197" s="4" t="s">
        <v>347</v>
      </c>
      <c r="HK197" s="8"/>
      <c r="HL197" s="4" t="s">
        <v>2529</v>
      </c>
      <c r="HM197" s="6">
        <v>44267.427708333336</v>
      </c>
      <c r="HN197" s="6">
        <v>44267.471678240741</v>
      </c>
      <c r="HO197" s="7">
        <v>100</v>
      </c>
      <c r="HP197" s="7">
        <v>3798</v>
      </c>
      <c r="HQ197" s="7">
        <v>1</v>
      </c>
      <c r="HR197" s="6">
        <v>44267.471690659724</v>
      </c>
      <c r="HS197" s="4" t="s">
        <v>314</v>
      </c>
      <c r="HT197" s="4" t="s">
        <v>407</v>
      </c>
      <c r="HU197" s="4" t="s">
        <v>408</v>
      </c>
      <c r="HV197" s="4" t="s">
        <v>317</v>
      </c>
      <c r="HW197" s="7">
        <v>1</v>
      </c>
      <c r="HX197" s="7">
        <v>0</v>
      </c>
      <c r="HY197" s="7">
        <v>1</v>
      </c>
      <c r="HZ197" s="7">
        <v>1</v>
      </c>
      <c r="IA197" s="7">
        <v>2</v>
      </c>
      <c r="IB197" s="7">
        <v>1</v>
      </c>
      <c r="IC197" s="7">
        <v>1</v>
      </c>
      <c r="ID197" s="7">
        <v>2</v>
      </c>
      <c r="IE197" s="4" t="s">
        <v>2550</v>
      </c>
      <c r="IF197" s="7">
        <v>0</v>
      </c>
      <c r="IG197" s="7">
        <v>2</v>
      </c>
      <c r="IH197" s="4" t="s">
        <v>2551</v>
      </c>
      <c r="II197" s="4" t="s">
        <v>391</v>
      </c>
      <c r="IJ197" s="4"/>
      <c r="IK197" s="73">
        <v>1</v>
      </c>
      <c r="IL197" s="4" t="s">
        <v>2552</v>
      </c>
      <c r="IM197" s="73">
        <v>33</v>
      </c>
      <c r="IN197" s="4"/>
      <c r="IO197" s="73">
        <v>1</v>
      </c>
      <c r="IP197" s="4" t="s">
        <v>2553</v>
      </c>
      <c r="IQ197" s="4" t="s">
        <v>2554</v>
      </c>
      <c r="IR197" s="73">
        <v>22</v>
      </c>
      <c r="IS197" s="4"/>
      <c r="IT197" s="73">
        <v>1</v>
      </c>
      <c r="IU197" s="4" t="s">
        <v>2555</v>
      </c>
      <c r="IV197" s="73">
        <v>21</v>
      </c>
      <c r="IW197" s="4"/>
      <c r="IX197" s="73">
        <v>1</v>
      </c>
      <c r="IY197" s="4" t="s">
        <v>2556</v>
      </c>
      <c r="IZ197" s="4" t="s">
        <v>2557</v>
      </c>
      <c r="JA197" s="73">
        <v>40</v>
      </c>
      <c r="JB197" s="4"/>
      <c r="JC197" s="73">
        <v>1</v>
      </c>
      <c r="JD197" s="4" t="s">
        <v>1994</v>
      </c>
      <c r="JE197" s="73">
        <v>60</v>
      </c>
      <c r="JF197" s="4"/>
      <c r="JG197" s="73">
        <v>1</v>
      </c>
      <c r="JH197" s="4" t="s">
        <v>2558</v>
      </c>
      <c r="JI197" s="7">
        <v>1</v>
      </c>
      <c r="JJ197" s="7">
        <v>1</v>
      </c>
      <c r="JK197" s="7">
        <v>2</v>
      </c>
      <c r="JL197" s="7">
        <v>2</v>
      </c>
      <c r="JM197" s="4" t="s">
        <v>2559</v>
      </c>
      <c r="JN197" s="7">
        <v>1</v>
      </c>
      <c r="JO197" s="7">
        <v>2</v>
      </c>
      <c r="JP197" s="7">
        <v>2</v>
      </c>
      <c r="JQ197" s="7">
        <v>3</v>
      </c>
      <c r="JR197" s="7">
        <v>1</v>
      </c>
      <c r="JS197" s="4" t="s">
        <v>2560</v>
      </c>
      <c r="JT197" s="7">
        <v>2</v>
      </c>
      <c r="JU197" s="7">
        <v>1</v>
      </c>
      <c r="JV197" s="4" t="s">
        <v>2561</v>
      </c>
      <c r="JW197" s="7">
        <v>2</v>
      </c>
      <c r="JX197" s="7">
        <v>0</v>
      </c>
      <c r="JY197" s="7">
        <v>1</v>
      </c>
      <c r="JZ197" s="7">
        <v>1</v>
      </c>
      <c r="KA197" s="7">
        <v>0</v>
      </c>
      <c r="KB197" s="4" t="s">
        <v>313</v>
      </c>
      <c r="KC197" s="4" t="s">
        <v>313</v>
      </c>
      <c r="KD197" s="7">
        <v>1</v>
      </c>
      <c r="KE197" s="7">
        <v>7.532</v>
      </c>
      <c r="KF197" s="7">
        <v>45.167000000000002</v>
      </c>
      <c r="KG197" s="7">
        <v>46.709000000000003</v>
      </c>
      <c r="KH197" s="7">
        <v>10</v>
      </c>
      <c r="KI197" s="7">
        <v>2</v>
      </c>
      <c r="KJ197" s="7">
        <v>1</v>
      </c>
      <c r="KK197" s="7">
        <v>2</v>
      </c>
      <c r="KL197" s="7">
        <v>2</v>
      </c>
      <c r="KM197" s="7">
        <v>2</v>
      </c>
      <c r="KN197" s="7">
        <v>11</v>
      </c>
      <c r="KO197" s="7">
        <v>2</v>
      </c>
      <c r="KP197" s="4" t="s">
        <v>345</v>
      </c>
      <c r="KQ197" s="4" t="s">
        <v>313</v>
      </c>
      <c r="KR197" s="7">
        <v>1</v>
      </c>
      <c r="KS197" s="4" t="s">
        <v>633</v>
      </c>
      <c r="KT197" s="4" t="s">
        <v>313</v>
      </c>
      <c r="KU197" s="7">
        <v>2</v>
      </c>
      <c r="KV197" s="7">
        <v>2</v>
      </c>
      <c r="KW197" s="7">
        <v>1</v>
      </c>
      <c r="KX197" s="7">
        <v>1</v>
      </c>
      <c r="KY197" s="7">
        <v>2</v>
      </c>
      <c r="KZ197" s="7">
        <v>2</v>
      </c>
      <c r="LA197" s="7">
        <v>4</v>
      </c>
      <c r="LB197" s="7">
        <v>4</v>
      </c>
      <c r="LC197" s="7">
        <v>4</v>
      </c>
      <c r="LD197" s="7">
        <v>4</v>
      </c>
      <c r="LE197" s="7">
        <v>5</v>
      </c>
      <c r="LF197" s="7">
        <v>4</v>
      </c>
      <c r="LG197" s="7">
        <v>4</v>
      </c>
      <c r="LH197" s="7">
        <v>3</v>
      </c>
      <c r="LI197" s="7">
        <v>3</v>
      </c>
      <c r="LJ197" s="7">
        <v>2</v>
      </c>
      <c r="LK197" s="7">
        <v>2</v>
      </c>
      <c r="LL197" s="7">
        <v>2</v>
      </c>
      <c r="LM197" s="7">
        <v>2</v>
      </c>
      <c r="LN197" s="7">
        <v>3</v>
      </c>
      <c r="LO197" s="7">
        <v>4</v>
      </c>
      <c r="LP197" s="7">
        <v>4</v>
      </c>
      <c r="LQ197" s="7">
        <v>4</v>
      </c>
      <c r="LR197" s="7">
        <v>3</v>
      </c>
      <c r="LS197" s="7">
        <v>2</v>
      </c>
      <c r="LT197" s="7">
        <v>2</v>
      </c>
      <c r="LU197" s="7">
        <v>2</v>
      </c>
      <c r="LV197" s="4" t="s">
        <v>2562</v>
      </c>
      <c r="LW197" s="4" t="s">
        <v>2563</v>
      </c>
      <c r="LX197" s="4" t="s">
        <v>2564</v>
      </c>
      <c r="LY197" s="4" t="s">
        <v>2565</v>
      </c>
      <c r="LZ197" s="7">
        <v>42</v>
      </c>
      <c r="MA197">
        <f t="shared" si="175"/>
        <v>10</v>
      </c>
      <c r="MB197">
        <f t="shared" si="176"/>
        <v>8</v>
      </c>
      <c r="MC197">
        <f t="shared" si="177"/>
        <v>19</v>
      </c>
      <c r="MD197">
        <f t="shared" si="178"/>
        <v>9</v>
      </c>
      <c r="ME197">
        <f t="shared" si="208"/>
        <v>35</v>
      </c>
      <c r="MF197">
        <f t="shared" si="209"/>
        <v>1.6666666666666667</v>
      </c>
      <c r="MG197">
        <f t="shared" si="210"/>
        <v>1.3333333333333333</v>
      </c>
      <c r="MH197">
        <f t="shared" si="211"/>
        <v>3.8</v>
      </c>
      <c r="MI197">
        <f t="shared" si="212"/>
        <v>1.8</v>
      </c>
      <c r="MJ197">
        <f t="shared" si="213"/>
        <v>2.9166666666666665</v>
      </c>
      <c r="MK197">
        <f t="shared" si="214"/>
        <v>2.6</v>
      </c>
      <c r="ML197">
        <f t="shared" si="215"/>
        <v>0.8</v>
      </c>
      <c r="MM197">
        <f t="shared" si="216"/>
        <v>1</v>
      </c>
      <c r="MN197">
        <f t="shared" si="217"/>
        <v>1</v>
      </c>
      <c r="MO197">
        <f t="shared" si="218"/>
        <v>2.3333333333333335</v>
      </c>
      <c r="MP197">
        <f t="shared" si="219"/>
        <v>0.83333333333333337</v>
      </c>
      <c r="MQ197">
        <f t="shared" si="220"/>
        <v>1.3333333333333333</v>
      </c>
      <c r="MR197">
        <f t="shared" si="221"/>
        <v>0.33333333333333331</v>
      </c>
      <c r="MS197">
        <f t="shared" si="222"/>
        <v>70.142857142857139</v>
      </c>
      <c r="MT197">
        <f t="shared" si="223"/>
        <v>69.428571428571431</v>
      </c>
      <c r="MU197" s="77">
        <f t="shared" si="179"/>
        <v>1</v>
      </c>
      <c r="MV197">
        <f t="shared" si="180"/>
        <v>0</v>
      </c>
      <c r="MW197">
        <v>1</v>
      </c>
      <c r="MX197">
        <v>1</v>
      </c>
      <c r="MY197">
        <f t="shared" si="181"/>
        <v>1</v>
      </c>
      <c r="MZ197">
        <v>1</v>
      </c>
      <c r="NA197">
        <v>1</v>
      </c>
      <c r="NB197">
        <f t="shared" si="182"/>
        <v>1</v>
      </c>
      <c r="NC197">
        <f t="shared" si="183"/>
        <v>0</v>
      </c>
      <c r="ND197">
        <f t="shared" si="184"/>
        <v>1</v>
      </c>
      <c r="NE197">
        <f t="shared" si="185"/>
        <v>1</v>
      </c>
      <c r="NF197">
        <f t="shared" si="186"/>
        <v>1</v>
      </c>
      <c r="NG197">
        <f t="shared" si="187"/>
        <v>1</v>
      </c>
      <c r="NH197">
        <f t="shared" si="188"/>
        <v>1</v>
      </c>
      <c r="NI197">
        <f t="shared" si="189"/>
        <v>1</v>
      </c>
      <c r="NJ197">
        <f t="shared" si="190"/>
        <v>1</v>
      </c>
      <c r="NK197">
        <f t="shared" si="191"/>
        <v>1</v>
      </c>
      <c r="NL197">
        <f t="shared" si="192"/>
        <v>1</v>
      </c>
      <c r="NM197">
        <f t="shared" si="193"/>
        <v>1</v>
      </c>
      <c r="NN197" s="77">
        <f t="shared" si="194"/>
        <v>1</v>
      </c>
      <c r="NO197" s="77">
        <f t="shared" si="195"/>
        <v>1</v>
      </c>
      <c r="NP197" s="77">
        <f t="shared" si="196"/>
        <v>1</v>
      </c>
      <c r="NQ197" s="77">
        <f t="shared" si="197"/>
        <v>1</v>
      </c>
      <c r="NR197" s="77">
        <f t="shared" si="198"/>
        <v>1</v>
      </c>
      <c r="NS197" s="77">
        <f t="shared" si="199"/>
        <v>1</v>
      </c>
      <c r="NT197" s="77">
        <f t="shared" si="200"/>
        <v>1</v>
      </c>
      <c r="NU197" s="77">
        <f t="shared" si="201"/>
        <v>1</v>
      </c>
      <c r="NV197" s="77">
        <f t="shared" si="202"/>
        <v>1</v>
      </c>
      <c r="NW197" s="77" t="e">
        <f>IF(LEN(VLOOKUP(I:I,#REF!, 2, 0))=0, "", VLOOKUP(I:I,#REF!, 2, 0))</f>
        <v>#REF!</v>
      </c>
      <c r="NX197" s="77" t="e">
        <f>IF(LEN(VLOOKUP(I:I,#REF!, 3, 0))=0, "", VLOOKUP(I:I,#REF!, 3, 0))</f>
        <v>#REF!</v>
      </c>
      <c r="NY197" s="77">
        <f t="shared" si="224"/>
        <v>0.83333333333333337</v>
      </c>
      <c r="NZ197" s="77">
        <f t="shared" si="225"/>
        <v>1</v>
      </c>
      <c r="OA197" s="77">
        <f t="shared" si="226"/>
        <v>0.5</v>
      </c>
      <c r="OB197" s="77">
        <f t="shared" si="203"/>
        <v>0.83333333333333337</v>
      </c>
      <c r="OC197">
        <f t="shared" si="204"/>
        <v>1</v>
      </c>
      <c r="OD197" s="77">
        <f t="shared" si="227"/>
        <v>0.75</v>
      </c>
      <c r="OE197">
        <f t="shared" si="205"/>
        <v>1</v>
      </c>
      <c r="OF197">
        <f t="shared" si="206"/>
        <v>1</v>
      </c>
      <c r="OG197" t="e">
        <f t="shared" si="228"/>
        <v>#REF!</v>
      </c>
      <c r="OH197">
        <f t="shared" si="207"/>
        <v>0.83333333333333337</v>
      </c>
      <c r="OI197">
        <f t="shared" si="229"/>
        <v>0.75</v>
      </c>
      <c r="OJ197" s="77">
        <f t="shared" si="230"/>
        <v>0.875</v>
      </c>
      <c r="OK197" t="e">
        <f>IF(LEN(VLOOKUP(I:I,#REF!, 2, 0))=0, "", VLOOKUP(I:I,#REF!, 2, 0))</f>
        <v>#REF!</v>
      </c>
      <c r="OL197" t="e">
        <f>IF(LEN(VLOOKUP(I:I,#REF!, 3, 0))=0, "", VLOOKUP(I:I,#REF!, 3, 0))</f>
        <v>#REF!</v>
      </c>
      <c r="OM197">
        <v>5</v>
      </c>
      <c r="ON197">
        <v>1</v>
      </c>
      <c r="OO197" s="109">
        <v>1</v>
      </c>
      <c r="OP197">
        <f t="shared" si="231"/>
        <v>6</v>
      </c>
      <c r="OQ197">
        <v>0</v>
      </c>
      <c r="OR197">
        <v>6</v>
      </c>
      <c r="OS197">
        <f t="shared" si="232"/>
        <v>9</v>
      </c>
    </row>
    <row r="198" spans="1:409" ht="18" customHeight="1">
      <c r="F198">
        <v>1</v>
      </c>
      <c r="G198">
        <v>1</v>
      </c>
      <c r="H198" s="110" t="s">
        <v>2566</v>
      </c>
      <c r="I198" s="110" t="s">
        <v>2566</v>
      </c>
      <c r="J198" s="5"/>
      <c r="K198" s="6">
        <v>44264.579699074071</v>
      </c>
      <c r="L198" s="6">
        <v>44264.687696759262</v>
      </c>
      <c r="M198" s="7">
        <v>100</v>
      </c>
      <c r="N198" s="7">
        <v>2</v>
      </c>
      <c r="O198" s="73">
        <v>1</v>
      </c>
      <c r="P198" s="4" t="s">
        <v>313</v>
      </c>
      <c r="Q198" s="7">
        <v>9331</v>
      </c>
      <c r="R198" s="7">
        <v>1</v>
      </c>
      <c r="S198" s="6">
        <v>44264.687721377311</v>
      </c>
      <c r="T198" s="4" t="s">
        <v>314</v>
      </c>
      <c r="U198" s="4" t="s">
        <v>407</v>
      </c>
      <c r="V198" s="4" t="s">
        <v>444</v>
      </c>
      <c r="W198" s="4" t="s">
        <v>317</v>
      </c>
      <c r="X198" s="7">
        <v>17.390999999999998</v>
      </c>
      <c r="Y198" s="7">
        <v>29.18</v>
      </c>
      <c r="Z198" s="7">
        <v>31.399000000000001</v>
      </c>
      <c r="AA198" s="7">
        <v>3</v>
      </c>
      <c r="AB198" s="7">
        <v>2</v>
      </c>
      <c r="AC198" s="7">
        <v>0</v>
      </c>
      <c r="AD198" s="7">
        <v>1</v>
      </c>
      <c r="AE198" s="7">
        <v>1</v>
      </c>
      <c r="AF198" s="7">
        <v>2</v>
      </c>
      <c r="AG198" s="7">
        <v>2</v>
      </c>
      <c r="AH198" s="7">
        <v>1</v>
      </c>
      <c r="AI198" s="7">
        <v>0</v>
      </c>
      <c r="AJ198" s="4" t="s">
        <v>2567</v>
      </c>
      <c r="AK198" s="7">
        <v>3.9860000000000002</v>
      </c>
      <c r="AL198" s="7">
        <v>7.3739999999999997</v>
      </c>
      <c r="AM198" s="7">
        <v>10.742000000000001</v>
      </c>
      <c r="AN198" s="7">
        <v>2</v>
      </c>
      <c r="AO198" s="7">
        <v>2</v>
      </c>
      <c r="AP198" s="7">
        <v>1</v>
      </c>
      <c r="AQ198" s="7">
        <v>0</v>
      </c>
      <c r="AR198" s="7">
        <v>0</v>
      </c>
      <c r="AS198" s="7">
        <v>158.99299999999999</v>
      </c>
      <c r="AT198" s="7">
        <v>0</v>
      </c>
      <c r="AU198" s="7">
        <v>20.100999999999999</v>
      </c>
      <c r="AV198" s="7">
        <v>213.255</v>
      </c>
      <c r="AW198" s="7">
        <v>214.82</v>
      </c>
      <c r="AX198" s="7">
        <v>6</v>
      </c>
      <c r="AY198" s="4" t="s">
        <v>2568</v>
      </c>
      <c r="AZ198" s="4" t="s">
        <v>377</v>
      </c>
      <c r="BA198" s="4"/>
      <c r="BB198" s="73">
        <v>1</v>
      </c>
      <c r="BC198" s="4" t="s">
        <v>2569</v>
      </c>
      <c r="BD198" s="7">
        <v>0</v>
      </c>
      <c r="BE198" s="7">
        <v>0</v>
      </c>
      <c r="BF198" s="7">
        <v>400.678</v>
      </c>
      <c r="BG198" s="7">
        <v>0</v>
      </c>
      <c r="BH198" s="7">
        <v>5.0490000000000004</v>
      </c>
      <c r="BI198" s="7">
        <v>5.0490000000000004</v>
      </c>
      <c r="BJ198" s="7">
        <v>10.552</v>
      </c>
      <c r="BK198" s="7">
        <v>1</v>
      </c>
      <c r="BL198" s="4" t="s">
        <v>377</v>
      </c>
      <c r="BM198" s="7">
        <v>93.213999999999999</v>
      </c>
      <c r="BN198" s="7">
        <v>93.213999999999999</v>
      </c>
      <c r="BO198" s="7">
        <v>140.89099999999999</v>
      </c>
      <c r="BP198" s="7">
        <v>1</v>
      </c>
      <c r="BQ198" s="7">
        <v>95</v>
      </c>
      <c r="BR198" s="7">
        <v>95</v>
      </c>
      <c r="BS198" s="7">
        <v>24.344999999999999</v>
      </c>
      <c r="BT198" s="7">
        <v>305.755</v>
      </c>
      <c r="BU198" s="7">
        <v>318.072</v>
      </c>
      <c r="BV198" s="7">
        <v>17</v>
      </c>
      <c r="BW198" s="4" t="s">
        <v>411</v>
      </c>
      <c r="BX198" s="4" t="s">
        <v>411</v>
      </c>
      <c r="BY198" s="4"/>
      <c r="BZ198" s="73">
        <v>0</v>
      </c>
      <c r="CA198" s="4" t="s">
        <v>2570</v>
      </c>
      <c r="CB198" s="7">
        <v>0</v>
      </c>
      <c r="CC198" s="7">
        <v>0</v>
      </c>
      <c r="CD198" s="7">
        <v>46.773000000000003</v>
      </c>
      <c r="CE198" s="7">
        <v>0</v>
      </c>
      <c r="CF198" s="7">
        <v>100</v>
      </c>
      <c r="CG198" s="7">
        <v>90</v>
      </c>
      <c r="CH198" s="7">
        <v>34.100999999999999</v>
      </c>
      <c r="CI198" s="7">
        <v>115.621</v>
      </c>
      <c r="CJ198" s="7">
        <v>128.00399999999999</v>
      </c>
      <c r="CK198" s="7">
        <v>10</v>
      </c>
      <c r="CL198" s="97" t="s">
        <v>2571</v>
      </c>
      <c r="CM198" s="94" t="s">
        <v>1269</v>
      </c>
      <c r="CN198" s="7">
        <v>62.436</v>
      </c>
      <c r="CO198" s="7">
        <v>305.62599999999998</v>
      </c>
      <c r="CP198" s="7">
        <v>447.71300000000002</v>
      </c>
      <c r="CQ198" s="7">
        <v>3</v>
      </c>
      <c r="CR198" s="7">
        <v>80</v>
      </c>
      <c r="CS198" s="7">
        <v>71</v>
      </c>
      <c r="CT198" s="7">
        <v>2</v>
      </c>
      <c r="CU198" s="7">
        <v>1</v>
      </c>
      <c r="CV198" s="4" t="s">
        <v>2572</v>
      </c>
      <c r="CW198" s="7">
        <v>0</v>
      </c>
      <c r="CX198" s="7">
        <v>0</v>
      </c>
      <c r="CY198" s="7">
        <v>279.339</v>
      </c>
      <c r="CZ198" s="7">
        <v>0</v>
      </c>
      <c r="DA198" s="7">
        <v>2.3639999999999999</v>
      </c>
      <c r="DB198" s="7">
        <v>2.3639999999999999</v>
      </c>
      <c r="DC198" s="7">
        <v>5.2160000000000002</v>
      </c>
      <c r="DD198" s="7">
        <v>1</v>
      </c>
      <c r="DE198" s="4" t="s">
        <v>377</v>
      </c>
      <c r="DF198" s="7">
        <v>10.509</v>
      </c>
      <c r="DG198" s="7">
        <v>10.509</v>
      </c>
      <c r="DH198" s="7">
        <v>103.85</v>
      </c>
      <c r="DI198" s="7">
        <v>1</v>
      </c>
      <c r="DJ198" s="7">
        <v>86</v>
      </c>
      <c r="DK198" s="7">
        <v>81</v>
      </c>
      <c r="DL198" s="7">
        <v>37.731000000000002</v>
      </c>
      <c r="DM198" s="7">
        <v>164.97499999999999</v>
      </c>
      <c r="DN198" s="7">
        <v>174.83199999999999</v>
      </c>
      <c r="DO198" s="7">
        <v>8</v>
      </c>
      <c r="DP198" s="4" t="s">
        <v>429</v>
      </c>
      <c r="DQ198" s="4" t="s">
        <v>429</v>
      </c>
      <c r="DR198" s="4"/>
      <c r="DS198" s="73">
        <v>0</v>
      </c>
      <c r="DT198" s="4" t="s">
        <v>2573</v>
      </c>
      <c r="DU198" s="7">
        <v>70.313000000000002</v>
      </c>
      <c r="DV198" s="7">
        <v>70.313000000000002</v>
      </c>
      <c r="DW198" s="7">
        <v>71.316000000000003</v>
      </c>
      <c r="DX198" s="7">
        <v>1</v>
      </c>
      <c r="DY198" s="7">
        <v>86</v>
      </c>
      <c r="DZ198" s="7">
        <v>75</v>
      </c>
      <c r="EA198" s="7">
        <v>25.687999999999999</v>
      </c>
      <c r="EB198" s="7">
        <v>34.366</v>
      </c>
      <c r="EC198" s="7">
        <v>45.825000000000003</v>
      </c>
      <c r="ED198" s="7">
        <v>2</v>
      </c>
      <c r="EE198" s="94" t="s">
        <v>417</v>
      </c>
      <c r="EF198" s="94" t="s">
        <v>364</v>
      </c>
      <c r="EG198" s="7">
        <v>0</v>
      </c>
      <c r="EH198" s="7">
        <v>0</v>
      </c>
      <c r="EI198" s="7">
        <v>136.31299999999999</v>
      </c>
      <c r="EJ198" s="7">
        <v>0</v>
      </c>
      <c r="EK198" s="7">
        <v>81</v>
      </c>
      <c r="EL198" s="7">
        <v>71</v>
      </c>
      <c r="EM198" s="7">
        <v>0</v>
      </c>
      <c r="EN198" s="7">
        <v>0</v>
      </c>
      <c r="EO198" s="4" t="s">
        <v>2574</v>
      </c>
      <c r="EP198" s="7">
        <v>14.236000000000001</v>
      </c>
      <c r="EQ198" s="7">
        <v>26.782</v>
      </c>
      <c r="ER198" s="7">
        <v>29.151</v>
      </c>
      <c r="ES198" s="7">
        <v>4</v>
      </c>
      <c r="ET198" s="4" t="s">
        <v>2245</v>
      </c>
      <c r="EU198" s="7">
        <v>0</v>
      </c>
      <c r="EV198" s="7">
        <v>0</v>
      </c>
      <c r="EW198" s="7">
        <v>252.446</v>
      </c>
      <c r="EX198" s="7">
        <v>0</v>
      </c>
      <c r="EY198" s="7">
        <v>75</v>
      </c>
      <c r="EZ198" s="7">
        <v>64</v>
      </c>
      <c r="FA198" s="7">
        <v>3.69</v>
      </c>
      <c r="FB198" s="7">
        <v>45.356999999999999</v>
      </c>
      <c r="FC198" s="7">
        <v>46.16</v>
      </c>
      <c r="FD198" s="7">
        <v>6</v>
      </c>
      <c r="FE198" s="4" t="s">
        <v>2575</v>
      </c>
      <c r="FF198" s="7">
        <v>4</v>
      </c>
      <c r="FG198" s="7">
        <v>1</v>
      </c>
      <c r="FH198" s="7">
        <v>0</v>
      </c>
      <c r="FI198" s="7">
        <v>0</v>
      </c>
      <c r="FJ198" s="7">
        <v>1</v>
      </c>
      <c r="FK198" s="7">
        <v>0</v>
      </c>
      <c r="FL198" s="4" t="s">
        <v>313</v>
      </c>
      <c r="FM198" s="4" t="s">
        <v>313</v>
      </c>
      <c r="FN198" s="7">
        <v>1</v>
      </c>
      <c r="FO198" s="7">
        <v>12.552</v>
      </c>
      <c r="FP198" s="7">
        <v>71.524000000000001</v>
      </c>
      <c r="FQ198" s="7">
        <v>76.837000000000003</v>
      </c>
      <c r="FR198" s="7">
        <v>6</v>
      </c>
      <c r="FS198" s="4" t="s">
        <v>486</v>
      </c>
      <c r="FT198" s="4" t="s">
        <v>323</v>
      </c>
      <c r="FU198" s="4"/>
      <c r="FV198" s="73">
        <v>1</v>
      </c>
      <c r="FW198" s="4" t="s">
        <v>2576</v>
      </c>
      <c r="FX198" s="4" t="s">
        <v>336</v>
      </c>
      <c r="FY198" s="7">
        <v>8.2769999999999992</v>
      </c>
      <c r="FZ198" s="7">
        <v>85.263000000000005</v>
      </c>
      <c r="GA198" s="7">
        <v>89.224000000000004</v>
      </c>
      <c r="GB198" s="7">
        <v>12</v>
      </c>
      <c r="GC198" s="4" t="s">
        <v>356</v>
      </c>
      <c r="GD198" s="4" t="s">
        <v>320</v>
      </c>
      <c r="GE198" s="4"/>
      <c r="GF198" s="73">
        <v>-888</v>
      </c>
      <c r="GG198" s="4" t="s">
        <v>356</v>
      </c>
      <c r="GH198" s="4" t="s">
        <v>336</v>
      </c>
      <c r="GI198" s="7">
        <v>4371.7</v>
      </c>
      <c r="GJ198" s="7">
        <v>4374.5050000000001</v>
      </c>
      <c r="GK198" s="7">
        <v>4381.7439999999997</v>
      </c>
      <c r="GL198" s="7">
        <v>2</v>
      </c>
      <c r="GM198" s="7">
        <v>1</v>
      </c>
      <c r="GN198" s="4" t="s">
        <v>356</v>
      </c>
      <c r="GO198" s="7">
        <v>199.38399999999999</v>
      </c>
      <c r="GP198" s="7">
        <v>199.38399999999999</v>
      </c>
      <c r="GQ198" s="7">
        <v>200.42400000000001</v>
      </c>
      <c r="GR198" s="7">
        <v>1</v>
      </c>
      <c r="GS198" s="7">
        <v>3</v>
      </c>
      <c r="GT198" s="7">
        <v>0</v>
      </c>
      <c r="GU198" s="7">
        <v>0</v>
      </c>
      <c r="GV198" s="7">
        <v>1</v>
      </c>
      <c r="GW198" s="4" t="s">
        <v>912</v>
      </c>
      <c r="GX198" s="7">
        <v>17.245999999999999</v>
      </c>
      <c r="GY198" s="7">
        <v>60.189</v>
      </c>
      <c r="GZ198" s="7">
        <v>60.951000000000001</v>
      </c>
      <c r="HA198" s="7">
        <v>9</v>
      </c>
      <c r="HB198" s="7">
        <v>2</v>
      </c>
      <c r="HC198" s="7">
        <v>2</v>
      </c>
      <c r="HD198" s="7">
        <v>3</v>
      </c>
      <c r="HE198" s="7">
        <v>1</v>
      </c>
      <c r="HF198" s="7">
        <v>3</v>
      </c>
      <c r="HG198" s="7">
        <v>3</v>
      </c>
      <c r="HH198" s="7">
        <v>2</v>
      </c>
      <c r="HI198" s="4" t="s">
        <v>346</v>
      </c>
      <c r="HJ198" s="4" t="s">
        <v>347</v>
      </c>
      <c r="HK198" s="8"/>
      <c r="HL198" s="4" t="s">
        <v>2566</v>
      </c>
      <c r="HM198" s="6">
        <v>44267.405416666668</v>
      </c>
      <c r="HN198" s="6">
        <v>44267.440208333333</v>
      </c>
      <c r="HO198" s="7">
        <v>100</v>
      </c>
      <c r="HP198" s="7">
        <v>3006</v>
      </c>
      <c r="HQ198" s="7">
        <v>1</v>
      </c>
      <c r="HR198" s="6">
        <v>44267.440224444443</v>
      </c>
      <c r="HS198" s="4" t="s">
        <v>314</v>
      </c>
      <c r="HT198" s="4" t="s">
        <v>407</v>
      </c>
      <c r="HU198" s="4" t="s">
        <v>444</v>
      </c>
      <c r="HV198" s="4" t="s">
        <v>317</v>
      </c>
      <c r="HW198" s="7">
        <v>1</v>
      </c>
      <c r="HX198" s="7">
        <v>2</v>
      </c>
      <c r="HY198" s="7">
        <v>1</v>
      </c>
      <c r="HZ198" s="7">
        <v>1</v>
      </c>
      <c r="IA198" s="7">
        <v>2</v>
      </c>
      <c r="IB198" s="7">
        <v>2</v>
      </c>
      <c r="IC198" s="7">
        <v>2</v>
      </c>
      <c r="ID198" s="7">
        <v>2</v>
      </c>
      <c r="IE198" s="4" t="s">
        <v>2577</v>
      </c>
      <c r="IF198" s="7">
        <v>1</v>
      </c>
      <c r="IG198" s="7">
        <v>1</v>
      </c>
      <c r="IH198" s="4" t="s">
        <v>1252</v>
      </c>
      <c r="II198" s="4" t="s">
        <v>391</v>
      </c>
      <c r="IJ198" s="4"/>
      <c r="IK198" s="73">
        <v>1</v>
      </c>
      <c r="IL198" s="4" t="s">
        <v>2578</v>
      </c>
      <c r="IM198" s="73">
        <v>33</v>
      </c>
      <c r="IN198" s="4"/>
      <c r="IO198" s="73">
        <v>1</v>
      </c>
      <c r="IP198" s="4" t="s">
        <v>2579</v>
      </c>
      <c r="IQ198" s="4" t="s">
        <v>1727</v>
      </c>
      <c r="IR198" s="73">
        <v>22</v>
      </c>
      <c r="IS198" s="4"/>
      <c r="IT198" s="73">
        <v>1</v>
      </c>
      <c r="IU198" s="4" t="s">
        <v>2580</v>
      </c>
      <c r="IV198" s="73">
        <v>19</v>
      </c>
      <c r="IW198" s="4"/>
      <c r="IX198" s="73">
        <v>0</v>
      </c>
      <c r="IY198" s="4" t="s">
        <v>2581</v>
      </c>
      <c r="IZ198" s="4" t="s">
        <v>435</v>
      </c>
      <c r="JA198" s="73">
        <v>40</v>
      </c>
      <c r="JB198" s="4"/>
      <c r="JC198" s="73">
        <v>1</v>
      </c>
      <c r="JD198" s="4" t="s">
        <v>635</v>
      </c>
      <c r="JE198" s="73">
        <v>60</v>
      </c>
      <c r="JF198" s="4"/>
      <c r="JG198" s="73">
        <v>1</v>
      </c>
      <c r="JH198" s="4" t="s">
        <v>2582</v>
      </c>
      <c r="JI198" s="7">
        <v>1</v>
      </c>
      <c r="JJ198" s="7">
        <v>1</v>
      </c>
      <c r="JK198" s="7">
        <v>2</v>
      </c>
      <c r="JL198" s="7">
        <v>3</v>
      </c>
      <c r="JM198" s="4" t="s">
        <v>2583</v>
      </c>
      <c r="JN198" s="7">
        <v>1</v>
      </c>
      <c r="JO198" s="7">
        <v>2</v>
      </c>
      <c r="JP198" s="7">
        <v>2</v>
      </c>
      <c r="JQ198" s="7">
        <v>2</v>
      </c>
      <c r="JR198" s="7">
        <v>1</v>
      </c>
      <c r="JS198" s="4" t="s">
        <v>2584</v>
      </c>
      <c r="JT198" s="7">
        <v>2</v>
      </c>
      <c r="JU198" s="7">
        <v>1</v>
      </c>
      <c r="JV198" s="4" t="s">
        <v>356</v>
      </c>
      <c r="JW198" s="7">
        <v>2</v>
      </c>
      <c r="JX198" s="7">
        <v>1</v>
      </c>
      <c r="JY198" s="7">
        <v>1</v>
      </c>
      <c r="JZ198" s="7">
        <v>1</v>
      </c>
      <c r="KA198" s="7">
        <v>0</v>
      </c>
      <c r="KB198" s="4" t="s">
        <v>313</v>
      </c>
      <c r="KC198" s="4" t="s">
        <v>313</v>
      </c>
      <c r="KD198" s="7">
        <v>2</v>
      </c>
      <c r="KE198" s="7">
        <v>18.064</v>
      </c>
      <c r="KF198" s="7">
        <v>42.313000000000002</v>
      </c>
      <c r="KG198" s="7">
        <v>43.536000000000001</v>
      </c>
      <c r="KH198" s="7">
        <v>7</v>
      </c>
      <c r="KI198" s="7">
        <v>1</v>
      </c>
      <c r="KJ198" s="7">
        <v>2</v>
      </c>
      <c r="KK198" s="7">
        <v>2</v>
      </c>
      <c r="KL198" s="7">
        <v>2</v>
      </c>
      <c r="KM198" s="7">
        <v>3</v>
      </c>
      <c r="KN198" s="7">
        <v>11</v>
      </c>
      <c r="KO198" s="7">
        <v>2</v>
      </c>
      <c r="KP198" s="4" t="s">
        <v>336</v>
      </c>
      <c r="KQ198" s="4" t="s">
        <v>313</v>
      </c>
      <c r="KR198" s="7">
        <v>1</v>
      </c>
      <c r="KS198" s="4" t="s">
        <v>633</v>
      </c>
      <c r="KT198" s="4" t="s">
        <v>313</v>
      </c>
      <c r="KU198" s="7">
        <v>1</v>
      </c>
      <c r="KV198" s="7">
        <v>2</v>
      </c>
      <c r="KW198" s="7">
        <v>1</v>
      </c>
      <c r="KX198" s="7">
        <v>1</v>
      </c>
      <c r="KY198" s="7">
        <v>1</v>
      </c>
      <c r="KZ198" s="7">
        <v>2</v>
      </c>
      <c r="LA198" s="7">
        <v>2</v>
      </c>
      <c r="LB198" s="7">
        <v>1</v>
      </c>
      <c r="LC198" s="7">
        <v>2</v>
      </c>
      <c r="LD198" s="7">
        <v>2</v>
      </c>
      <c r="LE198" s="7">
        <v>3</v>
      </c>
      <c r="LF198" s="7">
        <v>2</v>
      </c>
      <c r="LG198" s="7">
        <v>1</v>
      </c>
      <c r="LH198" s="7">
        <v>4</v>
      </c>
      <c r="LI198" s="7">
        <v>1</v>
      </c>
      <c r="LJ198" s="7">
        <v>1</v>
      </c>
      <c r="LK198" s="7">
        <v>1</v>
      </c>
      <c r="LL198" s="7">
        <v>4</v>
      </c>
      <c r="LM198" s="7">
        <v>1</v>
      </c>
      <c r="LN198" s="7">
        <v>4</v>
      </c>
      <c r="LO198" s="7">
        <v>4</v>
      </c>
      <c r="LP198" s="7">
        <v>4</v>
      </c>
      <c r="LQ198" s="7">
        <v>4</v>
      </c>
      <c r="LR198" s="7">
        <v>3</v>
      </c>
      <c r="LS198" s="7">
        <v>3</v>
      </c>
      <c r="LT198" s="7">
        <v>4</v>
      </c>
      <c r="LU198" s="7">
        <v>4</v>
      </c>
      <c r="LV198" s="4" t="s">
        <v>2585</v>
      </c>
      <c r="LW198" s="4" t="s">
        <v>2586</v>
      </c>
      <c r="LX198" s="4" t="s">
        <v>2587</v>
      </c>
      <c r="LY198" s="4" t="s">
        <v>2588</v>
      </c>
      <c r="LZ198" s="7">
        <v>25</v>
      </c>
      <c r="MA198">
        <f t="shared" si="175"/>
        <v>7</v>
      </c>
      <c r="MB198">
        <f t="shared" si="176"/>
        <v>10</v>
      </c>
      <c r="MC198">
        <f t="shared" si="177"/>
        <v>11</v>
      </c>
      <c r="MD198">
        <f t="shared" si="178"/>
        <v>10</v>
      </c>
      <c r="ME198">
        <f t="shared" si="208"/>
        <v>20</v>
      </c>
      <c r="MF198">
        <f t="shared" si="209"/>
        <v>1.1666666666666667</v>
      </c>
      <c r="MG198">
        <f t="shared" si="210"/>
        <v>1.6666666666666667</v>
      </c>
      <c r="MH198">
        <f t="shared" si="211"/>
        <v>2.2000000000000002</v>
      </c>
      <c r="MI198">
        <f t="shared" si="212"/>
        <v>2</v>
      </c>
      <c r="MJ198">
        <f t="shared" si="213"/>
        <v>1.6666666666666667</v>
      </c>
      <c r="MK198">
        <f t="shared" si="214"/>
        <v>0.4</v>
      </c>
      <c r="ML198">
        <f t="shared" si="215"/>
        <v>1.2</v>
      </c>
      <c r="MM198">
        <f t="shared" si="216"/>
        <v>0</v>
      </c>
      <c r="MN198">
        <f t="shared" si="217"/>
        <v>0</v>
      </c>
      <c r="MO198">
        <f t="shared" si="218"/>
        <v>0.33333333333333331</v>
      </c>
      <c r="MP198">
        <f t="shared" si="219"/>
        <v>1</v>
      </c>
      <c r="MQ198">
        <f t="shared" si="220"/>
        <v>1</v>
      </c>
      <c r="MR198">
        <f t="shared" si="221"/>
        <v>1</v>
      </c>
      <c r="MS198">
        <f t="shared" si="222"/>
        <v>86.142857142857139</v>
      </c>
      <c r="MT198">
        <f t="shared" si="223"/>
        <v>78.142857142857139</v>
      </c>
      <c r="MU198" s="77">
        <f t="shared" si="179"/>
        <v>1</v>
      </c>
      <c r="MV198">
        <f t="shared" si="180"/>
        <v>0</v>
      </c>
      <c r="MW198">
        <v>0</v>
      </c>
      <c r="MX198">
        <v>0</v>
      </c>
      <c r="MY198">
        <f t="shared" si="181"/>
        <v>0</v>
      </c>
      <c r="MZ198">
        <v>1</v>
      </c>
      <c r="NA198">
        <v>1</v>
      </c>
      <c r="NB198">
        <f t="shared" si="182"/>
        <v>1</v>
      </c>
      <c r="NC198">
        <f t="shared" si="183"/>
        <v>0</v>
      </c>
      <c r="ND198">
        <f t="shared" si="184"/>
        <v>0</v>
      </c>
      <c r="NE198">
        <f t="shared" si="185"/>
        <v>0</v>
      </c>
      <c r="NF198">
        <f t="shared" si="186"/>
        <v>1</v>
      </c>
      <c r="NG198">
        <f t="shared" si="187"/>
        <v>0</v>
      </c>
      <c r="NH198">
        <f t="shared" si="188"/>
        <v>1</v>
      </c>
      <c r="NI198">
        <f t="shared" si="189"/>
        <v>1</v>
      </c>
      <c r="NJ198">
        <f t="shared" si="190"/>
        <v>1</v>
      </c>
      <c r="NK198">
        <f t="shared" si="191"/>
        <v>0</v>
      </c>
      <c r="NL198">
        <f t="shared" si="192"/>
        <v>1</v>
      </c>
      <c r="NM198">
        <f t="shared" si="193"/>
        <v>1</v>
      </c>
      <c r="NN198" s="77">
        <f t="shared" si="194"/>
        <v>1</v>
      </c>
      <c r="NO198" s="77">
        <f t="shared" si="195"/>
        <v>0</v>
      </c>
      <c r="NP198" s="77">
        <f t="shared" si="196"/>
        <v>1</v>
      </c>
      <c r="NQ198" s="77">
        <f t="shared" si="197"/>
        <v>1</v>
      </c>
      <c r="NR198" s="77">
        <f t="shared" si="198"/>
        <v>1</v>
      </c>
      <c r="NS198" s="77">
        <f t="shared" si="199"/>
        <v>0</v>
      </c>
      <c r="NT198" s="77">
        <f t="shared" si="200"/>
        <v>1</v>
      </c>
      <c r="NU198" s="77">
        <f t="shared" si="201"/>
        <v>1</v>
      </c>
      <c r="NV198" s="77">
        <f t="shared" si="202"/>
        <v>1</v>
      </c>
      <c r="NW198" s="77" t="e">
        <f>IF(LEN(VLOOKUP(I:I,#REF!, 2, 0))=0, "", VLOOKUP(I:I,#REF!, 2, 0))</f>
        <v>#REF!</v>
      </c>
      <c r="NX198" s="77" t="e">
        <f>IF(LEN(VLOOKUP(I:I,#REF!, 3, 0))=0, "", VLOOKUP(I:I,#REF!, 3, 0))</f>
        <v>#REF!</v>
      </c>
      <c r="NY198" s="77">
        <f t="shared" si="224"/>
        <v>0.33333333333333331</v>
      </c>
      <c r="NZ198" s="77">
        <f t="shared" si="225"/>
        <v>0.5</v>
      </c>
      <c r="OA198" s="77">
        <f t="shared" si="226"/>
        <v>0</v>
      </c>
      <c r="OB198" s="77">
        <f t="shared" si="203"/>
        <v>0.33333333333333331</v>
      </c>
      <c r="OC198">
        <f t="shared" si="204"/>
        <v>0.5</v>
      </c>
      <c r="OD198" s="77">
        <f t="shared" si="227"/>
        <v>0.25</v>
      </c>
      <c r="OE198">
        <f t="shared" si="205"/>
        <v>0.8</v>
      </c>
      <c r="OF198">
        <f t="shared" si="206"/>
        <v>0.90909090909090906</v>
      </c>
      <c r="OG198" t="e">
        <f t="shared" si="228"/>
        <v>#REF!</v>
      </c>
      <c r="OH198">
        <f t="shared" si="207"/>
        <v>0.33333333333333331</v>
      </c>
      <c r="OI198">
        <f t="shared" si="229"/>
        <v>0.25</v>
      </c>
      <c r="OJ198" s="77">
        <f t="shared" si="230"/>
        <v>0.375</v>
      </c>
      <c r="OK198" t="e">
        <f>IF(LEN(VLOOKUP(I:I,#REF!, 2, 0))=0, "", VLOOKUP(I:I,#REF!, 2, 0))</f>
        <v>#REF!</v>
      </c>
      <c r="OL198" t="e">
        <f>IF(LEN(VLOOKUP(I:I,#REF!, 3, 0))=0, "", VLOOKUP(I:I,#REF!, 3, 0))</f>
        <v>#REF!</v>
      </c>
      <c r="OM198">
        <v>3</v>
      </c>
      <c r="ON198">
        <v>1</v>
      </c>
      <c r="OO198" s="1">
        <v>1</v>
      </c>
      <c r="OP198">
        <f t="shared" si="231"/>
        <v>8</v>
      </c>
      <c r="OQ198">
        <v>0</v>
      </c>
      <c r="OR198">
        <v>7</v>
      </c>
      <c r="OS198">
        <f t="shared" si="232"/>
        <v>6</v>
      </c>
    </row>
    <row r="199" spans="1:409" ht="18" customHeight="1">
      <c r="F199">
        <v>1</v>
      </c>
      <c r="G199">
        <v>1</v>
      </c>
      <c r="H199" s="112" t="s">
        <v>5796</v>
      </c>
      <c r="I199" s="112" t="s">
        <v>5796</v>
      </c>
      <c r="J199" s="22"/>
      <c r="K199" s="23">
        <v>44264.579571759263</v>
      </c>
      <c r="L199" s="23">
        <v>44264.7184375</v>
      </c>
      <c r="M199" s="24">
        <v>100</v>
      </c>
      <c r="N199" s="24">
        <v>1</v>
      </c>
      <c r="O199" s="74">
        <v>1</v>
      </c>
      <c r="P199" s="25" t="s">
        <v>313</v>
      </c>
      <c r="Q199" s="24">
        <v>11998</v>
      </c>
      <c r="R199" s="24">
        <v>1</v>
      </c>
      <c r="S199" s="23">
        <v>44264.718456111113</v>
      </c>
      <c r="T199" s="25" t="s">
        <v>314</v>
      </c>
      <c r="U199" s="25" t="s">
        <v>1220</v>
      </c>
      <c r="V199" s="25" t="s">
        <v>1221</v>
      </c>
      <c r="W199" s="25" t="s">
        <v>1452</v>
      </c>
      <c r="X199" s="24">
        <v>28.608000000000001</v>
      </c>
      <c r="Y199" s="24">
        <v>42.445999999999998</v>
      </c>
      <c r="Z199" s="24">
        <v>50.402000000000001</v>
      </c>
      <c r="AA199" s="24">
        <v>3</v>
      </c>
      <c r="AB199" s="24">
        <v>3</v>
      </c>
      <c r="AC199" s="24">
        <v>1</v>
      </c>
      <c r="AD199" s="24">
        <v>2</v>
      </c>
      <c r="AE199" s="24">
        <v>0</v>
      </c>
      <c r="AF199" s="24">
        <v>1</v>
      </c>
      <c r="AG199" s="24">
        <v>1</v>
      </c>
      <c r="AH199" s="24">
        <v>3</v>
      </c>
      <c r="AI199" s="24">
        <v>2</v>
      </c>
      <c r="AJ199" s="25" t="s">
        <v>5797</v>
      </c>
      <c r="AK199" s="24">
        <v>4.944</v>
      </c>
      <c r="AL199" s="24">
        <v>8.5239999999999991</v>
      </c>
      <c r="AM199" s="24">
        <v>10.189</v>
      </c>
      <c r="AN199" s="24">
        <v>2</v>
      </c>
      <c r="AO199" s="24">
        <v>3</v>
      </c>
      <c r="AP199" s="24">
        <v>1</v>
      </c>
      <c r="AQ199" s="24">
        <v>0</v>
      </c>
      <c r="AR199" s="24">
        <v>0</v>
      </c>
      <c r="AS199" s="24">
        <v>155.11699999999999</v>
      </c>
      <c r="AT199" s="24">
        <v>0</v>
      </c>
      <c r="AU199" s="24">
        <v>321.87</v>
      </c>
      <c r="AV199" s="24">
        <v>331.03399999999999</v>
      </c>
      <c r="AW199" s="24">
        <v>522.91099999999994</v>
      </c>
      <c r="AX199" s="24">
        <v>2</v>
      </c>
      <c r="AY199" s="25" t="s">
        <v>5798</v>
      </c>
      <c r="AZ199" s="25" t="s">
        <v>377</v>
      </c>
      <c r="BA199" s="25"/>
      <c r="BB199" s="74">
        <v>1</v>
      </c>
      <c r="BC199" s="25" t="s">
        <v>5799</v>
      </c>
      <c r="BD199" s="24">
        <v>46.151000000000003</v>
      </c>
      <c r="BE199" s="24">
        <v>276.34100000000001</v>
      </c>
      <c r="BF199" s="24">
        <v>277.60000000000002</v>
      </c>
      <c r="BG199" s="24">
        <v>3</v>
      </c>
      <c r="BH199" s="24">
        <v>3.6320000000000001</v>
      </c>
      <c r="BI199" s="24">
        <v>10.58</v>
      </c>
      <c r="BJ199" s="24">
        <v>21.542999999999999</v>
      </c>
      <c r="BK199" s="24">
        <v>2</v>
      </c>
      <c r="BL199" s="25" t="s">
        <v>479</v>
      </c>
      <c r="BM199" s="24">
        <v>23.914000000000001</v>
      </c>
      <c r="BN199" s="24">
        <v>34.774999999999999</v>
      </c>
      <c r="BO199" s="24">
        <v>77.001000000000005</v>
      </c>
      <c r="BP199" s="24">
        <v>4</v>
      </c>
      <c r="BQ199" s="24">
        <v>97</v>
      </c>
      <c r="BR199" s="24">
        <v>100</v>
      </c>
      <c r="BS199" s="24">
        <v>211.03700000000001</v>
      </c>
      <c r="BT199" s="24">
        <v>609.29499999999996</v>
      </c>
      <c r="BU199" s="24">
        <v>612.05899999999997</v>
      </c>
      <c r="BV199" s="24">
        <v>9</v>
      </c>
      <c r="BW199" s="25" t="s">
        <v>2387</v>
      </c>
      <c r="BX199" s="25" t="s">
        <v>572</v>
      </c>
      <c r="BY199" s="25"/>
      <c r="BZ199" s="74">
        <v>0</v>
      </c>
      <c r="CA199" s="25" t="s">
        <v>5800</v>
      </c>
      <c r="CB199" s="24">
        <v>47.726999999999997</v>
      </c>
      <c r="CC199" s="24">
        <v>47.726999999999997</v>
      </c>
      <c r="CD199" s="24">
        <v>50.3</v>
      </c>
      <c r="CE199" s="24">
        <v>1</v>
      </c>
      <c r="CF199" s="24">
        <v>100</v>
      </c>
      <c r="CG199" s="24">
        <v>100</v>
      </c>
      <c r="CH199" s="24">
        <v>76.792000000000002</v>
      </c>
      <c r="CI199" s="24">
        <v>155.91200000000001</v>
      </c>
      <c r="CJ199" s="24">
        <v>166.44399999999999</v>
      </c>
      <c r="CK199" s="24">
        <v>5</v>
      </c>
      <c r="CL199" s="99" t="s">
        <v>413</v>
      </c>
      <c r="CM199" s="96" t="s">
        <v>414</v>
      </c>
      <c r="CN199" s="24">
        <v>2</v>
      </c>
      <c r="CO199" s="24">
        <v>167.547</v>
      </c>
      <c r="CP199" s="24">
        <v>169.291</v>
      </c>
      <c r="CQ199" s="24">
        <v>2</v>
      </c>
      <c r="CR199" s="24">
        <v>95</v>
      </c>
      <c r="CS199" s="24">
        <v>87</v>
      </c>
      <c r="CT199" s="24">
        <v>3</v>
      </c>
      <c r="CU199" s="24">
        <v>0</v>
      </c>
      <c r="CV199" s="25" t="s">
        <v>3159</v>
      </c>
      <c r="CW199" s="24">
        <v>0</v>
      </c>
      <c r="CX199" s="24">
        <v>0</v>
      </c>
      <c r="CY199" s="24">
        <v>228.892</v>
      </c>
      <c r="CZ199" s="24">
        <v>0</v>
      </c>
      <c r="DA199" s="24">
        <v>5.2560000000000002</v>
      </c>
      <c r="DB199" s="24">
        <v>13.010999999999999</v>
      </c>
      <c r="DC199" s="24">
        <v>14.3</v>
      </c>
      <c r="DD199" s="24">
        <v>2</v>
      </c>
      <c r="DE199" s="25" t="s">
        <v>479</v>
      </c>
      <c r="DF199" s="24">
        <v>0</v>
      </c>
      <c r="DG199" s="24">
        <v>0</v>
      </c>
      <c r="DH199" s="24">
        <v>45.643999999999998</v>
      </c>
      <c r="DI199" s="24">
        <v>0</v>
      </c>
      <c r="DJ199" s="24">
        <v>77</v>
      </c>
      <c r="DK199" s="24">
        <v>97</v>
      </c>
      <c r="DL199" s="24">
        <v>72.213999999999999</v>
      </c>
      <c r="DM199" s="24">
        <v>781.82</v>
      </c>
      <c r="DN199" s="24">
        <v>782.77800000000002</v>
      </c>
      <c r="DO199" s="24">
        <v>27</v>
      </c>
      <c r="DP199" s="25" t="s">
        <v>1715</v>
      </c>
      <c r="DQ199" s="25" t="s">
        <v>510</v>
      </c>
      <c r="DR199" s="25" t="s">
        <v>956</v>
      </c>
      <c r="DS199" s="74">
        <v>1</v>
      </c>
      <c r="DT199" s="25" t="s">
        <v>5801</v>
      </c>
      <c r="DU199" s="24">
        <v>0</v>
      </c>
      <c r="DV199" s="24">
        <v>0</v>
      </c>
      <c r="DW199" s="24">
        <v>99.075000000000003</v>
      </c>
      <c r="DX199" s="24">
        <v>0</v>
      </c>
      <c r="DY199" s="24">
        <v>74</v>
      </c>
      <c r="DZ199" s="24">
        <v>61</v>
      </c>
      <c r="EA199" s="24">
        <v>26.558</v>
      </c>
      <c r="EB199" s="24">
        <v>50.298999999999999</v>
      </c>
      <c r="EC199" s="24">
        <v>57.725000000000001</v>
      </c>
      <c r="ED199" s="24">
        <v>3</v>
      </c>
      <c r="EE199" s="96" t="s">
        <v>417</v>
      </c>
      <c r="EF199" s="96" t="s">
        <v>364</v>
      </c>
      <c r="EG199" s="24">
        <v>0</v>
      </c>
      <c r="EH199" s="24">
        <v>0</v>
      </c>
      <c r="EI199" s="24">
        <v>170.988</v>
      </c>
      <c r="EJ199" s="24">
        <v>0</v>
      </c>
      <c r="EK199" s="24">
        <v>69</v>
      </c>
      <c r="EL199" s="24">
        <v>67</v>
      </c>
      <c r="EM199" s="24">
        <v>0</v>
      </c>
      <c r="EN199" s="24">
        <v>0</v>
      </c>
      <c r="EO199" s="25" t="s">
        <v>5802</v>
      </c>
      <c r="EP199" s="24">
        <v>15.401999999999999</v>
      </c>
      <c r="EQ199" s="24">
        <v>16.372</v>
      </c>
      <c r="ER199" s="24">
        <v>26.274999999999999</v>
      </c>
      <c r="ES199" s="24">
        <v>2</v>
      </c>
      <c r="ET199" s="25" t="s">
        <v>360</v>
      </c>
      <c r="EU199" s="24">
        <v>67.037999999999997</v>
      </c>
      <c r="EV199" s="24">
        <v>67.037999999999997</v>
      </c>
      <c r="EW199" s="24">
        <v>348.85399999999998</v>
      </c>
      <c r="EX199" s="24">
        <v>1</v>
      </c>
      <c r="EY199" s="24">
        <v>68</v>
      </c>
      <c r="EZ199" s="24">
        <v>64</v>
      </c>
      <c r="FA199" s="24">
        <v>1.43</v>
      </c>
      <c r="FB199" s="24">
        <v>95.763999999999996</v>
      </c>
      <c r="FC199" s="24">
        <v>130.57400000000001</v>
      </c>
      <c r="FD199" s="24">
        <v>8</v>
      </c>
      <c r="FE199" s="25" t="s">
        <v>5803</v>
      </c>
      <c r="FF199" s="24">
        <v>3</v>
      </c>
      <c r="FG199" s="24">
        <v>3</v>
      </c>
      <c r="FH199" s="24">
        <v>0</v>
      </c>
      <c r="FI199" s="24">
        <v>0</v>
      </c>
      <c r="FJ199" s="24">
        <v>3</v>
      </c>
      <c r="FK199" s="24">
        <v>0</v>
      </c>
      <c r="FL199" s="25" t="s">
        <v>313</v>
      </c>
      <c r="FM199" s="25" t="s">
        <v>313</v>
      </c>
      <c r="FN199" s="24">
        <v>3</v>
      </c>
      <c r="FO199" s="24">
        <v>269.89699999999999</v>
      </c>
      <c r="FP199" s="24">
        <v>3144.8739999999998</v>
      </c>
      <c r="FQ199" s="24">
        <v>3152.1190000000001</v>
      </c>
      <c r="FR199" s="24">
        <v>6</v>
      </c>
      <c r="FS199" s="25" t="s">
        <v>420</v>
      </c>
      <c r="FT199" s="25" t="s">
        <v>323</v>
      </c>
      <c r="FU199" s="25"/>
      <c r="FV199" s="74">
        <v>1</v>
      </c>
      <c r="FW199" s="25" t="s">
        <v>5804</v>
      </c>
      <c r="FX199" s="25" t="s">
        <v>456</v>
      </c>
      <c r="FY199" s="24">
        <v>1566.9860000000001</v>
      </c>
      <c r="FZ199" s="24">
        <v>1919.796</v>
      </c>
      <c r="GA199" s="24">
        <v>1933.924</v>
      </c>
      <c r="GB199" s="24">
        <v>9</v>
      </c>
      <c r="GC199" s="25" t="s">
        <v>356</v>
      </c>
      <c r="GD199" s="25" t="s">
        <v>320</v>
      </c>
      <c r="GE199" s="25"/>
      <c r="GF199" s="74">
        <v>-888</v>
      </c>
      <c r="GG199" s="25" t="s">
        <v>356</v>
      </c>
      <c r="GH199" s="25" t="s">
        <v>456</v>
      </c>
      <c r="GI199" s="24">
        <v>55.451000000000001</v>
      </c>
      <c r="GJ199" s="24">
        <v>437.66</v>
      </c>
      <c r="GK199" s="24">
        <v>503.00700000000001</v>
      </c>
      <c r="GL199" s="24">
        <v>8</v>
      </c>
      <c r="GM199" s="24">
        <v>1</v>
      </c>
      <c r="GN199" s="25" t="s">
        <v>5805</v>
      </c>
      <c r="GO199" s="24">
        <v>1.9910000000000001</v>
      </c>
      <c r="GP199" s="24">
        <v>91.180999999999997</v>
      </c>
      <c r="GQ199" s="24">
        <v>92.462999999999994</v>
      </c>
      <c r="GR199" s="24">
        <v>2</v>
      </c>
      <c r="GS199" s="24">
        <v>1</v>
      </c>
      <c r="GT199" s="24">
        <v>2</v>
      </c>
      <c r="GU199" s="24">
        <v>0</v>
      </c>
      <c r="GV199" s="24">
        <v>2</v>
      </c>
      <c r="GW199" s="25" t="s">
        <v>345</v>
      </c>
      <c r="GX199" s="24">
        <v>20.158999999999999</v>
      </c>
      <c r="GY199" s="24">
        <v>74.037000000000006</v>
      </c>
      <c r="GZ199" s="24">
        <v>77.941000000000003</v>
      </c>
      <c r="HA199" s="24">
        <v>11</v>
      </c>
      <c r="HB199" s="24">
        <v>2</v>
      </c>
      <c r="HC199" s="24">
        <v>3</v>
      </c>
      <c r="HD199" s="24">
        <v>3</v>
      </c>
      <c r="HE199" s="24">
        <v>3</v>
      </c>
      <c r="HF199" s="24">
        <v>4</v>
      </c>
      <c r="HG199" s="24">
        <v>4</v>
      </c>
      <c r="HH199" s="24">
        <v>3</v>
      </c>
      <c r="HI199" s="25" t="s">
        <v>3684</v>
      </c>
      <c r="HJ199" s="25" t="s">
        <v>3685</v>
      </c>
      <c r="HK199" s="8"/>
      <c r="HL199" s="25" t="s">
        <v>5796</v>
      </c>
      <c r="HM199" s="23">
        <v>44267.406828703701</v>
      </c>
      <c r="HN199" s="23">
        <v>44267.444143518522</v>
      </c>
      <c r="HO199" s="24">
        <v>100</v>
      </c>
      <c r="HP199" s="24">
        <v>3223</v>
      </c>
      <c r="HQ199" s="24">
        <v>1</v>
      </c>
      <c r="HR199" s="23">
        <v>44267.444160555555</v>
      </c>
      <c r="HS199" s="25" t="s">
        <v>314</v>
      </c>
      <c r="HT199" s="25" t="s">
        <v>407</v>
      </c>
      <c r="HU199" s="25" t="s">
        <v>444</v>
      </c>
      <c r="HV199" s="25" t="s">
        <v>1452</v>
      </c>
      <c r="HW199" s="24">
        <v>1</v>
      </c>
      <c r="HX199" s="24">
        <v>0</v>
      </c>
      <c r="HY199" s="24">
        <v>1</v>
      </c>
      <c r="HZ199" s="24">
        <v>3</v>
      </c>
      <c r="IA199" s="24">
        <v>3</v>
      </c>
      <c r="IB199" s="24">
        <v>1</v>
      </c>
      <c r="IC199" s="24">
        <v>1</v>
      </c>
      <c r="ID199" s="24">
        <v>2</v>
      </c>
      <c r="IE199" s="25" t="s">
        <v>691</v>
      </c>
      <c r="IF199" s="24">
        <v>2</v>
      </c>
      <c r="IG199" s="24">
        <v>0</v>
      </c>
      <c r="IH199" s="25" t="s">
        <v>427</v>
      </c>
      <c r="II199" s="25" t="s">
        <v>391</v>
      </c>
      <c r="IJ199" s="25"/>
      <c r="IK199" s="74">
        <v>1</v>
      </c>
      <c r="IL199" s="25" t="s">
        <v>428</v>
      </c>
      <c r="IM199" s="74">
        <v>33</v>
      </c>
      <c r="IN199" s="25"/>
      <c r="IO199" s="74">
        <v>1</v>
      </c>
      <c r="IP199" s="25" t="s">
        <v>5806</v>
      </c>
      <c r="IQ199" s="25" t="s">
        <v>356</v>
      </c>
      <c r="IR199" s="25" t="s">
        <v>320</v>
      </c>
      <c r="IS199" s="25"/>
      <c r="IT199" s="74">
        <v>-888</v>
      </c>
      <c r="IU199" s="25" t="s">
        <v>356</v>
      </c>
      <c r="IV199" s="25" t="s">
        <v>320</v>
      </c>
      <c r="IW199" s="25"/>
      <c r="IX199" s="24">
        <v>-888</v>
      </c>
      <c r="IY199" s="25" t="s">
        <v>356</v>
      </c>
      <c r="IZ199" s="25" t="s">
        <v>435</v>
      </c>
      <c r="JA199" s="74">
        <v>40</v>
      </c>
      <c r="JB199" s="25"/>
      <c r="JC199" s="74">
        <v>1</v>
      </c>
      <c r="JD199" s="25" t="s">
        <v>356</v>
      </c>
      <c r="JE199" s="25" t="s">
        <v>320</v>
      </c>
      <c r="JF199" s="25"/>
      <c r="JG199" s="74">
        <v>-888</v>
      </c>
      <c r="JH199" s="25" t="s">
        <v>356</v>
      </c>
      <c r="JI199" s="24">
        <v>0</v>
      </c>
      <c r="JJ199" s="24">
        <v>2</v>
      </c>
      <c r="JK199" s="24">
        <v>2</v>
      </c>
      <c r="JL199" s="24">
        <v>2</v>
      </c>
      <c r="JM199" s="25" t="s">
        <v>5807</v>
      </c>
      <c r="JN199" s="24">
        <v>1</v>
      </c>
      <c r="JO199" s="24">
        <v>2</v>
      </c>
      <c r="JP199" s="24">
        <v>2</v>
      </c>
      <c r="JQ199" s="24">
        <v>2</v>
      </c>
      <c r="JR199" s="24">
        <v>1</v>
      </c>
      <c r="JS199" s="25" t="s">
        <v>5808</v>
      </c>
      <c r="JT199" s="24">
        <v>2</v>
      </c>
      <c r="JU199" s="24">
        <v>1</v>
      </c>
      <c r="JV199" s="25" t="s">
        <v>5809</v>
      </c>
      <c r="JW199" s="24">
        <v>1</v>
      </c>
      <c r="JX199" s="24">
        <v>0</v>
      </c>
      <c r="JY199" s="24">
        <v>2</v>
      </c>
      <c r="JZ199" s="24">
        <v>3</v>
      </c>
      <c r="KA199" s="24">
        <v>0</v>
      </c>
      <c r="KB199" s="25" t="s">
        <v>313</v>
      </c>
      <c r="KC199" s="25" t="s">
        <v>313</v>
      </c>
      <c r="KD199" s="24">
        <v>2</v>
      </c>
      <c r="KE199" s="24">
        <v>10.696</v>
      </c>
      <c r="KF199" s="24">
        <v>54.222999999999999</v>
      </c>
      <c r="KG199" s="24">
        <v>56.286999999999999</v>
      </c>
      <c r="KH199" s="24">
        <v>9</v>
      </c>
      <c r="KI199" s="24">
        <v>2</v>
      </c>
      <c r="KJ199" s="24">
        <v>3</v>
      </c>
      <c r="KK199" s="24">
        <v>3</v>
      </c>
      <c r="KL199" s="24">
        <v>3</v>
      </c>
      <c r="KM199" s="24">
        <v>2</v>
      </c>
      <c r="KN199" s="24">
        <v>10</v>
      </c>
      <c r="KO199" s="24">
        <v>1</v>
      </c>
      <c r="KP199" s="25" t="s">
        <v>322</v>
      </c>
      <c r="KQ199" s="25" t="s">
        <v>313</v>
      </c>
      <c r="KR199" s="24">
        <v>0</v>
      </c>
      <c r="KS199" s="25" t="s">
        <v>2501</v>
      </c>
      <c r="KT199" s="25" t="s">
        <v>5810</v>
      </c>
      <c r="KU199" s="24">
        <v>3</v>
      </c>
      <c r="KV199" s="24">
        <v>2</v>
      </c>
      <c r="KW199" s="24">
        <v>1</v>
      </c>
      <c r="KX199" s="24">
        <v>1</v>
      </c>
      <c r="KY199" s="24">
        <v>3</v>
      </c>
      <c r="KZ199" s="24">
        <v>2</v>
      </c>
      <c r="LA199" s="24">
        <v>3</v>
      </c>
      <c r="LB199" s="24">
        <v>3</v>
      </c>
      <c r="LC199" s="24">
        <v>3</v>
      </c>
      <c r="LD199" s="24">
        <v>2</v>
      </c>
      <c r="LE199" s="24">
        <v>4</v>
      </c>
      <c r="LF199" s="24">
        <v>2</v>
      </c>
      <c r="LG199" s="24">
        <v>3</v>
      </c>
      <c r="LH199" s="24">
        <v>2</v>
      </c>
      <c r="LI199" s="24">
        <v>3</v>
      </c>
      <c r="LJ199" s="24">
        <v>2</v>
      </c>
      <c r="LK199" s="24">
        <v>3</v>
      </c>
      <c r="LL199" s="24">
        <v>4</v>
      </c>
      <c r="LM199" s="24">
        <v>2</v>
      </c>
      <c r="LN199" s="24">
        <v>3</v>
      </c>
      <c r="LO199" s="24">
        <v>4</v>
      </c>
      <c r="LP199" s="24">
        <v>5</v>
      </c>
      <c r="LQ199" s="24">
        <v>4</v>
      </c>
      <c r="LR199" s="24">
        <v>3</v>
      </c>
      <c r="LS199" s="24">
        <v>3</v>
      </c>
      <c r="LT199" s="24">
        <v>4</v>
      </c>
      <c r="LU199" s="24">
        <v>4</v>
      </c>
      <c r="LV199" s="25" t="s">
        <v>5811</v>
      </c>
      <c r="LW199" s="25" t="s">
        <v>5812</v>
      </c>
      <c r="LX199" s="25" t="s">
        <v>5813</v>
      </c>
      <c r="LY199" s="25" t="s">
        <v>5814</v>
      </c>
      <c r="LZ199" s="24">
        <v>34</v>
      </c>
      <c r="MA199">
        <f t="shared" si="175"/>
        <v>9</v>
      </c>
      <c r="MB199">
        <f t="shared" si="176"/>
        <v>11</v>
      </c>
      <c r="MC199">
        <f t="shared" si="177"/>
        <v>15</v>
      </c>
      <c r="MD199">
        <f t="shared" si="178"/>
        <v>13</v>
      </c>
      <c r="ME199">
        <f t="shared" si="208"/>
        <v>29</v>
      </c>
      <c r="MF199">
        <f t="shared" si="209"/>
        <v>1.5</v>
      </c>
      <c r="MG199">
        <f t="shared" si="210"/>
        <v>1.8333333333333333</v>
      </c>
      <c r="MH199">
        <f t="shared" si="211"/>
        <v>3</v>
      </c>
      <c r="MI199">
        <f t="shared" si="212"/>
        <v>2.6</v>
      </c>
      <c r="MJ199">
        <f t="shared" si="213"/>
        <v>2.4166666666666665</v>
      </c>
      <c r="MK199">
        <f t="shared" si="214"/>
        <v>0.4</v>
      </c>
      <c r="ML199">
        <f t="shared" si="215"/>
        <v>1.8</v>
      </c>
      <c r="MM199">
        <f t="shared" si="216"/>
        <v>0</v>
      </c>
      <c r="MN199">
        <f t="shared" si="217"/>
        <v>2</v>
      </c>
      <c r="MO199">
        <f t="shared" si="218"/>
        <v>0.33333333333333331</v>
      </c>
      <c r="MP199">
        <f t="shared" si="219"/>
        <v>1.8333333333333333</v>
      </c>
      <c r="MQ199">
        <f t="shared" si="220"/>
        <v>1.3333333333333333</v>
      </c>
      <c r="MR199">
        <f t="shared" si="221"/>
        <v>0.66666666666666663</v>
      </c>
      <c r="MS199">
        <f t="shared" si="222"/>
        <v>82.857142857142861</v>
      </c>
      <c r="MT199">
        <f t="shared" si="223"/>
        <v>82.285714285714292</v>
      </c>
      <c r="MU199" s="77">
        <f t="shared" si="179"/>
        <v>1</v>
      </c>
      <c r="MV199">
        <f t="shared" si="180"/>
        <v>0</v>
      </c>
      <c r="MW199">
        <v>1</v>
      </c>
      <c r="MX199">
        <v>1</v>
      </c>
      <c r="MY199">
        <f t="shared" si="181"/>
        <v>1</v>
      </c>
      <c r="MZ199">
        <v>1</v>
      </c>
      <c r="NA199">
        <v>1</v>
      </c>
      <c r="NB199">
        <f t="shared" si="182"/>
        <v>1</v>
      </c>
      <c r="NC199">
        <f t="shared" si="183"/>
        <v>0.5</v>
      </c>
      <c r="ND199">
        <f t="shared" si="184"/>
        <v>0</v>
      </c>
      <c r="NE199">
        <f t="shared" si="185"/>
        <v>0.5</v>
      </c>
      <c r="NF199">
        <f t="shared" si="186"/>
        <v>1</v>
      </c>
      <c r="NG199">
        <f t="shared" si="187"/>
        <v>1</v>
      </c>
      <c r="NH199">
        <f t="shared" si="188"/>
        <v>1</v>
      </c>
      <c r="NI199">
        <f t="shared" si="189"/>
        <v>1</v>
      </c>
      <c r="NJ199">
        <f t="shared" si="190"/>
        <v>0</v>
      </c>
      <c r="NK199">
        <f t="shared" si="191"/>
        <v>0</v>
      </c>
      <c r="NL199">
        <f t="shared" si="192"/>
        <v>1</v>
      </c>
      <c r="NM199">
        <f t="shared" si="193"/>
        <v>0</v>
      </c>
      <c r="NN199" s="77">
        <f t="shared" si="194"/>
        <v>1</v>
      </c>
      <c r="NO199" s="77">
        <f t="shared" si="195"/>
        <v>1</v>
      </c>
      <c r="NP199" s="77">
        <f t="shared" si="196"/>
        <v>1</v>
      </c>
      <c r="NQ199" s="77">
        <f t="shared" si="197"/>
        <v>1</v>
      </c>
      <c r="NR199" s="77">
        <f t="shared" si="198"/>
        <v>1</v>
      </c>
      <c r="NS199" s="77">
        <f t="shared" si="199"/>
        <v>0</v>
      </c>
      <c r="NT199" s="77">
        <f t="shared" si="200"/>
        <v>1</v>
      </c>
      <c r="NU199" s="77">
        <f t="shared" si="201"/>
        <v>1</v>
      </c>
      <c r="NV199" s="77">
        <f t="shared" si="202"/>
        <v>1</v>
      </c>
      <c r="NW199" s="77" t="e">
        <f>IF(LEN(VLOOKUP(I:I,#REF!, 2, 0))=0, "", VLOOKUP(I:I,#REF!, 2, 0))</f>
        <v>#REF!</v>
      </c>
      <c r="NX199" s="77" t="e">
        <f>IF(LEN(VLOOKUP(I:I,#REF!, 3, 0))=0, "", VLOOKUP(I:I,#REF!, 3, 0))</f>
        <v>#REF!</v>
      </c>
      <c r="NY199" s="77">
        <f t="shared" si="224"/>
        <v>0.83333333333333337</v>
      </c>
      <c r="NZ199" s="77">
        <f t="shared" si="225"/>
        <v>1</v>
      </c>
      <c r="OA199" s="77">
        <f t="shared" si="226"/>
        <v>0.5</v>
      </c>
      <c r="OB199" s="77">
        <f t="shared" si="203"/>
        <v>0.66666666666666663</v>
      </c>
      <c r="OC199">
        <f t="shared" si="204"/>
        <v>0.5</v>
      </c>
      <c r="OD199" s="77">
        <f t="shared" si="227"/>
        <v>0.75</v>
      </c>
      <c r="OE199">
        <f t="shared" si="205"/>
        <v>0.73333333333333328</v>
      </c>
      <c r="OF199">
        <f t="shared" si="206"/>
        <v>0.72727272727272729</v>
      </c>
      <c r="OG199" t="e">
        <f t="shared" si="228"/>
        <v>#REF!</v>
      </c>
      <c r="OH199">
        <f t="shared" si="207"/>
        <v>0.75</v>
      </c>
      <c r="OI199">
        <f t="shared" si="229"/>
        <v>0.5</v>
      </c>
      <c r="OJ199" s="77">
        <f t="shared" si="230"/>
        <v>0.875</v>
      </c>
      <c r="OK199" t="e">
        <f>IF(LEN(VLOOKUP(I:I,#REF!, 2, 0))=0, "", VLOOKUP(I:I,#REF!, 2, 0))</f>
        <v>#REF!</v>
      </c>
      <c r="OL199" t="e">
        <f>IF(LEN(VLOOKUP(I:I,#REF!, 3, 0))=0, "", VLOOKUP(I:I,#REF!, 3, 0))</f>
        <v>#REF!</v>
      </c>
      <c r="OM199" t="s">
        <v>353</v>
      </c>
      <c r="ON199" t="s">
        <v>353</v>
      </c>
      <c r="OO199" s="1">
        <v>1</v>
      </c>
      <c r="OP199">
        <f t="shared" si="231"/>
        <v>9</v>
      </c>
      <c r="OQ199">
        <v>0</v>
      </c>
      <c r="OR199">
        <v>7</v>
      </c>
      <c r="OS199">
        <f t="shared" si="232"/>
        <v>6</v>
      </c>
    </row>
    <row r="200" spans="1:409" ht="18" customHeight="1">
      <c r="F200">
        <v>1</v>
      </c>
      <c r="G200">
        <v>1</v>
      </c>
      <c r="H200" s="110" t="s">
        <v>2589</v>
      </c>
      <c r="I200" s="110" t="s">
        <v>2589</v>
      </c>
      <c r="J200" s="5"/>
      <c r="K200" s="6">
        <v>44264.579953703702</v>
      </c>
      <c r="L200" s="6">
        <v>44264.708877314813</v>
      </c>
      <c r="M200" s="7">
        <v>100</v>
      </c>
      <c r="N200" s="7">
        <v>2</v>
      </c>
      <c r="O200" s="73">
        <v>1</v>
      </c>
      <c r="P200" s="4" t="s">
        <v>313</v>
      </c>
      <c r="Q200" s="7">
        <v>11139</v>
      </c>
      <c r="R200" s="7">
        <v>1</v>
      </c>
      <c r="S200" s="6">
        <v>44264.708893877316</v>
      </c>
      <c r="T200" s="4" t="s">
        <v>314</v>
      </c>
      <c r="U200" s="4" t="s">
        <v>407</v>
      </c>
      <c r="V200" s="4" t="s">
        <v>444</v>
      </c>
      <c r="W200" s="4" t="s">
        <v>598</v>
      </c>
      <c r="X200" s="7">
        <v>40.404000000000003</v>
      </c>
      <c r="Y200" s="7">
        <v>47.442999999999998</v>
      </c>
      <c r="Z200" s="7">
        <v>51.313000000000002</v>
      </c>
      <c r="AA200" s="7">
        <v>3</v>
      </c>
      <c r="AB200" s="7">
        <v>0</v>
      </c>
      <c r="AC200" s="7">
        <v>1</v>
      </c>
      <c r="AD200" s="7">
        <v>2</v>
      </c>
      <c r="AE200" s="7">
        <v>0</v>
      </c>
      <c r="AF200" s="7">
        <v>2</v>
      </c>
      <c r="AG200" s="7">
        <v>2</v>
      </c>
      <c r="AH200" s="7">
        <v>0</v>
      </c>
      <c r="AI200" s="7">
        <v>2</v>
      </c>
      <c r="AJ200" s="4" t="s">
        <v>2590</v>
      </c>
      <c r="AK200" s="7">
        <v>4.6539999999999999</v>
      </c>
      <c r="AL200" s="7">
        <v>15.542</v>
      </c>
      <c r="AM200" s="7">
        <v>16.940999999999999</v>
      </c>
      <c r="AN200" s="7">
        <v>5</v>
      </c>
      <c r="AO200" s="7">
        <v>1</v>
      </c>
      <c r="AP200" s="7">
        <v>3</v>
      </c>
      <c r="AQ200" s="7">
        <v>83.512</v>
      </c>
      <c r="AR200" s="7">
        <v>83.512</v>
      </c>
      <c r="AS200" s="7">
        <v>242.827</v>
      </c>
      <c r="AT200" s="7">
        <v>1</v>
      </c>
      <c r="AU200" s="7">
        <v>57.713000000000001</v>
      </c>
      <c r="AV200" s="7">
        <v>73.358000000000004</v>
      </c>
      <c r="AW200" s="7">
        <v>100.874</v>
      </c>
      <c r="AX200" s="7">
        <v>2</v>
      </c>
      <c r="AY200" s="4" t="s">
        <v>2591</v>
      </c>
      <c r="AZ200" s="4" t="s">
        <v>497</v>
      </c>
      <c r="BA200" s="4"/>
      <c r="BB200" s="73">
        <v>0</v>
      </c>
      <c r="BC200" s="4" t="s">
        <v>2592</v>
      </c>
      <c r="BD200" s="7">
        <v>525.053</v>
      </c>
      <c r="BE200" s="7">
        <v>1693.748</v>
      </c>
      <c r="BF200" s="7">
        <v>2017.152</v>
      </c>
      <c r="BG200" s="7">
        <v>4</v>
      </c>
      <c r="BH200" s="7">
        <v>0.92200000000000004</v>
      </c>
      <c r="BI200" s="7">
        <v>121.352</v>
      </c>
      <c r="BJ200" s="7">
        <v>131.41</v>
      </c>
      <c r="BK200" s="7">
        <v>9</v>
      </c>
      <c r="BL200" s="4" t="s">
        <v>2593</v>
      </c>
      <c r="BM200" s="7">
        <v>0</v>
      </c>
      <c r="BN200" s="7">
        <v>0</v>
      </c>
      <c r="BO200" s="7">
        <v>32.664000000000001</v>
      </c>
      <c r="BP200" s="7">
        <v>0</v>
      </c>
      <c r="BQ200" s="7">
        <v>40</v>
      </c>
      <c r="BR200" s="7">
        <v>99</v>
      </c>
      <c r="BS200" s="7">
        <v>71.947000000000003</v>
      </c>
      <c r="BT200" s="7">
        <v>615.55200000000002</v>
      </c>
      <c r="BU200" s="7">
        <v>618.28700000000003</v>
      </c>
      <c r="BV200" s="7">
        <v>7</v>
      </c>
      <c r="BW200" s="4" t="s">
        <v>356</v>
      </c>
      <c r="BX200" s="4" t="s">
        <v>320</v>
      </c>
      <c r="BY200" s="4"/>
      <c r="BZ200" s="73">
        <v>-888</v>
      </c>
      <c r="CA200" s="4" t="s">
        <v>356</v>
      </c>
      <c r="CB200" s="7">
        <v>0</v>
      </c>
      <c r="CC200" s="7">
        <v>0</v>
      </c>
      <c r="CD200" s="7">
        <v>304.64499999999998</v>
      </c>
      <c r="CE200" s="7">
        <v>0</v>
      </c>
      <c r="CF200" s="7">
        <v>30</v>
      </c>
      <c r="CG200" s="7">
        <v>54</v>
      </c>
      <c r="CH200" s="7">
        <v>34.488</v>
      </c>
      <c r="CI200" s="7">
        <v>61.923000000000002</v>
      </c>
      <c r="CJ200" s="7">
        <v>69.331000000000003</v>
      </c>
      <c r="CK200" s="7">
        <v>2</v>
      </c>
      <c r="CL200" s="97" t="s">
        <v>413</v>
      </c>
      <c r="CM200" s="94" t="s">
        <v>414</v>
      </c>
      <c r="CN200" s="7">
        <v>216.708</v>
      </c>
      <c r="CO200" s="7">
        <v>216.708</v>
      </c>
      <c r="CP200" s="7">
        <v>217.03200000000001</v>
      </c>
      <c r="CQ200" s="7">
        <v>1</v>
      </c>
      <c r="CR200" s="7">
        <v>90</v>
      </c>
      <c r="CS200" s="7">
        <v>100</v>
      </c>
      <c r="CT200" s="7">
        <v>0</v>
      </c>
      <c r="CU200" s="7">
        <v>0</v>
      </c>
      <c r="CV200" s="4" t="s">
        <v>2594</v>
      </c>
      <c r="CW200" s="7">
        <v>58.658999999999999</v>
      </c>
      <c r="CX200" s="7">
        <v>209.12200000000001</v>
      </c>
      <c r="CY200" s="7">
        <v>401.14600000000002</v>
      </c>
      <c r="CZ200" s="7">
        <v>4</v>
      </c>
      <c r="DA200" s="7">
        <v>4.0860000000000003</v>
      </c>
      <c r="DB200" s="7">
        <v>5.0789999999999997</v>
      </c>
      <c r="DC200" s="7">
        <v>8.0079999999999991</v>
      </c>
      <c r="DD200" s="7">
        <v>2</v>
      </c>
      <c r="DE200" s="4" t="s">
        <v>377</v>
      </c>
      <c r="DF200" s="7">
        <v>40.408999999999999</v>
      </c>
      <c r="DG200" s="7">
        <v>40.408999999999999</v>
      </c>
      <c r="DH200" s="7">
        <v>42.192999999999998</v>
      </c>
      <c r="DI200" s="7">
        <v>1</v>
      </c>
      <c r="DJ200" s="7">
        <v>99</v>
      </c>
      <c r="DK200" s="7">
        <v>95</v>
      </c>
      <c r="DL200" s="7">
        <v>10.548</v>
      </c>
      <c r="DM200" s="7">
        <v>13.212999999999999</v>
      </c>
      <c r="DN200" s="7">
        <v>15.467000000000001</v>
      </c>
      <c r="DO200" s="7">
        <v>2</v>
      </c>
      <c r="DP200" s="4" t="s">
        <v>356</v>
      </c>
      <c r="DQ200" s="4" t="s">
        <v>320</v>
      </c>
      <c r="DR200" s="4"/>
      <c r="DS200" s="73">
        <v>-888</v>
      </c>
      <c r="DT200" s="4" t="s">
        <v>356</v>
      </c>
      <c r="DU200" s="7">
        <v>54.747</v>
      </c>
      <c r="DV200" s="7">
        <v>54.747</v>
      </c>
      <c r="DW200" s="7">
        <v>55.216999999999999</v>
      </c>
      <c r="DX200" s="7">
        <v>1</v>
      </c>
      <c r="DY200" s="7">
        <v>100</v>
      </c>
      <c r="DZ200" s="7">
        <v>100</v>
      </c>
      <c r="EA200" s="7">
        <v>11.161</v>
      </c>
      <c r="EB200" s="7">
        <v>28.411999999999999</v>
      </c>
      <c r="EC200" s="7">
        <v>33.243000000000002</v>
      </c>
      <c r="ED200" s="7">
        <v>3</v>
      </c>
      <c r="EE200" s="94" t="s">
        <v>363</v>
      </c>
      <c r="EF200" s="94" t="s">
        <v>1060</v>
      </c>
      <c r="EG200" s="7">
        <v>0</v>
      </c>
      <c r="EH200" s="7">
        <v>0</v>
      </c>
      <c r="EI200" s="7">
        <v>125.18899999999999</v>
      </c>
      <c r="EJ200" s="7">
        <v>0</v>
      </c>
      <c r="EK200" s="7">
        <v>95</v>
      </c>
      <c r="EL200" s="7">
        <v>96</v>
      </c>
      <c r="EM200" s="7">
        <v>4</v>
      </c>
      <c r="EN200" s="7">
        <v>0</v>
      </c>
      <c r="EO200" s="4" t="s">
        <v>418</v>
      </c>
      <c r="EP200" s="7">
        <v>6.8440000000000003</v>
      </c>
      <c r="EQ200" s="7">
        <v>14.507</v>
      </c>
      <c r="ER200" s="7">
        <v>15.853</v>
      </c>
      <c r="ES200" s="7">
        <v>6</v>
      </c>
      <c r="ET200" s="4" t="s">
        <v>334</v>
      </c>
      <c r="EU200" s="7">
        <v>0</v>
      </c>
      <c r="EV200" s="7">
        <v>0</v>
      </c>
      <c r="EW200" s="7">
        <v>1002.812</v>
      </c>
      <c r="EX200" s="7">
        <v>0</v>
      </c>
      <c r="EY200" s="7">
        <v>97</v>
      </c>
      <c r="EZ200" s="7">
        <v>99</v>
      </c>
      <c r="FA200" s="7">
        <v>2.0489999999999999</v>
      </c>
      <c r="FB200" s="7">
        <v>21.664000000000001</v>
      </c>
      <c r="FC200" s="7">
        <v>23.855</v>
      </c>
      <c r="FD200" s="7">
        <v>6</v>
      </c>
      <c r="FE200" s="4" t="s">
        <v>356</v>
      </c>
      <c r="FF200" s="7">
        <v>1</v>
      </c>
      <c r="FG200" s="7">
        <v>1</v>
      </c>
      <c r="FH200" s="7">
        <v>0</v>
      </c>
      <c r="FI200" s="7">
        <v>0</v>
      </c>
      <c r="FJ200" s="7">
        <v>1</v>
      </c>
      <c r="FK200" s="7">
        <v>0</v>
      </c>
      <c r="FL200" s="4" t="s">
        <v>313</v>
      </c>
      <c r="FM200" s="4" t="s">
        <v>313</v>
      </c>
      <c r="FN200" s="7">
        <v>1</v>
      </c>
      <c r="FO200" s="7">
        <v>12.712999999999999</v>
      </c>
      <c r="FP200" s="7">
        <v>53.932000000000002</v>
      </c>
      <c r="FQ200" s="7">
        <v>55.344000000000001</v>
      </c>
      <c r="FR200" s="7">
        <v>5</v>
      </c>
      <c r="FS200" s="4" t="s">
        <v>1756</v>
      </c>
      <c r="FT200" s="4" t="s">
        <v>323</v>
      </c>
      <c r="FU200" s="4"/>
      <c r="FV200" s="73">
        <v>1</v>
      </c>
      <c r="FW200" s="4" t="s">
        <v>2595</v>
      </c>
      <c r="FX200" s="4" t="s">
        <v>370</v>
      </c>
      <c r="FY200" s="7">
        <v>4.8369999999999997</v>
      </c>
      <c r="FZ200" s="7">
        <v>10.180999999999999</v>
      </c>
      <c r="GA200" s="7">
        <v>12.116</v>
      </c>
      <c r="GB200" s="7">
        <v>3</v>
      </c>
      <c r="GC200" s="4" t="s">
        <v>356</v>
      </c>
      <c r="GD200" s="4" t="s">
        <v>320</v>
      </c>
      <c r="GE200" s="4"/>
      <c r="GF200" s="73">
        <v>-888</v>
      </c>
      <c r="GG200" s="4" t="s">
        <v>356</v>
      </c>
      <c r="GH200" s="4" t="s">
        <v>336</v>
      </c>
      <c r="GI200" s="7">
        <v>3.9510000000000001</v>
      </c>
      <c r="GJ200" s="7">
        <v>6.383</v>
      </c>
      <c r="GK200" s="7">
        <v>10.868</v>
      </c>
      <c r="GL200" s="7">
        <v>2</v>
      </c>
      <c r="GM200" s="7">
        <v>3</v>
      </c>
      <c r="GN200" s="4" t="s">
        <v>356</v>
      </c>
      <c r="GO200" s="7">
        <v>1.05</v>
      </c>
      <c r="GP200" s="7">
        <v>1.05</v>
      </c>
      <c r="GQ200" s="7">
        <v>2.2189999999999999</v>
      </c>
      <c r="GR200" s="7">
        <v>1</v>
      </c>
      <c r="GS200" s="7">
        <v>2</v>
      </c>
      <c r="GT200" s="7">
        <v>0</v>
      </c>
      <c r="GU200" s="7">
        <v>0</v>
      </c>
      <c r="GV200" s="7">
        <v>3</v>
      </c>
      <c r="GW200" s="4" t="s">
        <v>312</v>
      </c>
      <c r="GX200" s="7">
        <v>2.5750000000000002</v>
      </c>
      <c r="GY200" s="7">
        <v>34.604999999999997</v>
      </c>
      <c r="GZ200" s="7">
        <v>36.046999999999997</v>
      </c>
      <c r="HA200" s="7">
        <v>14</v>
      </c>
      <c r="HB200" s="7">
        <v>1</v>
      </c>
      <c r="HC200" s="7">
        <v>1</v>
      </c>
      <c r="HD200" s="7">
        <v>3</v>
      </c>
      <c r="HE200" s="7">
        <v>4</v>
      </c>
      <c r="HF200" s="7">
        <v>3</v>
      </c>
      <c r="HG200" s="7">
        <v>2</v>
      </c>
      <c r="HH200" s="7">
        <v>1</v>
      </c>
      <c r="HI200" s="4" t="s">
        <v>346</v>
      </c>
      <c r="HJ200" s="4" t="s">
        <v>347</v>
      </c>
      <c r="HK200" s="8"/>
      <c r="HL200" s="4" t="s">
        <v>2589</v>
      </c>
      <c r="HM200" s="6">
        <v>44267.405613425923</v>
      </c>
      <c r="HN200" s="6">
        <v>44267.449432870373</v>
      </c>
      <c r="HO200" s="7">
        <v>100</v>
      </c>
      <c r="HP200" s="7">
        <v>3786</v>
      </c>
      <c r="HQ200" s="7">
        <v>1</v>
      </c>
      <c r="HR200" s="6">
        <v>44267.449451504632</v>
      </c>
      <c r="HS200" s="4" t="s">
        <v>314</v>
      </c>
      <c r="HT200" s="4" t="s">
        <v>407</v>
      </c>
      <c r="HU200" s="4" t="s">
        <v>444</v>
      </c>
      <c r="HV200" s="4" t="s">
        <v>598</v>
      </c>
      <c r="HW200" s="7">
        <v>1</v>
      </c>
      <c r="HX200" s="7">
        <v>0</v>
      </c>
      <c r="HY200" s="7">
        <v>2</v>
      </c>
      <c r="HZ200" s="7">
        <v>4</v>
      </c>
      <c r="IA200" s="7">
        <v>1</v>
      </c>
      <c r="IB200" s="7">
        <v>5</v>
      </c>
      <c r="IC200" s="7">
        <v>5</v>
      </c>
      <c r="ID200" s="7">
        <v>2</v>
      </c>
      <c r="IE200" s="4" t="s">
        <v>2596</v>
      </c>
      <c r="IF200" s="7">
        <v>0</v>
      </c>
      <c r="IG200" s="7">
        <v>4</v>
      </c>
      <c r="IH200" s="4" t="s">
        <v>2597</v>
      </c>
      <c r="II200" s="4" t="s">
        <v>391</v>
      </c>
      <c r="IJ200" s="4"/>
      <c r="IK200" s="73">
        <v>1</v>
      </c>
      <c r="IL200" s="4" t="s">
        <v>2598</v>
      </c>
      <c r="IM200" s="73">
        <v>33</v>
      </c>
      <c r="IN200" s="4"/>
      <c r="IO200" s="73">
        <v>1</v>
      </c>
      <c r="IP200" s="4" t="s">
        <v>2599</v>
      </c>
      <c r="IQ200" s="4" t="s">
        <v>2600</v>
      </c>
      <c r="IR200" s="73">
        <v>23</v>
      </c>
      <c r="IS200" s="4"/>
      <c r="IT200" s="73">
        <v>0</v>
      </c>
      <c r="IU200" s="4" t="s">
        <v>2601</v>
      </c>
      <c r="IV200" s="73">
        <v>27</v>
      </c>
      <c r="IW200" s="4"/>
      <c r="IX200" s="73">
        <v>0</v>
      </c>
      <c r="IY200" s="4" t="s">
        <v>833</v>
      </c>
      <c r="IZ200" s="4" t="s">
        <v>2602</v>
      </c>
      <c r="JA200" s="73">
        <v>40</v>
      </c>
      <c r="JB200" s="4"/>
      <c r="JC200" s="73">
        <v>1</v>
      </c>
      <c r="JD200" s="4" t="s">
        <v>356</v>
      </c>
      <c r="JE200" s="4" t="s">
        <v>320</v>
      </c>
      <c r="JF200" s="4"/>
      <c r="JG200" s="73">
        <v>-888</v>
      </c>
      <c r="JH200" s="4" t="s">
        <v>356</v>
      </c>
      <c r="JI200" s="7">
        <v>0</v>
      </c>
      <c r="JJ200" s="7">
        <v>0</v>
      </c>
      <c r="JK200" s="7">
        <v>2</v>
      </c>
      <c r="JL200" s="7">
        <v>4</v>
      </c>
      <c r="JM200" s="4" t="s">
        <v>356</v>
      </c>
      <c r="JN200" s="7">
        <v>1</v>
      </c>
      <c r="JO200" s="7">
        <v>2</v>
      </c>
      <c r="JP200" s="7">
        <v>1</v>
      </c>
      <c r="JQ200" s="7">
        <v>2</v>
      </c>
      <c r="JR200" s="7">
        <v>3</v>
      </c>
      <c r="JS200" s="4" t="s">
        <v>356</v>
      </c>
      <c r="JT200" s="7">
        <v>1</v>
      </c>
      <c r="JU200" s="7">
        <v>2</v>
      </c>
      <c r="JV200" s="4" t="s">
        <v>2603</v>
      </c>
      <c r="JW200" s="7">
        <v>2</v>
      </c>
      <c r="JX200" s="7">
        <v>0</v>
      </c>
      <c r="JY200" s="7">
        <v>0</v>
      </c>
      <c r="JZ200" s="7">
        <v>1</v>
      </c>
      <c r="KA200" s="7">
        <v>0</v>
      </c>
      <c r="KB200" s="4" t="s">
        <v>313</v>
      </c>
      <c r="KC200" s="4" t="s">
        <v>313</v>
      </c>
      <c r="KD200" s="7">
        <v>0</v>
      </c>
      <c r="KE200" s="7">
        <v>4.0979999999999999</v>
      </c>
      <c r="KF200" s="7">
        <v>44.735999999999997</v>
      </c>
      <c r="KG200" s="7">
        <v>46.131999999999998</v>
      </c>
      <c r="KH200" s="7">
        <v>7</v>
      </c>
      <c r="KI200" s="7">
        <v>1</v>
      </c>
      <c r="KJ200" s="7">
        <v>3</v>
      </c>
      <c r="KK200" s="7">
        <v>2</v>
      </c>
      <c r="KL200" s="7">
        <v>3</v>
      </c>
      <c r="KM200" s="7">
        <v>2</v>
      </c>
      <c r="KN200" s="7">
        <v>11</v>
      </c>
      <c r="KO200" s="7">
        <v>2</v>
      </c>
      <c r="KP200" s="4" t="s">
        <v>322</v>
      </c>
      <c r="KQ200" s="4" t="s">
        <v>313</v>
      </c>
      <c r="KR200" s="7">
        <v>1</v>
      </c>
      <c r="KS200" s="4" t="s">
        <v>633</v>
      </c>
      <c r="KT200" s="4" t="s">
        <v>313</v>
      </c>
      <c r="KU200" s="7">
        <v>5</v>
      </c>
      <c r="KV200" s="7">
        <v>3</v>
      </c>
      <c r="KW200" s="7">
        <v>1</v>
      </c>
      <c r="KX200" s="7">
        <v>1</v>
      </c>
      <c r="KY200" s="7">
        <v>1</v>
      </c>
      <c r="KZ200" s="7">
        <v>1</v>
      </c>
      <c r="LA200" s="7">
        <v>2</v>
      </c>
      <c r="LB200" s="7">
        <v>3</v>
      </c>
      <c r="LC200" s="7">
        <v>1</v>
      </c>
      <c r="LD200" s="7">
        <v>1</v>
      </c>
      <c r="LE200" s="7">
        <v>2</v>
      </c>
      <c r="LF200" s="7">
        <v>3</v>
      </c>
      <c r="LG200" s="7">
        <v>2</v>
      </c>
      <c r="LH200" s="7">
        <v>1</v>
      </c>
      <c r="LI200" s="7">
        <v>1</v>
      </c>
      <c r="LJ200" s="7">
        <v>2</v>
      </c>
      <c r="LK200" s="7">
        <v>5</v>
      </c>
      <c r="LL200" s="7">
        <v>3</v>
      </c>
      <c r="LM200" s="7">
        <v>1</v>
      </c>
      <c r="LN200" s="7">
        <v>4</v>
      </c>
      <c r="LO200" s="7">
        <v>1</v>
      </c>
      <c r="LP200" s="7">
        <v>3</v>
      </c>
      <c r="LQ200" s="7">
        <v>2</v>
      </c>
      <c r="LR200" s="7">
        <v>2</v>
      </c>
      <c r="LS200" s="7">
        <v>3</v>
      </c>
      <c r="LT200" s="7">
        <v>3</v>
      </c>
      <c r="LU200" s="7">
        <v>3</v>
      </c>
      <c r="LV200" s="4" t="s">
        <v>2604</v>
      </c>
      <c r="LW200" s="4" t="s">
        <v>2605</v>
      </c>
      <c r="LX200" s="4" t="s">
        <v>2606</v>
      </c>
      <c r="LY200" s="4" t="s">
        <v>2607</v>
      </c>
      <c r="LZ200" s="7">
        <v>27</v>
      </c>
      <c r="MA200">
        <f t="shared" si="175"/>
        <v>8</v>
      </c>
      <c r="MB200">
        <f t="shared" si="176"/>
        <v>19</v>
      </c>
      <c r="MC200">
        <f t="shared" si="177"/>
        <v>12</v>
      </c>
      <c r="MD200">
        <f t="shared" si="178"/>
        <v>11</v>
      </c>
      <c r="ME200">
        <f t="shared" si="208"/>
        <v>24</v>
      </c>
      <c r="MF200">
        <f t="shared" si="209"/>
        <v>1.3333333333333333</v>
      </c>
      <c r="MG200">
        <f t="shared" si="210"/>
        <v>3.1666666666666665</v>
      </c>
      <c r="MH200">
        <f t="shared" si="211"/>
        <v>2.4</v>
      </c>
      <c r="MI200">
        <f t="shared" si="212"/>
        <v>2.2000000000000002</v>
      </c>
      <c r="MJ200">
        <f t="shared" si="213"/>
        <v>2</v>
      </c>
      <c r="MK200">
        <f t="shared" si="214"/>
        <v>0.8</v>
      </c>
      <c r="ML200">
        <f t="shared" si="215"/>
        <v>1</v>
      </c>
      <c r="MM200">
        <f t="shared" si="216"/>
        <v>0</v>
      </c>
      <c r="MN200">
        <f t="shared" si="217"/>
        <v>0</v>
      </c>
      <c r="MO200">
        <f t="shared" si="218"/>
        <v>0.66666666666666663</v>
      </c>
      <c r="MP200">
        <f t="shared" si="219"/>
        <v>0.83333333333333337</v>
      </c>
      <c r="MQ200">
        <f t="shared" si="220"/>
        <v>1.3333333333333333</v>
      </c>
      <c r="MR200">
        <f t="shared" si="221"/>
        <v>0</v>
      </c>
      <c r="MS200">
        <f t="shared" si="222"/>
        <v>78.714285714285708</v>
      </c>
      <c r="MT200">
        <f t="shared" si="223"/>
        <v>91.857142857142861</v>
      </c>
      <c r="MU200" s="77">
        <f t="shared" si="179"/>
        <v>0</v>
      </c>
      <c r="MV200">
        <f t="shared" si="180"/>
        <v>0</v>
      </c>
      <c r="MW200">
        <v>1</v>
      </c>
      <c r="MX200">
        <v>1</v>
      </c>
      <c r="MY200">
        <f t="shared" si="181"/>
        <v>0</v>
      </c>
      <c r="MZ200">
        <v>1</v>
      </c>
      <c r="NA200">
        <v>1</v>
      </c>
      <c r="NB200">
        <f t="shared" si="182"/>
        <v>1</v>
      </c>
      <c r="NC200">
        <f t="shared" si="183"/>
        <v>0</v>
      </c>
      <c r="ND200">
        <f t="shared" si="184"/>
        <v>0</v>
      </c>
      <c r="NE200">
        <f t="shared" si="185"/>
        <v>0</v>
      </c>
      <c r="NF200">
        <f t="shared" si="186"/>
        <v>0</v>
      </c>
      <c r="NG200">
        <f t="shared" si="187"/>
        <v>0</v>
      </c>
      <c r="NH200">
        <f t="shared" si="188"/>
        <v>1</v>
      </c>
      <c r="NI200">
        <f t="shared" si="189"/>
        <v>1</v>
      </c>
      <c r="NJ200">
        <f t="shared" si="190"/>
        <v>0</v>
      </c>
      <c r="NK200">
        <f t="shared" si="191"/>
        <v>0</v>
      </c>
      <c r="NL200">
        <f t="shared" si="192"/>
        <v>1</v>
      </c>
      <c r="NM200">
        <f t="shared" si="193"/>
        <v>0</v>
      </c>
      <c r="NN200" s="77">
        <f t="shared" si="194"/>
        <v>1</v>
      </c>
      <c r="NO200" s="77">
        <f t="shared" si="195"/>
        <v>0</v>
      </c>
      <c r="NP200" s="77">
        <f t="shared" si="196"/>
        <v>1</v>
      </c>
      <c r="NQ200" s="77">
        <f t="shared" si="197"/>
        <v>1</v>
      </c>
      <c r="NR200" s="77">
        <f t="shared" si="198"/>
        <v>0</v>
      </c>
      <c r="NS200" s="77">
        <f t="shared" si="199"/>
        <v>0</v>
      </c>
      <c r="NT200" s="77">
        <f t="shared" si="200"/>
        <v>0</v>
      </c>
      <c r="NU200" s="77">
        <f t="shared" si="201"/>
        <v>0</v>
      </c>
      <c r="NV200" s="77">
        <f t="shared" si="202"/>
        <v>0</v>
      </c>
      <c r="NW200" s="77" t="e">
        <f>IF(LEN(VLOOKUP(I:I,#REF!, 2, 0))=0, "", VLOOKUP(I:I,#REF!, 2, 0))</f>
        <v>#REF!</v>
      </c>
      <c r="NX200" s="77" t="e">
        <f>IF(LEN(VLOOKUP(I:I,#REF!, 3, 0))=0, "", VLOOKUP(I:I,#REF!, 3, 0))</f>
        <v>#REF!</v>
      </c>
      <c r="NY200" s="77">
        <f t="shared" si="224"/>
        <v>0.66666666666666663</v>
      </c>
      <c r="NZ200" s="77">
        <f t="shared" si="225"/>
        <v>1</v>
      </c>
      <c r="OA200" s="77">
        <f t="shared" si="226"/>
        <v>0</v>
      </c>
      <c r="OB200" s="77">
        <f t="shared" si="203"/>
        <v>0.16666666666666666</v>
      </c>
      <c r="OC200">
        <f t="shared" si="204"/>
        <v>0.5</v>
      </c>
      <c r="OD200" s="77">
        <f t="shared" si="227"/>
        <v>0</v>
      </c>
      <c r="OE200">
        <f t="shared" si="205"/>
        <v>0.4</v>
      </c>
      <c r="OF200">
        <f t="shared" si="206"/>
        <v>0.45454545454545453</v>
      </c>
      <c r="OG200" t="e">
        <f t="shared" si="228"/>
        <v>#REF!</v>
      </c>
      <c r="OH200">
        <f t="shared" si="207"/>
        <v>0.41666666666666669</v>
      </c>
      <c r="OI200">
        <f t="shared" si="229"/>
        <v>0.25</v>
      </c>
      <c r="OJ200" s="77">
        <f t="shared" si="230"/>
        <v>0.5</v>
      </c>
      <c r="OK200" t="e">
        <f>IF(LEN(VLOOKUP(I:I,#REF!, 2, 0))=0, "", VLOOKUP(I:I,#REF!, 2, 0))</f>
        <v>#REF!</v>
      </c>
      <c r="OL200" t="e">
        <f>IF(LEN(VLOOKUP(I:I,#REF!, 3, 0))=0, "", VLOOKUP(I:I,#REF!, 3, 0))</f>
        <v>#REF!</v>
      </c>
      <c r="OM200" t="s">
        <v>353</v>
      </c>
      <c r="ON200" t="s">
        <v>353</v>
      </c>
      <c r="OO200" s="1">
        <v>0</v>
      </c>
      <c r="OP200">
        <f t="shared" si="231"/>
        <v>17</v>
      </c>
      <c r="OQ200">
        <v>0</v>
      </c>
      <c r="OR200">
        <v>7</v>
      </c>
      <c r="OS200">
        <f t="shared" si="232"/>
        <v>8</v>
      </c>
    </row>
    <row r="201" spans="1:409" ht="18" customHeight="1">
      <c r="F201">
        <v>1</v>
      </c>
      <c r="G201" t="s">
        <v>353</v>
      </c>
      <c r="H201" s="110" t="s">
        <v>2608</v>
      </c>
      <c r="I201" s="110" t="s">
        <v>2608</v>
      </c>
      <c r="J201" s="5"/>
      <c r="K201" s="6">
        <v>44264.580104166664</v>
      </c>
      <c r="L201" s="6">
        <v>44264.628321759257</v>
      </c>
      <c r="M201" s="7">
        <v>100</v>
      </c>
      <c r="N201" s="7">
        <v>2</v>
      </c>
      <c r="O201" s="73">
        <v>1</v>
      </c>
      <c r="P201" s="4" t="s">
        <v>313</v>
      </c>
      <c r="Q201" s="7">
        <v>4166</v>
      </c>
      <c r="R201" s="7">
        <v>1</v>
      </c>
      <c r="S201" s="6">
        <v>44264.628339027775</v>
      </c>
      <c r="T201" s="4" t="s">
        <v>314</v>
      </c>
      <c r="U201" s="4" t="s">
        <v>1220</v>
      </c>
      <c r="V201" s="4" t="s">
        <v>2364</v>
      </c>
      <c r="W201" s="4" t="s">
        <v>675</v>
      </c>
      <c r="X201" s="7">
        <v>8.6859999999999999</v>
      </c>
      <c r="Y201" s="7">
        <v>15.164999999999999</v>
      </c>
      <c r="Z201" s="7">
        <v>17.295999999999999</v>
      </c>
      <c r="AA201" s="7">
        <v>2</v>
      </c>
      <c r="AB201" s="7">
        <v>3</v>
      </c>
      <c r="AC201" s="7">
        <v>2</v>
      </c>
      <c r="AD201" s="7">
        <v>2</v>
      </c>
      <c r="AE201" s="7">
        <v>1</v>
      </c>
      <c r="AF201" s="7">
        <v>2</v>
      </c>
      <c r="AG201" s="7">
        <v>2</v>
      </c>
      <c r="AH201" s="7">
        <v>1</v>
      </c>
      <c r="AI201" s="7">
        <v>0</v>
      </c>
      <c r="AJ201" s="4" t="s">
        <v>2609</v>
      </c>
      <c r="AK201" s="7">
        <v>2.7919999999999998</v>
      </c>
      <c r="AL201" s="7">
        <v>6.6059999999999999</v>
      </c>
      <c r="AM201" s="7">
        <v>8.3160000000000007</v>
      </c>
      <c r="AN201" s="7">
        <v>2</v>
      </c>
      <c r="AO201" s="7">
        <v>3</v>
      </c>
      <c r="AP201" s="7">
        <v>1</v>
      </c>
      <c r="AQ201" s="7">
        <v>0</v>
      </c>
      <c r="AR201" s="7">
        <v>0</v>
      </c>
      <c r="AS201" s="7">
        <v>159.33600000000001</v>
      </c>
      <c r="AT201" s="7">
        <v>0</v>
      </c>
      <c r="AU201" s="7">
        <v>49.841999999999999</v>
      </c>
      <c r="AV201" s="7">
        <v>151.12299999999999</v>
      </c>
      <c r="AW201" s="7">
        <v>231.34200000000001</v>
      </c>
      <c r="AX201" s="7">
        <v>5</v>
      </c>
      <c r="AY201" s="4" t="s">
        <v>377</v>
      </c>
      <c r="AZ201" s="4" t="s">
        <v>377</v>
      </c>
      <c r="BA201" s="4"/>
      <c r="BB201" s="73">
        <v>1</v>
      </c>
      <c r="BC201" s="4" t="s">
        <v>2610</v>
      </c>
      <c r="BD201" s="7">
        <v>0</v>
      </c>
      <c r="BE201" s="7">
        <v>0</v>
      </c>
      <c r="BF201" s="7">
        <v>903.85699999999997</v>
      </c>
      <c r="BG201" s="7">
        <v>0</v>
      </c>
      <c r="BH201" s="7">
        <v>3</v>
      </c>
      <c r="BI201" s="7">
        <v>44.104999999999997</v>
      </c>
      <c r="BJ201" s="7">
        <v>52.411000000000001</v>
      </c>
      <c r="BK201" s="7">
        <v>4</v>
      </c>
      <c r="BL201" s="4" t="s">
        <v>2611</v>
      </c>
      <c r="BM201" s="7">
        <v>105.974</v>
      </c>
      <c r="BN201" s="7">
        <v>111.514</v>
      </c>
      <c r="BO201" s="7">
        <v>112</v>
      </c>
      <c r="BP201" s="7">
        <v>3</v>
      </c>
      <c r="BQ201" s="7">
        <v>85</v>
      </c>
      <c r="BR201" s="7">
        <v>83</v>
      </c>
      <c r="BS201" s="7">
        <v>7.9580000000000002</v>
      </c>
      <c r="BT201" s="7">
        <v>78.445999999999998</v>
      </c>
      <c r="BU201" s="7">
        <v>80.319000000000003</v>
      </c>
      <c r="BV201" s="7">
        <v>9</v>
      </c>
      <c r="BW201" s="4" t="s">
        <v>411</v>
      </c>
      <c r="BX201" s="4" t="s">
        <v>411</v>
      </c>
      <c r="BY201" s="4"/>
      <c r="BZ201" s="73">
        <v>0</v>
      </c>
      <c r="CA201" s="4" t="s">
        <v>2612</v>
      </c>
      <c r="CB201" s="7">
        <v>44.701999999999998</v>
      </c>
      <c r="CC201" s="7">
        <v>50.954000000000001</v>
      </c>
      <c r="CD201" s="7">
        <v>52.865000000000002</v>
      </c>
      <c r="CE201" s="7">
        <v>14</v>
      </c>
      <c r="CF201" s="7">
        <v>78</v>
      </c>
      <c r="CG201" s="7">
        <v>86</v>
      </c>
      <c r="CH201" s="7">
        <v>14.975</v>
      </c>
      <c r="CI201" s="7">
        <v>54.654000000000003</v>
      </c>
      <c r="CJ201" s="7">
        <v>64.114000000000004</v>
      </c>
      <c r="CK201" s="7">
        <v>3</v>
      </c>
      <c r="CL201" s="97" t="s">
        <v>2613</v>
      </c>
      <c r="CM201" s="94" t="s">
        <v>2614</v>
      </c>
      <c r="CN201" s="7">
        <v>16.814</v>
      </c>
      <c r="CO201" s="7">
        <v>16.814</v>
      </c>
      <c r="CP201" s="7">
        <v>121.95</v>
      </c>
      <c r="CQ201" s="7">
        <v>1</v>
      </c>
      <c r="CR201" s="7">
        <v>84</v>
      </c>
      <c r="CS201" s="7">
        <v>91</v>
      </c>
      <c r="CT201" s="7">
        <v>2</v>
      </c>
      <c r="CU201" s="7">
        <v>2</v>
      </c>
      <c r="CV201" s="4" t="s">
        <v>2615</v>
      </c>
      <c r="CW201" s="7">
        <v>0</v>
      </c>
      <c r="CX201" s="7">
        <v>0</v>
      </c>
      <c r="CY201" s="7">
        <v>228.53100000000001</v>
      </c>
      <c r="CZ201" s="7">
        <v>0</v>
      </c>
      <c r="DA201" s="7">
        <v>148.59200000000001</v>
      </c>
      <c r="DB201" s="7">
        <v>173.96100000000001</v>
      </c>
      <c r="DC201" s="7">
        <v>180.08199999999999</v>
      </c>
      <c r="DD201" s="7">
        <v>8</v>
      </c>
      <c r="DE201" s="4" t="s">
        <v>377</v>
      </c>
      <c r="DF201" s="7">
        <v>14.933999999999999</v>
      </c>
      <c r="DG201" s="7">
        <v>21.693000000000001</v>
      </c>
      <c r="DH201" s="7">
        <v>22.277000000000001</v>
      </c>
      <c r="DI201" s="7">
        <v>9</v>
      </c>
      <c r="DJ201" s="7">
        <v>84</v>
      </c>
      <c r="DK201" s="7">
        <v>92</v>
      </c>
      <c r="DL201" s="7">
        <v>6.1420000000000003</v>
      </c>
      <c r="DM201" s="7">
        <v>36.564999999999998</v>
      </c>
      <c r="DN201" s="7">
        <v>43.475000000000001</v>
      </c>
      <c r="DO201" s="7">
        <v>2</v>
      </c>
      <c r="DP201" s="4" t="s">
        <v>411</v>
      </c>
      <c r="DQ201" s="4" t="s">
        <v>411</v>
      </c>
      <c r="DR201" s="4"/>
      <c r="DS201" s="73">
        <v>0</v>
      </c>
      <c r="DT201" s="4" t="s">
        <v>2616</v>
      </c>
      <c r="DU201" s="7">
        <v>0</v>
      </c>
      <c r="DV201" s="7">
        <v>0</v>
      </c>
      <c r="DW201" s="7">
        <v>52.792999999999999</v>
      </c>
      <c r="DX201" s="7">
        <v>0</v>
      </c>
      <c r="DY201" s="7">
        <v>84</v>
      </c>
      <c r="DZ201" s="7">
        <v>91</v>
      </c>
      <c r="EA201" s="7">
        <v>10.9</v>
      </c>
      <c r="EB201" s="7">
        <v>19.577000000000002</v>
      </c>
      <c r="EC201" s="7">
        <v>40.619</v>
      </c>
      <c r="ED201" s="7">
        <v>2</v>
      </c>
      <c r="EE201" s="94" t="s">
        <v>417</v>
      </c>
      <c r="EF201" s="94" t="s">
        <v>2617</v>
      </c>
      <c r="EG201" s="7">
        <v>45.192999999999998</v>
      </c>
      <c r="EH201" s="7">
        <v>122.169</v>
      </c>
      <c r="EI201" s="7">
        <v>279.29000000000002</v>
      </c>
      <c r="EJ201" s="7">
        <v>3</v>
      </c>
      <c r="EK201" s="7">
        <v>90</v>
      </c>
      <c r="EL201" s="7">
        <v>90</v>
      </c>
      <c r="EM201" s="7">
        <v>3</v>
      </c>
      <c r="EN201" s="7">
        <v>3</v>
      </c>
      <c r="EO201" s="4" t="s">
        <v>418</v>
      </c>
      <c r="EP201" s="7">
        <v>18.635000000000002</v>
      </c>
      <c r="EQ201" s="7">
        <v>20.641999999999999</v>
      </c>
      <c r="ER201" s="7">
        <v>23.2</v>
      </c>
      <c r="ES201" s="7">
        <v>2</v>
      </c>
      <c r="ET201" s="4" t="s">
        <v>456</v>
      </c>
      <c r="EU201" s="7">
        <v>287.14800000000002</v>
      </c>
      <c r="EV201" s="7">
        <v>287.61500000000001</v>
      </c>
      <c r="EW201" s="7">
        <v>288.334</v>
      </c>
      <c r="EX201" s="7">
        <v>2</v>
      </c>
      <c r="EY201" s="7">
        <v>91</v>
      </c>
      <c r="EZ201" s="7">
        <v>90</v>
      </c>
      <c r="FA201" s="7">
        <v>15.095000000000001</v>
      </c>
      <c r="FB201" s="7">
        <v>108.96</v>
      </c>
      <c r="FC201" s="7">
        <v>110.07299999999999</v>
      </c>
      <c r="FD201" s="7">
        <v>17</v>
      </c>
      <c r="FE201" s="4" t="s">
        <v>2618</v>
      </c>
      <c r="FF201" s="7">
        <v>1</v>
      </c>
      <c r="FG201" s="7">
        <v>2</v>
      </c>
      <c r="FH201" s="7">
        <v>2</v>
      </c>
      <c r="FI201" s="7">
        <v>3</v>
      </c>
      <c r="FJ201" s="7">
        <v>1</v>
      </c>
      <c r="FK201" s="7">
        <v>0</v>
      </c>
      <c r="FL201" s="4" t="s">
        <v>313</v>
      </c>
      <c r="FM201" s="4" t="s">
        <v>313</v>
      </c>
      <c r="FN201" s="7">
        <v>3</v>
      </c>
      <c r="FO201" s="7">
        <v>10.917</v>
      </c>
      <c r="FP201" s="7">
        <v>84.082999999999998</v>
      </c>
      <c r="FQ201" s="7">
        <v>85.635999999999996</v>
      </c>
      <c r="FR201" s="7">
        <v>3</v>
      </c>
      <c r="FS201" s="4" t="s">
        <v>323</v>
      </c>
      <c r="FT201" s="4" t="s">
        <v>323</v>
      </c>
      <c r="FU201" s="4"/>
      <c r="FV201" s="73">
        <v>1</v>
      </c>
      <c r="FW201" s="4" t="s">
        <v>2619</v>
      </c>
      <c r="FX201" s="4" t="s">
        <v>370</v>
      </c>
      <c r="FY201" s="7">
        <v>19.538</v>
      </c>
      <c r="FZ201" s="7">
        <v>99.254000000000005</v>
      </c>
      <c r="GA201" s="7">
        <v>100.402</v>
      </c>
      <c r="GB201" s="7">
        <v>3</v>
      </c>
      <c r="GC201" s="4" t="s">
        <v>2620</v>
      </c>
      <c r="GD201" s="4" t="s">
        <v>424</v>
      </c>
      <c r="GE201" s="4" t="s">
        <v>739</v>
      </c>
      <c r="GF201" s="73">
        <v>0</v>
      </c>
      <c r="GG201" s="4" t="s">
        <v>2621</v>
      </c>
      <c r="GH201" s="4" t="s">
        <v>370</v>
      </c>
      <c r="GI201" s="7">
        <v>44.445999999999998</v>
      </c>
      <c r="GJ201" s="7">
        <v>117.694</v>
      </c>
      <c r="GK201" s="7">
        <v>119.587</v>
      </c>
      <c r="GL201" s="7">
        <v>9</v>
      </c>
      <c r="GM201" s="7">
        <v>1</v>
      </c>
      <c r="GN201" s="4" t="s">
        <v>2622</v>
      </c>
      <c r="GO201" s="7">
        <v>22.536000000000001</v>
      </c>
      <c r="GP201" s="7">
        <v>23.484999999999999</v>
      </c>
      <c r="GQ201" s="7">
        <v>26.041</v>
      </c>
      <c r="GR201" s="7">
        <v>2</v>
      </c>
      <c r="GS201" s="7">
        <v>2</v>
      </c>
      <c r="GT201" s="7">
        <v>1</v>
      </c>
      <c r="GU201" s="7">
        <v>3</v>
      </c>
      <c r="GV201" s="7">
        <v>3</v>
      </c>
      <c r="GW201" s="4" t="s">
        <v>312</v>
      </c>
      <c r="GX201" s="7">
        <v>4.8630000000000004</v>
      </c>
      <c r="GY201" s="7">
        <v>56.481000000000002</v>
      </c>
      <c r="GZ201" s="7">
        <v>57.527000000000001</v>
      </c>
      <c r="HA201" s="7">
        <v>13</v>
      </c>
      <c r="HB201" s="7">
        <v>3</v>
      </c>
      <c r="HC201" s="7">
        <v>3</v>
      </c>
      <c r="HD201" s="7">
        <v>2</v>
      </c>
      <c r="HE201" s="7">
        <v>3</v>
      </c>
      <c r="HF201" s="7">
        <v>2</v>
      </c>
      <c r="HG201" s="7">
        <v>4</v>
      </c>
      <c r="HH201" s="7">
        <v>4</v>
      </c>
      <c r="HI201" s="4" t="s">
        <v>346</v>
      </c>
      <c r="HJ201" s="4" t="s">
        <v>347</v>
      </c>
      <c r="HK201" s="8"/>
      <c r="HL201" s="4" t="s">
        <v>2608</v>
      </c>
      <c r="HM201" s="6">
        <v>44267.406099537038</v>
      </c>
      <c r="HN201" s="6">
        <v>44267.423506944448</v>
      </c>
      <c r="HO201" s="7">
        <v>100</v>
      </c>
      <c r="HP201" s="7">
        <v>1503</v>
      </c>
      <c r="HQ201" s="7">
        <v>1</v>
      </c>
      <c r="HR201" s="6">
        <v>44267.423520115743</v>
      </c>
      <c r="HS201" s="4" t="s">
        <v>314</v>
      </c>
      <c r="HT201" s="4" t="s">
        <v>1220</v>
      </c>
      <c r="HU201" s="4" t="s">
        <v>2364</v>
      </c>
      <c r="HV201" s="4" t="s">
        <v>675</v>
      </c>
      <c r="HW201" s="7">
        <v>1</v>
      </c>
      <c r="HX201" s="7">
        <v>0</v>
      </c>
      <c r="HY201" s="7">
        <v>3</v>
      </c>
      <c r="HZ201" s="7">
        <v>3</v>
      </c>
      <c r="IA201" s="7">
        <v>3</v>
      </c>
      <c r="IB201" s="7">
        <v>3</v>
      </c>
      <c r="IC201" s="7">
        <v>3</v>
      </c>
      <c r="ID201" s="7">
        <v>3</v>
      </c>
      <c r="IE201" s="4" t="s">
        <v>418</v>
      </c>
      <c r="IF201" s="7">
        <v>2</v>
      </c>
      <c r="IG201" s="7">
        <v>2</v>
      </c>
      <c r="IH201" s="4" t="s">
        <v>391</v>
      </c>
      <c r="II201" s="4" t="s">
        <v>391</v>
      </c>
      <c r="IJ201" s="4"/>
      <c r="IK201" s="73">
        <v>1</v>
      </c>
      <c r="IL201" s="73">
        <v>33</v>
      </c>
      <c r="IM201" s="73">
        <v>33</v>
      </c>
      <c r="IN201" s="4"/>
      <c r="IO201" s="73">
        <v>1</v>
      </c>
      <c r="IP201" s="4" t="s">
        <v>2623</v>
      </c>
      <c r="IQ201" s="73">
        <v>24</v>
      </c>
      <c r="IR201" s="73">
        <v>24</v>
      </c>
      <c r="IS201" s="4"/>
      <c r="IT201" s="73">
        <v>0</v>
      </c>
      <c r="IU201" s="73">
        <v>18</v>
      </c>
      <c r="IV201" s="73">
        <v>18</v>
      </c>
      <c r="IW201" s="4"/>
      <c r="IX201" s="73">
        <v>0</v>
      </c>
      <c r="IY201" s="4" t="s">
        <v>2624</v>
      </c>
      <c r="IZ201" s="73">
        <v>40</v>
      </c>
      <c r="JA201" s="73">
        <v>40</v>
      </c>
      <c r="JB201" s="4"/>
      <c r="JC201" s="73">
        <v>1</v>
      </c>
      <c r="JD201" s="73">
        <v>48</v>
      </c>
      <c r="JE201" s="73">
        <v>48</v>
      </c>
      <c r="JF201" s="4"/>
      <c r="JG201" s="73">
        <v>0</v>
      </c>
      <c r="JH201" s="4" t="s">
        <v>2625</v>
      </c>
      <c r="JI201" s="7">
        <v>2</v>
      </c>
      <c r="JJ201" s="7">
        <v>2</v>
      </c>
      <c r="JK201" s="7">
        <v>2</v>
      </c>
      <c r="JL201" s="7">
        <v>3</v>
      </c>
      <c r="JM201" s="4" t="s">
        <v>2626</v>
      </c>
      <c r="JN201" s="7">
        <v>1</v>
      </c>
      <c r="JO201" s="7">
        <v>2</v>
      </c>
      <c r="JP201" s="7">
        <v>2</v>
      </c>
      <c r="JQ201" s="7">
        <v>3</v>
      </c>
      <c r="JR201" s="7">
        <v>1</v>
      </c>
      <c r="JS201" s="4" t="s">
        <v>2627</v>
      </c>
      <c r="JT201" s="7">
        <v>2</v>
      </c>
      <c r="JU201" s="7">
        <v>1</v>
      </c>
      <c r="JV201" s="4" t="s">
        <v>2628</v>
      </c>
      <c r="JW201" s="7">
        <v>2</v>
      </c>
      <c r="JX201" s="7">
        <v>2</v>
      </c>
      <c r="JY201" s="7">
        <v>2</v>
      </c>
      <c r="JZ201" s="7">
        <v>1</v>
      </c>
      <c r="KA201" s="7">
        <v>0</v>
      </c>
      <c r="KB201" s="4" t="s">
        <v>313</v>
      </c>
      <c r="KC201" s="4" t="s">
        <v>313</v>
      </c>
      <c r="KD201" s="7">
        <v>1</v>
      </c>
      <c r="KE201" s="7">
        <v>3.83</v>
      </c>
      <c r="KF201" s="7">
        <v>35.100999999999999</v>
      </c>
      <c r="KG201" s="7">
        <v>36.509</v>
      </c>
      <c r="KH201" s="7">
        <v>5</v>
      </c>
      <c r="KI201" s="7">
        <v>3</v>
      </c>
      <c r="KJ201" s="7">
        <v>2</v>
      </c>
      <c r="KK201" s="7">
        <v>2</v>
      </c>
      <c r="KL201" s="7">
        <v>2</v>
      </c>
      <c r="KM201" s="7">
        <v>1</v>
      </c>
      <c r="KN201" s="7">
        <v>11</v>
      </c>
      <c r="KO201" s="7">
        <v>1</v>
      </c>
      <c r="KP201" s="4" t="s">
        <v>640</v>
      </c>
      <c r="KQ201" s="4" t="s">
        <v>313</v>
      </c>
      <c r="KR201" s="7">
        <v>1</v>
      </c>
      <c r="KS201" s="4" t="s">
        <v>640</v>
      </c>
      <c r="KT201" s="4" t="s">
        <v>313</v>
      </c>
      <c r="KU201" s="7">
        <v>3</v>
      </c>
      <c r="KV201" s="7">
        <v>3</v>
      </c>
      <c r="KW201" s="7">
        <v>3</v>
      </c>
      <c r="KX201" s="7">
        <v>3</v>
      </c>
      <c r="KY201" s="7">
        <v>3</v>
      </c>
      <c r="KZ201" s="7">
        <v>3</v>
      </c>
      <c r="LA201" s="7">
        <v>3</v>
      </c>
      <c r="LB201" s="7">
        <v>3</v>
      </c>
      <c r="LC201" s="7">
        <v>3</v>
      </c>
      <c r="LD201" s="7">
        <v>3</v>
      </c>
      <c r="LE201" s="7">
        <v>4</v>
      </c>
      <c r="LF201" s="7">
        <v>4</v>
      </c>
      <c r="LG201" s="7">
        <v>4</v>
      </c>
      <c r="LH201" s="7">
        <v>3</v>
      </c>
      <c r="LI201" s="7">
        <v>3</v>
      </c>
      <c r="LJ201" s="7">
        <v>3</v>
      </c>
      <c r="LK201" s="7">
        <v>3</v>
      </c>
      <c r="LL201" s="7">
        <v>3</v>
      </c>
      <c r="LM201" s="7">
        <v>3</v>
      </c>
      <c r="LN201" s="7">
        <v>3</v>
      </c>
      <c r="LO201" s="7">
        <v>3</v>
      </c>
      <c r="LP201" s="7">
        <v>3</v>
      </c>
      <c r="LQ201" s="7">
        <v>3</v>
      </c>
      <c r="LR201" s="7">
        <v>3</v>
      </c>
      <c r="LS201" s="7">
        <v>3</v>
      </c>
      <c r="LT201" s="7">
        <v>3</v>
      </c>
      <c r="LU201" s="7">
        <v>3</v>
      </c>
      <c r="LV201" s="4" t="s">
        <v>2629</v>
      </c>
      <c r="LW201" s="4" t="s">
        <v>2630</v>
      </c>
      <c r="LX201" s="4" t="s">
        <v>2631</v>
      </c>
      <c r="LY201" s="4" t="s">
        <v>2632</v>
      </c>
      <c r="LZ201" s="7">
        <v>45</v>
      </c>
      <c r="MA201">
        <f t="shared" si="175"/>
        <v>8</v>
      </c>
      <c r="MB201">
        <f t="shared" si="176"/>
        <v>18</v>
      </c>
      <c r="MC201">
        <f t="shared" si="177"/>
        <v>13</v>
      </c>
      <c r="MD201">
        <f t="shared" si="178"/>
        <v>10</v>
      </c>
      <c r="ME201">
        <f t="shared" si="208"/>
        <v>38</v>
      </c>
      <c r="MF201">
        <f t="shared" si="209"/>
        <v>1.3333333333333333</v>
      </c>
      <c r="MG201">
        <f t="shared" si="210"/>
        <v>3</v>
      </c>
      <c r="MH201">
        <f t="shared" si="211"/>
        <v>2.6</v>
      </c>
      <c r="MI201">
        <f t="shared" si="212"/>
        <v>2</v>
      </c>
      <c r="MJ201">
        <f t="shared" si="213"/>
        <v>3.1666666666666665</v>
      </c>
      <c r="MK201">
        <f t="shared" si="214"/>
        <v>2.2000000000000002</v>
      </c>
      <c r="ML201">
        <f t="shared" si="215"/>
        <v>2.6</v>
      </c>
      <c r="MM201">
        <f t="shared" si="216"/>
        <v>3</v>
      </c>
      <c r="MN201">
        <f t="shared" si="217"/>
        <v>1</v>
      </c>
      <c r="MO201">
        <f t="shared" si="218"/>
        <v>2.3333333333333335</v>
      </c>
      <c r="MP201">
        <f t="shared" si="219"/>
        <v>2.3333333333333335</v>
      </c>
      <c r="MQ201">
        <f t="shared" si="220"/>
        <v>2</v>
      </c>
      <c r="MR201">
        <f t="shared" si="221"/>
        <v>2</v>
      </c>
      <c r="MS201">
        <f t="shared" si="222"/>
        <v>85.142857142857139</v>
      </c>
      <c r="MT201">
        <f t="shared" si="223"/>
        <v>89</v>
      </c>
      <c r="MU201" s="77">
        <f t="shared" si="179"/>
        <v>1</v>
      </c>
      <c r="MV201">
        <f t="shared" si="180"/>
        <v>0</v>
      </c>
      <c r="MW201">
        <v>1</v>
      </c>
      <c r="MX201">
        <v>0</v>
      </c>
      <c r="MY201">
        <f t="shared" si="181"/>
        <v>0</v>
      </c>
      <c r="MZ201">
        <v>1</v>
      </c>
      <c r="NA201" s="101">
        <v>1</v>
      </c>
      <c r="NB201">
        <f t="shared" si="182"/>
        <v>1</v>
      </c>
      <c r="NC201">
        <f t="shared" si="183"/>
        <v>0</v>
      </c>
      <c r="ND201">
        <f t="shared" si="184"/>
        <v>0</v>
      </c>
      <c r="NE201">
        <f t="shared" si="185"/>
        <v>0</v>
      </c>
      <c r="NF201">
        <f t="shared" si="186"/>
        <v>1</v>
      </c>
      <c r="NG201">
        <f t="shared" si="187"/>
        <v>0</v>
      </c>
      <c r="NH201">
        <f t="shared" si="188"/>
        <v>1</v>
      </c>
      <c r="NI201">
        <f t="shared" si="189"/>
        <v>1</v>
      </c>
      <c r="NJ201">
        <f t="shared" si="190"/>
        <v>0</v>
      </c>
      <c r="NK201">
        <f t="shared" si="191"/>
        <v>0</v>
      </c>
      <c r="NL201">
        <f t="shared" si="192"/>
        <v>1</v>
      </c>
      <c r="NM201">
        <f t="shared" si="193"/>
        <v>0</v>
      </c>
      <c r="NN201" s="77">
        <f t="shared" si="194"/>
        <v>1</v>
      </c>
      <c r="NO201" s="77">
        <f t="shared" si="195"/>
        <v>0</v>
      </c>
      <c r="NP201" s="77">
        <f t="shared" si="196"/>
        <v>1</v>
      </c>
      <c r="NQ201" s="77">
        <f t="shared" si="197"/>
        <v>1</v>
      </c>
      <c r="NR201" s="77">
        <f t="shared" si="198"/>
        <v>1</v>
      </c>
      <c r="NS201" s="77">
        <f t="shared" si="199"/>
        <v>1</v>
      </c>
      <c r="NT201" s="77">
        <f t="shared" si="200"/>
        <v>1</v>
      </c>
      <c r="NU201" s="77">
        <f t="shared" si="201"/>
        <v>1</v>
      </c>
      <c r="NV201" s="77">
        <f t="shared" si="202"/>
        <v>1</v>
      </c>
      <c r="NW201" s="77" t="e">
        <f>IF(LEN(VLOOKUP(I:I,#REF!, 2, 0))=0, "", VLOOKUP(I:I,#REF!, 2, 0))</f>
        <v>#REF!</v>
      </c>
      <c r="NX201" s="77" t="e">
        <f>IF(LEN(VLOOKUP(I:I,#REF!, 3, 0))=0, "", VLOOKUP(I:I,#REF!, 3, 0))</f>
        <v>#REF!</v>
      </c>
      <c r="NY201" s="77">
        <f t="shared" si="224"/>
        <v>0.5</v>
      </c>
      <c r="NZ201" s="77">
        <f t="shared" si="225"/>
        <v>0.75</v>
      </c>
      <c r="OA201" s="77">
        <f t="shared" si="226"/>
        <v>0</v>
      </c>
      <c r="OB201" s="77">
        <f t="shared" si="203"/>
        <v>0.33333333333333331</v>
      </c>
      <c r="OC201">
        <f t="shared" si="204"/>
        <v>0.5</v>
      </c>
      <c r="OD201" s="77">
        <f t="shared" si="227"/>
        <v>0.25</v>
      </c>
      <c r="OE201">
        <f t="shared" si="205"/>
        <v>0.73333333333333328</v>
      </c>
      <c r="OF201">
        <f t="shared" si="206"/>
        <v>0.72727272727272729</v>
      </c>
      <c r="OG201" t="e">
        <f t="shared" si="228"/>
        <v>#REF!</v>
      </c>
      <c r="OH201">
        <f t="shared" si="207"/>
        <v>0.41666666666666669</v>
      </c>
      <c r="OI201">
        <f t="shared" si="229"/>
        <v>0.25</v>
      </c>
      <c r="OJ201" s="77">
        <f t="shared" si="230"/>
        <v>0.5</v>
      </c>
      <c r="OK201" t="e">
        <f>IF(LEN(VLOOKUP(I:I,#REF!, 2, 0))=0, "", VLOOKUP(I:I,#REF!, 2, 0))</f>
        <v>#REF!</v>
      </c>
      <c r="OL201" t="e">
        <f>IF(LEN(VLOOKUP(I:I,#REF!, 3, 0))=0, "", VLOOKUP(I:I,#REF!, 3, 0))</f>
        <v>#REF!</v>
      </c>
      <c r="OM201">
        <v>5</v>
      </c>
      <c r="ON201">
        <v>1</v>
      </c>
      <c r="OO201" s="1">
        <v>1</v>
      </c>
      <c r="OP201">
        <f t="shared" si="231"/>
        <v>15</v>
      </c>
      <c r="OQ201">
        <v>0</v>
      </c>
      <c r="OR201">
        <v>7</v>
      </c>
      <c r="OS201">
        <f t="shared" si="232"/>
        <v>7</v>
      </c>
    </row>
    <row r="202" spans="1:409" ht="18" customHeight="1">
      <c r="E202">
        <v>1</v>
      </c>
      <c r="F202">
        <v>1</v>
      </c>
      <c r="G202" t="s">
        <v>353</v>
      </c>
      <c r="H202" s="158" t="s">
        <v>7252</v>
      </c>
      <c r="I202" s="111" t="s">
        <v>5815</v>
      </c>
      <c r="J202" s="22" t="s">
        <v>7266</v>
      </c>
      <c r="K202" s="23">
        <v>44264.436053240737</v>
      </c>
      <c r="L202" s="23">
        <v>44264.500289351854</v>
      </c>
      <c r="M202" s="24">
        <v>100</v>
      </c>
      <c r="N202" s="24">
        <v>1</v>
      </c>
      <c r="O202" s="74">
        <v>1</v>
      </c>
      <c r="P202" s="25" t="s">
        <v>313</v>
      </c>
      <c r="Q202" s="24">
        <v>5550</v>
      </c>
      <c r="R202" s="24">
        <v>1</v>
      </c>
      <c r="S202" s="23">
        <v>44264.500306979164</v>
      </c>
      <c r="T202" s="25" t="s">
        <v>314</v>
      </c>
      <c r="U202" s="25" t="s">
        <v>1220</v>
      </c>
      <c r="V202" s="25" t="s">
        <v>1221</v>
      </c>
      <c r="W202" s="25" t="s">
        <v>317</v>
      </c>
      <c r="X202" s="24">
        <v>15.484</v>
      </c>
      <c r="Y202" s="24">
        <v>36.662999999999997</v>
      </c>
      <c r="Z202" s="24">
        <v>36.843000000000004</v>
      </c>
      <c r="AA202" s="24">
        <v>9</v>
      </c>
      <c r="AB202" s="24">
        <v>2</v>
      </c>
      <c r="AC202" s="24">
        <v>3</v>
      </c>
      <c r="AD202" s="24">
        <v>0</v>
      </c>
      <c r="AE202" s="24">
        <v>3</v>
      </c>
      <c r="AF202" s="24">
        <v>0</v>
      </c>
      <c r="AG202" s="24">
        <v>3</v>
      </c>
      <c r="AH202" s="24">
        <v>0</v>
      </c>
      <c r="AI202" s="24">
        <v>0</v>
      </c>
      <c r="AJ202" s="25" t="s">
        <v>5822</v>
      </c>
      <c r="AK202" s="24">
        <v>13.135999999999999</v>
      </c>
      <c r="AL202" s="24">
        <v>23.152999999999999</v>
      </c>
      <c r="AM202" s="24">
        <v>24.021000000000001</v>
      </c>
      <c r="AN202" s="24">
        <v>5</v>
      </c>
      <c r="AO202" s="24">
        <v>3</v>
      </c>
      <c r="AP202" s="24">
        <v>2</v>
      </c>
      <c r="AQ202" s="24">
        <v>1.806</v>
      </c>
      <c r="AR202" s="24">
        <v>157.071</v>
      </c>
      <c r="AS202" s="24">
        <v>159.57599999999999</v>
      </c>
      <c r="AT202" s="24">
        <v>3</v>
      </c>
      <c r="AU202" s="24">
        <v>56.600999999999999</v>
      </c>
      <c r="AV202" s="24">
        <v>162.75399999999999</v>
      </c>
      <c r="AW202" s="24">
        <v>164.292</v>
      </c>
      <c r="AX202" s="24">
        <v>7</v>
      </c>
      <c r="AY202" s="25" t="s">
        <v>479</v>
      </c>
      <c r="AZ202" s="25" t="s">
        <v>377</v>
      </c>
      <c r="BA202" s="25"/>
      <c r="BB202" s="74">
        <v>1</v>
      </c>
      <c r="BC202" s="25" t="s">
        <v>5823</v>
      </c>
      <c r="BD202" s="24">
        <v>20.850999999999999</v>
      </c>
      <c r="BE202" s="24">
        <v>273.74900000000002</v>
      </c>
      <c r="BF202" s="24">
        <v>274.70100000000002</v>
      </c>
      <c r="BG202" s="24">
        <v>7</v>
      </c>
      <c r="BH202" s="24">
        <v>10.153</v>
      </c>
      <c r="BI202" s="24">
        <v>10.446</v>
      </c>
      <c r="BJ202" s="24">
        <v>37.582999999999998</v>
      </c>
      <c r="BK202" s="24">
        <v>2</v>
      </c>
      <c r="BL202" s="25" t="s">
        <v>5824</v>
      </c>
      <c r="BM202" s="24">
        <v>3.86</v>
      </c>
      <c r="BN202" s="24">
        <v>72.042000000000002</v>
      </c>
      <c r="BO202" s="24">
        <v>76.561999999999998</v>
      </c>
      <c r="BP202" s="24">
        <v>30</v>
      </c>
      <c r="BQ202" s="24">
        <v>13</v>
      </c>
      <c r="BR202" s="24">
        <v>0</v>
      </c>
      <c r="BS202" s="24">
        <v>8.41</v>
      </c>
      <c r="BT202" s="24">
        <v>201.393</v>
      </c>
      <c r="BU202" s="24">
        <v>235.94800000000001</v>
      </c>
      <c r="BV202" s="24">
        <v>9</v>
      </c>
      <c r="BW202" s="25" t="s">
        <v>411</v>
      </c>
      <c r="BX202" s="25" t="s">
        <v>411</v>
      </c>
      <c r="BY202" s="25"/>
      <c r="BZ202" s="74">
        <v>0</v>
      </c>
      <c r="CA202" s="25" t="s">
        <v>5825</v>
      </c>
      <c r="CB202" s="24">
        <v>0</v>
      </c>
      <c r="CC202" s="24">
        <v>0</v>
      </c>
      <c r="CD202" s="24">
        <v>85.328000000000003</v>
      </c>
      <c r="CE202" s="24">
        <v>0</v>
      </c>
      <c r="CF202" s="24">
        <v>75</v>
      </c>
      <c r="CG202" s="24">
        <v>99</v>
      </c>
      <c r="CH202" s="24">
        <v>9.6709999999999994</v>
      </c>
      <c r="CI202" s="24">
        <v>44.136000000000003</v>
      </c>
      <c r="CJ202" s="24">
        <v>56.482999999999997</v>
      </c>
      <c r="CK202" s="24">
        <v>22</v>
      </c>
      <c r="CL202" s="99" t="s">
        <v>413</v>
      </c>
      <c r="CM202" s="96" t="s">
        <v>414</v>
      </c>
      <c r="CN202" s="24">
        <v>3.46</v>
      </c>
      <c r="CO202" s="24">
        <v>173.60499999999999</v>
      </c>
      <c r="CP202" s="24">
        <v>174.32499999999999</v>
      </c>
      <c r="CQ202" s="24">
        <v>4</v>
      </c>
      <c r="CR202" s="24">
        <v>81</v>
      </c>
      <c r="CS202" s="24">
        <v>93</v>
      </c>
      <c r="CT202" s="24">
        <v>2</v>
      </c>
      <c r="CU202" s="24">
        <v>0</v>
      </c>
      <c r="CV202" s="25" t="s">
        <v>5826</v>
      </c>
      <c r="CW202" s="24">
        <v>55.808</v>
      </c>
      <c r="CX202" s="24">
        <v>363.39800000000002</v>
      </c>
      <c r="CY202" s="24">
        <v>476.88799999999998</v>
      </c>
      <c r="CZ202" s="24">
        <v>4</v>
      </c>
      <c r="DA202" s="24">
        <v>16.233000000000001</v>
      </c>
      <c r="DB202" s="24">
        <v>25.978999999999999</v>
      </c>
      <c r="DC202" s="24">
        <v>28.977</v>
      </c>
      <c r="DD202" s="24">
        <v>2</v>
      </c>
      <c r="DE202" s="25" t="s">
        <v>377</v>
      </c>
      <c r="DF202" s="24">
        <v>5.1360000000000001</v>
      </c>
      <c r="DG202" s="24">
        <v>9.0950000000000006</v>
      </c>
      <c r="DH202" s="24">
        <v>42.267000000000003</v>
      </c>
      <c r="DI202" s="24">
        <v>2</v>
      </c>
      <c r="DJ202" s="24">
        <v>86</v>
      </c>
      <c r="DK202" s="24">
        <v>43</v>
      </c>
      <c r="DL202" s="24">
        <v>39.860999999999997</v>
      </c>
      <c r="DM202" s="24">
        <v>207.43199999999999</v>
      </c>
      <c r="DN202" s="24">
        <v>209.80799999999999</v>
      </c>
      <c r="DO202" s="24">
        <v>4</v>
      </c>
      <c r="DP202" s="25" t="s">
        <v>411</v>
      </c>
      <c r="DQ202" s="25" t="s">
        <v>411</v>
      </c>
      <c r="DR202" s="25"/>
      <c r="DS202" s="74">
        <v>0</v>
      </c>
      <c r="DT202" s="25" t="s">
        <v>5816</v>
      </c>
      <c r="DU202" s="24">
        <v>59.219000000000001</v>
      </c>
      <c r="DV202" s="24">
        <v>59.219000000000001</v>
      </c>
      <c r="DW202" s="24">
        <v>63.746000000000002</v>
      </c>
      <c r="DX202" s="24">
        <v>1</v>
      </c>
      <c r="DY202" s="24">
        <v>100</v>
      </c>
      <c r="DZ202" s="24">
        <v>3</v>
      </c>
      <c r="EA202" s="24">
        <v>5.6139999999999999</v>
      </c>
      <c r="EB202" s="24">
        <v>43.8</v>
      </c>
      <c r="EC202" s="24">
        <v>52.54</v>
      </c>
      <c r="ED202" s="24">
        <v>4</v>
      </c>
      <c r="EE202" s="96" t="s">
        <v>417</v>
      </c>
      <c r="EF202" s="96" t="s">
        <v>364</v>
      </c>
      <c r="EG202" s="24">
        <v>1.0109999999999999</v>
      </c>
      <c r="EH202" s="24">
        <v>340.80099999999999</v>
      </c>
      <c r="EI202" s="24">
        <v>456.779</v>
      </c>
      <c r="EJ202" s="24">
        <v>3</v>
      </c>
      <c r="EK202" s="24">
        <v>50</v>
      </c>
      <c r="EL202" s="24">
        <v>44</v>
      </c>
      <c r="EM202" s="24">
        <v>3</v>
      </c>
      <c r="EN202" s="24">
        <v>0</v>
      </c>
      <c r="EO202" s="25" t="s">
        <v>5817</v>
      </c>
      <c r="EP202" s="24">
        <v>2.754</v>
      </c>
      <c r="EQ202" s="24">
        <v>49.396000000000001</v>
      </c>
      <c r="ER202" s="24">
        <v>50.524000000000001</v>
      </c>
      <c r="ES202" s="24">
        <v>10</v>
      </c>
      <c r="ET202" s="25" t="s">
        <v>366</v>
      </c>
      <c r="EU202" s="24">
        <v>6.12</v>
      </c>
      <c r="EV202" s="24">
        <v>225.114</v>
      </c>
      <c r="EW202" s="24">
        <v>241.98099999999999</v>
      </c>
      <c r="EX202" s="24">
        <v>3</v>
      </c>
      <c r="EY202" s="24">
        <v>60</v>
      </c>
      <c r="EZ202" s="24">
        <v>50</v>
      </c>
      <c r="FA202" s="24">
        <v>19.829000000000001</v>
      </c>
      <c r="FB202" s="24">
        <v>85.012</v>
      </c>
      <c r="FC202" s="24">
        <v>91.298000000000002</v>
      </c>
      <c r="FD202" s="24">
        <v>11</v>
      </c>
      <c r="FE202" s="25" t="s">
        <v>5818</v>
      </c>
      <c r="FF202" s="24">
        <v>1</v>
      </c>
      <c r="FG202" s="24">
        <v>3</v>
      </c>
      <c r="FH202" s="24">
        <v>3</v>
      </c>
      <c r="FI202" s="24">
        <v>0</v>
      </c>
      <c r="FJ202" s="24">
        <v>2</v>
      </c>
      <c r="FK202" s="24">
        <v>0</v>
      </c>
      <c r="FL202" s="25" t="s">
        <v>313</v>
      </c>
      <c r="FM202" s="25" t="s">
        <v>313</v>
      </c>
      <c r="FN202" s="24">
        <v>1</v>
      </c>
      <c r="FO202" s="24">
        <v>92.831000000000003</v>
      </c>
      <c r="FP202" s="24">
        <v>322.52300000000002</v>
      </c>
      <c r="FQ202" s="24">
        <v>326.654</v>
      </c>
      <c r="FR202" s="24">
        <v>14</v>
      </c>
      <c r="FS202" s="25" t="s">
        <v>522</v>
      </c>
      <c r="FT202" s="25" t="s">
        <v>522</v>
      </c>
      <c r="FU202" s="25"/>
      <c r="FV202" s="74">
        <v>0</v>
      </c>
      <c r="FW202" s="25" t="s">
        <v>5819</v>
      </c>
      <c r="FX202" s="25" t="s">
        <v>339</v>
      </c>
      <c r="FY202" s="24">
        <v>16.727</v>
      </c>
      <c r="FZ202" s="24">
        <v>1114.7260000000001</v>
      </c>
      <c r="GA202" s="24">
        <v>1115.491</v>
      </c>
      <c r="GB202" s="24">
        <v>32</v>
      </c>
      <c r="GC202" s="25" t="s">
        <v>2736</v>
      </c>
      <c r="GD202" s="25" t="s">
        <v>320</v>
      </c>
      <c r="GE202" s="25"/>
      <c r="GF202" s="74">
        <v>-888</v>
      </c>
      <c r="GG202" s="25" t="s">
        <v>2736</v>
      </c>
      <c r="GH202" s="25" t="s">
        <v>339</v>
      </c>
      <c r="GI202" s="24">
        <v>45.731999999999999</v>
      </c>
      <c r="GJ202" s="24">
        <v>117.611</v>
      </c>
      <c r="GK202" s="24">
        <v>120.114</v>
      </c>
      <c r="GL202" s="24">
        <v>12</v>
      </c>
      <c r="GM202" s="24">
        <v>4</v>
      </c>
      <c r="GN202" s="25" t="s">
        <v>5820</v>
      </c>
      <c r="GO202" s="24">
        <v>37.241999999999997</v>
      </c>
      <c r="GP202" s="24">
        <v>65.003</v>
      </c>
      <c r="GQ202" s="24">
        <v>66.747</v>
      </c>
      <c r="GR202" s="24">
        <v>3</v>
      </c>
      <c r="GS202" s="24">
        <v>2</v>
      </c>
      <c r="GT202" s="24">
        <v>0</v>
      </c>
      <c r="GU202" s="24">
        <v>4</v>
      </c>
      <c r="GV202" s="24">
        <v>1</v>
      </c>
      <c r="GW202" s="25" t="s">
        <v>448</v>
      </c>
      <c r="GX202" s="24">
        <v>8.3290000000000006</v>
      </c>
      <c r="GY202" s="24">
        <v>63.158000000000001</v>
      </c>
      <c r="GZ202" s="24">
        <v>64.147000000000006</v>
      </c>
      <c r="HA202" s="24">
        <v>14</v>
      </c>
      <c r="HB202" s="24">
        <v>3</v>
      </c>
      <c r="HC202" s="24">
        <v>5</v>
      </c>
      <c r="HD202" s="24">
        <v>4</v>
      </c>
      <c r="HE202" s="24">
        <v>5</v>
      </c>
      <c r="HF202" s="24">
        <v>3</v>
      </c>
      <c r="HG202" s="24">
        <v>4</v>
      </c>
      <c r="HH202" s="24">
        <v>4</v>
      </c>
      <c r="HI202" s="25" t="s">
        <v>3684</v>
      </c>
      <c r="HJ202" s="25" t="s">
        <v>3685</v>
      </c>
      <c r="HK202" s="8"/>
      <c r="HL202" s="12" t="s">
        <v>5815</v>
      </c>
      <c r="HM202" s="27"/>
      <c r="HN202" s="27"/>
      <c r="HO202" s="27"/>
      <c r="HP202" s="27"/>
      <c r="HQ202" s="27"/>
      <c r="HR202" s="27"/>
      <c r="HS202" s="27"/>
      <c r="HT202" s="27"/>
      <c r="HU202" s="27"/>
      <c r="HV202" s="27"/>
      <c r="HW202" s="27"/>
      <c r="HX202" s="27"/>
      <c r="HY202" s="27"/>
      <c r="HZ202" s="27"/>
      <c r="IA202" s="27"/>
      <c r="IB202" s="27"/>
      <c r="IC202" s="27"/>
      <c r="ID202" s="27"/>
      <c r="IE202" s="27"/>
      <c r="IF202" s="27"/>
      <c r="IG202" s="27"/>
      <c r="IH202" s="27"/>
      <c r="II202" s="27" t="s">
        <v>320</v>
      </c>
      <c r="IJ202" s="27"/>
      <c r="IK202" s="24">
        <v>-999</v>
      </c>
      <c r="IL202" s="27"/>
      <c r="IM202" s="27" t="s">
        <v>320</v>
      </c>
      <c r="IN202" s="27"/>
      <c r="IO202" s="74">
        <v>-999</v>
      </c>
      <c r="IP202" s="27"/>
      <c r="IQ202" s="27"/>
      <c r="IR202" s="27" t="s">
        <v>320</v>
      </c>
      <c r="IS202" s="27"/>
      <c r="IT202" s="24">
        <v>-999</v>
      </c>
      <c r="IU202" s="27"/>
      <c r="IV202" s="27" t="s">
        <v>320</v>
      </c>
      <c r="IW202" s="27"/>
      <c r="IX202" s="24">
        <v>-999</v>
      </c>
      <c r="IY202" s="27"/>
      <c r="IZ202" s="27"/>
      <c r="JA202" s="27" t="s">
        <v>320</v>
      </c>
      <c r="JB202" s="27"/>
      <c r="JC202" s="24">
        <v>-999</v>
      </c>
      <c r="JD202" s="27"/>
      <c r="JE202" s="27" t="s">
        <v>320</v>
      </c>
      <c r="JF202" s="27"/>
      <c r="JG202" s="24">
        <v>-999</v>
      </c>
      <c r="JH202" s="27"/>
      <c r="JI202" s="27"/>
      <c r="JJ202" s="27"/>
      <c r="JK202" s="27"/>
      <c r="JL202" s="27"/>
      <c r="JM202" s="27"/>
      <c r="JN202" s="27"/>
      <c r="JO202" s="27"/>
      <c r="JP202" s="27"/>
      <c r="JQ202" s="27"/>
      <c r="JR202" s="27"/>
      <c r="JS202" s="27"/>
      <c r="JT202" s="27"/>
      <c r="JU202" s="27"/>
      <c r="JV202" s="27"/>
      <c r="JW202" s="27"/>
      <c r="JX202" s="27"/>
      <c r="JY202" s="27"/>
      <c r="JZ202" s="27"/>
      <c r="KA202" s="27"/>
      <c r="KB202" s="27"/>
      <c r="KC202" s="27"/>
      <c r="KD202" s="27"/>
      <c r="KE202" s="27"/>
      <c r="KF202" s="27"/>
      <c r="KG202" s="27"/>
      <c r="KH202" s="27"/>
      <c r="KI202" s="27"/>
      <c r="KJ202" s="27"/>
      <c r="KK202" s="27"/>
      <c r="KL202" s="27"/>
      <c r="KM202" s="27"/>
      <c r="KN202" s="27"/>
      <c r="KO202" s="27"/>
      <c r="KP202" s="27"/>
      <c r="KQ202" s="27"/>
      <c r="KR202" s="27"/>
      <c r="KS202" s="27"/>
      <c r="KT202" s="27"/>
      <c r="KU202" s="27"/>
      <c r="KV202" s="27"/>
      <c r="KW202" s="27"/>
      <c r="KX202" s="27"/>
      <c r="KY202" s="27"/>
      <c r="KZ202" s="27"/>
      <c r="LA202" s="27"/>
      <c r="LB202" s="27"/>
      <c r="LC202" s="27"/>
      <c r="LD202" s="27"/>
      <c r="LE202" s="27"/>
      <c r="LF202" s="27"/>
      <c r="LG202" s="27"/>
      <c r="LH202" s="27"/>
      <c r="LI202" s="27"/>
      <c r="LJ202" s="27"/>
      <c r="LK202" s="27"/>
      <c r="LL202" s="27"/>
      <c r="LM202" s="27"/>
      <c r="LN202" s="27"/>
      <c r="LO202" s="27"/>
      <c r="LP202" s="27"/>
      <c r="LQ202" s="27"/>
      <c r="LR202" s="27"/>
      <c r="LS202" s="27"/>
      <c r="LT202" s="27"/>
      <c r="LU202" s="27"/>
      <c r="LV202" s="27"/>
      <c r="LW202" s="27"/>
      <c r="LX202" s="27"/>
      <c r="LY202" s="27"/>
      <c r="LZ202" s="27"/>
      <c r="MA202">
        <f t="shared" si="175"/>
        <v>6</v>
      </c>
      <c r="MB202" t="str">
        <f t="shared" si="176"/>
        <v/>
      </c>
      <c r="MC202">
        <f t="shared" si="177"/>
        <v>20</v>
      </c>
      <c r="MD202" t="str">
        <f t="shared" si="178"/>
        <v/>
      </c>
      <c r="ME202" t="str">
        <f t="shared" si="208"/>
        <v/>
      </c>
      <c r="MF202">
        <f t="shared" si="209"/>
        <v>1</v>
      </c>
      <c r="MG202" t="str">
        <f t="shared" si="210"/>
        <v/>
      </c>
      <c r="MH202">
        <f t="shared" si="211"/>
        <v>4</v>
      </c>
      <c r="MI202" t="str">
        <f t="shared" si="212"/>
        <v/>
      </c>
      <c r="MJ202" t="str">
        <f t="shared" si="213"/>
        <v/>
      </c>
      <c r="MK202">
        <f t="shared" si="214"/>
        <v>1</v>
      </c>
      <c r="ML202">
        <f t="shared" si="215"/>
        <v>2.6</v>
      </c>
      <c r="MM202">
        <f t="shared" si="216"/>
        <v>4</v>
      </c>
      <c r="MN202">
        <f t="shared" si="217"/>
        <v>0</v>
      </c>
      <c r="MO202">
        <f t="shared" si="218"/>
        <v>1.5</v>
      </c>
      <c r="MP202">
        <f t="shared" si="219"/>
        <v>2.1666666666666665</v>
      </c>
      <c r="MQ202" t="str">
        <f t="shared" si="220"/>
        <v/>
      </c>
      <c r="MR202" t="str">
        <f t="shared" si="221"/>
        <v/>
      </c>
      <c r="MS202">
        <f t="shared" si="222"/>
        <v>66.428571428571431</v>
      </c>
      <c r="MT202">
        <f t="shared" si="223"/>
        <v>47.428571428571431</v>
      </c>
      <c r="MU202" s="77">
        <f t="shared" si="179"/>
        <v>1</v>
      </c>
      <c r="MV202">
        <f t="shared" si="180"/>
        <v>0</v>
      </c>
      <c r="MW202">
        <v>1</v>
      </c>
      <c r="MX202">
        <v>1</v>
      </c>
      <c r="MY202">
        <f t="shared" si="181"/>
        <v>0</v>
      </c>
      <c r="MZ202">
        <v>1</v>
      </c>
      <c r="NA202">
        <v>1</v>
      </c>
      <c r="NB202">
        <f t="shared" si="182"/>
        <v>0</v>
      </c>
      <c r="NC202">
        <f t="shared" si="183"/>
        <v>1</v>
      </c>
      <c r="ND202">
        <f t="shared" si="184"/>
        <v>0</v>
      </c>
      <c r="NE202">
        <f t="shared" si="185"/>
        <v>1</v>
      </c>
      <c r="NF202">
        <f t="shared" si="186"/>
        <v>0</v>
      </c>
      <c r="NG202">
        <f t="shared" si="187"/>
        <v>0</v>
      </c>
      <c r="NH202" t="str">
        <f t="shared" si="188"/>
        <v/>
      </c>
      <c r="NI202" t="str">
        <f t="shared" si="189"/>
        <v/>
      </c>
      <c r="NJ202" t="str">
        <f t="shared" si="190"/>
        <v/>
      </c>
      <c r="NK202" t="str">
        <f t="shared" si="191"/>
        <v/>
      </c>
      <c r="NL202" t="str">
        <f t="shared" si="192"/>
        <v/>
      </c>
      <c r="NM202" t="str">
        <f t="shared" si="193"/>
        <v/>
      </c>
      <c r="NN202" s="77" t="str">
        <f t="shared" si="194"/>
        <v/>
      </c>
      <c r="NO202" s="77" t="str">
        <f t="shared" si="195"/>
        <v/>
      </c>
      <c r="NP202" s="77" t="str">
        <f t="shared" si="196"/>
        <v/>
      </c>
      <c r="NQ202" s="77" t="str">
        <f t="shared" si="197"/>
        <v/>
      </c>
      <c r="NR202" s="77" t="str">
        <f t="shared" si="198"/>
        <v/>
      </c>
      <c r="NS202" s="77" t="str">
        <f t="shared" si="199"/>
        <v/>
      </c>
      <c r="NT202" s="77" t="str">
        <f t="shared" si="200"/>
        <v/>
      </c>
      <c r="NU202" s="77" t="str">
        <f t="shared" si="201"/>
        <v/>
      </c>
      <c r="NV202" s="77" t="str">
        <f t="shared" si="202"/>
        <v/>
      </c>
      <c r="NW202" s="77"/>
      <c r="NX202" s="77"/>
      <c r="NY202" s="77">
        <f t="shared" si="224"/>
        <v>0.66666666666666663</v>
      </c>
      <c r="NZ202" s="77">
        <f t="shared" si="225"/>
        <v>1</v>
      </c>
      <c r="OA202" s="77">
        <f t="shared" si="226"/>
        <v>0</v>
      </c>
      <c r="OB202" s="77">
        <f t="shared" si="203"/>
        <v>0.33333333333333331</v>
      </c>
      <c r="OC202">
        <f t="shared" si="204"/>
        <v>0</v>
      </c>
      <c r="OD202" s="77">
        <f t="shared" si="227"/>
        <v>0.5</v>
      </c>
      <c r="OE202" t="str">
        <f t="shared" si="205"/>
        <v/>
      </c>
      <c r="OF202" t="str">
        <f t="shared" si="206"/>
        <v/>
      </c>
      <c r="OG202" t="str">
        <f t="shared" si="228"/>
        <v/>
      </c>
      <c r="OH202">
        <f t="shared" si="207"/>
        <v>0.5</v>
      </c>
      <c r="OI202">
        <f t="shared" si="229"/>
        <v>0</v>
      </c>
      <c r="OJ202" s="77">
        <f t="shared" si="230"/>
        <v>0.75</v>
      </c>
      <c r="OK202">
        <v>0</v>
      </c>
      <c r="OM202" t="s">
        <v>353</v>
      </c>
      <c r="ON202" t="s">
        <v>353</v>
      </c>
      <c r="OO202" s="161">
        <v>1</v>
      </c>
      <c r="OP202" t="str">
        <f t="shared" si="231"/>
        <v/>
      </c>
      <c r="OQ202">
        <v>0</v>
      </c>
      <c r="OR202">
        <v>7</v>
      </c>
      <c r="OS202">
        <f t="shared" si="232"/>
        <v>6</v>
      </c>
    </row>
    <row r="203" spans="1:409" ht="18" customHeight="1">
      <c r="A203">
        <v>1</v>
      </c>
      <c r="B203" t="s">
        <v>7264</v>
      </c>
      <c r="F203">
        <v>1</v>
      </c>
      <c r="G203" t="s">
        <v>353</v>
      </c>
      <c r="H203" s="158" t="s">
        <v>7252</v>
      </c>
      <c r="I203" s="111" t="s">
        <v>5821</v>
      </c>
      <c r="J203" s="22"/>
      <c r="K203" s="23">
        <v>44264.408726851849</v>
      </c>
      <c r="L203" s="23">
        <v>44264.536157407405</v>
      </c>
      <c r="M203" s="24">
        <v>25</v>
      </c>
      <c r="N203" s="24">
        <v>1</v>
      </c>
      <c r="O203" s="74">
        <v>1</v>
      </c>
      <c r="P203" s="25" t="s">
        <v>313</v>
      </c>
      <c r="Q203" s="24">
        <v>11010</v>
      </c>
      <c r="R203" s="24">
        <v>0</v>
      </c>
      <c r="S203" s="23">
        <v>44271.638454583335</v>
      </c>
      <c r="T203" s="25" t="s">
        <v>314</v>
      </c>
      <c r="U203" s="25" t="s">
        <v>707</v>
      </c>
      <c r="V203" s="25" t="s">
        <v>1629</v>
      </c>
      <c r="W203" s="25" t="s">
        <v>979</v>
      </c>
      <c r="CW203" s="26" t="s">
        <v>353</v>
      </c>
      <c r="CX203" s="26" t="s">
        <v>353</v>
      </c>
      <c r="CY203" s="26" t="s">
        <v>353</v>
      </c>
      <c r="CZ203" s="26" t="s">
        <v>353</v>
      </c>
      <c r="DA203" s="26" t="s">
        <v>353</v>
      </c>
      <c r="DB203" s="26" t="s">
        <v>353</v>
      </c>
      <c r="DC203" s="26" t="s">
        <v>353</v>
      </c>
      <c r="DD203" s="26" t="s">
        <v>353</v>
      </c>
      <c r="DE203" s="25" t="s">
        <v>353</v>
      </c>
      <c r="DF203" s="25" t="s">
        <v>353</v>
      </c>
      <c r="DG203" s="25" t="s">
        <v>353</v>
      </c>
      <c r="DH203" s="25" t="s">
        <v>353</v>
      </c>
      <c r="DI203" s="25" t="s">
        <v>353</v>
      </c>
      <c r="DJ203" s="25" t="s">
        <v>353</v>
      </c>
      <c r="DK203" s="25" t="s">
        <v>353</v>
      </c>
      <c r="DL203" s="25" t="s">
        <v>353</v>
      </c>
      <c r="DM203" s="25" t="s">
        <v>353</v>
      </c>
      <c r="DN203" s="25" t="s">
        <v>353</v>
      </c>
      <c r="DO203" s="25" t="s">
        <v>353</v>
      </c>
      <c r="DP203" s="25" t="s">
        <v>353</v>
      </c>
      <c r="DQ203" s="25" t="s">
        <v>320</v>
      </c>
      <c r="DR203" s="25"/>
      <c r="DS203" s="74">
        <v>-999</v>
      </c>
      <c r="DT203" s="25" t="s">
        <v>353</v>
      </c>
      <c r="DU203" s="25" t="s">
        <v>353</v>
      </c>
      <c r="DV203" s="25" t="s">
        <v>353</v>
      </c>
      <c r="DW203" s="25" t="s">
        <v>353</v>
      </c>
      <c r="DX203" s="25" t="s">
        <v>353</v>
      </c>
      <c r="DY203" s="25" t="s">
        <v>353</v>
      </c>
      <c r="DZ203" s="25" t="s">
        <v>353</v>
      </c>
      <c r="EA203" s="25" t="s">
        <v>353</v>
      </c>
      <c r="EB203" s="25" t="s">
        <v>353</v>
      </c>
      <c r="EC203" s="25" t="s">
        <v>353</v>
      </c>
      <c r="ED203" s="25" t="s">
        <v>353</v>
      </c>
      <c r="EE203" s="96" t="s">
        <v>353</v>
      </c>
      <c r="EF203" s="96" t="s">
        <v>353</v>
      </c>
      <c r="EG203" s="25" t="s">
        <v>353</v>
      </c>
      <c r="EH203" s="25" t="s">
        <v>353</v>
      </c>
      <c r="EI203" s="25" t="s">
        <v>353</v>
      </c>
      <c r="EJ203" s="25" t="s">
        <v>353</v>
      </c>
      <c r="EK203" s="25" t="s">
        <v>353</v>
      </c>
      <c r="EL203" s="25" t="s">
        <v>353</v>
      </c>
      <c r="EM203" s="25" t="s">
        <v>353</v>
      </c>
      <c r="EN203" s="25" t="s">
        <v>353</v>
      </c>
      <c r="EO203" s="25" t="s">
        <v>353</v>
      </c>
      <c r="EP203" s="25" t="s">
        <v>353</v>
      </c>
      <c r="EQ203" s="25" t="s">
        <v>353</v>
      </c>
      <c r="ER203" s="25" t="s">
        <v>353</v>
      </c>
      <c r="ES203" s="25" t="s">
        <v>353</v>
      </c>
      <c r="ET203" s="25" t="s">
        <v>353</v>
      </c>
      <c r="EU203" s="25" t="s">
        <v>353</v>
      </c>
      <c r="EV203" s="25" t="s">
        <v>353</v>
      </c>
      <c r="EW203" s="25" t="s">
        <v>353</v>
      </c>
      <c r="EX203" s="25" t="s">
        <v>353</v>
      </c>
      <c r="EY203" s="25" t="s">
        <v>353</v>
      </c>
      <c r="EZ203" s="25" t="s">
        <v>353</v>
      </c>
      <c r="FA203" s="25" t="s">
        <v>353</v>
      </c>
      <c r="FB203" s="25" t="s">
        <v>353</v>
      </c>
      <c r="FC203" s="25" t="s">
        <v>353</v>
      </c>
      <c r="FD203" s="25" t="s">
        <v>353</v>
      </c>
      <c r="FE203" s="25" t="s">
        <v>353</v>
      </c>
      <c r="FF203" s="25" t="s">
        <v>353</v>
      </c>
      <c r="FG203" s="25" t="s">
        <v>353</v>
      </c>
      <c r="FH203" s="25" t="s">
        <v>353</v>
      </c>
      <c r="FI203" s="25" t="s">
        <v>353</v>
      </c>
      <c r="FJ203" s="25" t="s">
        <v>353</v>
      </c>
      <c r="FK203" s="25" t="s">
        <v>353</v>
      </c>
      <c r="FL203" s="25" t="s">
        <v>353</v>
      </c>
      <c r="FM203" s="25" t="s">
        <v>353</v>
      </c>
      <c r="FN203" s="26" t="s">
        <v>353</v>
      </c>
      <c r="FO203" s="26" t="s">
        <v>353</v>
      </c>
      <c r="FP203" s="26" t="s">
        <v>353</v>
      </c>
      <c r="FQ203" s="26" t="s">
        <v>353</v>
      </c>
      <c r="FR203" s="26" t="s">
        <v>353</v>
      </c>
      <c r="FS203" s="25" t="s">
        <v>353</v>
      </c>
      <c r="FT203" s="25" t="s">
        <v>320</v>
      </c>
      <c r="FU203" s="25"/>
      <c r="FV203" s="74">
        <v>-999</v>
      </c>
      <c r="FW203" s="25" t="s">
        <v>353</v>
      </c>
      <c r="FX203" s="25" t="s">
        <v>353</v>
      </c>
      <c r="FY203" s="25" t="s">
        <v>353</v>
      </c>
      <c r="FZ203" s="25" t="s">
        <v>353</v>
      </c>
      <c r="GA203" s="25" t="s">
        <v>353</v>
      </c>
      <c r="GB203" s="25" t="s">
        <v>353</v>
      </c>
      <c r="GC203" s="25" t="s">
        <v>353</v>
      </c>
      <c r="GD203" s="25" t="s">
        <v>320</v>
      </c>
      <c r="GE203" s="25"/>
      <c r="GF203" s="74">
        <v>-999</v>
      </c>
      <c r="GG203" s="25" t="s">
        <v>353</v>
      </c>
      <c r="GH203" s="25" t="s">
        <v>353</v>
      </c>
      <c r="GI203" s="25" t="s">
        <v>353</v>
      </c>
      <c r="GJ203" s="25" t="s">
        <v>353</v>
      </c>
      <c r="GK203" s="25" t="s">
        <v>353</v>
      </c>
      <c r="GL203" s="25" t="s">
        <v>353</v>
      </c>
      <c r="GM203" s="25" t="s">
        <v>353</v>
      </c>
      <c r="GN203" s="25" t="s">
        <v>353</v>
      </c>
      <c r="GO203" s="25" t="s">
        <v>353</v>
      </c>
      <c r="GP203" s="25" t="s">
        <v>353</v>
      </c>
      <c r="GQ203" s="25" t="s">
        <v>353</v>
      </c>
      <c r="GR203" s="25" t="s">
        <v>353</v>
      </c>
      <c r="GS203" s="25" t="s">
        <v>353</v>
      </c>
      <c r="GT203" s="25" t="s">
        <v>353</v>
      </c>
      <c r="GU203" s="25" t="s">
        <v>353</v>
      </c>
      <c r="GV203" s="25" t="s">
        <v>353</v>
      </c>
      <c r="GW203" s="25" t="s">
        <v>353</v>
      </c>
      <c r="GX203" s="25" t="s">
        <v>353</v>
      </c>
      <c r="GY203" s="25" t="s">
        <v>353</v>
      </c>
      <c r="GZ203" s="25" t="s">
        <v>353</v>
      </c>
      <c r="HA203" s="25" t="s">
        <v>353</v>
      </c>
      <c r="HB203" s="25" t="s">
        <v>353</v>
      </c>
      <c r="HC203" s="25" t="s">
        <v>353</v>
      </c>
      <c r="HD203" s="25" t="s">
        <v>353</v>
      </c>
      <c r="HE203" s="25" t="s">
        <v>353</v>
      </c>
      <c r="HF203" s="25" t="s">
        <v>353</v>
      </c>
      <c r="HG203" s="25" t="s">
        <v>353</v>
      </c>
      <c r="HH203" s="25" t="s">
        <v>353</v>
      </c>
      <c r="HI203" s="25" t="s">
        <v>3684</v>
      </c>
      <c r="HJ203" s="25" t="s">
        <v>3685</v>
      </c>
      <c r="HK203" s="8"/>
      <c r="HL203" s="12" t="s">
        <v>5821</v>
      </c>
      <c r="HM203" s="27"/>
      <c r="HN203" s="27"/>
      <c r="HO203" s="27"/>
      <c r="HP203" s="27"/>
      <c r="HQ203" s="27"/>
      <c r="HR203" s="27"/>
      <c r="HS203" s="27"/>
      <c r="HT203" s="27"/>
      <c r="HU203" s="27"/>
      <c r="HV203" s="27"/>
      <c r="HW203" s="27"/>
      <c r="HX203" s="27"/>
      <c r="HY203" s="27"/>
      <c r="HZ203" s="27"/>
      <c r="IA203" s="27"/>
      <c r="IB203" s="27"/>
      <c r="IC203" s="27"/>
      <c r="ID203" s="27"/>
      <c r="IE203" s="27"/>
      <c r="IF203" s="27"/>
      <c r="IG203" s="27"/>
      <c r="IH203" s="27"/>
      <c r="II203" s="27" t="s">
        <v>320</v>
      </c>
      <c r="IJ203" s="27"/>
      <c r="IK203" s="24">
        <v>-999</v>
      </c>
      <c r="IL203" s="27"/>
      <c r="IM203" s="27" t="s">
        <v>320</v>
      </c>
      <c r="IN203" s="27"/>
      <c r="IO203" s="74">
        <v>-999</v>
      </c>
      <c r="IP203" s="27"/>
      <c r="IQ203" s="27"/>
      <c r="IR203" s="27" t="s">
        <v>320</v>
      </c>
      <c r="IS203" s="27"/>
      <c r="IT203" s="24">
        <v>-999</v>
      </c>
      <c r="IU203" s="27"/>
      <c r="IV203" s="27" t="s">
        <v>320</v>
      </c>
      <c r="IW203" s="27"/>
      <c r="IX203" s="24">
        <v>-999</v>
      </c>
      <c r="IY203" s="27"/>
      <c r="IZ203" s="27"/>
      <c r="JA203" s="27" t="s">
        <v>320</v>
      </c>
      <c r="JB203" s="27"/>
      <c r="JC203" s="24">
        <v>-999</v>
      </c>
      <c r="JD203" s="27"/>
      <c r="JE203" s="27" t="s">
        <v>320</v>
      </c>
      <c r="JF203" s="27"/>
      <c r="JG203" s="24">
        <v>-999</v>
      </c>
      <c r="JH203" s="27"/>
      <c r="JI203" s="27"/>
      <c r="JJ203" s="27"/>
      <c r="JK203" s="27"/>
      <c r="JL203" s="27"/>
      <c r="JM203" s="27"/>
      <c r="JN203" s="27"/>
      <c r="JO203" s="27"/>
      <c r="JP203" s="27"/>
      <c r="JQ203" s="27"/>
      <c r="JR203" s="27"/>
      <c r="JS203" s="27"/>
      <c r="JT203" s="27"/>
      <c r="JU203" s="27"/>
      <c r="JV203" s="27"/>
      <c r="JW203" s="27"/>
      <c r="JX203" s="27"/>
      <c r="JY203" s="27"/>
      <c r="JZ203" s="27"/>
      <c r="KA203" s="27"/>
      <c r="KB203" s="27"/>
      <c r="KC203" s="27"/>
      <c r="KD203" s="27"/>
      <c r="KE203" s="27"/>
      <c r="KF203" s="27"/>
      <c r="KG203" s="27"/>
      <c r="KH203" s="27"/>
      <c r="KI203" s="27"/>
      <c r="KJ203" s="27"/>
      <c r="KK203" s="27"/>
      <c r="KL203" s="27"/>
      <c r="KM203" s="27"/>
      <c r="KN203" s="27"/>
      <c r="KO203" s="27"/>
      <c r="KP203" s="27"/>
      <c r="KQ203" s="27"/>
      <c r="KR203" s="27"/>
      <c r="KS203" s="27"/>
      <c r="KT203" s="27"/>
      <c r="KU203" s="27"/>
      <c r="KV203" s="27"/>
      <c r="KW203" s="27"/>
      <c r="KX203" s="27"/>
      <c r="KY203" s="27"/>
      <c r="KZ203" s="27"/>
      <c r="LA203" s="27"/>
      <c r="LB203" s="27"/>
      <c r="LC203" s="27"/>
      <c r="LD203" s="27"/>
      <c r="LE203" s="27"/>
      <c r="LF203" s="27"/>
      <c r="LG203" s="27"/>
      <c r="LH203" s="27"/>
      <c r="LI203" s="27"/>
      <c r="LJ203" s="27"/>
      <c r="LK203" s="27"/>
      <c r="LL203" s="27"/>
      <c r="LM203" s="27"/>
      <c r="LN203" s="27"/>
      <c r="LO203" s="27"/>
      <c r="LP203" s="27"/>
      <c r="LQ203" s="27"/>
      <c r="LR203" s="27"/>
      <c r="LS203" s="27"/>
      <c r="LT203" s="27"/>
      <c r="LU203" s="27"/>
      <c r="LV203" s="27"/>
      <c r="LW203" s="27"/>
      <c r="LX203" s="27"/>
      <c r="LY203" s="27"/>
      <c r="LZ203" s="27"/>
      <c r="MA203" t="str">
        <f t="shared" si="175"/>
        <v/>
      </c>
      <c r="MB203" t="str">
        <f t="shared" si="176"/>
        <v/>
      </c>
      <c r="MC203" t="str">
        <f t="shared" si="177"/>
        <v/>
      </c>
      <c r="MD203" t="str">
        <f t="shared" si="178"/>
        <v/>
      </c>
      <c r="ME203" t="str">
        <f t="shared" si="208"/>
        <v/>
      </c>
      <c r="MF203" t="str">
        <f t="shared" si="209"/>
        <v/>
      </c>
      <c r="MG203" t="str">
        <f t="shared" si="210"/>
        <v/>
      </c>
      <c r="MH203" t="str">
        <f t="shared" si="211"/>
        <v/>
      </c>
      <c r="MI203" t="str">
        <f t="shared" si="212"/>
        <v/>
      </c>
      <c r="MJ203" t="str">
        <f t="shared" si="213"/>
        <v/>
      </c>
      <c r="MK203" t="str">
        <f t="shared" si="214"/>
        <v/>
      </c>
      <c r="ML203" t="str">
        <f t="shared" si="215"/>
        <v/>
      </c>
      <c r="MM203" t="str">
        <f t="shared" si="216"/>
        <v/>
      </c>
      <c r="MN203" t="str">
        <f t="shared" si="217"/>
        <v/>
      </c>
      <c r="MO203" t="str">
        <f t="shared" si="218"/>
        <v/>
      </c>
      <c r="MP203" t="str">
        <f t="shared" si="219"/>
        <v/>
      </c>
      <c r="MQ203" t="str">
        <f t="shared" si="220"/>
        <v/>
      </c>
      <c r="MR203" t="str">
        <f t="shared" si="221"/>
        <v/>
      </c>
      <c r="MS203" t="str">
        <f t="shared" si="222"/>
        <v/>
      </c>
      <c r="MT203" t="str">
        <f t="shared" si="223"/>
        <v/>
      </c>
      <c r="MU203" s="77" t="str">
        <f t="shared" si="179"/>
        <v/>
      </c>
      <c r="MV203" t="str">
        <f t="shared" si="180"/>
        <v/>
      </c>
      <c r="MY203" t="str">
        <f t="shared" si="181"/>
        <v/>
      </c>
      <c r="NB203" t="str">
        <f t="shared" si="182"/>
        <v/>
      </c>
      <c r="NC203" t="str">
        <f t="shared" si="183"/>
        <v/>
      </c>
      <c r="ND203" t="str">
        <f t="shared" si="184"/>
        <v/>
      </c>
      <c r="NE203" t="str">
        <f t="shared" si="185"/>
        <v/>
      </c>
      <c r="NF203" t="str">
        <f t="shared" si="186"/>
        <v/>
      </c>
      <c r="NG203" t="str">
        <f t="shared" si="187"/>
        <v/>
      </c>
      <c r="NH203" t="str">
        <f t="shared" si="188"/>
        <v/>
      </c>
      <c r="NI203" t="str">
        <f t="shared" si="189"/>
        <v/>
      </c>
      <c r="NJ203" t="str">
        <f t="shared" si="190"/>
        <v/>
      </c>
      <c r="NK203" t="str">
        <f t="shared" si="191"/>
        <v/>
      </c>
      <c r="NL203" t="str">
        <f t="shared" si="192"/>
        <v/>
      </c>
      <c r="NM203" t="str">
        <f t="shared" si="193"/>
        <v/>
      </c>
      <c r="NN203" s="77" t="str">
        <f t="shared" si="194"/>
        <v/>
      </c>
      <c r="NO203" s="77" t="str">
        <f t="shared" si="195"/>
        <v/>
      </c>
      <c r="NP203" s="77" t="str">
        <f t="shared" si="196"/>
        <v/>
      </c>
      <c r="NQ203" s="77" t="str">
        <f t="shared" si="197"/>
        <v/>
      </c>
      <c r="NR203" s="77" t="str">
        <f t="shared" si="198"/>
        <v/>
      </c>
      <c r="NS203" s="77" t="str">
        <f t="shared" si="199"/>
        <v/>
      </c>
      <c r="NT203" s="77" t="str">
        <f t="shared" si="200"/>
        <v/>
      </c>
      <c r="NU203" s="77" t="str">
        <f t="shared" si="201"/>
        <v/>
      </c>
      <c r="NV203" s="77" t="str">
        <f t="shared" si="202"/>
        <v/>
      </c>
      <c r="NW203" s="77"/>
      <c r="NX203" s="77"/>
      <c r="NY203" s="77" t="str">
        <f t="shared" si="224"/>
        <v/>
      </c>
      <c r="NZ203" s="77" t="str">
        <f t="shared" si="225"/>
        <v/>
      </c>
      <c r="OA203" s="77" t="str">
        <f t="shared" si="226"/>
        <v/>
      </c>
      <c r="OB203" s="77" t="str">
        <f t="shared" si="203"/>
        <v/>
      </c>
      <c r="OC203" t="str">
        <f t="shared" si="204"/>
        <v/>
      </c>
      <c r="OD203" s="77" t="str">
        <f t="shared" si="227"/>
        <v/>
      </c>
      <c r="OE203" t="str">
        <f t="shared" si="205"/>
        <v/>
      </c>
      <c r="OF203" t="str">
        <f t="shared" si="206"/>
        <v/>
      </c>
      <c r="OG203" t="str">
        <f t="shared" si="228"/>
        <v/>
      </c>
      <c r="OH203" t="str">
        <f t="shared" si="207"/>
        <v/>
      </c>
      <c r="OI203" t="str">
        <f t="shared" si="229"/>
        <v/>
      </c>
      <c r="OJ203" s="77" t="str">
        <f t="shared" si="230"/>
        <v/>
      </c>
      <c r="OM203" t="s">
        <v>353</v>
      </c>
      <c r="ON203" t="s">
        <v>353</v>
      </c>
      <c r="OO203" s="161" t="s">
        <v>353</v>
      </c>
      <c r="OP203" t="str">
        <f t="shared" si="231"/>
        <v/>
      </c>
      <c r="OQ203">
        <v>0</v>
      </c>
      <c r="OR203">
        <v>7</v>
      </c>
      <c r="OS203" t="str">
        <f t="shared" si="232"/>
        <v/>
      </c>
    </row>
    <row r="204" spans="1:409" ht="18" customHeight="1">
      <c r="D204">
        <v>1</v>
      </c>
      <c r="F204">
        <v>1</v>
      </c>
      <c r="G204" t="s">
        <v>353</v>
      </c>
      <c r="H204" s="110" t="s">
        <v>2633</v>
      </c>
      <c r="I204" s="110" t="s">
        <v>2633</v>
      </c>
      <c r="J204" s="5"/>
      <c r="K204" s="6">
        <v>44264.579930555556</v>
      </c>
      <c r="L204" s="6">
        <v>44264.631192129629</v>
      </c>
      <c r="M204" s="7">
        <v>100</v>
      </c>
      <c r="N204" s="7">
        <v>2</v>
      </c>
      <c r="O204" s="73">
        <v>1</v>
      </c>
      <c r="P204" s="4" t="s">
        <v>313</v>
      </c>
      <c r="Q204" s="7">
        <v>4428</v>
      </c>
      <c r="R204" s="7">
        <v>1</v>
      </c>
      <c r="S204" s="6">
        <v>44264.631208773149</v>
      </c>
      <c r="T204" s="4" t="s">
        <v>314</v>
      </c>
      <c r="U204" s="4" t="s">
        <v>315</v>
      </c>
      <c r="V204" s="4" t="s">
        <v>811</v>
      </c>
      <c r="W204" s="4" t="s">
        <v>812</v>
      </c>
      <c r="X204" s="7">
        <v>47.118000000000002</v>
      </c>
      <c r="Y204" s="7">
        <v>84.078000000000003</v>
      </c>
      <c r="Z204" s="7">
        <v>84.486999999999995</v>
      </c>
      <c r="AA204" s="7">
        <v>5</v>
      </c>
      <c r="AB204" s="7">
        <v>3</v>
      </c>
      <c r="AC204" s="7">
        <v>0</v>
      </c>
      <c r="AD204" s="7">
        <v>0</v>
      </c>
      <c r="AE204" s="7">
        <v>0</v>
      </c>
      <c r="AF204" s="7">
        <v>2</v>
      </c>
      <c r="AG204" s="7">
        <v>2</v>
      </c>
      <c r="AH204" s="7">
        <v>3</v>
      </c>
      <c r="AI204" s="7">
        <v>3</v>
      </c>
      <c r="AJ204" s="4" t="s">
        <v>2634</v>
      </c>
      <c r="AK204" s="7">
        <v>3.367</v>
      </c>
      <c r="AL204" s="7">
        <v>8.5190000000000001</v>
      </c>
      <c r="AM204" s="7">
        <v>9.1</v>
      </c>
      <c r="AN204" s="7">
        <v>3</v>
      </c>
      <c r="AO204" s="7">
        <v>3</v>
      </c>
      <c r="AP204" s="7">
        <v>1</v>
      </c>
      <c r="AQ204" s="7">
        <v>107.682</v>
      </c>
      <c r="AR204" s="7">
        <v>145.86699999999999</v>
      </c>
      <c r="AS204" s="7">
        <v>1086.4649999999999</v>
      </c>
      <c r="AT204" s="7">
        <v>3</v>
      </c>
      <c r="AU204" s="7">
        <v>201.94300000000001</v>
      </c>
      <c r="AV204" s="7">
        <v>221.74299999999999</v>
      </c>
      <c r="AW204" s="7">
        <v>251.999</v>
      </c>
      <c r="AX204" s="7">
        <v>7</v>
      </c>
      <c r="AY204" s="4" t="s">
        <v>2635</v>
      </c>
      <c r="AZ204" s="4" t="s">
        <v>377</v>
      </c>
      <c r="BA204" s="4"/>
      <c r="BB204" s="73">
        <v>1</v>
      </c>
      <c r="BC204" s="4" t="s">
        <v>2636</v>
      </c>
      <c r="BD204" s="7">
        <v>495.81799999999998</v>
      </c>
      <c r="BE204" s="7">
        <v>495.81799999999998</v>
      </c>
      <c r="BF204" s="7">
        <v>496.185</v>
      </c>
      <c r="BG204" s="7">
        <v>1</v>
      </c>
      <c r="BH204" s="7">
        <v>10.318</v>
      </c>
      <c r="BI204" s="7">
        <v>35.701999999999998</v>
      </c>
      <c r="BJ204" s="7">
        <v>38.869</v>
      </c>
      <c r="BK204" s="7">
        <v>4</v>
      </c>
      <c r="BL204" s="4" t="s">
        <v>2637</v>
      </c>
      <c r="BM204" s="7">
        <v>0</v>
      </c>
      <c r="BN204" s="7">
        <v>0</v>
      </c>
      <c r="BO204" s="7">
        <v>44.402999999999999</v>
      </c>
      <c r="BP204" s="7">
        <v>0</v>
      </c>
      <c r="BQ204" s="7">
        <v>100</v>
      </c>
      <c r="BR204" s="7">
        <v>100</v>
      </c>
      <c r="BS204" s="7">
        <v>6.9690000000000003</v>
      </c>
      <c r="BT204" s="7">
        <v>159.953</v>
      </c>
      <c r="BU204" s="7">
        <v>160.49600000000001</v>
      </c>
      <c r="BV204" s="7">
        <v>4</v>
      </c>
      <c r="BW204" s="4" t="s">
        <v>356</v>
      </c>
      <c r="BX204" s="4" t="s">
        <v>320</v>
      </c>
      <c r="BY204" s="4"/>
      <c r="BZ204" s="73">
        <v>-888</v>
      </c>
      <c r="CA204" s="4" t="s">
        <v>356</v>
      </c>
      <c r="CB204" s="7">
        <v>0</v>
      </c>
      <c r="CC204" s="7">
        <v>0</v>
      </c>
      <c r="CD204" s="7">
        <v>31.329000000000001</v>
      </c>
      <c r="CE204" s="7">
        <v>0</v>
      </c>
      <c r="CF204" s="7">
        <v>77</v>
      </c>
      <c r="CG204" s="7">
        <v>86</v>
      </c>
      <c r="CH204" s="7">
        <v>75.89</v>
      </c>
      <c r="CI204" s="7">
        <v>82.353999999999999</v>
      </c>
      <c r="CJ204" s="7">
        <v>93.921000000000006</v>
      </c>
      <c r="CK204" s="7">
        <v>2</v>
      </c>
      <c r="CL204" s="97" t="s">
        <v>413</v>
      </c>
      <c r="CM204" s="94" t="s">
        <v>414</v>
      </c>
      <c r="CN204" s="7">
        <v>87.728999999999999</v>
      </c>
      <c r="CO204" s="7">
        <v>87.728999999999999</v>
      </c>
      <c r="CP204" s="7">
        <v>123.512</v>
      </c>
      <c r="CQ204" s="7">
        <v>1</v>
      </c>
      <c r="CR204" s="7">
        <v>83</v>
      </c>
      <c r="CS204" s="7">
        <v>89</v>
      </c>
      <c r="CT204" s="7">
        <v>3</v>
      </c>
      <c r="CU204" s="7">
        <v>0</v>
      </c>
      <c r="CV204" s="4" t="s">
        <v>1031</v>
      </c>
      <c r="CW204" s="7">
        <v>0</v>
      </c>
      <c r="CX204" s="7">
        <v>0</v>
      </c>
      <c r="CY204" s="7">
        <v>182.892</v>
      </c>
      <c r="CZ204" s="7">
        <v>0</v>
      </c>
      <c r="DA204" s="7">
        <v>0.65300000000000002</v>
      </c>
      <c r="DB204" s="7">
        <v>0.65300000000000002</v>
      </c>
      <c r="DC204" s="7">
        <v>20.363</v>
      </c>
      <c r="DD204" s="7">
        <v>1</v>
      </c>
      <c r="DE204" s="4" t="s">
        <v>2638</v>
      </c>
      <c r="DF204" s="7">
        <v>0</v>
      </c>
      <c r="DG204" s="7">
        <v>0</v>
      </c>
      <c r="DH204" s="7">
        <v>34.927</v>
      </c>
      <c r="DI204" s="7">
        <v>0</v>
      </c>
      <c r="DJ204" s="7">
        <v>85</v>
      </c>
      <c r="DK204" s="7">
        <v>93</v>
      </c>
      <c r="DL204" s="7">
        <v>72.480999999999995</v>
      </c>
      <c r="DM204" s="7">
        <v>80.448999999999998</v>
      </c>
      <c r="DN204" s="7">
        <v>84.808000000000007</v>
      </c>
      <c r="DO204" s="7">
        <v>3</v>
      </c>
      <c r="DP204" s="4" t="s">
        <v>356</v>
      </c>
      <c r="DQ204" s="4" t="s">
        <v>320</v>
      </c>
      <c r="DR204" s="4"/>
      <c r="DS204" s="73">
        <v>-888</v>
      </c>
      <c r="DT204" s="4" t="s">
        <v>356</v>
      </c>
      <c r="DU204" s="7">
        <v>0</v>
      </c>
      <c r="DV204" s="7">
        <v>0</v>
      </c>
      <c r="DW204" s="7">
        <v>79.748999999999995</v>
      </c>
      <c r="DX204" s="7">
        <v>0</v>
      </c>
      <c r="DY204" s="7">
        <v>100</v>
      </c>
      <c r="DZ204" s="7">
        <v>75</v>
      </c>
      <c r="EA204" s="7">
        <v>23.638999999999999</v>
      </c>
      <c r="EB204" s="7">
        <v>31.559000000000001</v>
      </c>
      <c r="EC204" s="7">
        <v>37.408000000000001</v>
      </c>
      <c r="ED204" s="7">
        <v>2</v>
      </c>
      <c r="EE204" s="94" t="s">
        <v>417</v>
      </c>
      <c r="EF204" s="94" t="s">
        <v>1269</v>
      </c>
      <c r="EG204" s="7">
        <v>0</v>
      </c>
      <c r="EH204" s="7">
        <v>0</v>
      </c>
      <c r="EI204" s="7">
        <v>122.973</v>
      </c>
      <c r="EJ204" s="7">
        <v>0</v>
      </c>
      <c r="EK204" s="7">
        <v>64</v>
      </c>
      <c r="EL204" s="7">
        <v>90</v>
      </c>
      <c r="EM204" s="7">
        <v>2</v>
      </c>
      <c r="EN204" s="7">
        <v>0</v>
      </c>
      <c r="EO204" s="4" t="s">
        <v>2639</v>
      </c>
      <c r="EP204" s="7">
        <v>46.085000000000001</v>
      </c>
      <c r="EQ204" s="7">
        <v>46.085000000000001</v>
      </c>
      <c r="ER204" s="7">
        <v>47.451000000000001</v>
      </c>
      <c r="ES204" s="7">
        <v>1</v>
      </c>
      <c r="ET204" s="4" t="s">
        <v>326</v>
      </c>
      <c r="EU204" s="7">
        <v>3.923</v>
      </c>
      <c r="EV204" s="7">
        <v>3.923</v>
      </c>
      <c r="EW204" s="7">
        <v>242.31399999999999</v>
      </c>
      <c r="EX204" s="7">
        <v>1</v>
      </c>
      <c r="EY204" s="7">
        <v>100</v>
      </c>
      <c r="EZ204" s="7">
        <v>100</v>
      </c>
      <c r="FA204" s="7">
        <v>9.8000000000000007</v>
      </c>
      <c r="FB204" s="7">
        <v>41.936</v>
      </c>
      <c r="FC204" s="7">
        <v>45.886000000000003</v>
      </c>
      <c r="FD204" s="7">
        <v>6</v>
      </c>
      <c r="FE204" s="4" t="s">
        <v>356</v>
      </c>
      <c r="FF204" s="7">
        <v>2</v>
      </c>
      <c r="FG204" s="7">
        <v>1</v>
      </c>
      <c r="FH204" s="7">
        <v>1</v>
      </c>
      <c r="FI204" s="7">
        <v>0</v>
      </c>
      <c r="FJ204" s="7">
        <v>1</v>
      </c>
      <c r="FK204" s="7">
        <v>0</v>
      </c>
      <c r="FL204" s="4" t="s">
        <v>313</v>
      </c>
      <c r="FM204" s="4" t="s">
        <v>313</v>
      </c>
      <c r="FN204" s="7">
        <v>1</v>
      </c>
      <c r="FO204" s="7">
        <v>76.697000000000003</v>
      </c>
      <c r="FP204" s="7">
        <v>113.833</v>
      </c>
      <c r="FQ204" s="7">
        <v>116.13500000000001</v>
      </c>
      <c r="FR204" s="7">
        <v>11</v>
      </c>
      <c r="FS204" s="4" t="s">
        <v>420</v>
      </c>
      <c r="FT204" s="4" t="s">
        <v>323</v>
      </c>
      <c r="FU204" s="4"/>
      <c r="FV204" s="73">
        <v>1</v>
      </c>
      <c r="FW204" s="4" t="s">
        <v>2640</v>
      </c>
      <c r="FX204" s="4" t="s">
        <v>336</v>
      </c>
      <c r="FY204" s="7">
        <v>66.671000000000006</v>
      </c>
      <c r="FZ204" s="7">
        <v>82.102999999999994</v>
      </c>
      <c r="GA204" s="7">
        <v>82.421999999999997</v>
      </c>
      <c r="GB204" s="7">
        <v>7</v>
      </c>
      <c r="GC204" s="4" t="s">
        <v>356</v>
      </c>
      <c r="GD204" s="4" t="s">
        <v>320</v>
      </c>
      <c r="GE204" s="4"/>
      <c r="GF204" s="73">
        <v>-888</v>
      </c>
      <c r="GG204" s="4" t="s">
        <v>356</v>
      </c>
      <c r="GH204" s="4" t="s">
        <v>336</v>
      </c>
      <c r="GI204" s="7">
        <v>2.2160000000000002</v>
      </c>
      <c r="GJ204" s="7">
        <v>5.6559999999999997</v>
      </c>
      <c r="GK204" s="7">
        <v>8.1059999999999999</v>
      </c>
      <c r="GL204" s="7">
        <v>2</v>
      </c>
      <c r="GM204" s="7">
        <v>1</v>
      </c>
      <c r="GN204" s="4" t="s">
        <v>356</v>
      </c>
      <c r="GO204" s="7">
        <v>2.4900000000000002</v>
      </c>
      <c r="GP204" s="7">
        <v>2.4900000000000002</v>
      </c>
      <c r="GQ204" s="7">
        <v>3.7120000000000002</v>
      </c>
      <c r="GR204" s="7">
        <v>1</v>
      </c>
      <c r="GS204" s="7">
        <v>2</v>
      </c>
      <c r="GT204" s="7">
        <v>1</v>
      </c>
      <c r="GU204" s="7">
        <v>0</v>
      </c>
      <c r="GV204" s="7">
        <v>1</v>
      </c>
      <c r="GW204" s="4" t="s">
        <v>312</v>
      </c>
      <c r="GX204" s="7">
        <v>8.157</v>
      </c>
      <c r="GY204" s="7">
        <v>77.093000000000004</v>
      </c>
      <c r="GZ204" s="7">
        <v>80.037999999999997</v>
      </c>
      <c r="HA204" s="7">
        <v>8</v>
      </c>
      <c r="HB204" s="7">
        <v>2</v>
      </c>
      <c r="HC204" s="7">
        <v>1</v>
      </c>
      <c r="HD204" s="7">
        <v>2</v>
      </c>
      <c r="HE204" s="7">
        <v>1</v>
      </c>
      <c r="HF204" s="7">
        <v>1</v>
      </c>
      <c r="HG204" s="7">
        <v>5</v>
      </c>
      <c r="HH204" s="7">
        <v>5</v>
      </c>
      <c r="HI204" s="4" t="s">
        <v>346</v>
      </c>
      <c r="HJ204" s="4" t="s">
        <v>347</v>
      </c>
      <c r="HK204" s="8"/>
      <c r="HL204" s="4" t="s">
        <v>2633</v>
      </c>
      <c r="HM204" s="6">
        <v>44267.488622685189</v>
      </c>
      <c r="HN204" s="6">
        <v>44270.547256944446</v>
      </c>
      <c r="HO204" s="7">
        <v>25</v>
      </c>
      <c r="HP204" s="7">
        <v>260665</v>
      </c>
      <c r="HQ204" s="7">
        <v>0</v>
      </c>
      <c r="HR204" s="6">
        <v>44277.547280358798</v>
      </c>
      <c r="HS204" s="4" t="s">
        <v>314</v>
      </c>
      <c r="HT204" s="4" t="s">
        <v>707</v>
      </c>
      <c r="HU204" s="4" t="s">
        <v>1629</v>
      </c>
      <c r="HV204" s="4" t="s">
        <v>537</v>
      </c>
      <c r="HW204" s="7">
        <v>1</v>
      </c>
      <c r="HX204" s="7">
        <v>2</v>
      </c>
      <c r="HY204" s="7">
        <v>2</v>
      </c>
      <c r="HZ204" s="7">
        <v>1</v>
      </c>
      <c r="IA204" s="7">
        <v>2</v>
      </c>
      <c r="IB204" s="7">
        <v>1</v>
      </c>
      <c r="IC204" s="7">
        <v>1</v>
      </c>
      <c r="ID204" s="7">
        <v>2</v>
      </c>
      <c r="IE204" s="4" t="s">
        <v>2641</v>
      </c>
      <c r="IF204" s="7">
        <v>3</v>
      </c>
      <c r="IG204" s="7">
        <v>0</v>
      </c>
      <c r="IH204" s="4" t="s">
        <v>427</v>
      </c>
      <c r="II204" s="4" t="s">
        <v>391</v>
      </c>
      <c r="IJ204" s="4"/>
      <c r="IK204" s="73">
        <v>1</v>
      </c>
      <c r="IL204" s="4" t="s">
        <v>353</v>
      </c>
      <c r="IM204" s="4" t="s">
        <v>320</v>
      </c>
      <c r="IN204" s="4"/>
      <c r="IO204" s="73">
        <v>-999</v>
      </c>
      <c r="IP204" s="4" t="s">
        <v>353</v>
      </c>
      <c r="IQ204" s="4" t="s">
        <v>353</v>
      </c>
      <c r="IR204" s="4" t="s">
        <v>320</v>
      </c>
      <c r="IS204" s="4"/>
      <c r="IT204" s="73">
        <v>-999</v>
      </c>
      <c r="IU204" s="4" t="s">
        <v>353</v>
      </c>
      <c r="IV204" s="4" t="s">
        <v>320</v>
      </c>
      <c r="IW204" s="4"/>
      <c r="IX204" s="7">
        <v>-999</v>
      </c>
      <c r="IY204" s="4" t="s">
        <v>353</v>
      </c>
      <c r="IZ204" s="4" t="s">
        <v>353</v>
      </c>
      <c r="JA204" s="4" t="s">
        <v>320</v>
      </c>
      <c r="JB204" s="4"/>
      <c r="JC204" s="73">
        <v>-999</v>
      </c>
      <c r="JD204" s="4" t="s">
        <v>353</v>
      </c>
      <c r="JE204" s="4" t="s">
        <v>320</v>
      </c>
      <c r="JF204" s="4"/>
      <c r="JG204" s="73">
        <v>-999</v>
      </c>
      <c r="JH204" s="4" t="s">
        <v>353</v>
      </c>
      <c r="JI204" s="4" t="s">
        <v>353</v>
      </c>
      <c r="JJ204" s="4" t="s">
        <v>353</v>
      </c>
      <c r="JK204" s="4" t="s">
        <v>353</v>
      </c>
      <c r="JL204" s="4" t="s">
        <v>353</v>
      </c>
      <c r="JM204" s="4" t="s">
        <v>353</v>
      </c>
      <c r="JN204" s="4" t="s">
        <v>353</v>
      </c>
      <c r="JO204" s="4" t="s">
        <v>353</v>
      </c>
      <c r="JP204" s="4" t="s">
        <v>353</v>
      </c>
      <c r="JQ204" s="4" t="s">
        <v>353</v>
      </c>
      <c r="JR204" s="4" t="s">
        <v>353</v>
      </c>
      <c r="JS204" s="4" t="s">
        <v>353</v>
      </c>
      <c r="JT204" s="4" t="s">
        <v>353</v>
      </c>
      <c r="JU204" s="4" t="s">
        <v>353</v>
      </c>
      <c r="JV204" s="4" t="s">
        <v>353</v>
      </c>
      <c r="JW204" s="4" t="s">
        <v>353</v>
      </c>
      <c r="JX204" s="4" t="s">
        <v>353</v>
      </c>
      <c r="JY204" s="4" t="s">
        <v>353</v>
      </c>
      <c r="JZ204" s="4" t="s">
        <v>353</v>
      </c>
      <c r="KA204" s="4" t="s">
        <v>353</v>
      </c>
      <c r="KB204" s="4" t="s">
        <v>353</v>
      </c>
      <c r="KC204" s="4" t="s">
        <v>353</v>
      </c>
      <c r="KD204" s="4" t="s">
        <v>353</v>
      </c>
      <c r="KE204" s="4" t="s">
        <v>353</v>
      </c>
      <c r="KF204" s="4" t="s">
        <v>353</v>
      </c>
      <c r="KG204" s="4" t="s">
        <v>353</v>
      </c>
      <c r="KH204" s="4" t="s">
        <v>353</v>
      </c>
      <c r="KI204" s="4" t="s">
        <v>353</v>
      </c>
      <c r="KJ204" s="4" t="s">
        <v>353</v>
      </c>
      <c r="KK204" s="4" t="s">
        <v>353</v>
      </c>
      <c r="KL204" s="4" t="s">
        <v>353</v>
      </c>
      <c r="KM204" s="4" t="s">
        <v>353</v>
      </c>
      <c r="KN204" s="4" t="s">
        <v>353</v>
      </c>
      <c r="KO204" s="4" t="s">
        <v>353</v>
      </c>
      <c r="KP204" s="4" t="s">
        <v>353</v>
      </c>
      <c r="KQ204" s="4" t="s">
        <v>353</v>
      </c>
      <c r="KR204" s="4" t="s">
        <v>353</v>
      </c>
      <c r="KS204" s="4" t="s">
        <v>353</v>
      </c>
      <c r="KT204" s="4" t="s">
        <v>353</v>
      </c>
      <c r="KU204" s="4" t="s">
        <v>353</v>
      </c>
      <c r="KV204" s="4" t="s">
        <v>353</v>
      </c>
      <c r="KW204" s="4" t="s">
        <v>353</v>
      </c>
      <c r="KX204" s="4" t="s">
        <v>353</v>
      </c>
      <c r="KY204" s="4" t="s">
        <v>353</v>
      </c>
      <c r="KZ204" s="4" t="s">
        <v>353</v>
      </c>
      <c r="LA204" s="4" t="s">
        <v>353</v>
      </c>
      <c r="LB204" s="4" t="s">
        <v>353</v>
      </c>
      <c r="LC204" s="4" t="s">
        <v>353</v>
      </c>
      <c r="LD204" s="4" t="s">
        <v>353</v>
      </c>
      <c r="LE204" s="4" t="s">
        <v>353</v>
      </c>
      <c r="LF204" s="4" t="s">
        <v>353</v>
      </c>
      <c r="LG204" s="4" t="s">
        <v>353</v>
      </c>
      <c r="LH204" s="4" t="s">
        <v>353</v>
      </c>
      <c r="LI204" s="4" t="s">
        <v>353</v>
      </c>
      <c r="LJ204" s="4" t="s">
        <v>353</v>
      </c>
      <c r="LK204" s="4" t="s">
        <v>353</v>
      </c>
      <c r="LL204" s="4" t="s">
        <v>353</v>
      </c>
      <c r="LM204" s="4" t="s">
        <v>353</v>
      </c>
      <c r="LN204" s="4" t="s">
        <v>353</v>
      </c>
      <c r="LO204" s="4" t="s">
        <v>353</v>
      </c>
      <c r="LP204" s="4" t="s">
        <v>353</v>
      </c>
      <c r="LQ204" s="4" t="s">
        <v>353</v>
      </c>
      <c r="LR204" s="4" t="s">
        <v>353</v>
      </c>
      <c r="LS204" s="4" t="s">
        <v>353</v>
      </c>
      <c r="LT204" s="4" t="s">
        <v>353</v>
      </c>
      <c r="LU204" s="4" t="s">
        <v>353</v>
      </c>
      <c r="LV204" s="4" t="s">
        <v>353</v>
      </c>
      <c r="LW204" s="4" t="s">
        <v>353</v>
      </c>
      <c r="LX204" s="4" t="s">
        <v>353</v>
      </c>
      <c r="LY204" s="4" t="s">
        <v>353</v>
      </c>
      <c r="LZ204" s="4" t="s">
        <v>353</v>
      </c>
      <c r="MA204">
        <f t="shared" si="175"/>
        <v>10</v>
      </c>
      <c r="MB204">
        <f t="shared" si="176"/>
        <v>9</v>
      </c>
      <c r="MC204">
        <f t="shared" si="177"/>
        <v>7</v>
      </c>
      <c r="MD204" t="str">
        <f t="shared" si="178"/>
        <v/>
      </c>
      <c r="ME204" t="str">
        <f t="shared" si="208"/>
        <v/>
      </c>
      <c r="MF204">
        <f t="shared" si="209"/>
        <v>1.6666666666666667</v>
      </c>
      <c r="MG204">
        <f t="shared" si="210"/>
        <v>1.5</v>
      </c>
      <c r="MH204">
        <f t="shared" si="211"/>
        <v>1.4</v>
      </c>
      <c r="MI204" t="str">
        <f t="shared" si="212"/>
        <v/>
      </c>
      <c r="MJ204" t="str">
        <f t="shared" si="213"/>
        <v/>
      </c>
      <c r="MK204">
        <f t="shared" si="214"/>
        <v>0.2</v>
      </c>
      <c r="ML204">
        <f t="shared" si="215"/>
        <v>2.4</v>
      </c>
      <c r="MM204">
        <f t="shared" si="216"/>
        <v>0</v>
      </c>
      <c r="MN204">
        <f t="shared" si="217"/>
        <v>1</v>
      </c>
      <c r="MO204">
        <f t="shared" si="218"/>
        <v>0.16666666666666666</v>
      </c>
      <c r="MP204">
        <f t="shared" si="219"/>
        <v>2.1666666666666665</v>
      </c>
      <c r="MQ204">
        <f t="shared" si="220"/>
        <v>0</v>
      </c>
      <c r="MR204">
        <f t="shared" si="221"/>
        <v>3</v>
      </c>
      <c r="MS204">
        <f t="shared" si="222"/>
        <v>87</v>
      </c>
      <c r="MT204">
        <f t="shared" si="223"/>
        <v>90.428571428571431</v>
      </c>
      <c r="MU204" s="77">
        <f t="shared" si="179"/>
        <v>1</v>
      </c>
      <c r="MV204">
        <f t="shared" si="180"/>
        <v>0</v>
      </c>
      <c r="MW204">
        <v>1</v>
      </c>
      <c r="MX204">
        <v>1</v>
      </c>
      <c r="MY204">
        <f t="shared" si="181"/>
        <v>0</v>
      </c>
      <c r="MZ204">
        <v>1</v>
      </c>
      <c r="NA204">
        <v>0</v>
      </c>
      <c r="NB204">
        <f t="shared" si="182"/>
        <v>1</v>
      </c>
      <c r="NC204">
        <f t="shared" si="183"/>
        <v>0</v>
      </c>
      <c r="ND204">
        <f t="shared" si="184"/>
        <v>0</v>
      </c>
      <c r="NE204">
        <f t="shared" si="185"/>
        <v>0</v>
      </c>
      <c r="NF204">
        <f t="shared" si="186"/>
        <v>1</v>
      </c>
      <c r="NG204">
        <f t="shared" si="187"/>
        <v>0</v>
      </c>
      <c r="NH204">
        <f t="shared" si="188"/>
        <v>1</v>
      </c>
      <c r="NI204" t="str">
        <f t="shared" si="189"/>
        <v/>
      </c>
      <c r="NJ204" t="str">
        <f t="shared" si="190"/>
        <v/>
      </c>
      <c r="NK204" t="str">
        <f t="shared" si="191"/>
        <v/>
      </c>
      <c r="NL204" t="str">
        <f t="shared" si="192"/>
        <v/>
      </c>
      <c r="NM204" t="str">
        <f t="shared" si="193"/>
        <v/>
      </c>
      <c r="NN204" s="77" t="str">
        <f t="shared" si="194"/>
        <v/>
      </c>
      <c r="NO204" s="77" t="str">
        <f t="shared" si="195"/>
        <v/>
      </c>
      <c r="NP204" s="77" t="str">
        <f t="shared" si="196"/>
        <v/>
      </c>
      <c r="NQ204" s="77" t="str">
        <f t="shared" si="197"/>
        <v/>
      </c>
      <c r="NR204" s="77" t="str">
        <f t="shared" si="198"/>
        <v/>
      </c>
      <c r="NS204" s="77" t="str">
        <f t="shared" si="199"/>
        <v/>
      </c>
      <c r="NT204" s="77" t="str">
        <f t="shared" si="200"/>
        <v/>
      </c>
      <c r="NU204" s="77" t="str">
        <f t="shared" si="201"/>
        <v/>
      </c>
      <c r="NV204" s="77" t="str">
        <f t="shared" si="202"/>
        <v/>
      </c>
      <c r="NW204" s="77" t="e">
        <f>IF(LEN(VLOOKUP(I:I,#REF!, 2, 0))=0, "", VLOOKUP(I:I,#REF!, 2, 0))</f>
        <v>#REF!</v>
      </c>
      <c r="NX204" s="77" t="e">
        <f>IF(LEN(VLOOKUP(I:I,#REF!, 3, 0))=0, "", VLOOKUP(I:I,#REF!, 3, 0))</f>
        <v>#REF!</v>
      </c>
      <c r="NY204" s="77">
        <f t="shared" si="224"/>
        <v>0.5</v>
      </c>
      <c r="NZ204" s="77">
        <f t="shared" si="225"/>
        <v>0.75</v>
      </c>
      <c r="OA204" s="77">
        <f t="shared" si="226"/>
        <v>0</v>
      </c>
      <c r="OB204" s="77">
        <f t="shared" si="203"/>
        <v>0.33333333333333331</v>
      </c>
      <c r="OC204">
        <f t="shared" si="204"/>
        <v>0.5</v>
      </c>
      <c r="OD204" s="77">
        <f t="shared" si="227"/>
        <v>0.25</v>
      </c>
      <c r="OE204">
        <f t="shared" si="205"/>
        <v>1</v>
      </c>
      <c r="OF204">
        <f t="shared" si="206"/>
        <v>1</v>
      </c>
      <c r="OG204" t="str">
        <f t="shared" si="228"/>
        <v/>
      </c>
      <c r="OH204">
        <f t="shared" si="207"/>
        <v>0.41666666666666669</v>
      </c>
      <c r="OI204">
        <f t="shared" si="229"/>
        <v>0.25</v>
      </c>
      <c r="OJ204" s="77">
        <f t="shared" si="230"/>
        <v>0.5</v>
      </c>
      <c r="OK204" t="e">
        <f>IF(LEN(VLOOKUP(I:I,#REF!, 2, 0))=0, "", VLOOKUP(I:I,#REF!, 2, 0))</f>
        <v>#REF!</v>
      </c>
      <c r="OL204" t="e">
        <f>IF(LEN(VLOOKUP(I:I,#REF!, 3, 0))=0, "", VLOOKUP(I:I,#REF!, 3, 0))</f>
        <v>#REF!</v>
      </c>
      <c r="OM204" t="s">
        <v>353</v>
      </c>
      <c r="ON204" t="s">
        <v>353</v>
      </c>
      <c r="OO204" s="109">
        <v>1</v>
      </c>
      <c r="OP204">
        <f t="shared" si="231"/>
        <v>7</v>
      </c>
      <c r="OQ204">
        <v>0</v>
      </c>
      <c r="OR204">
        <v>7</v>
      </c>
      <c r="OS204">
        <f t="shared" si="232"/>
        <v>7</v>
      </c>
    </row>
    <row r="205" spans="1:409" ht="18" customHeight="1">
      <c r="F205">
        <v>1</v>
      </c>
      <c r="G205">
        <v>1</v>
      </c>
      <c r="H205" s="112" t="s">
        <v>5827</v>
      </c>
      <c r="I205" s="112" t="s">
        <v>5827</v>
      </c>
      <c r="J205" s="22"/>
      <c r="K205" s="23">
        <v>44264.579583333332</v>
      </c>
      <c r="L205" s="23">
        <v>44264.67386574074</v>
      </c>
      <c r="M205" s="24">
        <v>100</v>
      </c>
      <c r="N205" s="24">
        <v>1</v>
      </c>
      <c r="O205" s="74">
        <v>1</v>
      </c>
      <c r="P205" s="25" t="s">
        <v>313</v>
      </c>
      <c r="Q205" s="24">
        <v>8145</v>
      </c>
      <c r="R205" s="24">
        <v>1</v>
      </c>
      <c r="S205" s="23">
        <v>44264.67387402778</v>
      </c>
      <c r="T205" s="25" t="s">
        <v>314</v>
      </c>
      <c r="U205" s="25" t="s">
        <v>1134</v>
      </c>
      <c r="V205" s="25" t="s">
        <v>811</v>
      </c>
      <c r="W205" s="25" t="s">
        <v>5828</v>
      </c>
      <c r="X205" s="24">
        <v>17.556000000000001</v>
      </c>
      <c r="Y205" s="24">
        <v>27.93</v>
      </c>
      <c r="Z205" s="24">
        <v>28.934000000000001</v>
      </c>
      <c r="AA205" s="24">
        <v>2</v>
      </c>
      <c r="AB205" s="24">
        <v>3</v>
      </c>
      <c r="AC205" s="24">
        <v>1</v>
      </c>
      <c r="AD205" s="24">
        <v>1</v>
      </c>
      <c r="AE205" s="24">
        <v>0</v>
      </c>
      <c r="AF205" s="24">
        <v>0</v>
      </c>
      <c r="AG205" s="24">
        <v>0</v>
      </c>
      <c r="AH205" s="24">
        <v>2</v>
      </c>
      <c r="AI205" s="24">
        <v>1</v>
      </c>
      <c r="AJ205" s="25" t="s">
        <v>5829</v>
      </c>
      <c r="AK205" s="24">
        <v>3.427</v>
      </c>
      <c r="AL205" s="24">
        <v>5.2759999999999998</v>
      </c>
      <c r="AM205" s="24">
        <v>6.6849999999999996</v>
      </c>
      <c r="AN205" s="24">
        <v>2</v>
      </c>
      <c r="AO205" s="24">
        <v>4</v>
      </c>
      <c r="AP205" s="24">
        <v>1</v>
      </c>
      <c r="AQ205" s="24">
        <v>0</v>
      </c>
      <c r="AR205" s="24">
        <v>0</v>
      </c>
      <c r="AS205" s="24">
        <v>227.11</v>
      </c>
      <c r="AT205" s="24">
        <v>0</v>
      </c>
      <c r="AU205" s="24">
        <v>95.180999999999997</v>
      </c>
      <c r="AV205" s="24">
        <v>104.65300000000001</v>
      </c>
      <c r="AW205" s="24">
        <v>153.03100000000001</v>
      </c>
      <c r="AX205" s="24">
        <v>2</v>
      </c>
      <c r="AY205" s="25" t="s">
        <v>2959</v>
      </c>
      <c r="AZ205" s="25" t="s">
        <v>377</v>
      </c>
      <c r="BA205" s="25"/>
      <c r="BB205" s="74">
        <v>1</v>
      </c>
      <c r="BC205" s="25" t="s">
        <v>5830</v>
      </c>
      <c r="BD205" s="24">
        <v>0</v>
      </c>
      <c r="BE205" s="24">
        <v>0</v>
      </c>
      <c r="BF205" s="24">
        <v>960.83900000000006</v>
      </c>
      <c r="BG205" s="24">
        <v>0</v>
      </c>
      <c r="BH205" s="24">
        <v>1.9390000000000001</v>
      </c>
      <c r="BI205" s="24">
        <v>1.9390000000000001</v>
      </c>
      <c r="BJ205" s="24">
        <v>7.609</v>
      </c>
      <c r="BK205" s="24">
        <v>1</v>
      </c>
      <c r="BL205" s="25" t="s">
        <v>377</v>
      </c>
      <c r="BM205" s="24">
        <v>38.081000000000003</v>
      </c>
      <c r="BN205" s="24">
        <v>127.62</v>
      </c>
      <c r="BO205" s="24">
        <v>144.791</v>
      </c>
      <c r="BP205" s="24">
        <v>5</v>
      </c>
      <c r="BQ205" s="24">
        <v>96</v>
      </c>
      <c r="BR205" s="24">
        <v>96</v>
      </c>
      <c r="BS205" s="24">
        <v>81.628</v>
      </c>
      <c r="BT205" s="24">
        <v>304.50099999999998</v>
      </c>
      <c r="BU205" s="24">
        <v>305.08600000000001</v>
      </c>
      <c r="BV205" s="24">
        <v>12</v>
      </c>
      <c r="BW205" s="25" t="s">
        <v>5831</v>
      </c>
      <c r="BX205" s="25" t="s">
        <v>558</v>
      </c>
      <c r="BY205" s="25"/>
      <c r="BZ205" s="74">
        <v>0</v>
      </c>
      <c r="CA205" s="25" t="s">
        <v>5832</v>
      </c>
      <c r="CB205" s="24">
        <v>48.36</v>
      </c>
      <c r="CC205" s="24">
        <v>48.817</v>
      </c>
      <c r="CD205" s="24">
        <v>55.701999999999998</v>
      </c>
      <c r="CE205" s="24">
        <v>2</v>
      </c>
      <c r="CF205" s="24">
        <v>91</v>
      </c>
      <c r="CG205" s="24">
        <v>36</v>
      </c>
      <c r="CH205" s="24">
        <v>25.044</v>
      </c>
      <c r="CI205" s="24">
        <v>64.650999999999996</v>
      </c>
      <c r="CJ205" s="24">
        <v>147.60300000000001</v>
      </c>
      <c r="CK205" s="24">
        <v>6</v>
      </c>
      <c r="CL205" s="99" t="s">
        <v>4237</v>
      </c>
      <c r="CM205" s="96" t="s">
        <v>4083</v>
      </c>
      <c r="CN205" s="24">
        <v>123.089</v>
      </c>
      <c r="CO205" s="24">
        <v>123.089</v>
      </c>
      <c r="CP205" s="24">
        <v>124.096</v>
      </c>
      <c r="CQ205" s="24">
        <v>1</v>
      </c>
      <c r="CR205" s="24">
        <v>88</v>
      </c>
      <c r="CS205" s="24">
        <v>36</v>
      </c>
      <c r="CT205" s="24">
        <v>1</v>
      </c>
      <c r="CU205" s="24">
        <v>2</v>
      </c>
      <c r="CV205" s="25" t="s">
        <v>5833</v>
      </c>
      <c r="CW205" s="24">
        <v>0</v>
      </c>
      <c r="CX205" s="24">
        <v>0</v>
      </c>
      <c r="CY205" s="24">
        <v>408.38400000000001</v>
      </c>
      <c r="CZ205" s="24">
        <v>0</v>
      </c>
      <c r="DA205" s="24">
        <v>15.744</v>
      </c>
      <c r="DB205" s="24">
        <v>16.652999999999999</v>
      </c>
      <c r="DC205" s="24">
        <v>19.576000000000001</v>
      </c>
      <c r="DD205" s="24">
        <v>2</v>
      </c>
      <c r="DE205" s="25" t="s">
        <v>377</v>
      </c>
      <c r="DF205" s="24">
        <v>0</v>
      </c>
      <c r="DG205" s="24">
        <v>0</v>
      </c>
      <c r="DH205" s="24">
        <v>24.335000000000001</v>
      </c>
      <c r="DI205" s="24">
        <v>0</v>
      </c>
      <c r="DJ205" s="24">
        <v>84</v>
      </c>
      <c r="DK205" s="24">
        <v>37</v>
      </c>
      <c r="DL205" s="24">
        <v>112.72499999999999</v>
      </c>
      <c r="DM205" s="24">
        <v>142.297</v>
      </c>
      <c r="DN205" s="24">
        <v>143.46899999999999</v>
      </c>
      <c r="DO205" s="24">
        <v>4</v>
      </c>
      <c r="DP205" s="25" t="s">
        <v>356</v>
      </c>
      <c r="DQ205" s="25" t="s">
        <v>320</v>
      </c>
      <c r="DR205" s="25"/>
      <c r="DS205" s="74">
        <v>-888</v>
      </c>
      <c r="DT205" s="25" t="s">
        <v>5834</v>
      </c>
      <c r="DU205" s="24">
        <v>118.92400000000001</v>
      </c>
      <c r="DV205" s="24">
        <v>118.92400000000001</v>
      </c>
      <c r="DW205" s="24">
        <v>166.44800000000001</v>
      </c>
      <c r="DX205" s="24">
        <v>1</v>
      </c>
      <c r="DY205" s="24">
        <v>70</v>
      </c>
      <c r="DZ205" s="24">
        <v>24</v>
      </c>
      <c r="EA205" s="24">
        <v>3.8</v>
      </c>
      <c r="EB205" s="24">
        <v>55.781999999999996</v>
      </c>
      <c r="EC205" s="24">
        <v>57.054000000000002</v>
      </c>
      <c r="ED205" s="24">
        <v>8</v>
      </c>
      <c r="EE205" s="96" t="s">
        <v>5835</v>
      </c>
      <c r="EF205" s="96" t="s">
        <v>5836</v>
      </c>
      <c r="EG205" s="24">
        <v>104.264</v>
      </c>
      <c r="EH205" s="24">
        <v>104.264</v>
      </c>
      <c r="EI205" s="24">
        <v>229.59200000000001</v>
      </c>
      <c r="EJ205" s="24">
        <v>1</v>
      </c>
      <c r="EK205" s="24">
        <v>81</v>
      </c>
      <c r="EL205" s="24">
        <v>24</v>
      </c>
      <c r="EM205" s="24">
        <v>0</v>
      </c>
      <c r="EN205" s="24">
        <v>2</v>
      </c>
      <c r="EO205" s="25" t="s">
        <v>5837</v>
      </c>
      <c r="EP205" s="24">
        <v>26.454000000000001</v>
      </c>
      <c r="EQ205" s="24">
        <v>37.616</v>
      </c>
      <c r="ER205" s="24">
        <v>38.774999999999999</v>
      </c>
      <c r="ES205" s="24">
        <v>2</v>
      </c>
      <c r="ET205" s="25" t="s">
        <v>965</v>
      </c>
      <c r="EU205" s="24">
        <v>0</v>
      </c>
      <c r="EV205" s="24">
        <v>0</v>
      </c>
      <c r="EW205" s="24">
        <v>284.50200000000001</v>
      </c>
      <c r="EX205" s="24">
        <v>0</v>
      </c>
      <c r="EY205" s="24">
        <v>90</v>
      </c>
      <c r="EZ205" s="24">
        <v>30</v>
      </c>
      <c r="FA205" s="24">
        <v>3.52</v>
      </c>
      <c r="FB205" s="24">
        <v>44.500999999999998</v>
      </c>
      <c r="FC205" s="24">
        <v>45.637999999999998</v>
      </c>
      <c r="FD205" s="24">
        <v>9</v>
      </c>
      <c r="FE205" s="25" t="s">
        <v>5838</v>
      </c>
      <c r="FF205" s="24">
        <v>4</v>
      </c>
      <c r="FG205" s="24">
        <v>0</v>
      </c>
      <c r="FH205" s="24">
        <v>0</v>
      </c>
      <c r="FI205" s="24">
        <v>2</v>
      </c>
      <c r="FJ205" s="24">
        <v>1</v>
      </c>
      <c r="FK205" s="24">
        <v>0</v>
      </c>
      <c r="FL205" s="25" t="s">
        <v>336</v>
      </c>
      <c r="FM205" s="25" t="s">
        <v>387</v>
      </c>
      <c r="FN205" s="24">
        <v>1</v>
      </c>
      <c r="FO205" s="24">
        <v>9.9939999999999998</v>
      </c>
      <c r="FP205" s="24">
        <v>989.42200000000003</v>
      </c>
      <c r="FQ205" s="24">
        <v>997.28599999999994</v>
      </c>
      <c r="FR205" s="24">
        <v>15</v>
      </c>
      <c r="FS205" s="25" t="s">
        <v>5839</v>
      </c>
      <c r="FT205" s="25" t="s">
        <v>323</v>
      </c>
      <c r="FU205" s="25"/>
      <c r="FV205" s="74">
        <v>1</v>
      </c>
      <c r="FW205" s="25" t="s">
        <v>5840</v>
      </c>
      <c r="FX205" s="25" t="s">
        <v>370</v>
      </c>
      <c r="FY205" s="24">
        <v>591.27499999999998</v>
      </c>
      <c r="FZ205" s="24">
        <v>729.06100000000004</v>
      </c>
      <c r="GA205" s="24">
        <v>730.61800000000005</v>
      </c>
      <c r="GB205" s="24">
        <v>42</v>
      </c>
      <c r="GC205" s="25" t="s">
        <v>424</v>
      </c>
      <c r="GD205" s="25" t="s">
        <v>424</v>
      </c>
      <c r="GE205" s="25"/>
      <c r="GF205" s="74">
        <v>0</v>
      </c>
      <c r="GG205" s="25" t="s">
        <v>5841</v>
      </c>
      <c r="GH205" s="25" t="s">
        <v>336</v>
      </c>
      <c r="GI205" s="24">
        <v>33.323999999999998</v>
      </c>
      <c r="GJ205" s="24">
        <v>80.462999999999994</v>
      </c>
      <c r="GK205" s="24">
        <v>81.778000000000006</v>
      </c>
      <c r="GL205" s="24">
        <v>5</v>
      </c>
      <c r="GM205" s="24">
        <v>1</v>
      </c>
      <c r="GN205" s="25" t="s">
        <v>5842</v>
      </c>
      <c r="GO205" s="24">
        <v>110.038</v>
      </c>
      <c r="GP205" s="24">
        <v>113.90900000000001</v>
      </c>
      <c r="GQ205" s="24">
        <v>115.099</v>
      </c>
      <c r="GR205" s="24">
        <v>2</v>
      </c>
      <c r="GS205" s="24">
        <v>1</v>
      </c>
      <c r="GT205" s="24">
        <v>2</v>
      </c>
      <c r="GU205" s="24">
        <v>1</v>
      </c>
      <c r="GV205" s="24">
        <v>3</v>
      </c>
      <c r="GW205" s="25" t="s">
        <v>912</v>
      </c>
      <c r="GX205" s="24">
        <v>6.4619999999999997</v>
      </c>
      <c r="GY205" s="24">
        <v>40.454999999999998</v>
      </c>
      <c r="GZ205" s="24">
        <v>41.762</v>
      </c>
      <c r="HA205" s="24">
        <v>8</v>
      </c>
      <c r="HB205" s="24">
        <v>2</v>
      </c>
      <c r="HC205" s="24">
        <v>2</v>
      </c>
      <c r="HD205" s="24">
        <v>3</v>
      </c>
      <c r="HE205" s="24">
        <v>1</v>
      </c>
      <c r="HF205" s="24">
        <v>1</v>
      </c>
      <c r="HG205" s="24">
        <v>5</v>
      </c>
      <c r="HH205" s="24">
        <v>5</v>
      </c>
      <c r="HI205" s="25" t="s">
        <v>3684</v>
      </c>
      <c r="HJ205" s="25" t="s">
        <v>3685</v>
      </c>
      <c r="HK205" s="8"/>
      <c r="HL205" s="25" t="s">
        <v>5827</v>
      </c>
      <c r="HM205" s="23">
        <v>44267.405729166669</v>
      </c>
      <c r="HN205" s="23">
        <v>44267.456111111111</v>
      </c>
      <c r="HO205" s="24">
        <v>100</v>
      </c>
      <c r="HP205" s="24">
        <v>4353</v>
      </c>
      <c r="HQ205" s="24">
        <v>1</v>
      </c>
      <c r="HR205" s="23">
        <v>44267.456127002311</v>
      </c>
      <c r="HS205" s="25" t="s">
        <v>1394</v>
      </c>
      <c r="HT205" s="25" t="s">
        <v>1395</v>
      </c>
      <c r="HU205" s="25" t="s">
        <v>811</v>
      </c>
      <c r="HV205" s="25" t="s">
        <v>5828</v>
      </c>
      <c r="HW205" s="24">
        <v>1</v>
      </c>
      <c r="HX205" s="24">
        <v>1</v>
      </c>
      <c r="HY205" s="24">
        <v>2</v>
      </c>
      <c r="HZ205" s="24">
        <v>1</v>
      </c>
      <c r="IA205" s="24">
        <v>1</v>
      </c>
      <c r="IB205" s="24">
        <v>3</v>
      </c>
      <c r="IC205" s="24">
        <v>3</v>
      </c>
      <c r="ID205" s="24">
        <v>2</v>
      </c>
      <c r="IE205" s="25" t="s">
        <v>5843</v>
      </c>
      <c r="IF205" s="24">
        <v>4</v>
      </c>
      <c r="IG205" s="24">
        <v>1</v>
      </c>
      <c r="IH205" s="25" t="s">
        <v>427</v>
      </c>
      <c r="II205" s="25" t="s">
        <v>391</v>
      </c>
      <c r="IJ205" s="25"/>
      <c r="IK205" s="74">
        <v>1</v>
      </c>
      <c r="IL205" s="25" t="s">
        <v>428</v>
      </c>
      <c r="IM205" s="74">
        <v>33</v>
      </c>
      <c r="IN205" s="25"/>
      <c r="IO205" s="74">
        <v>1</v>
      </c>
      <c r="IP205" s="25" t="s">
        <v>5844</v>
      </c>
      <c r="IQ205" s="25" t="s">
        <v>3054</v>
      </c>
      <c r="IR205" s="74">
        <v>22</v>
      </c>
      <c r="IS205" s="25"/>
      <c r="IT205" s="74">
        <v>1</v>
      </c>
      <c r="IU205" s="25" t="s">
        <v>632</v>
      </c>
      <c r="IV205" s="74">
        <v>13</v>
      </c>
      <c r="IW205" s="25"/>
      <c r="IX205" s="74">
        <v>0</v>
      </c>
      <c r="IY205" s="25" t="s">
        <v>5845</v>
      </c>
      <c r="IZ205" s="25" t="s">
        <v>435</v>
      </c>
      <c r="JA205" s="74">
        <v>40</v>
      </c>
      <c r="JB205" s="25"/>
      <c r="JC205" s="74">
        <v>1</v>
      </c>
      <c r="JD205" s="25" t="s">
        <v>1511</v>
      </c>
      <c r="JE205" s="74">
        <v>30</v>
      </c>
      <c r="JF205" s="25"/>
      <c r="JG205" s="74">
        <v>0</v>
      </c>
      <c r="JH205" s="25" t="s">
        <v>5846</v>
      </c>
      <c r="JI205" s="24">
        <v>4</v>
      </c>
      <c r="JJ205" s="24">
        <v>1</v>
      </c>
      <c r="JK205" s="24">
        <v>2</v>
      </c>
      <c r="JL205" s="24">
        <v>3</v>
      </c>
      <c r="JM205" s="25" t="s">
        <v>5847</v>
      </c>
      <c r="JN205" s="24">
        <v>1</v>
      </c>
      <c r="JO205" s="24">
        <v>2</v>
      </c>
      <c r="JP205" s="24">
        <v>2</v>
      </c>
      <c r="JQ205" s="24">
        <v>3</v>
      </c>
      <c r="JR205" s="24">
        <v>1</v>
      </c>
      <c r="JS205" s="25" t="s">
        <v>5848</v>
      </c>
      <c r="JT205" s="24">
        <v>2</v>
      </c>
      <c r="JU205" s="24">
        <v>1</v>
      </c>
      <c r="JV205" s="25" t="s">
        <v>5849</v>
      </c>
      <c r="JW205" s="24">
        <v>2</v>
      </c>
      <c r="JX205" s="24">
        <v>3</v>
      </c>
      <c r="JY205" s="24">
        <v>0</v>
      </c>
      <c r="JZ205" s="24">
        <v>1</v>
      </c>
      <c r="KA205" s="24">
        <v>0</v>
      </c>
      <c r="KB205" s="25" t="s">
        <v>336</v>
      </c>
      <c r="KC205" s="25" t="s">
        <v>5850</v>
      </c>
      <c r="KD205" s="24">
        <v>2</v>
      </c>
      <c r="KE205" s="24">
        <v>5.202</v>
      </c>
      <c r="KF205" s="24">
        <v>28.071999999999999</v>
      </c>
      <c r="KG205" s="24">
        <v>29.358000000000001</v>
      </c>
      <c r="KH205" s="24">
        <v>5</v>
      </c>
      <c r="KI205" s="24">
        <v>2</v>
      </c>
      <c r="KJ205" s="24">
        <v>1</v>
      </c>
      <c r="KK205" s="24">
        <v>1</v>
      </c>
      <c r="KL205" s="24">
        <v>3</v>
      </c>
      <c r="KM205" s="24">
        <v>2</v>
      </c>
      <c r="KN205" s="24">
        <v>11</v>
      </c>
      <c r="KO205" s="24">
        <v>2</v>
      </c>
      <c r="KP205" s="25" t="s">
        <v>326</v>
      </c>
      <c r="KQ205" s="25" t="s">
        <v>313</v>
      </c>
      <c r="KR205" s="24">
        <v>0</v>
      </c>
      <c r="KS205" s="25" t="s">
        <v>312</v>
      </c>
      <c r="KT205" s="25" t="s">
        <v>313</v>
      </c>
      <c r="KU205" s="24">
        <v>2</v>
      </c>
      <c r="KV205" s="24">
        <v>3</v>
      </c>
      <c r="KW205" s="24">
        <v>1</v>
      </c>
      <c r="KX205" s="24">
        <v>2</v>
      </c>
      <c r="KY205" s="24">
        <v>2</v>
      </c>
      <c r="KZ205" s="24">
        <v>2</v>
      </c>
      <c r="LA205" s="24">
        <v>2</v>
      </c>
      <c r="LB205" s="24">
        <v>2</v>
      </c>
      <c r="LC205" s="24">
        <v>1</v>
      </c>
      <c r="LD205" s="24">
        <v>1</v>
      </c>
      <c r="LE205" s="24">
        <v>3</v>
      </c>
      <c r="LF205" s="24">
        <v>2</v>
      </c>
      <c r="LG205" s="24">
        <v>2</v>
      </c>
      <c r="LH205" s="24">
        <v>1</v>
      </c>
      <c r="LI205" s="24">
        <v>3</v>
      </c>
      <c r="LJ205" s="24">
        <v>2</v>
      </c>
      <c r="LK205" s="24">
        <v>1</v>
      </c>
      <c r="LL205" s="24">
        <v>3</v>
      </c>
      <c r="LM205" s="24">
        <v>1</v>
      </c>
      <c r="LN205" s="24">
        <v>5</v>
      </c>
      <c r="LO205" s="24">
        <v>5</v>
      </c>
      <c r="LP205" s="24">
        <v>5</v>
      </c>
      <c r="LQ205" s="24">
        <v>5</v>
      </c>
      <c r="LR205" s="24">
        <v>4</v>
      </c>
      <c r="LS205" s="24">
        <v>3</v>
      </c>
      <c r="LT205" s="24">
        <v>4</v>
      </c>
      <c r="LU205" s="24">
        <v>5</v>
      </c>
      <c r="LV205" s="25" t="s">
        <v>5851</v>
      </c>
      <c r="LW205" s="25" t="s">
        <v>5852</v>
      </c>
      <c r="LX205" s="25" t="s">
        <v>5853</v>
      </c>
      <c r="LY205" s="25" t="s">
        <v>5854</v>
      </c>
      <c r="LZ205" s="24">
        <v>26</v>
      </c>
      <c r="MA205">
        <f t="shared" si="175"/>
        <v>4</v>
      </c>
      <c r="MB205">
        <f t="shared" si="176"/>
        <v>12</v>
      </c>
      <c r="MC205">
        <f t="shared" si="177"/>
        <v>9</v>
      </c>
      <c r="MD205">
        <f t="shared" si="178"/>
        <v>9</v>
      </c>
      <c r="ME205">
        <f t="shared" si="208"/>
        <v>23</v>
      </c>
      <c r="MF205">
        <f t="shared" si="209"/>
        <v>0.66666666666666663</v>
      </c>
      <c r="MG205">
        <f t="shared" si="210"/>
        <v>2</v>
      </c>
      <c r="MH205">
        <f t="shared" si="211"/>
        <v>1.8</v>
      </c>
      <c r="MI205">
        <f t="shared" si="212"/>
        <v>1.8</v>
      </c>
      <c r="MJ205">
        <f t="shared" si="213"/>
        <v>1.9166666666666667</v>
      </c>
      <c r="MK205">
        <f t="shared" si="214"/>
        <v>1.6</v>
      </c>
      <c r="ML205">
        <f t="shared" si="215"/>
        <v>1.6</v>
      </c>
      <c r="MM205">
        <f t="shared" si="216"/>
        <v>1</v>
      </c>
      <c r="MN205">
        <f t="shared" si="217"/>
        <v>2</v>
      </c>
      <c r="MO205">
        <f t="shared" si="218"/>
        <v>1.5</v>
      </c>
      <c r="MP205">
        <f t="shared" si="219"/>
        <v>1.6666666666666667</v>
      </c>
      <c r="MQ205">
        <f t="shared" si="220"/>
        <v>0.66666666666666663</v>
      </c>
      <c r="MR205">
        <f t="shared" si="221"/>
        <v>3.6666666666666665</v>
      </c>
      <c r="MS205">
        <f t="shared" si="222"/>
        <v>85.714285714285708</v>
      </c>
      <c r="MT205">
        <f t="shared" si="223"/>
        <v>40.428571428571431</v>
      </c>
      <c r="MU205" s="77">
        <f t="shared" si="179"/>
        <v>1</v>
      </c>
      <c r="MV205">
        <f t="shared" si="180"/>
        <v>0</v>
      </c>
      <c r="MW205">
        <v>0</v>
      </c>
      <c r="MX205">
        <v>0</v>
      </c>
      <c r="MY205">
        <f t="shared" si="181"/>
        <v>0</v>
      </c>
      <c r="MZ205">
        <v>0</v>
      </c>
      <c r="NA205">
        <v>0</v>
      </c>
      <c r="NB205">
        <f t="shared" si="182"/>
        <v>1</v>
      </c>
      <c r="NC205">
        <f t="shared" si="183"/>
        <v>0</v>
      </c>
      <c r="ND205">
        <f t="shared" si="184"/>
        <v>0</v>
      </c>
      <c r="NE205">
        <f t="shared" si="185"/>
        <v>0</v>
      </c>
      <c r="NF205">
        <f t="shared" si="186"/>
        <v>1</v>
      </c>
      <c r="NG205">
        <f t="shared" si="187"/>
        <v>1</v>
      </c>
      <c r="NH205">
        <f t="shared" si="188"/>
        <v>1</v>
      </c>
      <c r="NI205">
        <f t="shared" si="189"/>
        <v>1</v>
      </c>
      <c r="NJ205">
        <f t="shared" si="190"/>
        <v>1</v>
      </c>
      <c r="NK205">
        <f t="shared" si="191"/>
        <v>0</v>
      </c>
      <c r="NL205">
        <f t="shared" si="192"/>
        <v>1</v>
      </c>
      <c r="NM205">
        <f t="shared" si="193"/>
        <v>0</v>
      </c>
      <c r="NN205" s="77">
        <f t="shared" si="194"/>
        <v>1</v>
      </c>
      <c r="NO205" s="77">
        <f t="shared" si="195"/>
        <v>0</v>
      </c>
      <c r="NP205" s="77">
        <f t="shared" si="196"/>
        <v>1</v>
      </c>
      <c r="NQ205" s="77">
        <f t="shared" si="197"/>
        <v>1</v>
      </c>
      <c r="NR205" s="77">
        <f t="shared" si="198"/>
        <v>1</v>
      </c>
      <c r="NS205" s="77">
        <f t="shared" si="199"/>
        <v>1</v>
      </c>
      <c r="NT205" s="77">
        <f t="shared" si="200"/>
        <v>1</v>
      </c>
      <c r="NU205" s="77">
        <f t="shared" si="201"/>
        <v>1</v>
      </c>
      <c r="NV205" s="77">
        <f t="shared" si="202"/>
        <v>1</v>
      </c>
      <c r="NW205" s="77" t="e">
        <f>IF(LEN(VLOOKUP(I:I,#REF!, 2, 0))=0, "", VLOOKUP(I:I,#REF!, 2, 0))</f>
        <v>#REF!</v>
      </c>
      <c r="NX205" s="77" t="e">
        <f>IF(LEN(VLOOKUP(I:I,#REF!, 3, 0))=0, "", VLOOKUP(I:I,#REF!, 3, 0))</f>
        <v>#REF!</v>
      </c>
      <c r="NY205" s="77">
        <f t="shared" si="224"/>
        <v>0</v>
      </c>
      <c r="NZ205" s="77">
        <f t="shared" si="225"/>
        <v>0</v>
      </c>
      <c r="OA205" s="77">
        <f t="shared" si="226"/>
        <v>0</v>
      </c>
      <c r="OB205" s="77">
        <f t="shared" si="203"/>
        <v>0.5</v>
      </c>
      <c r="OC205">
        <f t="shared" si="204"/>
        <v>0.5</v>
      </c>
      <c r="OD205" s="77">
        <f t="shared" si="227"/>
        <v>0.5</v>
      </c>
      <c r="OE205">
        <f t="shared" si="205"/>
        <v>0.8</v>
      </c>
      <c r="OF205">
        <f t="shared" si="206"/>
        <v>0.81818181818181823</v>
      </c>
      <c r="OG205" t="e">
        <f t="shared" si="228"/>
        <v>#REF!</v>
      </c>
      <c r="OH205">
        <f t="shared" si="207"/>
        <v>0.25</v>
      </c>
      <c r="OI205">
        <f t="shared" si="229"/>
        <v>0.25</v>
      </c>
      <c r="OJ205" s="77">
        <f t="shared" si="230"/>
        <v>0.25</v>
      </c>
      <c r="OK205" t="e">
        <f>IF(LEN(VLOOKUP(I:I,#REF!, 2, 0))=0, "", VLOOKUP(I:I,#REF!, 2, 0))</f>
        <v>#REF!</v>
      </c>
      <c r="OL205" t="e">
        <f>IF(LEN(VLOOKUP(I:I,#REF!, 3, 0))=0, "", VLOOKUP(I:I,#REF!, 3, 0))</f>
        <v>#REF!</v>
      </c>
      <c r="OM205">
        <v>4</v>
      </c>
      <c r="ON205">
        <v>1</v>
      </c>
      <c r="OO205" s="1">
        <v>1</v>
      </c>
      <c r="OP205">
        <f t="shared" si="231"/>
        <v>10</v>
      </c>
      <c r="OQ205">
        <v>0</v>
      </c>
      <c r="OR205">
        <v>7</v>
      </c>
      <c r="OS205">
        <f t="shared" si="232"/>
        <v>2</v>
      </c>
    </row>
    <row r="206" spans="1:409" ht="18" customHeight="1">
      <c r="F206">
        <v>1</v>
      </c>
      <c r="G206">
        <v>1</v>
      </c>
      <c r="H206" s="110" t="s">
        <v>2642</v>
      </c>
      <c r="I206" s="110" t="s">
        <v>2642</v>
      </c>
      <c r="J206" s="5"/>
      <c r="K206" s="6">
        <v>44264.410925925928</v>
      </c>
      <c r="L206" s="6">
        <v>44264.454259259262</v>
      </c>
      <c r="M206" s="7">
        <v>100</v>
      </c>
      <c r="N206" s="7">
        <v>2</v>
      </c>
      <c r="O206" s="73">
        <v>1</v>
      </c>
      <c r="P206" s="4" t="s">
        <v>313</v>
      </c>
      <c r="Q206" s="7">
        <v>3743</v>
      </c>
      <c r="R206" s="7">
        <v>1</v>
      </c>
      <c r="S206" s="6">
        <v>44264.454282395833</v>
      </c>
      <c r="T206" s="4" t="s">
        <v>314</v>
      </c>
      <c r="U206" s="4" t="s">
        <v>1220</v>
      </c>
      <c r="V206" s="4" t="s">
        <v>1221</v>
      </c>
      <c r="W206" s="4" t="s">
        <v>317</v>
      </c>
      <c r="X206" s="7">
        <v>22.273</v>
      </c>
      <c r="Y206" s="7">
        <v>25.936</v>
      </c>
      <c r="Z206" s="7">
        <v>27.3</v>
      </c>
      <c r="AA206" s="7">
        <v>4</v>
      </c>
      <c r="AB206" s="7">
        <v>3</v>
      </c>
      <c r="AC206" s="7">
        <v>0</v>
      </c>
      <c r="AD206" s="7">
        <v>0</v>
      </c>
      <c r="AE206" s="7">
        <v>0</v>
      </c>
      <c r="AF206" s="7">
        <v>3</v>
      </c>
      <c r="AG206" s="7">
        <v>3</v>
      </c>
      <c r="AH206" s="7">
        <v>1</v>
      </c>
      <c r="AI206" s="7">
        <v>0</v>
      </c>
      <c r="AJ206" s="4" t="s">
        <v>2643</v>
      </c>
      <c r="AK206" s="7">
        <v>1.601</v>
      </c>
      <c r="AL206" s="7">
        <v>2.9460000000000002</v>
      </c>
      <c r="AM206" s="7">
        <v>4.4320000000000004</v>
      </c>
      <c r="AN206" s="7">
        <v>2</v>
      </c>
      <c r="AO206" s="7">
        <v>2</v>
      </c>
      <c r="AP206" s="7">
        <v>0</v>
      </c>
      <c r="AQ206" s="7">
        <v>193.06899999999999</v>
      </c>
      <c r="AR206" s="7">
        <v>193.06899999999999</v>
      </c>
      <c r="AS206" s="7">
        <v>410</v>
      </c>
      <c r="AT206" s="7">
        <v>1</v>
      </c>
      <c r="AU206" s="7">
        <v>88.106999999999999</v>
      </c>
      <c r="AV206" s="7">
        <v>265.87900000000002</v>
      </c>
      <c r="AW206" s="7">
        <v>274.34199999999998</v>
      </c>
      <c r="AX206" s="7">
        <v>5</v>
      </c>
      <c r="AY206" s="4" t="s">
        <v>2644</v>
      </c>
      <c r="AZ206" s="4" t="s">
        <v>320</v>
      </c>
      <c r="BA206" s="4"/>
      <c r="BB206" s="73">
        <v>-888</v>
      </c>
      <c r="BC206" s="4" t="s">
        <v>2645</v>
      </c>
      <c r="BD206" s="7">
        <v>0</v>
      </c>
      <c r="BE206" s="7">
        <v>0</v>
      </c>
      <c r="BF206" s="7">
        <v>287.49099999999999</v>
      </c>
      <c r="BG206" s="7">
        <v>0</v>
      </c>
      <c r="BH206" s="7">
        <v>9.7430000000000003</v>
      </c>
      <c r="BI206" s="7">
        <v>9.7430000000000003</v>
      </c>
      <c r="BJ206" s="7">
        <v>22.300999999999998</v>
      </c>
      <c r="BK206" s="7">
        <v>1</v>
      </c>
      <c r="BL206" s="4" t="s">
        <v>2568</v>
      </c>
      <c r="BM206" s="7">
        <v>0</v>
      </c>
      <c r="BN206" s="7">
        <v>0</v>
      </c>
      <c r="BO206" s="7">
        <v>47.866999999999997</v>
      </c>
      <c r="BP206" s="7">
        <v>0</v>
      </c>
      <c r="BQ206" s="7">
        <v>35</v>
      </c>
      <c r="BR206" s="7">
        <v>10</v>
      </c>
      <c r="BS206" s="7">
        <v>178.589</v>
      </c>
      <c r="BT206" s="7">
        <v>194.12799999999999</v>
      </c>
      <c r="BU206" s="7">
        <v>239.80099999999999</v>
      </c>
      <c r="BV206" s="7">
        <v>2</v>
      </c>
      <c r="BW206" s="4" t="s">
        <v>2646</v>
      </c>
      <c r="BX206" s="4" t="s">
        <v>1241</v>
      </c>
      <c r="BY206" s="4"/>
      <c r="BZ206" s="73">
        <v>0</v>
      </c>
      <c r="CA206" s="4" t="s">
        <v>2647</v>
      </c>
      <c r="CB206" s="7">
        <v>0</v>
      </c>
      <c r="CC206" s="7">
        <v>0</v>
      </c>
      <c r="CD206" s="7">
        <v>66.771000000000001</v>
      </c>
      <c r="CE206" s="7">
        <v>0</v>
      </c>
      <c r="CF206" s="7">
        <v>70</v>
      </c>
      <c r="CG206" s="7">
        <v>40</v>
      </c>
      <c r="CH206" s="7">
        <v>38.659999999999997</v>
      </c>
      <c r="CI206" s="7">
        <v>50.222999999999999</v>
      </c>
      <c r="CJ206" s="7">
        <v>65.551000000000002</v>
      </c>
      <c r="CK206" s="7">
        <v>2</v>
      </c>
      <c r="CL206" s="97" t="s">
        <v>413</v>
      </c>
      <c r="CM206" s="94" t="s">
        <v>414</v>
      </c>
      <c r="CN206" s="7">
        <v>0</v>
      </c>
      <c r="CO206" s="7">
        <v>0</v>
      </c>
      <c r="CP206" s="7">
        <v>167.136</v>
      </c>
      <c r="CQ206" s="7">
        <v>0</v>
      </c>
      <c r="CR206" s="7">
        <v>30</v>
      </c>
      <c r="CS206" s="7">
        <v>60</v>
      </c>
      <c r="CT206" s="7">
        <v>1</v>
      </c>
      <c r="CU206" s="7">
        <v>0</v>
      </c>
      <c r="CV206" s="4" t="s">
        <v>2648</v>
      </c>
      <c r="CW206" s="7">
        <v>0</v>
      </c>
      <c r="CX206" s="7">
        <v>0</v>
      </c>
      <c r="CY206" s="7">
        <v>460.51499999999999</v>
      </c>
      <c r="CZ206" s="7">
        <v>0</v>
      </c>
      <c r="DA206" s="7">
        <v>5.048</v>
      </c>
      <c r="DB206" s="7">
        <v>9.5239999999999991</v>
      </c>
      <c r="DC206" s="7">
        <v>12.08</v>
      </c>
      <c r="DD206" s="7">
        <v>2</v>
      </c>
      <c r="DE206" s="4" t="s">
        <v>377</v>
      </c>
      <c r="DF206" s="7">
        <v>0</v>
      </c>
      <c r="DG206" s="7">
        <v>0</v>
      </c>
      <c r="DH206" s="7">
        <v>44.155999999999999</v>
      </c>
      <c r="DI206" s="7">
        <v>0</v>
      </c>
      <c r="DJ206" s="7">
        <v>80</v>
      </c>
      <c r="DK206" s="7">
        <v>90</v>
      </c>
      <c r="DL206" s="7">
        <v>27.780999999999999</v>
      </c>
      <c r="DM206" s="7">
        <v>35.570999999999998</v>
      </c>
      <c r="DN206" s="7">
        <v>40.82</v>
      </c>
      <c r="DO206" s="7">
        <v>2</v>
      </c>
      <c r="DP206" s="4" t="s">
        <v>1116</v>
      </c>
      <c r="DQ206" s="4" t="s">
        <v>510</v>
      </c>
      <c r="DR206" s="4" t="s">
        <v>956</v>
      </c>
      <c r="DS206" s="73">
        <v>1</v>
      </c>
      <c r="DT206" s="4" t="s">
        <v>2649</v>
      </c>
      <c r="DU206" s="7">
        <v>0</v>
      </c>
      <c r="DV206" s="7">
        <v>0</v>
      </c>
      <c r="DW206" s="7">
        <v>76.988</v>
      </c>
      <c r="DX206" s="7">
        <v>0</v>
      </c>
      <c r="DY206" s="7">
        <v>65</v>
      </c>
      <c r="DZ206" s="7">
        <v>65</v>
      </c>
      <c r="EA206" s="7">
        <v>8.093</v>
      </c>
      <c r="EB206" s="7">
        <v>21.873999999999999</v>
      </c>
      <c r="EC206" s="7">
        <v>31.561</v>
      </c>
      <c r="ED206" s="7">
        <v>2</v>
      </c>
      <c r="EE206" s="94" t="s">
        <v>417</v>
      </c>
      <c r="EF206" s="94" t="s">
        <v>364</v>
      </c>
      <c r="EG206" s="7">
        <v>0</v>
      </c>
      <c r="EH206" s="7">
        <v>0</v>
      </c>
      <c r="EI206" s="7">
        <v>175.05600000000001</v>
      </c>
      <c r="EJ206" s="7">
        <v>0</v>
      </c>
      <c r="EK206" s="7">
        <v>55</v>
      </c>
      <c r="EL206" s="7">
        <v>50</v>
      </c>
      <c r="EM206" s="7">
        <v>0</v>
      </c>
      <c r="EN206" s="7">
        <v>0</v>
      </c>
      <c r="EO206" s="4" t="s">
        <v>2650</v>
      </c>
      <c r="EP206" s="7">
        <v>19.555</v>
      </c>
      <c r="EQ206" s="7">
        <v>20.120999999999999</v>
      </c>
      <c r="ER206" s="7">
        <v>22.216000000000001</v>
      </c>
      <c r="ES206" s="7">
        <v>2</v>
      </c>
      <c r="ET206" s="4" t="s">
        <v>578</v>
      </c>
      <c r="EU206" s="7">
        <v>0</v>
      </c>
      <c r="EV206" s="7">
        <v>0</v>
      </c>
      <c r="EW206" s="7">
        <v>290.05200000000002</v>
      </c>
      <c r="EX206" s="7">
        <v>0</v>
      </c>
      <c r="EY206" s="7">
        <v>30</v>
      </c>
      <c r="EZ206" s="7">
        <v>60</v>
      </c>
      <c r="FA206" s="7">
        <v>8.7409999999999997</v>
      </c>
      <c r="FB206" s="7">
        <v>16.721</v>
      </c>
      <c r="FC206" s="7">
        <v>51.459000000000003</v>
      </c>
      <c r="FD206" s="7">
        <v>5</v>
      </c>
      <c r="FE206" s="4" t="s">
        <v>2651</v>
      </c>
      <c r="FF206" s="7">
        <v>4</v>
      </c>
      <c r="FG206" s="7">
        <v>3</v>
      </c>
      <c r="FH206" s="7">
        <v>0</v>
      </c>
      <c r="FI206" s="7">
        <v>0</v>
      </c>
      <c r="FJ206" s="7">
        <v>2</v>
      </c>
      <c r="FK206" s="7">
        <v>0</v>
      </c>
      <c r="FL206" s="4" t="s">
        <v>313</v>
      </c>
      <c r="FM206" s="4" t="s">
        <v>313</v>
      </c>
      <c r="FN206" s="7">
        <v>0</v>
      </c>
      <c r="FO206" s="7">
        <v>27.962</v>
      </c>
      <c r="FP206" s="7">
        <v>79.861000000000004</v>
      </c>
      <c r="FQ206" s="7">
        <v>81.352999999999994</v>
      </c>
      <c r="FR206" s="7">
        <v>6</v>
      </c>
      <c r="FS206" s="4" t="s">
        <v>420</v>
      </c>
      <c r="FT206" s="4" t="s">
        <v>323</v>
      </c>
      <c r="FU206" s="4"/>
      <c r="FV206" s="73">
        <v>1</v>
      </c>
      <c r="FW206" s="4" t="s">
        <v>2652</v>
      </c>
      <c r="FX206" s="4" t="s">
        <v>610</v>
      </c>
      <c r="FY206" s="7">
        <v>31.390999999999998</v>
      </c>
      <c r="FZ206" s="7">
        <v>93.260999999999996</v>
      </c>
      <c r="GA206" s="7">
        <v>95.855999999999995</v>
      </c>
      <c r="GB206" s="7">
        <v>4</v>
      </c>
      <c r="GC206" s="4" t="s">
        <v>1511</v>
      </c>
      <c r="GD206" s="4" t="s">
        <v>368</v>
      </c>
      <c r="GE206" s="4"/>
      <c r="GF206" s="73">
        <v>1</v>
      </c>
      <c r="GG206" s="4" t="s">
        <v>2653</v>
      </c>
      <c r="GH206" s="4" t="s">
        <v>610</v>
      </c>
      <c r="GI206" s="7">
        <v>9.8309999999999995</v>
      </c>
      <c r="GJ206" s="7">
        <v>31.693000000000001</v>
      </c>
      <c r="GK206" s="7">
        <v>47.982999999999997</v>
      </c>
      <c r="GL206" s="7">
        <v>5</v>
      </c>
      <c r="GM206" s="7">
        <v>2</v>
      </c>
      <c r="GN206" s="4" t="s">
        <v>2654</v>
      </c>
      <c r="GO206" s="7">
        <v>21.486999999999998</v>
      </c>
      <c r="GP206" s="7">
        <v>25.212</v>
      </c>
      <c r="GQ206" s="7">
        <v>26.626999999999999</v>
      </c>
      <c r="GR206" s="7">
        <v>2</v>
      </c>
      <c r="GS206" s="7">
        <v>2</v>
      </c>
      <c r="GT206" s="7">
        <v>0</v>
      </c>
      <c r="GU206" s="7">
        <v>0</v>
      </c>
      <c r="GV206" s="7">
        <v>4</v>
      </c>
      <c r="GW206" s="4" t="s">
        <v>336</v>
      </c>
      <c r="GX206" s="7">
        <v>4.6509999999999998</v>
      </c>
      <c r="GY206" s="7">
        <v>33.555999999999997</v>
      </c>
      <c r="GZ206" s="7">
        <v>35.191000000000003</v>
      </c>
      <c r="HA206" s="7">
        <v>8</v>
      </c>
      <c r="HB206" s="7">
        <v>6</v>
      </c>
      <c r="HC206" s="7">
        <v>6</v>
      </c>
      <c r="HD206" s="7">
        <v>4</v>
      </c>
      <c r="HE206" s="7">
        <v>6</v>
      </c>
      <c r="HF206" s="7">
        <v>6</v>
      </c>
      <c r="HG206" s="7">
        <v>3</v>
      </c>
      <c r="HH206" s="7">
        <v>3</v>
      </c>
      <c r="HI206" s="4" t="s">
        <v>346</v>
      </c>
      <c r="HJ206" s="4" t="s">
        <v>347</v>
      </c>
      <c r="HK206" s="8"/>
      <c r="HL206" s="4" t="s">
        <v>2642</v>
      </c>
      <c r="HM206" s="6">
        <v>44267.40552083333</v>
      </c>
      <c r="HN206" s="6">
        <v>44267.443090277775</v>
      </c>
      <c r="HO206" s="7">
        <v>100</v>
      </c>
      <c r="HP206" s="7">
        <v>3246</v>
      </c>
      <c r="HQ206" s="7">
        <v>1</v>
      </c>
      <c r="HR206" s="6">
        <v>44267.443110347223</v>
      </c>
      <c r="HS206" s="4" t="s">
        <v>314</v>
      </c>
      <c r="HT206" s="4" t="s">
        <v>315</v>
      </c>
      <c r="HU206" s="4" t="s">
        <v>811</v>
      </c>
      <c r="HV206" s="4" t="s">
        <v>812</v>
      </c>
      <c r="HW206" s="7">
        <v>1</v>
      </c>
      <c r="HX206" s="7">
        <v>0</v>
      </c>
      <c r="HY206" s="7">
        <v>2</v>
      </c>
      <c r="HZ206" s="7">
        <v>1</v>
      </c>
      <c r="IA206" s="7">
        <v>1</v>
      </c>
      <c r="IB206" s="7">
        <v>2</v>
      </c>
      <c r="IC206" s="7">
        <v>1</v>
      </c>
      <c r="ID206" s="7">
        <v>3</v>
      </c>
      <c r="IE206" s="4" t="s">
        <v>2655</v>
      </c>
      <c r="IF206" s="7">
        <v>0</v>
      </c>
      <c r="IG206" s="7">
        <v>0</v>
      </c>
      <c r="IH206" s="4" t="s">
        <v>2656</v>
      </c>
      <c r="II206" s="4" t="s">
        <v>391</v>
      </c>
      <c r="IJ206" s="4"/>
      <c r="IK206" s="73">
        <v>1</v>
      </c>
      <c r="IL206" s="4" t="s">
        <v>2657</v>
      </c>
      <c r="IM206" s="73">
        <v>33</v>
      </c>
      <c r="IN206" s="4"/>
      <c r="IO206" s="73">
        <v>1</v>
      </c>
      <c r="IP206" s="4" t="s">
        <v>2658</v>
      </c>
      <c r="IQ206" s="4" t="s">
        <v>1727</v>
      </c>
      <c r="IR206" s="73">
        <v>22</v>
      </c>
      <c r="IS206" s="4"/>
      <c r="IT206" s="73">
        <v>1</v>
      </c>
      <c r="IU206" s="4" t="s">
        <v>1582</v>
      </c>
      <c r="IV206" s="73">
        <v>19</v>
      </c>
      <c r="IW206" s="4"/>
      <c r="IX206" s="73">
        <v>0</v>
      </c>
      <c r="IY206" s="4" t="s">
        <v>2658</v>
      </c>
      <c r="IZ206" s="4" t="s">
        <v>435</v>
      </c>
      <c r="JA206" s="73">
        <v>40</v>
      </c>
      <c r="JB206" s="4"/>
      <c r="JC206" s="73">
        <v>1</v>
      </c>
      <c r="JD206" s="4" t="s">
        <v>2659</v>
      </c>
      <c r="JE206" s="73">
        <v>12</v>
      </c>
      <c r="JF206" s="4"/>
      <c r="JG206" s="73">
        <v>0</v>
      </c>
      <c r="JH206" s="4" t="s">
        <v>2660</v>
      </c>
      <c r="JI206" s="7">
        <v>0</v>
      </c>
      <c r="JJ206" s="7">
        <v>0</v>
      </c>
      <c r="JK206" s="7">
        <v>2</v>
      </c>
      <c r="JL206" s="7">
        <v>4</v>
      </c>
      <c r="JM206" s="4" t="s">
        <v>2661</v>
      </c>
      <c r="JN206" s="7">
        <v>1</v>
      </c>
      <c r="JO206" s="7">
        <v>2</v>
      </c>
      <c r="JP206" s="7">
        <v>2</v>
      </c>
      <c r="JQ206" s="7">
        <v>3</v>
      </c>
      <c r="JR206" s="7">
        <v>1</v>
      </c>
      <c r="JS206" s="4" t="s">
        <v>2662</v>
      </c>
      <c r="JT206" s="7">
        <v>3</v>
      </c>
      <c r="JU206" s="7">
        <v>1</v>
      </c>
      <c r="JV206" s="4" t="s">
        <v>2663</v>
      </c>
      <c r="JW206" s="7">
        <v>2</v>
      </c>
      <c r="JX206" s="7">
        <v>0</v>
      </c>
      <c r="JY206" s="7">
        <v>0</v>
      </c>
      <c r="JZ206" s="7">
        <v>3</v>
      </c>
      <c r="KA206" s="7">
        <v>0</v>
      </c>
      <c r="KB206" s="4" t="s">
        <v>313</v>
      </c>
      <c r="KC206" s="4" t="s">
        <v>313</v>
      </c>
      <c r="KD206" s="7">
        <v>2</v>
      </c>
      <c r="KE206" s="7">
        <v>8.2629999999999999</v>
      </c>
      <c r="KF206" s="7">
        <v>44.854999999999997</v>
      </c>
      <c r="KG206" s="7">
        <v>45.4</v>
      </c>
      <c r="KH206" s="7">
        <v>10</v>
      </c>
      <c r="KI206" s="7">
        <v>2</v>
      </c>
      <c r="KJ206" s="7">
        <v>5</v>
      </c>
      <c r="KK206" s="7">
        <v>6</v>
      </c>
      <c r="KL206" s="7">
        <v>5</v>
      </c>
      <c r="KM206" s="7">
        <v>6</v>
      </c>
      <c r="KN206" s="7">
        <v>11</v>
      </c>
      <c r="KO206" s="7">
        <v>1</v>
      </c>
      <c r="KP206" s="4" t="s">
        <v>322</v>
      </c>
      <c r="KQ206" s="4" t="s">
        <v>313</v>
      </c>
      <c r="KR206" s="7">
        <v>1</v>
      </c>
      <c r="KS206" s="4" t="s">
        <v>633</v>
      </c>
      <c r="KT206" s="4" t="s">
        <v>313</v>
      </c>
      <c r="KU206" s="7">
        <v>1</v>
      </c>
      <c r="KV206" s="7">
        <v>1</v>
      </c>
      <c r="KW206" s="7">
        <v>1</v>
      </c>
      <c r="KX206" s="7">
        <v>1</v>
      </c>
      <c r="KY206" s="7">
        <v>1</v>
      </c>
      <c r="KZ206" s="7">
        <v>1</v>
      </c>
      <c r="LA206" s="7">
        <v>1</v>
      </c>
      <c r="LB206" s="7">
        <v>1</v>
      </c>
      <c r="LC206" s="7">
        <v>1</v>
      </c>
      <c r="LD206" s="7">
        <v>1</v>
      </c>
      <c r="LE206" s="7">
        <v>3</v>
      </c>
      <c r="LF206" s="7">
        <v>3</v>
      </c>
      <c r="LG206" s="7">
        <v>1</v>
      </c>
      <c r="LH206" s="7">
        <v>1</v>
      </c>
      <c r="LI206" s="7">
        <v>3</v>
      </c>
      <c r="LJ206" s="7">
        <v>1</v>
      </c>
      <c r="LK206" s="7">
        <v>1</v>
      </c>
      <c r="LL206" s="7">
        <v>1</v>
      </c>
      <c r="LM206" s="7">
        <v>1</v>
      </c>
      <c r="LN206" s="7">
        <v>3</v>
      </c>
      <c r="LO206" s="7">
        <v>2</v>
      </c>
      <c r="LP206" s="7">
        <v>3</v>
      </c>
      <c r="LQ206" s="7">
        <v>2</v>
      </c>
      <c r="LR206" s="7">
        <v>1</v>
      </c>
      <c r="LS206" s="7">
        <v>1</v>
      </c>
      <c r="LT206" s="7">
        <v>1</v>
      </c>
      <c r="LU206" s="7">
        <v>1</v>
      </c>
      <c r="LV206" s="4" t="s">
        <v>2664</v>
      </c>
      <c r="LW206" s="4" t="s">
        <v>2665</v>
      </c>
      <c r="LX206" s="4" t="s">
        <v>2666</v>
      </c>
      <c r="LY206" s="4" t="s">
        <v>2667</v>
      </c>
      <c r="LZ206" s="7">
        <v>18</v>
      </c>
      <c r="MA206">
        <f t="shared" si="175"/>
        <v>7</v>
      </c>
      <c r="MB206">
        <f t="shared" si="176"/>
        <v>10</v>
      </c>
      <c r="MC206">
        <f t="shared" si="177"/>
        <v>28</v>
      </c>
      <c r="MD206">
        <f t="shared" si="178"/>
        <v>24</v>
      </c>
      <c r="ME206">
        <f t="shared" si="208"/>
        <v>16</v>
      </c>
      <c r="MF206">
        <f t="shared" si="209"/>
        <v>1.1666666666666667</v>
      </c>
      <c r="MG206">
        <f t="shared" si="210"/>
        <v>1.6666666666666667</v>
      </c>
      <c r="MH206">
        <f t="shared" si="211"/>
        <v>5.6</v>
      </c>
      <c r="MI206">
        <f t="shared" si="212"/>
        <v>4.8</v>
      </c>
      <c r="MJ206">
        <f t="shared" si="213"/>
        <v>1.3333333333333333</v>
      </c>
      <c r="MK206">
        <f t="shared" si="214"/>
        <v>0</v>
      </c>
      <c r="ML206">
        <f t="shared" si="215"/>
        <v>1.2</v>
      </c>
      <c r="MM206">
        <f t="shared" si="216"/>
        <v>0</v>
      </c>
      <c r="MN206">
        <f t="shared" si="217"/>
        <v>0</v>
      </c>
      <c r="MO206">
        <f t="shared" si="218"/>
        <v>0</v>
      </c>
      <c r="MP206">
        <f t="shared" si="219"/>
        <v>1</v>
      </c>
      <c r="MQ206">
        <f t="shared" si="220"/>
        <v>0</v>
      </c>
      <c r="MR206">
        <f t="shared" si="221"/>
        <v>0</v>
      </c>
      <c r="MS206">
        <f t="shared" si="222"/>
        <v>52.142857142857146</v>
      </c>
      <c r="MT206">
        <f t="shared" si="223"/>
        <v>53.571428571428569</v>
      </c>
      <c r="MU206" s="77">
        <f t="shared" si="179"/>
        <v>0</v>
      </c>
      <c r="MV206">
        <f t="shared" si="180"/>
        <v>0</v>
      </c>
      <c r="MW206">
        <v>1</v>
      </c>
      <c r="MX206">
        <v>1</v>
      </c>
      <c r="MY206">
        <f t="shared" si="181"/>
        <v>1</v>
      </c>
      <c r="MZ206">
        <v>1</v>
      </c>
      <c r="NA206">
        <v>1</v>
      </c>
      <c r="NB206">
        <f t="shared" si="182"/>
        <v>1</v>
      </c>
      <c r="NC206">
        <f t="shared" si="183"/>
        <v>0</v>
      </c>
      <c r="ND206">
        <f t="shared" si="184"/>
        <v>1</v>
      </c>
      <c r="NE206">
        <f t="shared" si="185"/>
        <v>0</v>
      </c>
      <c r="NF206">
        <f t="shared" si="186"/>
        <v>0</v>
      </c>
      <c r="NG206">
        <f t="shared" si="187"/>
        <v>0</v>
      </c>
      <c r="NH206">
        <f t="shared" si="188"/>
        <v>1</v>
      </c>
      <c r="NI206">
        <f t="shared" si="189"/>
        <v>1</v>
      </c>
      <c r="NJ206">
        <f t="shared" si="190"/>
        <v>1</v>
      </c>
      <c r="NK206">
        <f t="shared" si="191"/>
        <v>0</v>
      </c>
      <c r="NL206">
        <f t="shared" si="192"/>
        <v>1</v>
      </c>
      <c r="NM206">
        <f t="shared" si="193"/>
        <v>0</v>
      </c>
      <c r="NN206" s="77">
        <f t="shared" si="194"/>
        <v>1</v>
      </c>
      <c r="NO206" s="77">
        <f t="shared" si="195"/>
        <v>0</v>
      </c>
      <c r="NP206" s="77">
        <f t="shared" si="196"/>
        <v>1</v>
      </c>
      <c r="NQ206" s="77">
        <f t="shared" si="197"/>
        <v>1</v>
      </c>
      <c r="NR206" s="77">
        <f t="shared" si="198"/>
        <v>1</v>
      </c>
      <c r="NS206" s="77">
        <f t="shared" si="199"/>
        <v>1</v>
      </c>
      <c r="NT206" s="77">
        <f t="shared" si="200"/>
        <v>1</v>
      </c>
      <c r="NU206" s="77">
        <f t="shared" si="201"/>
        <v>0</v>
      </c>
      <c r="NV206" s="77">
        <f t="shared" si="202"/>
        <v>1</v>
      </c>
      <c r="NW206" s="77" t="e">
        <f>IF(LEN(VLOOKUP(I:I,#REF!, 2, 0))=0, "", VLOOKUP(I:I,#REF!, 2, 0))</f>
        <v>#REF!</v>
      </c>
      <c r="NX206" s="77" t="e">
        <f>IF(LEN(VLOOKUP(I:I,#REF!, 3, 0))=0, "", VLOOKUP(I:I,#REF!, 3, 0))</f>
        <v>#REF!</v>
      </c>
      <c r="NY206" s="77">
        <f t="shared" si="224"/>
        <v>0.83333333333333337</v>
      </c>
      <c r="NZ206" s="77">
        <f t="shared" si="225"/>
        <v>1</v>
      </c>
      <c r="OA206" s="77">
        <f t="shared" si="226"/>
        <v>0.5</v>
      </c>
      <c r="OB206" s="77">
        <f t="shared" si="203"/>
        <v>0.33333333333333331</v>
      </c>
      <c r="OC206">
        <f t="shared" si="204"/>
        <v>1</v>
      </c>
      <c r="OD206" s="77">
        <f t="shared" si="227"/>
        <v>0</v>
      </c>
      <c r="OE206">
        <f t="shared" si="205"/>
        <v>0.73333333333333328</v>
      </c>
      <c r="OF206">
        <f t="shared" si="206"/>
        <v>0.81818181818181823</v>
      </c>
      <c r="OG206" t="e">
        <f t="shared" si="228"/>
        <v>#REF!</v>
      </c>
      <c r="OH206">
        <f t="shared" si="207"/>
        <v>0.58333333333333337</v>
      </c>
      <c r="OI206">
        <f t="shared" si="229"/>
        <v>0.75</v>
      </c>
      <c r="OJ206" s="77">
        <f t="shared" si="230"/>
        <v>0.5</v>
      </c>
      <c r="OK206" t="e">
        <f>IF(LEN(VLOOKUP(I:I,#REF!, 2, 0))=0, "", VLOOKUP(I:I,#REF!, 2, 0))</f>
        <v>#REF!</v>
      </c>
      <c r="OL206" t="e">
        <f>IF(LEN(VLOOKUP(I:I,#REF!, 3, 0))=0, "", VLOOKUP(I:I,#REF!, 3, 0))</f>
        <v>#REF!</v>
      </c>
      <c r="OM206" t="s">
        <v>353</v>
      </c>
      <c r="ON206" t="s">
        <v>353</v>
      </c>
      <c r="OO206" s="1">
        <v>0</v>
      </c>
      <c r="OP206">
        <f t="shared" si="231"/>
        <v>7</v>
      </c>
      <c r="OQ206">
        <v>0</v>
      </c>
      <c r="OR206">
        <v>7</v>
      </c>
      <c r="OS206">
        <f t="shared" si="232"/>
        <v>6</v>
      </c>
    </row>
    <row r="207" spans="1:409" ht="18" customHeight="1">
      <c r="F207">
        <v>1</v>
      </c>
      <c r="G207">
        <v>1</v>
      </c>
      <c r="H207" s="110" t="s">
        <v>2668</v>
      </c>
      <c r="I207" s="110" t="s">
        <v>2668</v>
      </c>
      <c r="J207" s="5"/>
      <c r="K207" s="6">
        <v>44264.413680555554</v>
      </c>
      <c r="L207" s="6">
        <v>44264.450543981482</v>
      </c>
      <c r="M207" s="7">
        <v>100</v>
      </c>
      <c r="N207" s="7">
        <v>2</v>
      </c>
      <c r="O207" s="73">
        <v>1</v>
      </c>
      <c r="P207" s="4" t="s">
        <v>313</v>
      </c>
      <c r="Q207" s="7">
        <v>3184</v>
      </c>
      <c r="R207" s="7">
        <v>1</v>
      </c>
      <c r="S207" s="6">
        <v>44264.450585011575</v>
      </c>
      <c r="T207" s="4" t="s">
        <v>314</v>
      </c>
      <c r="U207" s="4" t="s">
        <v>1220</v>
      </c>
      <c r="V207" s="4" t="s">
        <v>1221</v>
      </c>
      <c r="W207" s="4" t="s">
        <v>317</v>
      </c>
      <c r="X207" s="7">
        <v>18.382999999999999</v>
      </c>
      <c r="Y207" s="7">
        <v>21.771999999999998</v>
      </c>
      <c r="Z207" s="7">
        <v>23.600999999999999</v>
      </c>
      <c r="AA207" s="7">
        <v>2</v>
      </c>
      <c r="AB207" s="7">
        <v>2</v>
      </c>
      <c r="AC207" s="7">
        <v>0</v>
      </c>
      <c r="AD207" s="7">
        <v>0</v>
      </c>
      <c r="AE207" s="7">
        <v>0</v>
      </c>
      <c r="AF207" s="7">
        <v>0</v>
      </c>
      <c r="AG207" s="7">
        <v>2</v>
      </c>
      <c r="AH207" s="7">
        <v>0</v>
      </c>
      <c r="AI207" s="7">
        <v>1</v>
      </c>
      <c r="AJ207" s="4" t="s">
        <v>2669</v>
      </c>
      <c r="AK207" s="7">
        <v>3.1269999999999998</v>
      </c>
      <c r="AL207" s="7">
        <v>4.282</v>
      </c>
      <c r="AM207" s="7">
        <v>5.8049999999999997</v>
      </c>
      <c r="AN207" s="7">
        <v>2</v>
      </c>
      <c r="AO207" s="7">
        <v>2</v>
      </c>
      <c r="AP207" s="7">
        <v>0</v>
      </c>
      <c r="AQ207" s="7">
        <v>0</v>
      </c>
      <c r="AR207" s="7">
        <v>0</v>
      </c>
      <c r="AS207" s="7">
        <v>154.393</v>
      </c>
      <c r="AT207" s="7">
        <v>0</v>
      </c>
      <c r="AU207" s="7">
        <v>40.845999999999997</v>
      </c>
      <c r="AV207" s="7">
        <v>136.18700000000001</v>
      </c>
      <c r="AW207" s="7">
        <v>154.44999999999999</v>
      </c>
      <c r="AX207" s="7">
        <v>10</v>
      </c>
      <c r="AY207" s="4" t="s">
        <v>377</v>
      </c>
      <c r="AZ207" s="4" t="s">
        <v>377</v>
      </c>
      <c r="BA207" s="4"/>
      <c r="BB207" s="73">
        <v>1</v>
      </c>
      <c r="BC207" s="4" t="s">
        <v>2636</v>
      </c>
      <c r="BD207" s="7">
        <v>0</v>
      </c>
      <c r="BE207" s="7">
        <v>0</v>
      </c>
      <c r="BF207" s="7">
        <v>249.50200000000001</v>
      </c>
      <c r="BG207" s="7">
        <v>0</v>
      </c>
      <c r="BH207" s="7">
        <v>2.4089999999999998</v>
      </c>
      <c r="BI207" s="7">
        <v>2.4089999999999998</v>
      </c>
      <c r="BJ207" s="7">
        <v>5.8010000000000002</v>
      </c>
      <c r="BK207" s="7">
        <v>1</v>
      </c>
      <c r="BL207" s="4" t="s">
        <v>377</v>
      </c>
      <c r="BM207" s="7">
        <v>8.7759999999999998</v>
      </c>
      <c r="BN207" s="7">
        <v>19.280999999999999</v>
      </c>
      <c r="BO207" s="7">
        <v>31.048999999999999</v>
      </c>
      <c r="BP207" s="7">
        <v>10</v>
      </c>
      <c r="BQ207" s="7">
        <v>10</v>
      </c>
      <c r="BR207" s="7">
        <v>100</v>
      </c>
      <c r="BS207" s="7">
        <v>7.7640000000000002</v>
      </c>
      <c r="BT207" s="7">
        <v>128.399</v>
      </c>
      <c r="BU207" s="7">
        <v>130.10499999999999</v>
      </c>
      <c r="BV207" s="7">
        <v>5</v>
      </c>
      <c r="BW207" s="4" t="s">
        <v>572</v>
      </c>
      <c r="BX207" s="4" t="s">
        <v>572</v>
      </c>
      <c r="BY207" s="4"/>
      <c r="BZ207" s="73">
        <v>0</v>
      </c>
      <c r="CA207" s="4" t="s">
        <v>2670</v>
      </c>
      <c r="CB207" s="7">
        <v>0</v>
      </c>
      <c r="CC207" s="7">
        <v>0</v>
      </c>
      <c r="CD207" s="7">
        <v>45.457999999999998</v>
      </c>
      <c r="CE207" s="7">
        <v>0</v>
      </c>
      <c r="CF207" s="7">
        <v>70</v>
      </c>
      <c r="CG207" s="7">
        <v>70</v>
      </c>
      <c r="CH207" s="7">
        <v>16.722000000000001</v>
      </c>
      <c r="CI207" s="7">
        <v>25.899000000000001</v>
      </c>
      <c r="CJ207" s="7">
        <v>39.299999999999997</v>
      </c>
      <c r="CK207" s="7">
        <v>2</v>
      </c>
      <c r="CL207" s="97" t="s">
        <v>413</v>
      </c>
      <c r="CM207" s="94" t="s">
        <v>414</v>
      </c>
      <c r="CN207" s="7">
        <v>0</v>
      </c>
      <c r="CO207" s="7">
        <v>0</v>
      </c>
      <c r="CP207" s="7">
        <v>122.066</v>
      </c>
      <c r="CQ207" s="7">
        <v>0</v>
      </c>
      <c r="CR207" s="7">
        <v>70</v>
      </c>
      <c r="CS207" s="7">
        <v>70</v>
      </c>
      <c r="CT207" s="7">
        <v>2</v>
      </c>
      <c r="CU207" s="7">
        <v>1</v>
      </c>
      <c r="CV207" s="4" t="s">
        <v>2671</v>
      </c>
      <c r="CW207" s="7">
        <v>0</v>
      </c>
      <c r="CX207" s="7">
        <v>0</v>
      </c>
      <c r="CY207" s="7">
        <v>224.774</v>
      </c>
      <c r="CZ207" s="7">
        <v>0</v>
      </c>
      <c r="DA207" s="7">
        <v>5.9710000000000001</v>
      </c>
      <c r="DB207" s="7">
        <v>11.311999999999999</v>
      </c>
      <c r="DC207" s="7">
        <v>11.871</v>
      </c>
      <c r="DD207" s="7">
        <v>2</v>
      </c>
      <c r="DE207" s="4" t="s">
        <v>377</v>
      </c>
      <c r="DF207" s="7">
        <v>0</v>
      </c>
      <c r="DG207" s="7">
        <v>0</v>
      </c>
      <c r="DH207" s="7">
        <v>36.463999999999999</v>
      </c>
      <c r="DI207" s="7">
        <v>0</v>
      </c>
      <c r="DJ207" s="7">
        <v>70</v>
      </c>
      <c r="DK207" s="7">
        <v>65</v>
      </c>
      <c r="DL207" s="7">
        <v>11.872</v>
      </c>
      <c r="DM207" s="7">
        <v>117.364</v>
      </c>
      <c r="DN207" s="7">
        <v>221.43899999999999</v>
      </c>
      <c r="DO207" s="7">
        <v>7</v>
      </c>
      <c r="DP207" s="4" t="s">
        <v>1116</v>
      </c>
      <c r="DQ207" s="4" t="s">
        <v>510</v>
      </c>
      <c r="DR207" s="4" t="s">
        <v>956</v>
      </c>
      <c r="DS207" s="73">
        <v>1</v>
      </c>
      <c r="DT207" s="4" t="s">
        <v>2672</v>
      </c>
      <c r="DU207" s="7">
        <v>0</v>
      </c>
      <c r="DV207" s="7">
        <v>0</v>
      </c>
      <c r="DW207" s="7">
        <v>72.628</v>
      </c>
      <c r="DX207" s="7">
        <v>0</v>
      </c>
      <c r="DY207" s="7">
        <v>100</v>
      </c>
      <c r="DZ207" s="7">
        <v>41</v>
      </c>
      <c r="EA207" s="7">
        <v>4.3319999999999999</v>
      </c>
      <c r="EB207" s="7">
        <v>24.7</v>
      </c>
      <c r="EC207" s="7">
        <v>27.800999999999998</v>
      </c>
      <c r="ED207" s="7">
        <v>4</v>
      </c>
      <c r="EE207" s="94" t="s">
        <v>417</v>
      </c>
      <c r="EF207" s="94" t="s">
        <v>364</v>
      </c>
      <c r="EG207" s="7">
        <v>0</v>
      </c>
      <c r="EH207" s="7">
        <v>0</v>
      </c>
      <c r="EI207" s="7">
        <v>153.95699999999999</v>
      </c>
      <c r="EJ207" s="7">
        <v>0</v>
      </c>
      <c r="EK207" s="7">
        <v>81</v>
      </c>
      <c r="EL207" s="7">
        <v>70</v>
      </c>
      <c r="EM207" s="7">
        <v>2</v>
      </c>
      <c r="EN207" s="7">
        <v>1</v>
      </c>
      <c r="EO207" s="4" t="s">
        <v>2673</v>
      </c>
      <c r="EP207" s="7">
        <v>21.25</v>
      </c>
      <c r="EQ207" s="7">
        <v>26.777000000000001</v>
      </c>
      <c r="ER207" s="7">
        <v>30.847999999999999</v>
      </c>
      <c r="ES207" s="7">
        <v>2</v>
      </c>
      <c r="ET207" s="4" t="s">
        <v>606</v>
      </c>
      <c r="EU207" s="7">
        <v>281.79899999999998</v>
      </c>
      <c r="EV207" s="7">
        <v>281.79899999999998</v>
      </c>
      <c r="EW207" s="7">
        <v>282.39100000000002</v>
      </c>
      <c r="EX207" s="7">
        <v>1</v>
      </c>
      <c r="EY207" s="7">
        <v>70</v>
      </c>
      <c r="EZ207" s="7">
        <v>70</v>
      </c>
      <c r="FA207" s="7">
        <v>0.82899999999999996</v>
      </c>
      <c r="FB207" s="7">
        <v>49.7</v>
      </c>
      <c r="FC207" s="7">
        <v>54.302</v>
      </c>
      <c r="FD207" s="7">
        <v>7</v>
      </c>
      <c r="FE207" s="4" t="s">
        <v>2674</v>
      </c>
      <c r="FF207" s="7">
        <v>1</v>
      </c>
      <c r="FG207" s="7">
        <v>2</v>
      </c>
      <c r="FH207" s="7">
        <v>2</v>
      </c>
      <c r="FI207" s="7">
        <v>0</v>
      </c>
      <c r="FJ207" s="7">
        <v>2</v>
      </c>
      <c r="FK207" s="7">
        <v>0</v>
      </c>
      <c r="FL207" s="4" t="s">
        <v>313</v>
      </c>
      <c r="FM207" s="4" t="s">
        <v>313</v>
      </c>
      <c r="FN207" s="7">
        <v>1</v>
      </c>
      <c r="FO207" s="7">
        <v>2.48</v>
      </c>
      <c r="FP207" s="7">
        <v>39.768999999999998</v>
      </c>
      <c r="FQ207" s="7">
        <v>73.111999999999995</v>
      </c>
      <c r="FR207" s="7">
        <v>8</v>
      </c>
      <c r="FS207" s="4" t="s">
        <v>323</v>
      </c>
      <c r="FT207" s="4" t="s">
        <v>323</v>
      </c>
      <c r="FU207" s="4"/>
      <c r="FV207" s="73">
        <v>1</v>
      </c>
      <c r="FW207" s="4" t="s">
        <v>2675</v>
      </c>
      <c r="FX207" s="4" t="s">
        <v>339</v>
      </c>
      <c r="FY207" s="7">
        <v>5.5119999999999996</v>
      </c>
      <c r="FZ207" s="7">
        <v>269.65199999999999</v>
      </c>
      <c r="GA207" s="7">
        <v>337.18799999999999</v>
      </c>
      <c r="GB207" s="7">
        <v>8</v>
      </c>
      <c r="GC207" s="4" t="s">
        <v>368</v>
      </c>
      <c r="GD207" s="4" t="s">
        <v>368</v>
      </c>
      <c r="GE207" s="4"/>
      <c r="GF207" s="73">
        <v>1</v>
      </c>
      <c r="GG207" s="4" t="s">
        <v>2676</v>
      </c>
      <c r="GH207" s="4" t="s">
        <v>339</v>
      </c>
      <c r="GI207" s="7">
        <v>13.805999999999999</v>
      </c>
      <c r="GJ207" s="7">
        <v>58.4</v>
      </c>
      <c r="GK207" s="7">
        <v>61.491</v>
      </c>
      <c r="GL207" s="7">
        <v>7</v>
      </c>
      <c r="GM207" s="7">
        <v>1</v>
      </c>
      <c r="GN207" s="4" t="s">
        <v>2677</v>
      </c>
      <c r="GO207" s="7">
        <v>50.423999999999999</v>
      </c>
      <c r="GP207" s="7">
        <v>53.524000000000001</v>
      </c>
      <c r="GQ207" s="7">
        <v>54.1</v>
      </c>
      <c r="GR207" s="7">
        <v>3</v>
      </c>
      <c r="GS207" s="7">
        <v>2</v>
      </c>
      <c r="GT207" s="7">
        <v>1</v>
      </c>
      <c r="GU207" s="7">
        <v>0</v>
      </c>
      <c r="GV207" s="7">
        <v>1</v>
      </c>
      <c r="GW207" s="4" t="s">
        <v>313</v>
      </c>
      <c r="GX207" s="7">
        <v>6.5279999999999996</v>
      </c>
      <c r="GY207" s="7">
        <v>45.945999999999998</v>
      </c>
      <c r="GZ207" s="7">
        <v>50.185000000000002</v>
      </c>
      <c r="HA207" s="7">
        <v>7</v>
      </c>
      <c r="HB207" s="7">
        <v>1</v>
      </c>
      <c r="HC207" s="7">
        <v>3</v>
      </c>
      <c r="HD207" s="7">
        <v>2</v>
      </c>
      <c r="HE207" s="7">
        <v>2</v>
      </c>
      <c r="HF207" s="7">
        <v>1</v>
      </c>
      <c r="HG207" s="7">
        <v>5</v>
      </c>
      <c r="HH207" s="7">
        <v>4</v>
      </c>
      <c r="HI207" s="4" t="s">
        <v>346</v>
      </c>
      <c r="HJ207" s="4" t="s">
        <v>347</v>
      </c>
      <c r="HK207" s="8"/>
      <c r="HL207" s="4" t="s">
        <v>2668</v>
      </c>
      <c r="HM207" s="6">
        <v>44267.406099537038</v>
      </c>
      <c r="HN207" s="6">
        <v>44267.441180555557</v>
      </c>
      <c r="HO207" s="7">
        <v>100</v>
      </c>
      <c r="HP207" s="7">
        <v>3030</v>
      </c>
      <c r="HQ207" s="7">
        <v>1</v>
      </c>
      <c r="HR207" s="6">
        <v>44267.441196354164</v>
      </c>
      <c r="HS207" s="4" t="s">
        <v>314</v>
      </c>
      <c r="HT207" s="4" t="s">
        <v>1220</v>
      </c>
      <c r="HU207" s="4" t="s">
        <v>1221</v>
      </c>
      <c r="HV207" s="4" t="s">
        <v>317</v>
      </c>
      <c r="HW207" s="7">
        <v>0</v>
      </c>
      <c r="HX207" s="7">
        <v>0</v>
      </c>
      <c r="HY207" s="7">
        <v>1</v>
      </c>
      <c r="HZ207" s="7">
        <v>1</v>
      </c>
      <c r="IA207" s="7">
        <v>1</v>
      </c>
      <c r="IB207" s="7">
        <v>1</v>
      </c>
      <c r="IC207" s="7">
        <v>2</v>
      </c>
      <c r="ID207" s="7">
        <v>2</v>
      </c>
      <c r="IE207" s="4" t="s">
        <v>2678</v>
      </c>
      <c r="IF207" s="7">
        <v>2</v>
      </c>
      <c r="IG207" s="7">
        <v>0</v>
      </c>
      <c r="IH207" s="4" t="s">
        <v>427</v>
      </c>
      <c r="II207" s="4" t="s">
        <v>391</v>
      </c>
      <c r="IJ207" s="4"/>
      <c r="IK207" s="73">
        <v>1</v>
      </c>
      <c r="IL207" s="73">
        <v>33</v>
      </c>
      <c r="IM207" s="73">
        <v>33</v>
      </c>
      <c r="IN207" s="4"/>
      <c r="IO207" s="73">
        <v>1</v>
      </c>
      <c r="IP207" s="4" t="s">
        <v>2679</v>
      </c>
      <c r="IQ207" s="73">
        <v>20</v>
      </c>
      <c r="IR207" s="73">
        <v>20</v>
      </c>
      <c r="IS207" s="4"/>
      <c r="IT207" s="73">
        <v>0</v>
      </c>
      <c r="IU207" s="4" t="s">
        <v>2680</v>
      </c>
      <c r="IV207" s="73">
        <v>21</v>
      </c>
      <c r="IW207" s="4"/>
      <c r="IX207" s="73">
        <v>1</v>
      </c>
      <c r="IY207" s="4" t="s">
        <v>2681</v>
      </c>
      <c r="IZ207" s="73">
        <v>40</v>
      </c>
      <c r="JA207" s="73">
        <v>40</v>
      </c>
      <c r="JB207" s="4"/>
      <c r="JC207" s="73">
        <v>1</v>
      </c>
      <c r="JD207" s="4" t="s">
        <v>2682</v>
      </c>
      <c r="JE207" s="73">
        <v>60</v>
      </c>
      <c r="JF207" s="4"/>
      <c r="JG207" s="73">
        <v>1</v>
      </c>
      <c r="JH207" s="4" t="s">
        <v>2683</v>
      </c>
      <c r="JI207" s="7">
        <v>3</v>
      </c>
      <c r="JJ207" s="7">
        <v>0</v>
      </c>
      <c r="JK207" s="7">
        <v>2</v>
      </c>
      <c r="JL207" s="7">
        <v>2</v>
      </c>
      <c r="JM207" s="4" t="s">
        <v>2684</v>
      </c>
      <c r="JN207" s="7">
        <v>1</v>
      </c>
      <c r="JO207" s="7">
        <v>2</v>
      </c>
      <c r="JP207" s="7">
        <v>2</v>
      </c>
      <c r="JQ207" s="7">
        <v>3</v>
      </c>
      <c r="JR207" s="7">
        <v>1</v>
      </c>
      <c r="JS207" s="4" t="s">
        <v>2685</v>
      </c>
      <c r="JT207" s="7">
        <v>2</v>
      </c>
      <c r="JU207" s="7">
        <v>1</v>
      </c>
      <c r="JV207" s="4" t="s">
        <v>2686</v>
      </c>
      <c r="JW207" s="7">
        <v>2</v>
      </c>
      <c r="JX207" s="7">
        <v>2</v>
      </c>
      <c r="JY207" s="7">
        <v>0</v>
      </c>
      <c r="JZ207" s="7">
        <v>1</v>
      </c>
      <c r="KA207" s="7">
        <v>0</v>
      </c>
      <c r="KB207" s="4" t="s">
        <v>313</v>
      </c>
      <c r="KC207" s="4" t="s">
        <v>313</v>
      </c>
      <c r="KD207" s="7">
        <v>1</v>
      </c>
      <c r="KE207" s="7">
        <v>5.3140000000000001</v>
      </c>
      <c r="KF207" s="7">
        <v>36.569000000000003</v>
      </c>
      <c r="KG207" s="7">
        <v>38.265999999999998</v>
      </c>
      <c r="KH207" s="7">
        <v>6</v>
      </c>
      <c r="KI207" s="7">
        <v>2</v>
      </c>
      <c r="KJ207" s="7">
        <v>2</v>
      </c>
      <c r="KK207" s="7">
        <v>1</v>
      </c>
      <c r="KL207" s="7">
        <v>1</v>
      </c>
      <c r="KM207" s="7">
        <v>1</v>
      </c>
      <c r="KN207" s="7">
        <v>11</v>
      </c>
      <c r="KO207" s="7">
        <v>1</v>
      </c>
      <c r="KP207" s="4" t="s">
        <v>312</v>
      </c>
      <c r="KQ207" s="4" t="s">
        <v>313</v>
      </c>
      <c r="KR207" s="7">
        <v>1</v>
      </c>
      <c r="KS207" s="4" t="s">
        <v>633</v>
      </c>
      <c r="KT207" s="4" t="s">
        <v>313</v>
      </c>
      <c r="KU207" s="7">
        <v>3</v>
      </c>
      <c r="KV207" s="7">
        <v>2</v>
      </c>
      <c r="KW207" s="7">
        <v>3</v>
      </c>
      <c r="KX207" s="7">
        <v>2</v>
      </c>
      <c r="KY207" s="7">
        <v>2</v>
      </c>
      <c r="KZ207" s="7">
        <v>2</v>
      </c>
      <c r="LA207" s="7">
        <v>3</v>
      </c>
      <c r="LB207" s="7">
        <v>2</v>
      </c>
      <c r="LC207" s="7">
        <v>3</v>
      </c>
      <c r="LD207" s="7">
        <v>3</v>
      </c>
      <c r="LE207" s="7">
        <v>3</v>
      </c>
      <c r="LF207" s="7">
        <v>3</v>
      </c>
      <c r="LG207" s="7">
        <v>2</v>
      </c>
      <c r="LH207" s="7">
        <v>2</v>
      </c>
      <c r="LI207" s="7">
        <v>2</v>
      </c>
      <c r="LJ207" s="7">
        <v>2</v>
      </c>
      <c r="LK207" s="7">
        <v>1</v>
      </c>
      <c r="LL207" s="7">
        <v>2</v>
      </c>
      <c r="LM207" s="7">
        <v>1</v>
      </c>
      <c r="LN207" s="7">
        <v>5</v>
      </c>
      <c r="LO207" s="7">
        <v>5</v>
      </c>
      <c r="LP207" s="7">
        <v>5</v>
      </c>
      <c r="LQ207" s="7">
        <v>4</v>
      </c>
      <c r="LR207" s="7">
        <v>4</v>
      </c>
      <c r="LS207" s="7">
        <v>3</v>
      </c>
      <c r="LT207" s="7">
        <v>4</v>
      </c>
      <c r="LU207" s="7">
        <v>4</v>
      </c>
      <c r="LV207" s="4" t="s">
        <v>2687</v>
      </c>
      <c r="LW207" s="4" t="s">
        <v>2688</v>
      </c>
      <c r="LX207" s="4" t="s">
        <v>2689</v>
      </c>
      <c r="LY207" s="4" t="s">
        <v>2690</v>
      </c>
      <c r="LZ207" s="7">
        <v>35</v>
      </c>
      <c r="MA207">
        <f t="shared" si="175"/>
        <v>3</v>
      </c>
      <c r="MB207">
        <f t="shared" si="176"/>
        <v>8</v>
      </c>
      <c r="MC207">
        <f t="shared" si="177"/>
        <v>9</v>
      </c>
      <c r="MD207">
        <f t="shared" si="178"/>
        <v>7</v>
      </c>
      <c r="ME207">
        <f t="shared" si="208"/>
        <v>31</v>
      </c>
      <c r="MF207">
        <f t="shared" si="209"/>
        <v>0.5</v>
      </c>
      <c r="MG207">
        <f t="shared" si="210"/>
        <v>1.3333333333333333</v>
      </c>
      <c r="MH207">
        <f t="shared" si="211"/>
        <v>1.8</v>
      </c>
      <c r="MI207">
        <f t="shared" si="212"/>
        <v>1.4</v>
      </c>
      <c r="MJ207">
        <f t="shared" si="213"/>
        <v>2.5833333333333335</v>
      </c>
      <c r="MK207">
        <f t="shared" si="214"/>
        <v>0.4</v>
      </c>
      <c r="ML207">
        <f t="shared" si="215"/>
        <v>2</v>
      </c>
      <c r="MM207">
        <f t="shared" si="216"/>
        <v>0</v>
      </c>
      <c r="MN207">
        <f t="shared" si="217"/>
        <v>1</v>
      </c>
      <c r="MO207">
        <f t="shared" si="218"/>
        <v>0.33333333333333331</v>
      </c>
      <c r="MP207">
        <f t="shared" si="219"/>
        <v>1.8333333333333333</v>
      </c>
      <c r="MQ207">
        <f t="shared" si="220"/>
        <v>0</v>
      </c>
      <c r="MR207">
        <f t="shared" si="221"/>
        <v>2.3333333333333335</v>
      </c>
      <c r="MS207">
        <f t="shared" si="222"/>
        <v>67.285714285714292</v>
      </c>
      <c r="MT207">
        <f t="shared" si="223"/>
        <v>69.428571428571431</v>
      </c>
      <c r="MU207" s="77">
        <f t="shared" si="179"/>
        <v>1</v>
      </c>
      <c r="MV207">
        <f t="shared" si="180"/>
        <v>0</v>
      </c>
      <c r="MW207">
        <v>1</v>
      </c>
      <c r="MX207">
        <v>1</v>
      </c>
      <c r="MY207">
        <f t="shared" si="181"/>
        <v>1</v>
      </c>
      <c r="MZ207">
        <v>1</v>
      </c>
      <c r="NA207">
        <v>1</v>
      </c>
      <c r="NB207">
        <f t="shared" si="182"/>
        <v>1</v>
      </c>
      <c r="NC207">
        <f t="shared" si="183"/>
        <v>1</v>
      </c>
      <c r="ND207">
        <f t="shared" si="184"/>
        <v>1</v>
      </c>
      <c r="NE207">
        <f t="shared" si="185"/>
        <v>1</v>
      </c>
      <c r="NF207">
        <f t="shared" si="186"/>
        <v>1</v>
      </c>
      <c r="NG207">
        <f t="shared" si="187"/>
        <v>0</v>
      </c>
      <c r="NH207">
        <f t="shared" si="188"/>
        <v>1</v>
      </c>
      <c r="NI207">
        <f t="shared" si="189"/>
        <v>1</v>
      </c>
      <c r="NJ207">
        <f t="shared" si="190"/>
        <v>0</v>
      </c>
      <c r="NK207">
        <f t="shared" si="191"/>
        <v>1</v>
      </c>
      <c r="NL207">
        <f t="shared" si="192"/>
        <v>1</v>
      </c>
      <c r="NM207">
        <f t="shared" si="193"/>
        <v>1</v>
      </c>
      <c r="NN207" s="77">
        <f t="shared" si="194"/>
        <v>1</v>
      </c>
      <c r="NO207" s="77">
        <f t="shared" si="195"/>
        <v>1</v>
      </c>
      <c r="NP207" s="77">
        <f t="shared" si="196"/>
        <v>1</v>
      </c>
      <c r="NQ207" s="77">
        <f t="shared" si="197"/>
        <v>1</v>
      </c>
      <c r="NR207" s="77">
        <f t="shared" si="198"/>
        <v>1</v>
      </c>
      <c r="NS207" s="77">
        <f t="shared" si="199"/>
        <v>1</v>
      </c>
      <c r="NT207" s="77">
        <f t="shared" si="200"/>
        <v>1</v>
      </c>
      <c r="NU207" s="77">
        <f t="shared" si="201"/>
        <v>1</v>
      </c>
      <c r="NV207" s="77">
        <f t="shared" si="202"/>
        <v>1</v>
      </c>
      <c r="NW207" s="77">
        <v>0</v>
      </c>
      <c r="NX207" s="77">
        <v>0</v>
      </c>
      <c r="NY207" s="77">
        <f t="shared" si="224"/>
        <v>0.83333333333333337</v>
      </c>
      <c r="NZ207" s="77">
        <f t="shared" si="225"/>
        <v>1</v>
      </c>
      <c r="OA207" s="77">
        <f t="shared" si="226"/>
        <v>0.5</v>
      </c>
      <c r="OB207" s="77">
        <f t="shared" si="203"/>
        <v>0.83333333333333337</v>
      </c>
      <c r="OC207">
        <f t="shared" si="204"/>
        <v>1</v>
      </c>
      <c r="OD207" s="77">
        <f t="shared" si="227"/>
        <v>0.75</v>
      </c>
      <c r="OE207">
        <f t="shared" si="205"/>
        <v>0.93333333333333335</v>
      </c>
      <c r="OF207">
        <f t="shared" si="206"/>
        <v>0.90909090909090906</v>
      </c>
      <c r="OG207">
        <f t="shared" si="228"/>
        <v>0.66666666666666663</v>
      </c>
      <c r="OH207">
        <f t="shared" si="207"/>
        <v>0.83333333333333337</v>
      </c>
      <c r="OI207">
        <f t="shared" si="229"/>
        <v>0.75</v>
      </c>
      <c r="OJ207" s="77">
        <f t="shared" si="230"/>
        <v>0.875</v>
      </c>
      <c r="OK207">
        <v>0</v>
      </c>
      <c r="OL207" t="e">
        <f>IF(LEN(VLOOKUP(I:I,#REF!, 3, 0))=0, "", VLOOKUP(I:I,#REF!, 3, 0))</f>
        <v>#REF!</v>
      </c>
      <c r="OM207">
        <v>1</v>
      </c>
      <c r="ON207">
        <v>0</v>
      </c>
      <c r="OO207" s="1">
        <v>1</v>
      </c>
      <c r="OP207">
        <f t="shared" si="231"/>
        <v>6</v>
      </c>
      <c r="OQ207">
        <v>0</v>
      </c>
      <c r="OR207">
        <v>7</v>
      </c>
      <c r="OS207">
        <f t="shared" si="232"/>
        <v>3</v>
      </c>
    </row>
    <row r="208" spans="1:409" ht="18" customHeight="1">
      <c r="F208">
        <v>1</v>
      </c>
      <c r="G208">
        <v>1</v>
      </c>
      <c r="H208" s="110" t="s">
        <v>2691</v>
      </c>
      <c r="I208" s="110" t="s">
        <v>2691</v>
      </c>
      <c r="J208" s="5"/>
      <c r="K208" s="6">
        <v>44264.579756944448</v>
      </c>
      <c r="L208" s="6">
        <v>44264.66946759259</v>
      </c>
      <c r="M208" s="7">
        <v>100</v>
      </c>
      <c r="N208" s="7">
        <v>2</v>
      </c>
      <c r="O208" s="73">
        <v>1</v>
      </c>
      <c r="P208" s="4" t="s">
        <v>313</v>
      </c>
      <c r="Q208" s="7">
        <v>7750</v>
      </c>
      <c r="R208" s="7">
        <v>1</v>
      </c>
      <c r="S208" s="6">
        <v>44264.669481180557</v>
      </c>
      <c r="T208" s="4" t="s">
        <v>314</v>
      </c>
      <c r="U208" s="4" t="s">
        <v>1220</v>
      </c>
      <c r="V208" s="4" t="s">
        <v>1221</v>
      </c>
      <c r="W208" s="4" t="s">
        <v>2692</v>
      </c>
      <c r="X208" s="7">
        <v>9.0299999999999994</v>
      </c>
      <c r="Y208" s="7">
        <v>21.145</v>
      </c>
      <c r="Z208" s="7">
        <v>22.577999999999999</v>
      </c>
      <c r="AA208" s="7">
        <v>4</v>
      </c>
      <c r="AB208" s="7">
        <v>4</v>
      </c>
      <c r="AC208" s="7">
        <v>1</v>
      </c>
      <c r="AD208" s="7">
        <v>2</v>
      </c>
      <c r="AE208" s="7">
        <v>1</v>
      </c>
      <c r="AF208" s="7">
        <v>3</v>
      </c>
      <c r="AG208" s="7">
        <v>3</v>
      </c>
      <c r="AH208" s="7">
        <v>3</v>
      </c>
      <c r="AI208" s="7">
        <v>2</v>
      </c>
      <c r="AJ208" s="4" t="s">
        <v>2693</v>
      </c>
      <c r="AK208" s="7">
        <v>4.7729999999999997</v>
      </c>
      <c r="AL208" s="7">
        <v>7.1829999999999998</v>
      </c>
      <c r="AM208" s="7">
        <v>8.3569999999999993</v>
      </c>
      <c r="AN208" s="7">
        <v>2</v>
      </c>
      <c r="AO208" s="7">
        <v>3</v>
      </c>
      <c r="AP208" s="7">
        <v>0</v>
      </c>
      <c r="AQ208" s="7">
        <v>0</v>
      </c>
      <c r="AR208" s="7">
        <v>0</v>
      </c>
      <c r="AS208" s="7">
        <v>155.25700000000001</v>
      </c>
      <c r="AT208" s="7">
        <v>0</v>
      </c>
      <c r="AU208" s="7">
        <v>78.322000000000003</v>
      </c>
      <c r="AV208" s="7">
        <v>132.75800000000001</v>
      </c>
      <c r="AW208" s="7">
        <v>153.50399999999999</v>
      </c>
      <c r="AX208" s="7">
        <v>4</v>
      </c>
      <c r="AY208" s="4" t="s">
        <v>377</v>
      </c>
      <c r="AZ208" s="4" t="s">
        <v>377</v>
      </c>
      <c r="BA208" s="4"/>
      <c r="BB208" s="73">
        <v>1</v>
      </c>
      <c r="BC208" s="4" t="s">
        <v>2694</v>
      </c>
      <c r="BD208" s="7">
        <v>512.82600000000002</v>
      </c>
      <c r="BE208" s="7">
        <v>530.92899999999997</v>
      </c>
      <c r="BF208" s="7">
        <v>568.53099999999995</v>
      </c>
      <c r="BG208" s="7">
        <v>2</v>
      </c>
      <c r="BH208" s="7">
        <v>9.3829999999999991</v>
      </c>
      <c r="BI208" s="7">
        <v>12.401</v>
      </c>
      <c r="BJ208" s="7">
        <v>14.704000000000001</v>
      </c>
      <c r="BK208" s="7">
        <v>2</v>
      </c>
      <c r="BL208" s="4" t="s">
        <v>377</v>
      </c>
      <c r="BM208" s="7">
        <v>2.0470000000000002</v>
      </c>
      <c r="BN208" s="7">
        <v>51.563000000000002</v>
      </c>
      <c r="BO208" s="7">
        <v>52.16</v>
      </c>
      <c r="BP208" s="7">
        <v>2</v>
      </c>
      <c r="BQ208" s="7">
        <v>100</v>
      </c>
      <c r="BR208" s="7">
        <v>100</v>
      </c>
      <c r="BS208" s="7">
        <v>124.527</v>
      </c>
      <c r="BT208" s="7">
        <v>410.91</v>
      </c>
      <c r="BU208" s="7">
        <v>434.66199999999998</v>
      </c>
      <c r="BV208" s="7">
        <v>3</v>
      </c>
      <c r="BW208" s="4" t="s">
        <v>411</v>
      </c>
      <c r="BX208" s="4" t="s">
        <v>411</v>
      </c>
      <c r="BY208" s="4"/>
      <c r="BZ208" s="73">
        <v>0</v>
      </c>
      <c r="CA208" s="4" t="s">
        <v>2695</v>
      </c>
      <c r="CB208" s="7">
        <v>7.4909999999999997</v>
      </c>
      <c r="CC208" s="7">
        <v>7.4909999999999997</v>
      </c>
      <c r="CD208" s="7">
        <v>57.61</v>
      </c>
      <c r="CE208" s="7">
        <v>1</v>
      </c>
      <c r="CF208" s="7">
        <v>100</v>
      </c>
      <c r="CG208" s="7">
        <v>70</v>
      </c>
      <c r="CH208" s="7">
        <v>8.4939999999999998</v>
      </c>
      <c r="CI208" s="7">
        <v>282.98099999999999</v>
      </c>
      <c r="CJ208" s="7">
        <v>283.53300000000002</v>
      </c>
      <c r="CK208" s="7">
        <v>4</v>
      </c>
      <c r="CL208" s="97" t="s">
        <v>413</v>
      </c>
      <c r="CM208" s="94" t="s">
        <v>414</v>
      </c>
      <c r="CN208" s="7">
        <v>80.97</v>
      </c>
      <c r="CO208" s="7">
        <v>80.97</v>
      </c>
      <c r="CP208" s="7">
        <v>207.46299999999999</v>
      </c>
      <c r="CQ208" s="7">
        <v>1</v>
      </c>
      <c r="CR208" s="7">
        <v>100</v>
      </c>
      <c r="CS208" s="7">
        <v>87</v>
      </c>
      <c r="CT208" s="7">
        <v>2</v>
      </c>
      <c r="CU208" s="7">
        <v>0</v>
      </c>
      <c r="CV208" s="4" t="s">
        <v>2285</v>
      </c>
      <c r="CW208" s="7">
        <v>0</v>
      </c>
      <c r="CX208" s="7">
        <v>0</v>
      </c>
      <c r="CY208" s="7">
        <v>205.68299999999999</v>
      </c>
      <c r="CZ208" s="7">
        <v>0</v>
      </c>
      <c r="DA208" s="7">
        <v>51.29</v>
      </c>
      <c r="DB208" s="7">
        <v>51.29</v>
      </c>
      <c r="DC208" s="7">
        <v>55.249000000000002</v>
      </c>
      <c r="DD208" s="7">
        <v>1</v>
      </c>
      <c r="DE208" s="4" t="s">
        <v>377</v>
      </c>
      <c r="DF208" s="7">
        <v>0</v>
      </c>
      <c r="DG208" s="7">
        <v>0</v>
      </c>
      <c r="DH208" s="7">
        <v>22.376000000000001</v>
      </c>
      <c r="DI208" s="7">
        <v>0</v>
      </c>
      <c r="DJ208" s="7">
        <v>100</v>
      </c>
      <c r="DK208" s="7">
        <v>90</v>
      </c>
      <c r="DL208" s="7">
        <v>21.97</v>
      </c>
      <c r="DM208" s="7">
        <v>161.61000000000001</v>
      </c>
      <c r="DN208" s="7">
        <v>199.28800000000001</v>
      </c>
      <c r="DO208" s="7">
        <v>2</v>
      </c>
      <c r="DP208" s="4" t="s">
        <v>1116</v>
      </c>
      <c r="DQ208" s="4" t="s">
        <v>510</v>
      </c>
      <c r="DR208" s="4" t="s">
        <v>956</v>
      </c>
      <c r="DS208" s="73">
        <v>1</v>
      </c>
      <c r="DT208" s="4" t="s">
        <v>2696</v>
      </c>
      <c r="DU208" s="7">
        <v>25.545999999999999</v>
      </c>
      <c r="DV208" s="7">
        <v>25.545999999999999</v>
      </c>
      <c r="DW208" s="7">
        <v>67.222999999999999</v>
      </c>
      <c r="DX208" s="7">
        <v>1</v>
      </c>
      <c r="DY208" s="7">
        <v>100</v>
      </c>
      <c r="DZ208" s="7">
        <v>95</v>
      </c>
      <c r="EA208" s="7">
        <v>38.131999999999998</v>
      </c>
      <c r="EB208" s="7">
        <v>59.295999999999999</v>
      </c>
      <c r="EC208" s="7">
        <v>61.545999999999999</v>
      </c>
      <c r="ED208" s="7">
        <v>4</v>
      </c>
      <c r="EE208" s="94" t="s">
        <v>1368</v>
      </c>
      <c r="EF208" s="94" t="s">
        <v>1684</v>
      </c>
      <c r="EG208" s="7">
        <v>0</v>
      </c>
      <c r="EH208" s="7">
        <v>0</v>
      </c>
      <c r="EI208" s="7">
        <v>122.66500000000001</v>
      </c>
      <c r="EJ208" s="7">
        <v>0</v>
      </c>
      <c r="EK208" s="7">
        <v>100</v>
      </c>
      <c r="EL208" s="7">
        <v>95</v>
      </c>
      <c r="EM208" s="7">
        <v>3</v>
      </c>
      <c r="EN208" s="7">
        <v>0</v>
      </c>
      <c r="EO208" s="4" t="s">
        <v>2697</v>
      </c>
      <c r="EP208" s="7">
        <v>120.58199999999999</v>
      </c>
      <c r="EQ208" s="7">
        <v>120.58199999999999</v>
      </c>
      <c r="ER208" s="7">
        <v>124.142</v>
      </c>
      <c r="ES208" s="7">
        <v>1</v>
      </c>
      <c r="ET208" s="4" t="s">
        <v>326</v>
      </c>
      <c r="EU208" s="7">
        <v>73.146000000000001</v>
      </c>
      <c r="EV208" s="7">
        <v>73.146000000000001</v>
      </c>
      <c r="EW208" s="7">
        <v>277.89999999999998</v>
      </c>
      <c r="EX208" s="7">
        <v>1</v>
      </c>
      <c r="EY208" s="7">
        <v>95</v>
      </c>
      <c r="EZ208" s="7">
        <v>87</v>
      </c>
      <c r="FA208" s="7">
        <v>73.091999999999999</v>
      </c>
      <c r="FB208" s="7">
        <v>273.33999999999997</v>
      </c>
      <c r="FC208" s="7">
        <v>274.22199999999998</v>
      </c>
      <c r="FD208" s="7">
        <v>7</v>
      </c>
      <c r="FE208" s="4" t="s">
        <v>2698</v>
      </c>
      <c r="FF208" s="7">
        <v>1</v>
      </c>
      <c r="FG208" s="7">
        <v>2</v>
      </c>
      <c r="FH208" s="7">
        <v>3</v>
      </c>
      <c r="FI208" s="7">
        <v>1</v>
      </c>
      <c r="FJ208" s="7">
        <v>1</v>
      </c>
      <c r="FK208" s="7">
        <v>0</v>
      </c>
      <c r="FL208" s="4" t="s">
        <v>336</v>
      </c>
      <c r="FM208" s="4" t="s">
        <v>886</v>
      </c>
      <c r="FN208" s="7">
        <v>1</v>
      </c>
      <c r="FO208" s="7">
        <v>5.6820000000000004</v>
      </c>
      <c r="FP208" s="7">
        <v>339.291</v>
      </c>
      <c r="FQ208" s="7">
        <v>341.78</v>
      </c>
      <c r="FR208" s="7">
        <v>11</v>
      </c>
      <c r="FS208" s="4" t="s">
        <v>2699</v>
      </c>
      <c r="FT208" s="4" t="s">
        <v>323</v>
      </c>
      <c r="FU208" s="4"/>
      <c r="FV208" s="73">
        <v>1</v>
      </c>
      <c r="FW208" s="4" t="s">
        <v>2700</v>
      </c>
      <c r="FX208" s="4" t="s">
        <v>370</v>
      </c>
      <c r="FY208" s="7">
        <v>384.57</v>
      </c>
      <c r="FZ208" s="7">
        <v>739.45899999999995</v>
      </c>
      <c r="GA208" s="7">
        <v>741.10400000000004</v>
      </c>
      <c r="GB208" s="7">
        <v>7</v>
      </c>
      <c r="GC208" s="4" t="s">
        <v>2701</v>
      </c>
      <c r="GD208" s="4" t="s">
        <v>909</v>
      </c>
      <c r="GE208" s="4" t="s">
        <v>956</v>
      </c>
      <c r="GF208" s="73">
        <v>0</v>
      </c>
      <c r="GG208" s="4" t="s">
        <v>2702</v>
      </c>
      <c r="GH208" s="4" t="s">
        <v>343</v>
      </c>
      <c r="GI208" s="7">
        <v>988.56100000000004</v>
      </c>
      <c r="GJ208" s="7">
        <v>1022.145</v>
      </c>
      <c r="GK208" s="7">
        <v>1043.826</v>
      </c>
      <c r="GL208" s="7">
        <v>3</v>
      </c>
      <c r="GM208" s="7">
        <v>3</v>
      </c>
      <c r="GN208" s="4" t="s">
        <v>2703</v>
      </c>
      <c r="GO208" s="7">
        <v>1148.569</v>
      </c>
      <c r="GP208" s="7">
        <v>1161.2339999999999</v>
      </c>
      <c r="GQ208" s="7">
        <v>1162.2</v>
      </c>
      <c r="GR208" s="7">
        <v>3</v>
      </c>
      <c r="GS208" s="7">
        <v>3</v>
      </c>
      <c r="GT208" s="7">
        <v>2</v>
      </c>
      <c r="GU208" s="7">
        <v>0</v>
      </c>
      <c r="GV208" s="7">
        <v>3</v>
      </c>
      <c r="GW208" s="4" t="s">
        <v>965</v>
      </c>
      <c r="GX208" s="7">
        <v>15.151999999999999</v>
      </c>
      <c r="GY208" s="7">
        <v>63.146999999999998</v>
      </c>
      <c r="GZ208" s="7">
        <v>64.486999999999995</v>
      </c>
      <c r="HA208" s="7">
        <v>10</v>
      </c>
      <c r="HB208" s="7">
        <v>2</v>
      </c>
      <c r="HC208" s="7">
        <v>2</v>
      </c>
      <c r="HD208" s="7">
        <v>4</v>
      </c>
      <c r="HE208" s="7">
        <v>2</v>
      </c>
      <c r="HF208" s="7">
        <v>2</v>
      </c>
      <c r="HG208" s="7">
        <v>5</v>
      </c>
      <c r="HH208" s="7">
        <v>4</v>
      </c>
      <c r="HI208" s="4" t="s">
        <v>346</v>
      </c>
      <c r="HJ208" s="4" t="s">
        <v>347</v>
      </c>
      <c r="HK208" s="8"/>
      <c r="HL208" s="4" t="s">
        <v>2691</v>
      </c>
      <c r="HM208" s="6">
        <v>44267.409247685187</v>
      </c>
      <c r="HN208" s="6">
        <v>44267.486689814818</v>
      </c>
      <c r="HO208" s="7">
        <v>100</v>
      </c>
      <c r="HP208" s="7">
        <v>6691</v>
      </c>
      <c r="HQ208" s="7">
        <v>1</v>
      </c>
      <c r="HR208" s="6">
        <v>44267.486706539348</v>
      </c>
      <c r="HS208" s="4" t="s">
        <v>314</v>
      </c>
      <c r="HT208" s="4" t="s">
        <v>407</v>
      </c>
      <c r="HU208" s="4" t="s">
        <v>444</v>
      </c>
      <c r="HV208" s="4" t="s">
        <v>2692</v>
      </c>
      <c r="HW208" s="7">
        <v>0</v>
      </c>
      <c r="HX208" s="7">
        <v>0</v>
      </c>
      <c r="HY208" s="7">
        <v>3</v>
      </c>
      <c r="HZ208" s="7">
        <v>3</v>
      </c>
      <c r="IA208" s="7">
        <v>2</v>
      </c>
      <c r="IB208" s="7">
        <v>1</v>
      </c>
      <c r="IC208" s="7">
        <v>4</v>
      </c>
      <c r="ID208" s="7">
        <v>4</v>
      </c>
      <c r="IE208" s="4" t="s">
        <v>2704</v>
      </c>
      <c r="IF208" s="7">
        <v>1</v>
      </c>
      <c r="IG208" s="7">
        <v>2</v>
      </c>
      <c r="IH208" s="4" t="s">
        <v>427</v>
      </c>
      <c r="II208" s="4" t="s">
        <v>391</v>
      </c>
      <c r="IJ208" s="4"/>
      <c r="IK208" s="73">
        <v>1</v>
      </c>
      <c r="IL208" s="4" t="s">
        <v>1146</v>
      </c>
      <c r="IM208" s="73">
        <v>33</v>
      </c>
      <c r="IN208" s="4"/>
      <c r="IO208" s="73">
        <v>1</v>
      </c>
      <c r="IP208" s="4" t="s">
        <v>2705</v>
      </c>
      <c r="IQ208" s="83">
        <v>23.333333333333332</v>
      </c>
      <c r="IR208" s="73">
        <v>23</v>
      </c>
      <c r="IS208" s="73">
        <v>0.3</v>
      </c>
      <c r="IT208" s="73">
        <v>0</v>
      </c>
      <c r="IU208" s="83">
        <v>27.333333333333332</v>
      </c>
      <c r="IV208" s="73">
        <v>27</v>
      </c>
      <c r="IW208" s="73">
        <v>0.3</v>
      </c>
      <c r="IX208" s="73">
        <v>0</v>
      </c>
      <c r="IY208" s="4" t="s">
        <v>2706</v>
      </c>
      <c r="IZ208" s="4" t="s">
        <v>1150</v>
      </c>
      <c r="JA208" s="73">
        <v>40</v>
      </c>
      <c r="JB208" s="4"/>
      <c r="JC208" s="73">
        <v>1</v>
      </c>
      <c r="JD208" s="4" t="s">
        <v>2707</v>
      </c>
      <c r="JE208" s="73">
        <v>48</v>
      </c>
      <c r="JF208" s="73">
        <v>0.5</v>
      </c>
      <c r="JG208" s="73">
        <v>0</v>
      </c>
      <c r="JH208" s="4" t="s">
        <v>2707</v>
      </c>
      <c r="JI208" s="7">
        <v>0</v>
      </c>
      <c r="JJ208" s="7">
        <v>0</v>
      </c>
      <c r="JK208" s="7">
        <v>2</v>
      </c>
      <c r="JL208" s="7">
        <v>1</v>
      </c>
      <c r="JM208" s="4" t="s">
        <v>2708</v>
      </c>
      <c r="JN208" s="7">
        <v>1</v>
      </c>
      <c r="JO208" s="7">
        <v>2</v>
      </c>
      <c r="JP208" s="7">
        <v>2</v>
      </c>
      <c r="JQ208" s="7">
        <v>3</v>
      </c>
      <c r="JR208" s="7">
        <v>1</v>
      </c>
      <c r="JS208" s="4" t="s">
        <v>2709</v>
      </c>
      <c r="JT208" s="7">
        <v>2</v>
      </c>
      <c r="JU208" s="7">
        <v>1</v>
      </c>
      <c r="JV208" s="4" t="s">
        <v>2710</v>
      </c>
      <c r="JW208" s="7">
        <v>1</v>
      </c>
      <c r="JX208" s="7">
        <v>3</v>
      </c>
      <c r="JY208" s="7">
        <v>0</v>
      </c>
      <c r="JZ208" s="7">
        <v>1</v>
      </c>
      <c r="KA208" s="7">
        <v>0</v>
      </c>
      <c r="KB208" s="4" t="s">
        <v>336</v>
      </c>
      <c r="KC208" s="4" t="s">
        <v>886</v>
      </c>
      <c r="KD208" s="7">
        <v>1</v>
      </c>
      <c r="KE208" s="7">
        <v>4.71</v>
      </c>
      <c r="KF208" s="7">
        <v>23.593</v>
      </c>
      <c r="KG208" s="7">
        <v>25.263999999999999</v>
      </c>
      <c r="KH208" s="7">
        <v>6</v>
      </c>
      <c r="KI208" s="7">
        <v>1</v>
      </c>
      <c r="KJ208" s="7">
        <v>2</v>
      </c>
      <c r="KK208" s="7">
        <v>1</v>
      </c>
      <c r="KL208" s="7">
        <v>2</v>
      </c>
      <c r="KM208" s="7">
        <v>1</v>
      </c>
      <c r="KN208" s="7">
        <v>11</v>
      </c>
      <c r="KO208" s="7">
        <v>1</v>
      </c>
      <c r="KP208" s="4" t="s">
        <v>312</v>
      </c>
      <c r="KQ208" s="4" t="s">
        <v>313</v>
      </c>
      <c r="KR208" s="7">
        <v>1</v>
      </c>
      <c r="KS208" s="4" t="s">
        <v>1048</v>
      </c>
      <c r="KT208" s="4" t="s">
        <v>2711</v>
      </c>
      <c r="KU208" s="7">
        <v>4</v>
      </c>
      <c r="KV208" s="7">
        <v>3</v>
      </c>
      <c r="KW208" s="7">
        <v>3</v>
      </c>
      <c r="KX208" s="7">
        <v>3</v>
      </c>
      <c r="KY208" s="7">
        <v>2</v>
      </c>
      <c r="KZ208" s="7">
        <v>2</v>
      </c>
      <c r="LA208" s="7">
        <v>4</v>
      </c>
      <c r="LB208" s="7">
        <v>3</v>
      </c>
      <c r="LC208" s="7">
        <v>5</v>
      </c>
      <c r="LD208" s="7">
        <v>4</v>
      </c>
      <c r="LE208" s="7">
        <v>5</v>
      </c>
      <c r="LF208" s="7">
        <v>4</v>
      </c>
      <c r="LG208" s="7">
        <v>4</v>
      </c>
      <c r="LH208" s="7">
        <v>4</v>
      </c>
      <c r="LI208" s="7">
        <v>3</v>
      </c>
      <c r="LJ208" s="7">
        <v>4</v>
      </c>
      <c r="LK208" s="7">
        <v>4</v>
      </c>
      <c r="LL208" s="7">
        <v>5</v>
      </c>
      <c r="LM208" s="7">
        <v>4</v>
      </c>
      <c r="LN208" s="7">
        <v>5</v>
      </c>
      <c r="LO208" s="7">
        <v>4</v>
      </c>
      <c r="LP208" s="7">
        <v>5</v>
      </c>
      <c r="LQ208" s="7">
        <v>5</v>
      </c>
      <c r="LR208" s="7">
        <v>4</v>
      </c>
      <c r="LS208" s="7">
        <v>3</v>
      </c>
      <c r="LT208" s="7">
        <v>4</v>
      </c>
      <c r="LU208" s="7">
        <v>4</v>
      </c>
      <c r="LV208" s="4" t="s">
        <v>2712</v>
      </c>
      <c r="LW208" s="4" t="s">
        <v>2713</v>
      </c>
      <c r="LX208" s="4" t="s">
        <v>2714</v>
      </c>
      <c r="LY208" s="4" t="s">
        <v>2715</v>
      </c>
      <c r="LZ208" s="7">
        <v>50</v>
      </c>
      <c r="MA208">
        <f t="shared" si="175"/>
        <v>14</v>
      </c>
      <c r="MB208">
        <f t="shared" si="176"/>
        <v>17</v>
      </c>
      <c r="MC208">
        <f t="shared" si="177"/>
        <v>12</v>
      </c>
      <c r="MD208">
        <f t="shared" si="178"/>
        <v>7</v>
      </c>
      <c r="ME208">
        <f t="shared" si="208"/>
        <v>42</v>
      </c>
      <c r="MF208">
        <f t="shared" si="209"/>
        <v>2.3333333333333335</v>
      </c>
      <c r="MG208">
        <f t="shared" si="210"/>
        <v>2.8333333333333335</v>
      </c>
      <c r="MH208">
        <f t="shared" si="211"/>
        <v>2.4</v>
      </c>
      <c r="MI208">
        <f t="shared" si="212"/>
        <v>1.4</v>
      </c>
      <c r="MJ208">
        <f t="shared" si="213"/>
        <v>3.5</v>
      </c>
      <c r="MK208">
        <f t="shared" si="214"/>
        <v>0.4</v>
      </c>
      <c r="ML208">
        <f t="shared" si="215"/>
        <v>3</v>
      </c>
      <c r="MM208">
        <f t="shared" si="216"/>
        <v>0</v>
      </c>
      <c r="MN208">
        <f t="shared" si="217"/>
        <v>2</v>
      </c>
      <c r="MO208">
        <f t="shared" si="218"/>
        <v>0.33333333333333331</v>
      </c>
      <c r="MP208">
        <f t="shared" si="219"/>
        <v>2.8333333333333335</v>
      </c>
      <c r="MQ208">
        <f t="shared" si="220"/>
        <v>0.66666666666666663</v>
      </c>
      <c r="MR208">
        <f t="shared" si="221"/>
        <v>1.3333333333333333</v>
      </c>
      <c r="MS208">
        <f t="shared" si="222"/>
        <v>99.285714285714292</v>
      </c>
      <c r="MT208">
        <f t="shared" si="223"/>
        <v>89.142857142857139</v>
      </c>
      <c r="MU208" s="77">
        <f t="shared" si="179"/>
        <v>1</v>
      </c>
      <c r="MV208">
        <f t="shared" si="180"/>
        <v>0</v>
      </c>
      <c r="MW208">
        <v>1</v>
      </c>
      <c r="MX208">
        <v>1</v>
      </c>
      <c r="MY208">
        <f t="shared" si="181"/>
        <v>1</v>
      </c>
      <c r="MZ208">
        <v>1</v>
      </c>
      <c r="NA208">
        <v>1</v>
      </c>
      <c r="NB208">
        <f t="shared" si="182"/>
        <v>1</v>
      </c>
      <c r="NC208">
        <f t="shared" si="183"/>
        <v>0</v>
      </c>
      <c r="ND208">
        <f t="shared" si="184"/>
        <v>0</v>
      </c>
      <c r="NE208">
        <f t="shared" si="185"/>
        <v>0</v>
      </c>
      <c r="NF208">
        <f t="shared" si="186"/>
        <v>0</v>
      </c>
      <c r="NG208">
        <f t="shared" si="187"/>
        <v>0</v>
      </c>
      <c r="NH208">
        <f t="shared" si="188"/>
        <v>1</v>
      </c>
      <c r="NI208">
        <f t="shared" si="189"/>
        <v>1</v>
      </c>
      <c r="NJ208">
        <f t="shared" si="190"/>
        <v>0</v>
      </c>
      <c r="NK208">
        <f t="shared" si="191"/>
        <v>0</v>
      </c>
      <c r="NL208">
        <f t="shared" si="192"/>
        <v>1</v>
      </c>
      <c r="NM208">
        <f t="shared" si="193"/>
        <v>0</v>
      </c>
      <c r="NN208" s="77">
        <f t="shared" si="194"/>
        <v>1</v>
      </c>
      <c r="NO208" s="77">
        <f t="shared" si="195"/>
        <v>0</v>
      </c>
      <c r="NP208" s="77">
        <f t="shared" si="196"/>
        <v>1</v>
      </c>
      <c r="NQ208" s="77">
        <f t="shared" si="197"/>
        <v>1</v>
      </c>
      <c r="NR208" s="77">
        <f t="shared" si="198"/>
        <v>1</v>
      </c>
      <c r="NS208" s="77">
        <f t="shared" si="199"/>
        <v>1</v>
      </c>
      <c r="NT208" s="77">
        <f t="shared" si="200"/>
        <v>1</v>
      </c>
      <c r="NU208" s="77">
        <f t="shared" si="201"/>
        <v>1</v>
      </c>
      <c r="NV208" s="77">
        <f t="shared" si="202"/>
        <v>1</v>
      </c>
      <c r="NW208" s="77" t="e">
        <f>IF(LEN(VLOOKUP(I:I,#REF!, 2, 0))=0, "", VLOOKUP(I:I,#REF!, 2, 0))</f>
        <v>#REF!</v>
      </c>
      <c r="NX208" s="77" t="e">
        <f>IF(LEN(VLOOKUP(I:I,#REF!, 3, 0))=0, "", VLOOKUP(I:I,#REF!, 3, 0))</f>
        <v>#REF!</v>
      </c>
      <c r="NY208" s="77">
        <f t="shared" si="224"/>
        <v>0.83333333333333337</v>
      </c>
      <c r="NZ208" s="77">
        <f t="shared" si="225"/>
        <v>1</v>
      </c>
      <c r="OA208" s="77">
        <f t="shared" si="226"/>
        <v>0.5</v>
      </c>
      <c r="OB208" s="77">
        <f t="shared" si="203"/>
        <v>0.16666666666666666</v>
      </c>
      <c r="OC208">
        <f t="shared" si="204"/>
        <v>0.5</v>
      </c>
      <c r="OD208" s="77">
        <f t="shared" si="227"/>
        <v>0</v>
      </c>
      <c r="OE208">
        <f t="shared" si="205"/>
        <v>0.73333333333333328</v>
      </c>
      <c r="OF208">
        <f t="shared" si="206"/>
        <v>0.72727272727272729</v>
      </c>
      <c r="OG208" t="e">
        <f t="shared" si="228"/>
        <v>#REF!</v>
      </c>
      <c r="OH208">
        <f t="shared" si="207"/>
        <v>0.5</v>
      </c>
      <c r="OI208">
        <f t="shared" si="229"/>
        <v>0.5</v>
      </c>
      <c r="OJ208" s="77">
        <f t="shared" si="230"/>
        <v>0.5</v>
      </c>
      <c r="OK208" t="e">
        <f>IF(LEN(VLOOKUP(I:I,#REF!, 2, 0))=0, "", VLOOKUP(I:I,#REF!, 2, 0))</f>
        <v>#REF!</v>
      </c>
      <c r="OL208" t="e">
        <f>IF(LEN(VLOOKUP(I:I,#REF!, 3, 0))=0, "", VLOOKUP(I:I,#REF!, 3, 0))</f>
        <v>#REF!</v>
      </c>
      <c r="OM208">
        <v>1</v>
      </c>
      <c r="ON208">
        <v>0</v>
      </c>
      <c r="OO208" s="1">
        <v>1</v>
      </c>
      <c r="OP208">
        <f t="shared" si="231"/>
        <v>13</v>
      </c>
      <c r="OQ208">
        <v>0</v>
      </c>
      <c r="OR208">
        <v>7</v>
      </c>
      <c r="OS208">
        <f t="shared" si="232"/>
        <v>11</v>
      </c>
    </row>
    <row r="209" spans="3:409" ht="18" customHeight="1">
      <c r="F209">
        <v>1</v>
      </c>
      <c r="G209">
        <v>1</v>
      </c>
      <c r="H209" s="110" t="s">
        <v>2716</v>
      </c>
      <c r="I209" s="110" t="s">
        <v>2716</v>
      </c>
      <c r="J209" s="5"/>
      <c r="K209" s="6">
        <v>44264.579733796294</v>
      </c>
      <c r="L209" s="6">
        <v>44264.621180555558</v>
      </c>
      <c r="M209" s="7">
        <v>100</v>
      </c>
      <c r="N209" s="7">
        <v>2</v>
      </c>
      <c r="O209" s="73">
        <v>1</v>
      </c>
      <c r="P209" s="4" t="s">
        <v>313</v>
      </c>
      <c r="Q209" s="7">
        <v>3580</v>
      </c>
      <c r="R209" s="7">
        <v>1</v>
      </c>
      <c r="S209" s="6">
        <v>44264.621192557868</v>
      </c>
      <c r="T209" s="4" t="s">
        <v>314</v>
      </c>
      <c r="U209" s="4" t="s">
        <v>1220</v>
      </c>
      <c r="V209" s="4" t="s">
        <v>1221</v>
      </c>
      <c r="W209" s="4" t="s">
        <v>537</v>
      </c>
      <c r="X209" s="7">
        <v>6.2370000000000001</v>
      </c>
      <c r="Y209" s="7">
        <v>15.757</v>
      </c>
      <c r="Z209" s="7">
        <v>17.228999999999999</v>
      </c>
      <c r="AA209" s="7">
        <v>3</v>
      </c>
      <c r="AB209" s="7">
        <v>4</v>
      </c>
      <c r="AC209" s="7">
        <v>1</v>
      </c>
      <c r="AD209" s="7">
        <v>1</v>
      </c>
      <c r="AE209" s="7">
        <v>1</v>
      </c>
      <c r="AF209" s="7">
        <v>0</v>
      </c>
      <c r="AG209" s="7">
        <v>0</v>
      </c>
      <c r="AH209" s="7">
        <v>1</v>
      </c>
      <c r="AI209" s="7">
        <v>0</v>
      </c>
      <c r="AJ209" s="4" t="s">
        <v>2717</v>
      </c>
      <c r="AK209" s="7">
        <v>2.2570000000000001</v>
      </c>
      <c r="AL209" s="7">
        <v>3.7210000000000001</v>
      </c>
      <c r="AM209" s="7">
        <v>5.2</v>
      </c>
      <c r="AN209" s="7">
        <v>2</v>
      </c>
      <c r="AO209" s="7">
        <v>4</v>
      </c>
      <c r="AP209" s="7">
        <v>1</v>
      </c>
      <c r="AQ209" s="7">
        <v>0</v>
      </c>
      <c r="AR209" s="7">
        <v>0</v>
      </c>
      <c r="AS209" s="7">
        <v>190.44</v>
      </c>
      <c r="AT209" s="7">
        <v>0</v>
      </c>
      <c r="AU209" s="7">
        <v>67.504000000000005</v>
      </c>
      <c r="AV209" s="7">
        <v>269.78699999999998</v>
      </c>
      <c r="AW209" s="7">
        <v>278.80900000000003</v>
      </c>
      <c r="AX209" s="7">
        <v>8</v>
      </c>
      <c r="AY209" s="4" t="s">
        <v>356</v>
      </c>
      <c r="AZ209" s="4" t="s">
        <v>320</v>
      </c>
      <c r="BA209" s="4"/>
      <c r="BB209" s="73">
        <v>-888</v>
      </c>
      <c r="BC209" s="4" t="s">
        <v>2718</v>
      </c>
      <c r="BD209" s="7">
        <v>164.029</v>
      </c>
      <c r="BE209" s="7">
        <v>164.029</v>
      </c>
      <c r="BF209" s="7">
        <v>366.73200000000003</v>
      </c>
      <c r="BG209" s="7">
        <v>1</v>
      </c>
      <c r="BH209" s="7">
        <v>7.63</v>
      </c>
      <c r="BI209" s="7">
        <v>7.63</v>
      </c>
      <c r="BJ209" s="7">
        <v>10.366</v>
      </c>
      <c r="BK209" s="7">
        <v>1</v>
      </c>
      <c r="BL209" s="4" t="s">
        <v>377</v>
      </c>
      <c r="BM209" s="7">
        <v>0</v>
      </c>
      <c r="BN209" s="7">
        <v>0</v>
      </c>
      <c r="BO209" s="7">
        <v>269.82100000000003</v>
      </c>
      <c r="BP209" s="7">
        <v>0</v>
      </c>
      <c r="BQ209" s="7">
        <v>85</v>
      </c>
      <c r="BR209" s="7">
        <v>94</v>
      </c>
      <c r="BS209" s="7">
        <v>4.4960000000000004</v>
      </c>
      <c r="BT209" s="7">
        <v>73.683000000000007</v>
      </c>
      <c r="BU209" s="7">
        <v>128.374</v>
      </c>
      <c r="BV209" s="7">
        <v>2</v>
      </c>
      <c r="BW209" s="4" t="s">
        <v>2719</v>
      </c>
      <c r="BX209" s="4"/>
      <c r="BY209" s="4"/>
      <c r="BZ209" s="73">
        <v>2</v>
      </c>
      <c r="CA209" s="4" t="s">
        <v>2720</v>
      </c>
      <c r="CB209" s="7">
        <v>0</v>
      </c>
      <c r="CC209" s="7">
        <v>0</v>
      </c>
      <c r="CD209" s="7">
        <v>83.248999999999995</v>
      </c>
      <c r="CE209" s="7">
        <v>0</v>
      </c>
      <c r="CF209" s="7">
        <v>72</v>
      </c>
      <c r="CG209" s="7">
        <v>61</v>
      </c>
      <c r="CH209" s="7">
        <v>82.203999999999994</v>
      </c>
      <c r="CI209" s="7">
        <v>114.887</v>
      </c>
      <c r="CJ209" s="7">
        <v>136.76300000000001</v>
      </c>
      <c r="CK209" s="7">
        <v>2</v>
      </c>
      <c r="CL209" s="97" t="s">
        <v>1715</v>
      </c>
      <c r="CM209" s="94" t="s">
        <v>1009</v>
      </c>
      <c r="CN209" s="7">
        <v>0</v>
      </c>
      <c r="CO209" s="7">
        <v>0</v>
      </c>
      <c r="CP209" s="7">
        <v>208.47</v>
      </c>
      <c r="CQ209" s="7">
        <v>0</v>
      </c>
      <c r="CR209" s="7">
        <v>91</v>
      </c>
      <c r="CS209" s="7">
        <v>71</v>
      </c>
      <c r="CT209" s="7">
        <v>3</v>
      </c>
      <c r="CU209" s="7">
        <v>0</v>
      </c>
      <c r="CV209" s="4" t="s">
        <v>905</v>
      </c>
      <c r="CW209" s="7">
        <v>0</v>
      </c>
      <c r="CX209" s="7">
        <v>0</v>
      </c>
      <c r="CY209" s="7">
        <v>245.09800000000001</v>
      </c>
      <c r="CZ209" s="7">
        <v>0</v>
      </c>
      <c r="DA209" s="7">
        <v>2.9060000000000001</v>
      </c>
      <c r="DB209" s="7">
        <v>3.5230000000000001</v>
      </c>
      <c r="DC209" s="7">
        <v>28.059000000000001</v>
      </c>
      <c r="DD209" s="7">
        <v>2</v>
      </c>
      <c r="DE209" s="4" t="s">
        <v>377</v>
      </c>
      <c r="DF209" s="7">
        <v>23.22</v>
      </c>
      <c r="DG209" s="7">
        <v>23.22</v>
      </c>
      <c r="DH209" s="7">
        <v>57.872999999999998</v>
      </c>
      <c r="DI209" s="7">
        <v>1</v>
      </c>
      <c r="DJ209" s="7">
        <v>81</v>
      </c>
      <c r="DK209" s="7">
        <v>71</v>
      </c>
      <c r="DL209" s="7">
        <v>92.626000000000005</v>
      </c>
      <c r="DM209" s="7">
        <v>101.813</v>
      </c>
      <c r="DN209" s="7">
        <v>139.94800000000001</v>
      </c>
      <c r="DO209" s="7">
        <v>3</v>
      </c>
      <c r="DP209" s="4" t="s">
        <v>1116</v>
      </c>
      <c r="DQ209" s="4" t="s">
        <v>510</v>
      </c>
      <c r="DR209" s="4" t="s">
        <v>956</v>
      </c>
      <c r="DS209" s="73">
        <v>1</v>
      </c>
      <c r="DT209" s="4" t="s">
        <v>2721</v>
      </c>
      <c r="DU209" s="7">
        <v>0</v>
      </c>
      <c r="DV209" s="7">
        <v>0</v>
      </c>
      <c r="DW209" s="7">
        <v>72.034000000000006</v>
      </c>
      <c r="DX209" s="7">
        <v>0</v>
      </c>
      <c r="DY209" s="7">
        <v>81</v>
      </c>
      <c r="DZ209" s="7">
        <v>75</v>
      </c>
      <c r="EA209" s="7">
        <v>4.8529999999999998</v>
      </c>
      <c r="EB209" s="7">
        <v>58.515999999999998</v>
      </c>
      <c r="EC209" s="7">
        <v>63.866</v>
      </c>
      <c r="ED209" s="7">
        <v>2</v>
      </c>
      <c r="EE209" s="94" t="s">
        <v>841</v>
      </c>
      <c r="EF209" s="94" t="s">
        <v>2722</v>
      </c>
      <c r="EG209" s="7">
        <v>127.542</v>
      </c>
      <c r="EH209" s="7">
        <v>127.542</v>
      </c>
      <c r="EI209" s="7">
        <v>128.233</v>
      </c>
      <c r="EJ209" s="7">
        <v>1</v>
      </c>
      <c r="EK209" s="7">
        <v>73</v>
      </c>
      <c r="EL209" s="7">
        <v>81</v>
      </c>
      <c r="EM209" s="7">
        <v>4</v>
      </c>
      <c r="EN209" s="7">
        <v>0</v>
      </c>
      <c r="EO209" s="4" t="s">
        <v>2723</v>
      </c>
      <c r="EP209" s="7">
        <v>35.845999999999997</v>
      </c>
      <c r="EQ209" s="7">
        <v>38.661999999999999</v>
      </c>
      <c r="ER209" s="7">
        <v>39.792999999999999</v>
      </c>
      <c r="ES209" s="7">
        <v>2</v>
      </c>
      <c r="ET209" s="4" t="s">
        <v>456</v>
      </c>
      <c r="EU209" s="7">
        <v>0</v>
      </c>
      <c r="EV209" s="7">
        <v>0</v>
      </c>
      <c r="EW209" s="7">
        <v>276.60899999999998</v>
      </c>
      <c r="EX209" s="7">
        <v>0</v>
      </c>
      <c r="EY209" s="7">
        <v>80</v>
      </c>
      <c r="EZ209" s="7">
        <v>73</v>
      </c>
      <c r="FA209" s="7">
        <v>0.72799999999999998</v>
      </c>
      <c r="FB209" s="7">
        <v>27.137</v>
      </c>
      <c r="FC209" s="7">
        <v>49.353999999999999</v>
      </c>
      <c r="FD209" s="7">
        <v>6</v>
      </c>
      <c r="FE209" s="4" t="s">
        <v>2724</v>
      </c>
      <c r="FF209" s="7">
        <v>1</v>
      </c>
      <c r="FG209" s="7">
        <v>3</v>
      </c>
      <c r="FH209" s="7">
        <v>3</v>
      </c>
      <c r="FI209" s="7">
        <v>0</v>
      </c>
      <c r="FJ209" s="7">
        <v>1</v>
      </c>
      <c r="FK209" s="7">
        <v>0</v>
      </c>
      <c r="FL209" s="4" t="s">
        <v>313</v>
      </c>
      <c r="FM209" s="4" t="s">
        <v>313</v>
      </c>
      <c r="FN209" s="7">
        <v>1</v>
      </c>
      <c r="FO209" s="7">
        <v>4.1859999999999999</v>
      </c>
      <c r="FP209" s="7">
        <v>69.501999999999995</v>
      </c>
      <c r="FQ209" s="7">
        <v>70.656999999999996</v>
      </c>
      <c r="FR209" s="7">
        <v>3</v>
      </c>
      <c r="FS209" s="4" t="s">
        <v>2725</v>
      </c>
      <c r="FT209" s="4" t="s">
        <v>329</v>
      </c>
      <c r="FU209" s="4"/>
      <c r="FV209" s="73">
        <v>0</v>
      </c>
      <c r="FW209" s="4" t="s">
        <v>2726</v>
      </c>
      <c r="FX209" s="4" t="s">
        <v>312</v>
      </c>
      <c r="FY209" s="7">
        <v>4.0449999999999999</v>
      </c>
      <c r="FZ209" s="7">
        <v>40.345999999999997</v>
      </c>
      <c r="GA209" s="7">
        <v>41.786000000000001</v>
      </c>
      <c r="GB209" s="7">
        <v>4</v>
      </c>
      <c r="GC209" s="4" t="s">
        <v>2727</v>
      </c>
      <c r="GD209" s="4" t="s">
        <v>584</v>
      </c>
      <c r="GE209" s="4"/>
      <c r="GF209" s="73">
        <v>0</v>
      </c>
      <c r="GG209" s="4" t="s">
        <v>2726</v>
      </c>
      <c r="GH209" s="4" t="s">
        <v>312</v>
      </c>
      <c r="GI209" s="7">
        <v>46.118000000000002</v>
      </c>
      <c r="GJ209" s="7">
        <v>59.731999999999999</v>
      </c>
      <c r="GK209" s="7">
        <v>65.799000000000007</v>
      </c>
      <c r="GL209" s="7">
        <v>3</v>
      </c>
      <c r="GM209" s="7">
        <v>1</v>
      </c>
      <c r="GN209" s="4" t="s">
        <v>2728</v>
      </c>
      <c r="GO209" s="7">
        <v>8.5440000000000005</v>
      </c>
      <c r="GP209" s="7">
        <v>8.5440000000000005</v>
      </c>
      <c r="GQ209" s="7">
        <v>10.728</v>
      </c>
      <c r="GR209" s="7">
        <v>1</v>
      </c>
      <c r="GS209" s="7">
        <v>1</v>
      </c>
      <c r="GT209" s="7">
        <v>4</v>
      </c>
      <c r="GU209" s="7">
        <v>0</v>
      </c>
      <c r="GV209" s="7">
        <v>2</v>
      </c>
      <c r="GW209" s="4" t="s">
        <v>312</v>
      </c>
      <c r="GX209" s="7">
        <v>6.3550000000000004</v>
      </c>
      <c r="GY209" s="7">
        <v>106.428</v>
      </c>
      <c r="GZ209" s="7">
        <v>107.52500000000001</v>
      </c>
      <c r="HA209" s="7">
        <v>9</v>
      </c>
      <c r="HB209" s="7">
        <v>2</v>
      </c>
      <c r="HC209" s="7">
        <v>1</v>
      </c>
      <c r="HD209" s="7">
        <v>1</v>
      </c>
      <c r="HE209" s="7">
        <v>1</v>
      </c>
      <c r="HF209" s="7">
        <v>1</v>
      </c>
      <c r="HG209" s="7">
        <v>6</v>
      </c>
      <c r="HH209" s="7">
        <v>5</v>
      </c>
      <c r="HI209" s="4" t="s">
        <v>346</v>
      </c>
      <c r="HJ209" s="4" t="s">
        <v>347</v>
      </c>
      <c r="HK209" s="8"/>
      <c r="HL209" s="4" t="s">
        <v>2716</v>
      </c>
      <c r="HM209" s="6">
        <v>44267.405509259261</v>
      </c>
      <c r="HN209" s="6">
        <v>44267.438530092593</v>
      </c>
      <c r="HO209" s="7">
        <v>100</v>
      </c>
      <c r="HP209" s="7">
        <v>2853</v>
      </c>
      <c r="HQ209" s="7">
        <v>1</v>
      </c>
      <c r="HR209" s="6">
        <v>44267.438552268519</v>
      </c>
      <c r="HS209" s="4" t="s">
        <v>314</v>
      </c>
      <c r="HT209" s="4" t="s">
        <v>1220</v>
      </c>
      <c r="HU209" s="4" t="s">
        <v>1221</v>
      </c>
      <c r="HV209" s="4" t="s">
        <v>675</v>
      </c>
      <c r="HW209" s="7">
        <v>1</v>
      </c>
      <c r="HX209" s="7">
        <v>0</v>
      </c>
      <c r="HY209" s="7">
        <v>1</v>
      </c>
      <c r="HZ209" s="7">
        <v>1</v>
      </c>
      <c r="IA209" s="7">
        <v>2</v>
      </c>
      <c r="IB209" s="7">
        <v>1</v>
      </c>
      <c r="IC209" s="7">
        <v>1</v>
      </c>
      <c r="ID209" s="7">
        <v>1</v>
      </c>
      <c r="IE209" s="4" t="s">
        <v>594</v>
      </c>
      <c r="IF209" s="7">
        <v>3</v>
      </c>
      <c r="IG209" s="7">
        <v>0</v>
      </c>
      <c r="IH209" s="4" t="s">
        <v>391</v>
      </c>
      <c r="II209" s="4" t="s">
        <v>391</v>
      </c>
      <c r="IJ209" s="4"/>
      <c r="IK209" s="73">
        <v>1</v>
      </c>
      <c r="IL209" s="73">
        <v>33</v>
      </c>
      <c r="IM209" s="73">
        <v>33</v>
      </c>
      <c r="IN209" s="4"/>
      <c r="IO209" s="73">
        <v>1</v>
      </c>
      <c r="IP209" s="4" t="s">
        <v>2729</v>
      </c>
      <c r="IQ209" s="73">
        <v>17</v>
      </c>
      <c r="IR209" s="73">
        <v>17</v>
      </c>
      <c r="IS209" s="4"/>
      <c r="IT209" s="73">
        <v>0</v>
      </c>
      <c r="IU209" s="73">
        <v>13</v>
      </c>
      <c r="IV209" s="73">
        <v>13</v>
      </c>
      <c r="IW209" s="4"/>
      <c r="IX209" s="73">
        <v>0</v>
      </c>
      <c r="IY209" s="4" t="s">
        <v>2729</v>
      </c>
      <c r="IZ209" s="73">
        <v>40</v>
      </c>
      <c r="JA209" s="73">
        <v>40</v>
      </c>
      <c r="JB209" s="4"/>
      <c r="JC209" s="73">
        <v>1</v>
      </c>
      <c r="JD209" s="4" t="s">
        <v>1511</v>
      </c>
      <c r="JE209" s="73">
        <v>30</v>
      </c>
      <c r="JF209" s="4"/>
      <c r="JG209" s="73">
        <v>0</v>
      </c>
      <c r="JH209" s="4" t="s">
        <v>2730</v>
      </c>
      <c r="JI209" s="7">
        <v>4</v>
      </c>
      <c r="JJ209" s="7">
        <v>0</v>
      </c>
      <c r="JK209" s="7">
        <v>2</v>
      </c>
      <c r="JL209" s="7">
        <v>1</v>
      </c>
      <c r="JM209" s="4" t="s">
        <v>2731</v>
      </c>
      <c r="JN209" s="7">
        <v>1</v>
      </c>
      <c r="JO209" s="7">
        <v>1</v>
      </c>
      <c r="JP209" s="7">
        <v>1</v>
      </c>
      <c r="JQ209" s="7">
        <v>1</v>
      </c>
      <c r="JR209" s="7">
        <v>2</v>
      </c>
      <c r="JS209" s="4" t="s">
        <v>2732</v>
      </c>
      <c r="JT209" s="7">
        <v>1</v>
      </c>
      <c r="JU209" s="7">
        <v>2</v>
      </c>
      <c r="JV209" s="4" t="s">
        <v>2733</v>
      </c>
      <c r="JW209" s="7">
        <v>2</v>
      </c>
      <c r="JX209" s="7">
        <v>3</v>
      </c>
      <c r="JY209" s="7">
        <v>0</v>
      </c>
      <c r="JZ209" s="7">
        <v>1</v>
      </c>
      <c r="KA209" s="7">
        <v>0</v>
      </c>
      <c r="KB209" s="4" t="s">
        <v>336</v>
      </c>
      <c r="KC209" s="4" t="s">
        <v>387</v>
      </c>
      <c r="KD209" s="7">
        <v>1</v>
      </c>
      <c r="KE209" s="7">
        <v>4.9480000000000004</v>
      </c>
      <c r="KF209" s="7">
        <v>8.1720000000000006</v>
      </c>
      <c r="KG209" s="7">
        <v>22.954000000000001</v>
      </c>
      <c r="KH209" s="7">
        <v>6</v>
      </c>
      <c r="KI209" s="7">
        <v>1</v>
      </c>
      <c r="KJ209" s="7">
        <v>1</v>
      </c>
      <c r="KK209" s="7">
        <v>1</v>
      </c>
      <c r="KL209" s="7">
        <v>1</v>
      </c>
      <c r="KM209" s="7">
        <v>1</v>
      </c>
      <c r="KN209" s="7">
        <v>11</v>
      </c>
      <c r="KO209" s="7">
        <v>1</v>
      </c>
      <c r="KP209" s="4" t="s">
        <v>312</v>
      </c>
      <c r="KQ209" s="4" t="s">
        <v>313</v>
      </c>
      <c r="KR209" s="7">
        <v>1</v>
      </c>
      <c r="KS209" s="4" t="s">
        <v>633</v>
      </c>
      <c r="KT209" s="4" t="s">
        <v>313</v>
      </c>
      <c r="KU209" s="7">
        <v>4</v>
      </c>
      <c r="KV209" s="7">
        <v>4</v>
      </c>
      <c r="KW209" s="7">
        <v>4</v>
      </c>
      <c r="KX209" s="7">
        <v>4</v>
      </c>
      <c r="KY209" s="7">
        <v>4</v>
      </c>
      <c r="KZ209" s="7">
        <v>4</v>
      </c>
      <c r="LA209" s="7">
        <v>4</v>
      </c>
      <c r="LB209" s="7">
        <v>4</v>
      </c>
      <c r="LC209" s="7">
        <v>4</v>
      </c>
      <c r="LD209" s="7">
        <v>4</v>
      </c>
      <c r="LE209" s="7">
        <v>4</v>
      </c>
      <c r="LF209" s="7">
        <v>4</v>
      </c>
      <c r="LG209" s="7">
        <v>4</v>
      </c>
      <c r="LH209" s="7">
        <v>1</v>
      </c>
      <c r="LI209" s="7">
        <v>3</v>
      </c>
      <c r="LJ209" s="7">
        <v>3</v>
      </c>
      <c r="LK209" s="7">
        <v>3</v>
      </c>
      <c r="LL209" s="7">
        <v>3</v>
      </c>
      <c r="LM209" s="7">
        <v>3</v>
      </c>
      <c r="LN209" s="7">
        <v>3</v>
      </c>
      <c r="LO209" s="7">
        <v>3</v>
      </c>
      <c r="LP209" s="7">
        <v>3</v>
      </c>
      <c r="LQ209" s="7">
        <v>3</v>
      </c>
      <c r="LR209" s="7">
        <v>3</v>
      </c>
      <c r="LS209" s="7">
        <v>3</v>
      </c>
      <c r="LT209" s="7">
        <v>3</v>
      </c>
      <c r="LU209" s="7">
        <v>3</v>
      </c>
      <c r="LV209" s="4" t="s">
        <v>2734</v>
      </c>
      <c r="LW209" s="4" t="s">
        <v>2735</v>
      </c>
      <c r="LX209" s="4" t="s">
        <v>2736</v>
      </c>
      <c r="LY209" s="4" t="s">
        <v>2737</v>
      </c>
      <c r="LZ209" s="7">
        <v>53</v>
      </c>
      <c r="MA209">
        <f t="shared" si="175"/>
        <v>3</v>
      </c>
      <c r="MB209">
        <f t="shared" si="176"/>
        <v>7</v>
      </c>
      <c r="MC209">
        <f t="shared" si="177"/>
        <v>6</v>
      </c>
      <c r="MD209">
        <f t="shared" si="178"/>
        <v>5</v>
      </c>
      <c r="ME209">
        <f t="shared" si="208"/>
        <v>48</v>
      </c>
      <c r="MF209">
        <f t="shared" si="209"/>
        <v>0.5</v>
      </c>
      <c r="MG209">
        <f t="shared" si="210"/>
        <v>1.1666666666666667</v>
      </c>
      <c r="MH209">
        <f t="shared" si="211"/>
        <v>1.2</v>
      </c>
      <c r="MI209">
        <f t="shared" si="212"/>
        <v>1</v>
      </c>
      <c r="MJ209">
        <f t="shared" si="213"/>
        <v>4</v>
      </c>
      <c r="MK209">
        <f t="shared" si="214"/>
        <v>0.4</v>
      </c>
      <c r="ML209">
        <f t="shared" si="215"/>
        <v>3.6</v>
      </c>
      <c r="MM209">
        <f t="shared" si="216"/>
        <v>0</v>
      </c>
      <c r="MN209">
        <f t="shared" si="217"/>
        <v>4</v>
      </c>
      <c r="MO209">
        <f t="shared" si="218"/>
        <v>0.33333333333333331</v>
      </c>
      <c r="MP209">
        <f t="shared" si="219"/>
        <v>3.6666666666666665</v>
      </c>
      <c r="MQ209">
        <f t="shared" si="220"/>
        <v>0</v>
      </c>
      <c r="MR209">
        <f t="shared" si="221"/>
        <v>3.3333333333333335</v>
      </c>
      <c r="MS209">
        <f t="shared" si="222"/>
        <v>80.428571428571431</v>
      </c>
      <c r="MT209">
        <f t="shared" si="223"/>
        <v>75.142857142857139</v>
      </c>
      <c r="MU209" s="77">
        <f t="shared" si="179"/>
        <v>0</v>
      </c>
      <c r="MV209">
        <f t="shared" si="180"/>
        <v>1</v>
      </c>
      <c r="MW209">
        <v>0</v>
      </c>
      <c r="MX209">
        <v>0</v>
      </c>
      <c r="MY209">
        <f t="shared" si="181"/>
        <v>1</v>
      </c>
      <c r="MZ209">
        <v>0</v>
      </c>
      <c r="NA209">
        <v>0</v>
      </c>
      <c r="NB209">
        <f t="shared" si="182"/>
        <v>0</v>
      </c>
      <c r="NC209">
        <f t="shared" si="183"/>
        <v>0</v>
      </c>
      <c r="ND209">
        <f t="shared" si="184"/>
        <v>0</v>
      </c>
      <c r="NE209">
        <f t="shared" si="185"/>
        <v>0</v>
      </c>
      <c r="NF209">
        <f t="shared" si="186"/>
        <v>1</v>
      </c>
      <c r="NG209">
        <f t="shared" si="187"/>
        <v>1</v>
      </c>
      <c r="NH209">
        <f t="shared" si="188"/>
        <v>1</v>
      </c>
      <c r="NI209">
        <f t="shared" si="189"/>
        <v>1</v>
      </c>
      <c r="NJ209">
        <f t="shared" si="190"/>
        <v>0</v>
      </c>
      <c r="NK209">
        <f t="shared" si="191"/>
        <v>0</v>
      </c>
      <c r="NL209">
        <f t="shared" si="192"/>
        <v>1</v>
      </c>
      <c r="NM209">
        <f t="shared" si="193"/>
        <v>0</v>
      </c>
      <c r="NN209" s="77">
        <f t="shared" si="194"/>
        <v>1</v>
      </c>
      <c r="NO209" s="77">
        <f t="shared" si="195"/>
        <v>0</v>
      </c>
      <c r="NP209" s="77">
        <f t="shared" si="196"/>
        <v>1</v>
      </c>
      <c r="NQ209" s="77">
        <f t="shared" si="197"/>
        <v>0</v>
      </c>
      <c r="NR209" s="77">
        <f t="shared" si="198"/>
        <v>0</v>
      </c>
      <c r="NS209" s="77">
        <f t="shared" si="199"/>
        <v>0</v>
      </c>
      <c r="NT209" s="77">
        <f t="shared" si="200"/>
        <v>0</v>
      </c>
      <c r="NU209" s="77">
        <f t="shared" si="201"/>
        <v>0</v>
      </c>
      <c r="NV209" s="77">
        <f t="shared" si="202"/>
        <v>0</v>
      </c>
      <c r="NW209" s="77" t="e">
        <f>IF(LEN(VLOOKUP(I:I,#REF!, 2, 0))=0, "", VLOOKUP(I:I,#REF!, 2, 0))</f>
        <v>#REF!</v>
      </c>
      <c r="NX209" s="77" t="e">
        <f>IF(LEN(VLOOKUP(I:I,#REF!, 3, 0))=0, "", VLOOKUP(I:I,#REF!, 3, 0))</f>
        <v>#REF!</v>
      </c>
      <c r="NY209" s="77">
        <f t="shared" si="224"/>
        <v>0.33333333333333331</v>
      </c>
      <c r="NZ209" s="77">
        <f t="shared" si="225"/>
        <v>0</v>
      </c>
      <c r="OA209" s="77">
        <f t="shared" si="226"/>
        <v>1</v>
      </c>
      <c r="OB209" s="77">
        <f t="shared" si="203"/>
        <v>0.33333333333333331</v>
      </c>
      <c r="OC209">
        <f t="shared" si="204"/>
        <v>0</v>
      </c>
      <c r="OD209" s="77">
        <f t="shared" si="227"/>
        <v>0.5</v>
      </c>
      <c r="OE209">
        <f t="shared" si="205"/>
        <v>0.33333333333333331</v>
      </c>
      <c r="OF209">
        <f t="shared" si="206"/>
        <v>0.36363636363636365</v>
      </c>
      <c r="OG209" t="e">
        <f t="shared" si="228"/>
        <v>#REF!</v>
      </c>
      <c r="OH209">
        <f t="shared" si="207"/>
        <v>0.33333333333333331</v>
      </c>
      <c r="OI209">
        <f t="shared" si="229"/>
        <v>0.5</v>
      </c>
      <c r="OJ209" s="77">
        <f t="shared" si="230"/>
        <v>0.25</v>
      </c>
      <c r="OK209" t="e">
        <f>IF(LEN(VLOOKUP(I:I,#REF!, 2, 0))=0, "", VLOOKUP(I:I,#REF!, 2, 0))</f>
        <v>#REF!</v>
      </c>
      <c r="OL209" t="e">
        <f>IF(LEN(VLOOKUP(I:I,#REF!, 3, 0))=0, "", VLOOKUP(I:I,#REF!, 3, 0))</f>
        <v>#REF!</v>
      </c>
      <c r="OM209">
        <v>1</v>
      </c>
      <c r="ON209">
        <v>0</v>
      </c>
      <c r="OO209" s="1">
        <v>0</v>
      </c>
      <c r="OP209">
        <f t="shared" si="231"/>
        <v>6</v>
      </c>
      <c r="OQ209">
        <v>0</v>
      </c>
      <c r="OR209">
        <v>7</v>
      </c>
      <c r="OS209">
        <f t="shared" si="232"/>
        <v>2</v>
      </c>
    </row>
    <row r="210" spans="3:409" ht="18" customHeight="1">
      <c r="F210">
        <v>1</v>
      </c>
      <c r="G210">
        <v>1</v>
      </c>
      <c r="H210" s="112" t="s">
        <v>5855</v>
      </c>
      <c r="I210" s="112" t="s">
        <v>5855</v>
      </c>
      <c r="J210" s="22"/>
      <c r="K210" s="23">
        <v>44264.408703703702</v>
      </c>
      <c r="L210" s="23">
        <v>44264.452222222222</v>
      </c>
      <c r="M210" s="24">
        <v>100</v>
      </c>
      <c r="N210" s="24">
        <v>1</v>
      </c>
      <c r="O210" s="74">
        <v>1</v>
      </c>
      <c r="P210" s="25" t="s">
        <v>313</v>
      </c>
      <c r="Q210" s="24">
        <v>3759</v>
      </c>
      <c r="R210" s="24">
        <v>1</v>
      </c>
      <c r="S210" s="23">
        <v>44264.452239363425</v>
      </c>
      <c r="T210" s="25" t="s">
        <v>314</v>
      </c>
      <c r="U210" s="25" t="s">
        <v>5200</v>
      </c>
      <c r="V210" s="25" t="s">
        <v>5201</v>
      </c>
      <c r="W210" s="25" t="s">
        <v>317</v>
      </c>
      <c r="X210" s="24">
        <v>24.082999999999998</v>
      </c>
      <c r="Y210" s="24">
        <v>33.963000000000001</v>
      </c>
      <c r="Z210" s="24">
        <v>35.462000000000003</v>
      </c>
      <c r="AA210" s="24">
        <v>2</v>
      </c>
      <c r="AB210" s="24">
        <v>3</v>
      </c>
      <c r="AC210" s="24">
        <v>0</v>
      </c>
      <c r="AD210" s="24">
        <v>1</v>
      </c>
      <c r="AE210" s="24">
        <v>0</v>
      </c>
      <c r="AF210" s="24">
        <v>0</v>
      </c>
      <c r="AG210" s="24">
        <v>2</v>
      </c>
      <c r="AH210" s="24">
        <v>1</v>
      </c>
      <c r="AI210" s="24">
        <v>0</v>
      </c>
      <c r="AJ210" s="25" t="s">
        <v>5856</v>
      </c>
      <c r="AK210" s="24">
        <v>2.7010000000000001</v>
      </c>
      <c r="AL210" s="24">
        <v>7.0170000000000003</v>
      </c>
      <c r="AM210" s="24">
        <v>8.5380000000000003</v>
      </c>
      <c r="AN210" s="24">
        <v>2</v>
      </c>
      <c r="AO210" s="24">
        <v>3</v>
      </c>
      <c r="AP210" s="24">
        <v>0</v>
      </c>
      <c r="AQ210" s="24">
        <v>0</v>
      </c>
      <c r="AR210" s="24">
        <v>0</v>
      </c>
      <c r="AS210" s="24">
        <v>157.90100000000001</v>
      </c>
      <c r="AT210" s="24">
        <v>0</v>
      </c>
      <c r="AU210" s="24">
        <v>111.45</v>
      </c>
      <c r="AV210" s="24">
        <v>141.983</v>
      </c>
      <c r="AW210" s="24">
        <v>244.3</v>
      </c>
      <c r="AX210" s="24">
        <v>2</v>
      </c>
      <c r="AY210" s="25" t="s">
        <v>5857</v>
      </c>
      <c r="AZ210" s="25" t="s">
        <v>377</v>
      </c>
      <c r="BA210" s="25"/>
      <c r="BB210" s="74">
        <v>1</v>
      </c>
      <c r="BC210" s="25" t="s">
        <v>5858</v>
      </c>
      <c r="BD210" s="24">
        <v>0</v>
      </c>
      <c r="BE210" s="24">
        <v>0</v>
      </c>
      <c r="BF210" s="24">
        <v>279.04300000000001</v>
      </c>
      <c r="BG210" s="24">
        <v>0</v>
      </c>
      <c r="BH210" s="24">
        <v>2.4249999999999998</v>
      </c>
      <c r="BI210" s="24">
        <v>2.4249999999999998</v>
      </c>
      <c r="BJ210" s="24">
        <v>6.0880000000000001</v>
      </c>
      <c r="BK210" s="24">
        <v>1</v>
      </c>
      <c r="BL210" s="25" t="s">
        <v>377</v>
      </c>
      <c r="BM210" s="24">
        <v>0</v>
      </c>
      <c r="BN210" s="24">
        <v>0</v>
      </c>
      <c r="BO210" s="24">
        <v>49.475000000000001</v>
      </c>
      <c r="BP210" s="24">
        <v>0</v>
      </c>
      <c r="BQ210" s="24">
        <v>100</v>
      </c>
      <c r="BR210" s="24">
        <v>100</v>
      </c>
      <c r="BS210" s="24">
        <v>164.09200000000001</v>
      </c>
      <c r="BT210" s="24">
        <v>192.97200000000001</v>
      </c>
      <c r="BU210" s="24">
        <v>380.49</v>
      </c>
      <c r="BV210" s="24">
        <v>2</v>
      </c>
      <c r="BW210" s="25" t="s">
        <v>5859</v>
      </c>
      <c r="BX210" s="25" t="s">
        <v>572</v>
      </c>
      <c r="BY210" s="25"/>
      <c r="BZ210" s="74">
        <v>0</v>
      </c>
      <c r="CA210" s="25" t="s">
        <v>5860</v>
      </c>
      <c r="CB210" s="24">
        <v>0</v>
      </c>
      <c r="CC210" s="24">
        <v>0</v>
      </c>
      <c r="CD210" s="24">
        <v>47.293999999999997</v>
      </c>
      <c r="CE210" s="24">
        <v>0</v>
      </c>
      <c r="CF210" s="24">
        <v>100</v>
      </c>
      <c r="CG210" s="24">
        <v>100</v>
      </c>
      <c r="CH210" s="24">
        <v>43.567999999999998</v>
      </c>
      <c r="CI210" s="24">
        <v>54.853999999999999</v>
      </c>
      <c r="CJ210" s="24">
        <v>63.816000000000003</v>
      </c>
      <c r="CK210" s="24">
        <v>2</v>
      </c>
      <c r="CL210" s="99" t="s">
        <v>413</v>
      </c>
      <c r="CM210" s="96" t="s">
        <v>414</v>
      </c>
      <c r="CN210" s="24">
        <v>0</v>
      </c>
      <c r="CO210" s="24">
        <v>0</v>
      </c>
      <c r="CP210" s="24">
        <v>163.89400000000001</v>
      </c>
      <c r="CQ210" s="24">
        <v>0</v>
      </c>
      <c r="CR210" s="24">
        <v>100</v>
      </c>
      <c r="CS210" s="24">
        <v>100</v>
      </c>
      <c r="CT210" s="24">
        <v>3</v>
      </c>
      <c r="CU210" s="24">
        <v>1</v>
      </c>
      <c r="CV210" s="25" t="s">
        <v>5861</v>
      </c>
      <c r="CW210" s="24">
        <v>0</v>
      </c>
      <c r="CX210" s="24">
        <v>0</v>
      </c>
      <c r="CY210" s="24">
        <v>227.99199999999999</v>
      </c>
      <c r="CZ210" s="24">
        <v>0</v>
      </c>
      <c r="DA210" s="24">
        <v>1.792</v>
      </c>
      <c r="DB210" s="24">
        <v>1.792</v>
      </c>
      <c r="DC210" s="24">
        <v>4.3</v>
      </c>
      <c r="DD210" s="24">
        <v>1</v>
      </c>
      <c r="DE210" s="25" t="s">
        <v>377</v>
      </c>
      <c r="DF210" s="24">
        <v>0</v>
      </c>
      <c r="DG210" s="24">
        <v>0</v>
      </c>
      <c r="DH210" s="24">
        <v>54.518000000000001</v>
      </c>
      <c r="DI210" s="24">
        <v>0</v>
      </c>
      <c r="DJ210" s="24">
        <v>90</v>
      </c>
      <c r="DK210" s="24">
        <v>91</v>
      </c>
      <c r="DL210" s="24">
        <v>127.30200000000001</v>
      </c>
      <c r="DM210" s="24">
        <v>306.39999999999998</v>
      </c>
      <c r="DN210" s="24">
        <v>358.12799999999999</v>
      </c>
      <c r="DO210" s="24">
        <v>4</v>
      </c>
      <c r="DP210" s="25" t="s">
        <v>1116</v>
      </c>
      <c r="DQ210" s="25" t="s">
        <v>3754</v>
      </c>
      <c r="DR210" s="25" t="s">
        <v>956</v>
      </c>
      <c r="DS210" s="74">
        <v>1</v>
      </c>
      <c r="DT210" s="25" t="s">
        <v>5862</v>
      </c>
      <c r="DU210" s="24">
        <v>0</v>
      </c>
      <c r="DV210" s="24">
        <v>0</v>
      </c>
      <c r="DW210" s="24">
        <v>70.647999999999996</v>
      </c>
      <c r="DX210" s="24">
        <v>0</v>
      </c>
      <c r="DY210" s="24">
        <v>100</v>
      </c>
      <c r="DZ210" s="24">
        <v>90</v>
      </c>
      <c r="EA210" s="24">
        <v>26.611000000000001</v>
      </c>
      <c r="EB210" s="24">
        <v>45.191000000000003</v>
      </c>
      <c r="EC210" s="24">
        <v>50.286000000000001</v>
      </c>
      <c r="ED210" s="24">
        <v>2</v>
      </c>
      <c r="EE210" s="96" t="s">
        <v>417</v>
      </c>
      <c r="EF210" s="96" t="s">
        <v>5863</v>
      </c>
      <c r="EG210" s="24">
        <v>0</v>
      </c>
      <c r="EH210" s="24">
        <v>0</v>
      </c>
      <c r="EI210" s="24">
        <v>167.28700000000001</v>
      </c>
      <c r="EJ210" s="24">
        <v>0</v>
      </c>
      <c r="EK210" s="24">
        <v>95</v>
      </c>
      <c r="EL210" s="24">
        <v>100</v>
      </c>
      <c r="EM210" s="24">
        <v>2</v>
      </c>
      <c r="EN210" s="24">
        <v>0</v>
      </c>
      <c r="EO210" s="25" t="s">
        <v>5864</v>
      </c>
      <c r="EP210" s="24">
        <v>19.425000000000001</v>
      </c>
      <c r="EQ210" s="24">
        <v>22.126999999999999</v>
      </c>
      <c r="ER210" s="24">
        <v>35.798999999999999</v>
      </c>
      <c r="ES210" s="24">
        <v>2</v>
      </c>
      <c r="ET210" s="25" t="s">
        <v>606</v>
      </c>
      <c r="EU210" s="24">
        <v>0</v>
      </c>
      <c r="EV210" s="24">
        <v>0</v>
      </c>
      <c r="EW210" s="24">
        <v>284.40100000000001</v>
      </c>
      <c r="EX210" s="24">
        <v>0</v>
      </c>
      <c r="EY210" s="24">
        <v>95</v>
      </c>
      <c r="EZ210" s="24">
        <v>95</v>
      </c>
      <c r="FA210" s="24">
        <v>2.6520000000000001</v>
      </c>
      <c r="FB210" s="24">
        <v>69.941999999999993</v>
      </c>
      <c r="FC210" s="24">
        <v>71.463999999999999</v>
      </c>
      <c r="FD210" s="24">
        <v>5</v>
      </c>
      <c r="FE210" s="25" t="s">
        <v>5865</v>
      </c>
      <c r="FF210" s="24">
        <v>3</v>
      </c>
      <c r="FG210" s="24">
        <v>3</v>
      </c>
      <c r="FH210" s="24">
        <v>3</v>
      </c>
      <c r="FI210" s="24">
        <v>0</v>
      </c>
      <c r="FJ210" s="24">
        <v>2</v>
      </c>
      <c r="FK210" s="24">
        <v>0</v>
      </c>
      <c r="FL210" s="25" t="s">
        <v>313</v>
      </c>
      <c r="FM210" s="25" t="s">
        <v>313</v>
      </c>
      <c r="FN210" s="24">
        <v>1</v>
      </c>
      <c r="FO210" s="24">
        <v>49.162999999999997</v>
      </c>
      <c r="FP210" s="24">
        <v>113.785</v>
      </c>
      <c r="FQ210" s="24">
        <v>115.587</v>
      </c>
      <c r="FR210" s="24">
        <v>3</v>
      </c>
      <c r="FS210" s="25" t="s">
        <v>420</v>
      </c>
      <c r="FT210" s="25" t="s">
        <v>323</v>
      </c>
      <c r="FU210" s="25"/>
      <c r="FV210" s="74">
        <v>1</v>
      </c>
      <c r="FW210" s="25" t="s">
        <v>5866</v>
      </c>
      <c r="FX210" s="25" t="s">
        <v>370</v>
      </c>
      <c r="FY210" s="24">
        <v>47.383000000000003</v>
      </c>
      <c r="FZ210" s="24">
        <v>228.529</v>
      </c>
      <c r="GA210" s="24">
        <v>231.83500000000001</v>
      </c>
      <c r="GB210" s="24">
        <v>5</v>
      </c>
      <c r="GC210" s="25" t="s">
        <v>1511</v>
      </c>
      <c r="GD210" s="25" t="s">
        <v>368</v>
      </c>
      <c r="GE210" s="25"/>
      <c r="GF210" s="74">
        <v>1</v>
      </c>
      <c r="GG210" s="25" t="s">
        <v>5867</v>
      </c>
      <c r="GH210" s="25" t="s">
        <v>360</v>
      </c>
      <c r="GI210" s="24">
        <v>15.923999999999999</v>
      </c>
      <c r="GJ210" s="24">
        <v>29.097999999999999</v>
      </c>
      <c r="GK210" s="24">
        <v>61.393000000000001</v>
      </c>
      <c r="GL210" s="24">
        <v>2</v>
      </c>
      <c r="GM210" s="24">
        <v>1</v>
      </c>
      <c r="GN210" s="25" t="s">
        <v>5868</v>
      </c>
      <c r="GO210" s="24">
        <v>14.622</v>
      </c>
      <c r="GP210" s="24">
        <v>14.622</v>
      </c>
      <c r="GQ210" s="24">
        <v>16.8</v>
      </c>
      <c r="GR210" s="24">
        <v>1</v>
      </c>
      <c r="GS210" s="24">
        <v>1</v>
      </c>
      <c r="GT210" s="24">
        <v>3</v>
      </c>
      <c r="GU210" s="24">
        <v>0</v>
      </c>
      <c r="GV210" s="24">
        <v>1</v>
      </c>
      <c r="GW210" s="25" t="s">
        <v>313</v>
      </c>
      <c r="GX210" s="24">
        <v>5.1609999999999996</v>
      </c>
      <c r="GY210" s="24">
        <v>54.095999999999997</v>
      </c>
      <c r="GZ210" s="24">
        <v>55.344000000000001</v>
      </c>
      <c r="HA210" s="24">
        <v>9</v>
      </c>
      <c r="HB210" s="24">
        <v>1</v>
      </c>
      <c r="HC210" s="24">
        <v>2</v>
      </c>
      <c r="HD210" s="24">
        <v>2</v>
      </c>
      <c r="HE210" s="24">
        <v>2</v>
      </c>
      <c r="HF210" s="24">
        <v>1</v>
      </c>
      <c r="HG210" s="24">
        <v>5</v>
      </c>
      <c r="HH210" s="24">
        <v>5</v>
      </c>
      <c r="HI210" s="25" t="s">
        <v>3684</v>
      </c>
      <c r="HJ210" s="25" t="s">
        <v>3685</v>
      </c>
      <c r="HK210" s="8"/>
      <c r="HL210" s="25" t="s">
        <v>5855</v>
      </c>
      <c r="HM210" s="23">
        <v>44267.407824074071</v>
      </c>
      <c r="HN210" s="23">
        <v>44267.441666666666</v>
      </c>
      <c r="HO210" s="24">
        <v>100</v>
      </c>
      <c r="HP210" s="24">
        <v>2923</v>
      </c>
      <c r="HQ210" s="24">
        <v>1</v>
      </c>
      <c r="HR210" s="23">
        <v>44267.441681863427</v>
      </c>
      <c r="HS210" s="25" t="s">
        <v>314</v>
      </c>
      <c r="HT210" s="25" t="s">
        <v>5200</v>
      </c>
      <c r="HU210" s="25" t="s">
        <v>5201</v>
      </c>
      <c r="HV210" s="25" t="s">
        <v>317</v>
      </c>
      <c r="HW210" s="24">
        <v>1</v>
      </c>
      <c r="HX210" s="24">
        <v>2</v>
      </c>
      <c r="HY210" s="24">
        <v>1</v>
      </c>
      <c r="HZ210" s="24">
        <v>1</v>
      </c>
      <c r="IA210" s="24">
        <v>2</v>
      </c>
      <c r="IB210" s="24">
        <v>1</v>
      </c>
      <c r="IC210" s="24">
        <v>2</v>
      </c>
      <c r="ID210" s="24">
        <v>1</v>
      </c>
      <c r="IE210" s="25" t="s">
        <v>5869</v>
      </c>
      <c r="IF210" s="24">
        <v>3</v>
      </c>
      <c r="IG210" s="24">
        <v>0</v>
      </c>
      <c r="IH210" s="25" t="s">
        <v>4857</v>
      </c>
      <c r="II210" s="25" t="s">
        <v>391</v>
      </c>
      <c r="IJ210" s="25"/>
      <c r="IK210" s="74">
        <v>1</v>
      </c>
      <c r="IL210" s="25" t="s">
        <v>1989</v>
      </c>
      <c r="IM210" s="74">
        <v>33</v>
      </c>
      <c r="IN210" s="25"/>
      <c r="IO210" s="74">
        <v>1</v>
      </c>
      <c r="IP210" s="25" t="s">
        <v>5870</v>
      </c>
      <c r="IQ210" s="25" t="s">
        <v>5871</v>
      </c>
      <c r="IR210" s="74">
        <v>22</v>
      </c>
      <c r="IS210" s="25"/>
      <c r="IT210" s="74">
        <v>1</v>
      </c>
      <c r="IU210" s="25" t="s">
        <v>1614</v>
      </c>
      <c r="IV210" s="74">
        <v>21</v>
      </c>
      <c r="IW210" s="25"/>
      <c r="IX210" s="74">
        <v>1</v>
      </c>
      <c r="IY210" s="25" t="s">
        <v>5872</v>
      </c>
      <c r="IZ210" s="25" t="s">
        <v>5873</v>
      </c>
      <c r="JA210" s="74">
        <v>40</v>
      </c>
      <c r="JB210" s="25"/>
      <c r="JC210" s="74">
        <v>1</v>
      </c>
      <c r="JD210" s="25" t="s">
        <v>5874</v>
      </c>
      <c r="JE210" s="74">
        <v>60</v>
      </c>
      <c r="JF210" s="25"/>
      <c r="JG210" s="74">
        <v>1</v>
      </c>
      <c r="JH210" s="25" t="s">
        <v>5875</v>
      </c>
      <c r="JI210" s="24">
        <v>3</v>
      </c>
      <c r="JJ210" s="24">
        <v>0</v>
      </c>
      <c r="JK210" s="24">
        <v>2</v>
      </c>
      <c r="JL210" s="24">
        <v>2</v>
      </c>
      <c r="JM210" s="25" t="s">
        <v>5876</v>
      </c>
      <c r="JN210" s="24">
        <v>1</v>
      </c>
      <c r="JO210" s="24">
        <v>1</v>
      </c>
      <c r="JP210" s="24">
        <v>2</v>
      </c>
      <c r="JQ210" s="24">
        <v>3</v>
      </c>
      <c r="JR210" s="24">
        <v>1</v>
      </c>
      <c r="JS210" s="25" t="s">
        <v>5877</v>
      </c>
      <c r="JT210" s="24">
        <v>2</v>
      </c>
      <c r="JU210" s="24">
        <v>1</v>
      </c>
      <c r="JV210" s="25" t="s">
        <v>5878</v>
      </c>
      <c r="JW210" s="24">
        <v>2</v>
      </c>
      <c r="JX210" s="24">
        <v>3</v>
      </c>
      <c r="JY210" s="24">
        <v>0</v>
      </c>
      <c r="JZ210" s="24">
        <v>3</v>
      </c>
      <c r="KA210" s="24">
        <v>0</v>
      </c>
      <c r="KB210" s="25" t="s">
        <v>313</v>
      </c>
      <c r="KC210" s="25" t="s">
        <v>313</v>
      </c>
      <c r="KD210" s="24">
        <v>1</v>
      </c>
      <c r="KE210" s="24">
        <v>5.0999999999999996</v>
      </c>
      <c r="KF210" s="24">
        <v>15.837</v>
      </c>
      <c r="KG210" s="24">
        <v>17.027999999999999</v>
      </c>
      <c r="KH210" s="24">
        <v>5</v>
      </c>
      <c r="KI210" s="24">
        <v>1</v>
      </c>
      <c r="KJ210" s="24">
        <v>1</v>
      </c>
      <c r="KK210" s="24">
        <v>1</v>
      </c>
      <c r="KL210" s="24">
        <v>1</v>
      </c>
      <c r="KM210" s="24">
        <v>1</v>
      </c>
      <c r="KN210" s="24">
        <v>11</v>
      </c>
      <c r="KO210" s="24">
        <v>1</v>
      </c>
      <c r="KP210" s="25" t="s">
        <v>322</v>
      </c>
      <c r="KQ210" s="25" t="s">
        <v>313</v>
      </c>
      <c r="KR210" s="24">
        <v>1</v>
      </c>
      <c r="KS210" s="25" t="s">
        <v>633</v>
      </c>
      <c r="KT210" s="25" t="s">
        <v>313</v>
      </c>
      <c r="KU210" s="24">
        <v>3</v>
      </c>
      <c r="KV210" s="24">
        <v>4</v>
      </c>
      <c r="KW210" s="24">
        <v>4</v>
      </c>
      <c r="KX210" s="24">
        <v>3</v>
      </c>
      <c r="KY210" s="24">
        <v>4</v>
      </c>
      <c r="KZ210" s="24">
        <v>4</v>
      </c>
      <c r="LA210" s="24">
        <v>4</v>
      </c>
      <c r="LB210" s="24">
        <v>4</v>
      </c>
      <c r="LC210" s="24">
        <v>4</v>
      </c>
      <c r="LD210" s="24">
        <v>4</v>
      </c>
      <c r="LE210" s="24">
        <v>4</v>
      </c>
      <c r="LF210" s="24">
        <v>4</v>
      </c>
      <c r="LG210" s="24">
        <v>4</v>
      </c>
      <c r="LH210" s="24">
        <v>1</v>
      </c>
      <c r="LI210" s="24">
        <v>3</v>
      </c>
      <c r="LJ210" s="24">
        <v>3</v>
      </c>
      <c r="LK210" s="24">
        <v>3</v>
      </c>
      <c r="LL210" s="24">
        <v>3</v>
      </c>
      <c r="LM210" s="24">
        <v>2</v>
      </c>
      <c r="LN210" s="24">
        <v>5</v>
      </c>
      <c r="LO210" s="24">
        <v>5</v>
      </c>
      <c r="LP210" s="24">
        <v>5</v>
      </c>
      <c r="LQ210" s="24">
        <v>5</v>
      </c>
      <c r="LR210" s="24">
        <v>5</v>
      </c>
      <c r="LS210" s="24">
        <v>5</v>
      </c>
      <c r="LT210" s="24">
        <v>5</v>
      </c>
      <c r="LU210" s="24">
        <v>5</v>
      </c>
      <c r="LV210" s="25" t="s">
        <v>5879</v>
      </c>
      <c r="LW210" s="25" t="s">
        <v>920</v>
      </c>
      <c r="LX210" s="25" t="s">
        <v>920</v>
      </c>
      <c r="LY210" s="25" t="s">
        <v>5880</v>
      </c>
      <c r="LZ210" s="24">
        <v>51</v>
      </c>
      <c r="MA210">
        <f t="shared" si="175"/>
        <v>4</v>
      </c>
      <c r="MB210">
        <f t="shared" si="176"/>
        <v>8</v>
      </c>
      <c r="MC210">
        <f t="shared" si="177"/>
        <v>8</v>
      </c>
      <c r="MD210">
        <f t="shared" si="178"/>
        <v>5</v>
      </c>
      <c r="ME210">
        <f t="shared" si="208"/>
        <v>46</v>
      </c>
      <c r="MF210">
        <f t="shared" si="209"/>
        <v>0.66666666666666663</v>
      </c>
      <c r="MG210">
        <f t="shared" si="210"/>
        <v>1.3333333333333333</v>
      </c>
      <c r="MH210">
        <f t="shared" si="211"/>
        <v>1.6</v>
      </c>
      <c r="MI210">
        <f t="shared" si="212"/>
        <v>1</v>
      </c>
      <c r="MJ210">
        <f t="shared" si="213"/>
        <v>3.8333333333333335</v>
      </c>
      <c r="MK210">
        <f t="shared" si="214"/>
        <v>0.2</v>
      </c>
      <c r="ML210">
        <f t="shared" si="215"/>
        <v>2.8</v>
      </c>
      <c r="MM210">
        <f t="shared" si="216"/>
        <v>0</v>
      </c>
      <c r="MN210">
        <f t="shared" si="217"/>
        <v>3</v>
      </c>
      <c r="MO210">
        <f t="shared" si="218"/>
        <v>0.16666666666666666</v>
      </c>
      <c r="MP210">
        <f t="shared" si="219"/>
        <v>2.8333333333333335</v>
      </c>
      <c r="MQ210">
        <f t="shared" si="220"/>
        <v>0</v>
      </c>
      <c r="MR210">
        <f t="shared" si="221"/>
        <v>3</v>
      </c>
      <c r="MS210">
        <f t="shared" si="222"/>
        <v>97.142857142857139</v>
      </c>
      <c r="MT210">
        <f t="shared" si="223"/>
        <v>96.571428571428569</v>
      </c>
      <c r="MU210" s="77">
        <f t="shared" si="179"/>
        <v>1</v>
      </c>
      <c r="MV210">
        <f t="shared" si="180"/>
        <v>0</v>
      </c>
      <c r="MW210">
        <v>1</v>
      </c>
      <c r="MX210">
        <v>1</v>
      </c>
      <c r="MY210">
        <f t="shared" si="181"/>
        <v>1</v>
      </c>
      <c r="MZ210">
        <v>1</v>
      </c>
      <c r="NA210">
        <v>0</v>
      </c>
      <c r="NB210">
        <f t="shared" si="182"/>
        <v>1</v>
      </c>
      <c r="NC210">
        <f t="shared" si="183"/>
        <v>0</v>
      </c>
      <c r="ND210">
        <f t="shared" si="184"/>
        <v>1</v>
      </c>
      <c r="NE210">
        <f t="shared" si="185"/>
        <v>0</v>
      </c>
      <c r="NF210">
        <f t="shared" si="186"/>
        <v>1</v>
      </c>
      <c r="NG210">
        <f t="shared" si="187"/>
        <v>1</v>
      </c>
      <c r="NH210">
        <f t="shared" si="188"/>
        <v>1</v>
      </c>
      <c r="NI210">
        <f t="shared" si="189"/>
        <v>1</v>
      </c>
      <c r="NJ210">
        <f t="shared" si="190"/>
        <v>1</v>
      </c>
      <c r="NK210">
        <f t="shared" si="191"/>
        <v>1</v>
      </c>
      <c r="NL210">
        <f t="shared" si="192"/>
        <v>1</v>
      </c>
      <c r="NM210">
        <f t="shared" si="193"/>
        <v>1</v>
      </c>
      <c r="NN210" s="77">
        <f t="shared" si="194"/>
        <v>1</v>
      </c>
      <c r="NO210" s="77">
        <f t="shared" si="195"/>
        <v>1</v>
      </c>
      <c r="NP210" s="77">
        <f t="shared" si="196"/>
        <v>1</v>
      </c>
      <c r="NQ210" s="77">
        <f t="shared" si="197"/>
        <v>0</v>
      </c>
      <c r="NR210" s="77">
        <f t="shared" si="198"/>
        <v>1</v>
      </c>
      <c r="NS210" s="77">
        <f t="shared" si="199"/>
        <v>1</v>
      </c>
      <c r="NT210" s="77">
        <f t="shared" si="200"/>
        <v>1</v>
      </c>
      <c r="NU210" s="77">
        <f t="shared" si="201"/>
        <v>1</v>
      </c>
      <c r="NV210" s="77">
        <f t="shared" si="202"/>
        <v>1</v>
      </c>
      <c r="NW210" s="77" t="e">
        <f>IF(LEN(VLOOKUP(I:I,#REF!, 2, 0))=0, "", VLOOKUP(I:I,#REF!, 2, 0))</f>
        <v>#REF!</v>
      </c>
      <c r="NX210" s="77" t="e">
        <f>IF(LEN(VLOOKUP(I:I,#REF!, 3, 0))=0, "", VLOOKUP(I:I,#REF!, 3, 0))</f>
        <v>#REF!</v>
      </c>
      <c r="NY210" s="77">
        <f t="shared" si="224"/>
        <v>0.66666666666666663</v>
      </c>
      <c r="NZ210" s="77">
        <f t="shared" si="225"/>
        <v>0.75</v>
      </c>
      <c r="OA210" s="77">
        <f t="shared" si="226"/>
        <v>0.5</v>
      </c>
      <c r="OB210" s="77">
        <f t="shared" si="203"/>
        <v>0.66666666666666663</v>
      </c>
      <c r="OC210">
        <f t="shared" si="204"/>
        <v>1</v>
      </c>
      <c r="OD210" s="77">
        <f t="shared" si="227"/>
        <v>0.5</v>
      </c>
      <c r="OE210">
        <f t="shared" si="205"/>
        <v>0.93333333333333335</v>
      </c>
      <c r="OF210">
        <f t="shared" si="206"/>
        <v>0.90909090909090906</v>
      </c>
      <c r="OG210" t="e">
        <f t="shared" si="228"/>
        <v>#REF!</v>
      </c>
      <c r="OH210">
        <f t="shared" si="207"/>
        <v>0.66666666666666663</v>
      </c>
      <c r="OI210">
        <f t="shared" si="229"/>
        <v>0.75</v>
      </c>
      <c r="OJ210" s="77">
        <f t="shared" si="230"/>
        <v>0.625</v>
      </c>
      <c r="OK210" t="e">
        <f>IF(LEN(VLOOKUP(I:I,#REF!, 2, 0))=0, "", VLOOKUP(I:I,#REF!, 2, 0))</f>
        <v>#REF!</v>
      </c>
      <c r="OL210" t="e">
        <f>IF(LEN(VLOOKUP(I:I,#REF!, 3, 0))=0, "", VLOOKUP(I:I,#REF!, 3, 0))</f>
        <v>#REF!</v>
      </c>
      <c r="OM210" t="s">
        <v>353</v>
      </c>
      <c r="ON210" t="s">
        <v>353</v>
      </c>
      <c r="OO210" s="1">
        <v>1</v>
      </c>
      <c r="OP210">
        <f t="shared" si="231"/>
        <v>7</v>
      </c>
      <c r="OQ210">
        <v>0</v>
      </c>
      <c r="OR210">
        <v>7</v>
      </c>
      <c r="OS210">
        <f t="shared" si="232"/>
        <v>3</v>
      </c>
    </row>
    <row r="211" spans="3:409" ht="18" customHeight="1">
      <c r="F211">
        <v>1</v>
      </c>
      <c r="G211">
        <v>1</v>
      </c>
      <c r="H211" s="112" t="s">
        <v>5881</v>
      </c>
      <c r="I211" s="112" t="s">
        <v>5881</v>
      </c>
      <c r="J211" s="22"/>
      <c r="K211" s="23">
        <v>44264.579432870371</v>
      </c>
      <c r="L211" s="23">
        <v>44264.636400462965</v>
      </c>
      <c r="M211" s="24">
        <v>100</v>
      </c>
      <c r="N211" s="24">
        <v>1</v>
      </c>
      <c r="O211" s="74">
        <v>1</v>
      </c>
      <c r="P211" s="25" t="s">
        <v>313</v>
      </c>
      <c r="Q211" s="24">
        <v>4921</v>
      </c>
      <c r="R211" s="24">
        <v>1</v>
      </c>
      <c r="S211" s="23">
        <v>44264.636407569444</v>
      </c>
      <c r="T211" s="25" t="s">
        <v>314</v>
      </c>
      <c r="U211" s="25" t="s">
        <v>407</v>
      </c>
      <c r="V211" s="25" t="s">
        <v>444</v>
      </c>
      <c r="W211" s="25" t="s">
        <v>1480</v>
      </c>
      <c r="X211" s="24">
        <v>25.317</v>
      </c>
      <c r="Y211" s="24">
        <v>31.012</v>
      </c>
      <c r="Z211" s="24">
        <v>33.777999999999999</v>
      </c>
      <c r="AA211" s="24">
        <v>2</v>
      </c>
      <c r="AB211" s="24">
        <v>2</v>
      </c>
      <c r="AC211" s="24">
        <v>1</v>
      </c>
      <c r="AD211" s="24">
        <v>1</v>
      </c>
      <c r="AE211" s="24">
        <v>0</v>
      </c>
      <c r="AF211" s="24">
        <v>0</v>
      </c>
      <c r="AG211" s="24">
        <v>0</v>
      </c>
      <c r="AH211" s="24">
        <v>1</v>
      </c>
      <c r="AI211" s="24">
        <v>2</v>
      </c>
      <c r="AJ211" s="25" t="s">
        <v>5882</v>
      </c>
      <c r="AK211" s="24">
        <v>2.7309999999999999</v>
      </c>
      <c r="AL211" s="24">
        <v>6.8390000000000004</v>
      </c>
      <c r="AM211" s="24">
        <v>13.443</v>
      </c>
      <c r="AN211" s="24">
        <v>2</v>
      </c>
      <c r="AO211" s="24">
        <v>2</v>
      </c>
      <c r="AP211" s="24">
        <v>1</v>
      </c>
      <c r="AQ211" s="24">
        <v>5.0359999999999996</v>
      </c>
      <c r="AR211" s="24">
        <v>5.0359999999999996</v>
      </c>
      <c r="AS211" s="24">
        <v>162.161</v>
      </c>
      <c r="AT211" s="24">
        <v>1</v>
      </c>
      <c r="AU211" s="24">
        <v>106.997</v>
      </c>
      <c r="AV211" s="24">
        <v>249.00800000000001</v>
      </c>
      <c r="AW211" s="24">
        <v>312.29399999999998</v>
      </c>
      <c r="AX211" s="24">
        <v>3</v>
      </c>
      <c r="AY211" s="25" t="s">
        <v>1943</v>
      </c>
      <c r="AZ211" s="25" t="s">
        <v>377</v>
      </c>
      <c r="BA211" s="25"/>
      <c r="BB211" s="74">
        <v>1</v>
      </c>
      <c r="BC211" s="25" t="s">
        <v>5883</v>
      </c>
      <c r="BD211" s="24">
        <v>0</v>
      </c>
      <c r="BE211" s="24">
        <v>0</v>
      </c>
      <c r="BF211" s="24">
        <v>414.82400000000001</v>
      </c>
      <c r="BG211" s="24">
        <v>0</v>
      </c>
      <c r="BH211" s="24">
        <v>4.4850000000000003</v>
      </c>
      <c r="BI211" s="24">
        <v>4.4850000000000003</v>
      </c>
      <c r="BJ211" s="24">
        <v>16.922000000000001</v>
      </c>
      <c r="BK211" s="24">
        <v>1</v>
      </c>
      <c r="BL211" s="25" t="s">
        <v>479</v>
      </c>
      <c r="BM211" s="24">
        <v>0</v>
      </c>
      <c r="BN211" s="24">
        <v>0</v>
      </c>
      <c r="BO211" s="24">
        <v>51.698999999999998</v>
      </c>
      <c r="BP211" s="24">
        <v>0</v>
      </c>
      <c r="BQ211" s="24">
        <v>95</v>
      </c>
      <c r="BR211" s="24">
        <v>95</v>
      </c>
      <c r="BS211" s="24">
        <v>128.30099999999999</v>
      </c>
      <c r="BT211" s="24">
        <v>461.78800000000001</v>
      </c>
      <c r="BU211" s="24">
        <v>570.49699999999996</v>
      </c>
      <c r="BV211" s="24">
        <v>3</v>
      </c>
      <c r="BW211" s="25" t="s">
        <v>5884</v>
      </c>
      <c r="BX211" s="25" t="s">
        <v>411</v>
      </c>
      <c r="BY211" s="25"/>
      <c r="BZ211" s="74">
        <v>0</v>
      </c>
      <c r="CA211" s="25" t="s">
        <v>5885</v>
      </c>
      <c r="CB211" s="24">
        <v>1.2929999999999999</v>
      </c>
      <c r="CC211" s="24">
        <v>1.2929999999999999</v>
      </c>
      <c r="CD211" s="24">
        <v>50.148000000000003</v>
      </c>
      <c r="CE211" s="24">
        <v>1</v>
      </c>
      <c r="CF211" s="24">
        <v>100</v>
      </c>
      <c r="CG211" s="24">
        <v>85</v>
      </c>
      <c r="CH211" s="24">
        <v>52.401000000000003</v>
      </c>
      <c r="CI211" s="24">
        <v>74.44</v>
      </c>
      <c r="CJ211" s="24">
        <v>97.465000000000003</v>
      </c>
      <c r="CK211" s="24">
        <v>2</v>
      </c>
      <c r="CL211" s="99" t="s">
        <v>413</v>
      </c>
      <c r="CM211" s="96" t="s">
        <v>414</v>
      </c>
      <c r="CN211" s="24">
        <v>0</v>
      </c>
      <c r="CO211" s="24">
        <v>0</v>
      </c>
      <c r="CP211" s="24">
        <v>226.983</v>
      </c>
      <c r="CQ211" s="24">
        <v>0</v>
      </c>
      <c r="CR211" s="24">
        <v>95</v>
      </c>
      <c r="CS211" s="24">
        <v>90</v>
      </c>
      <c r="CT211" s="24">
        <v>1</v>
      </c>
      <c r="CU211" s="24">
        <v>1</v>
      </c>
      <c r="CV211" s="25" t="s">
        <v>5886</v>
      </c>
      <c r="CW211" s="24">
        <v>0</v>
      </c>
      <c r="CX211" s="24">
        <v>0</v>
      </c>
      <c r="CY211" s="24">
        <v>324.52699999999999</v>
      </c>
      <c r="CZ211" s="24">
        <v>0</v>
      </c>
      <c r="DA211" s="24">
        <v>8.3640000000000008</v>
      </c>
      <c r="DB211" s="24">
        <v>23.288</v>
      </c>
      <c r="DC211" s="24">
        <v>26.667999999999999</v>
      </c>
      <c r="DD211" s="24">
        <v>3</v>
      </c>
      <c r="DE211" s="25" t="s">
        <v>479</v>
      </c>
      <c r="DF211" s="24">
        <v>0</v>
      </c>
      <c r="DG211" s="24">
        <v>0</v>
      </c>
      <c r="DH211" s="24">
        <v>38.543999999999997</v>
      </c>
      <c r="DI211" s="24">
        <v>0</v>
      </c>
      <c r="DJ211" s="24">
        <v>100</v>
      </c>
      <c r="DK211" s="24">
        <v>95</v>
      </c>
      <c r="DL211" s="24">
        <v>21.946000000000002</v>
      </c>
      <c r="DM211" s="24">
        <v>579.57899999999995</v>
      </c>
      <c r="DN211" s="24">
        <v>597.32399999999996</v>
      </c>
      <c r="DO211" s="24">
        <v>3</v>
      </c>
      <c r="DP211" s="25" t="s">
        <v>5887</v>
      </c>
      <c r="DQ211" s="25" t="s">
        <v>3754</v>
      </c>
      <c r="DR211" s="25" t="s">
        <v>956</v>
      </c>
      <c r="DS211" s="74">
        <v>1</v>
      </c>
      <c r="DT211" s="25" t="s">
        <v>5888</v>
      </c>
      <c r="DU211" s="24">
        <v>0</v>
      </c>
      <c r="DV211" s="24">
        <v>0</v>
      </c>
      <c r="DW211" s="24">
        <v>51.843000000000004</v>
      </c>
      <c r="DX211" s="24">
        <v>0</v>
      </c>
      <c r="DY211" s="24">
        <v>91</v>
      </c>
      <c r="DZ211" s="24">
        <v>88</v>
      </c>
      <c r="EA211" s="24">
        <v>2.9550000000000001</v>
      </c>
      <c r="EB211" s="24">
        <v>26.638999999999999</v>
      </c>
      <c r="EC211" s="24">
        <v>46.341999999999999</v>
      </c>
      <c r="ED211" s="24">
        <v>2</v>
      </c>
      <c r="EE211" s="96" t="s">
        <v>417</v>
      </c>
      <c r="EF211" s="96" t="s">
        <v>364</v>
      </c>
      <c r="EG211" s="24">
        <v>0</v>
      </c>
      <c r="EH211" s="24">
        <v>0</v>
      </c>
      <c r="EI211" s="24">
        <v>124.012</v>
      </c>
      <c r="EJ211" s="24">
        <v>0</v>
      </c>
      <c r="EK211" s="24">
        <v>95</v>
      </c>
      <c r="EL211" s="24">
        <v>95</v>
      </c>
      <c r="EM211" s="24">
        <v>0</v>
      </c>
      <c r="EN211" s="24">
        <v>0</v>
      </c>
      <c r="EO211" s="25" t="s">
        <v>4361</v>
      </c>
      <c r="EP211" s="24">
        <v>25.613</v>
      </c>
      <c r="EQ211" s="24">
        <v>35.313000000000002</v>
      </c>
      <c r="ER211" s="24">
        <v>38.451000000000001</v>
      </c>
      <c r="ES211" s="24">
        <v>2</v>
      </c>
      <c r="ET211" s="25" t="s">
        <v>334</v>
      </c>
      <c r="EU211" s="24">
        <v>0</v>
      </c>
      <c r="EV211" s="24">
        <v>0</v>
      </c>
      <c r="EW211" s="24">
        <v>243.221</v>
      </c>
      <c r="EX211" s="24">
        <v>0</v>
      </c>
      <c r="EY211" s="24">
        <v>80</v>
      </c>
      <c r="EZ211" s="24">
        <v>81</v>
      </c>
      <c r="FA211" s="24">
        <v>2.9689999999999999</v>
      </c>
      <c r="FB211" s="24">
        <v>140.12799999999999</v>
      </c>
      <c r="FC211" s="24">
        <v>145.05500000000001</v>
      </c>
      <c r="FD211" s="24">
        <v>14</v>
      </c>
      <c r="FE211" s="25" t="s">
        <v>5889</v>
      </c>
      <c r="FF211" s="24">
        <v>4</v>
      </c>
      <c r="FG211" s="24">
        <v>2</v>
      </c>
      <c r="FH211" s="24">
        <v>0</v>
      </c>
      <c r="FI211" s="24">
        <v>1</v>
      </c>
      <c r="FJ211" s="24">
        <v>1</v>
      </c>
      <c r="FK211" s="24">
        <v>0</v>
      </c>
      <c r="FL211" s="25" t="s">
        <v>313</v>
      </c>
      <c r="FM211" s="25" t="s">
        <v>313</v>
      </c>
      <c r="FN211" s="24">
        <v>3</v>
      </c>
      <c r="FO211" s="24">
        <v>6.2670000000000003</v>
      </c>
      <c r="FP211" s="24">
        <v>227.03700000000001</v>
      </c>
      <c r="FQ211" s="24">
        <v>230.34800000000001</v>
      </c>
      <c r="FR211" s="24">
        <v>10</v>
      </c>
      <c r="FS211" s="25" t="s">
        <v>5839</v>
      </c>
      <c r="FT211" s="25" t="s">
        <v>323</v>
      </c>
      <c r="FU211" s="25"/>
      <c r="FV211" s="74">
        <v>1</v>
      </c>
      <c r="FW211" s="25" t="s">
        <v>5890</v>
      </c>
      <c r="FX211" s="25" t="s">
        <v>339</v>
      </c>
      <c r="FY211" s="24">
        <v>43.853999999999999</v>
      </c>
      <c r="FZ211" s="24">
        <v>90.459000000000003</v>
      </c>
      <c r="GA211" s="24">
        <v>144.46700000000001</v>
      </c>
      <c r="GB211" s="24">
        <v>6</v>
      </c>
      <c r="GC211" s="25" t="s">
        <v>1511</v>
      </c>
      <c r="GD211" s="25" t="s">
        <v>368</v>
      </c>
      <c r="GE211" s="25"/>
      <c r="GF211" s="74">
        <v>1</v>
      </c>
      <c r="GG211" s="25" t="s">
        <v>5891</v>
      </c>
      <c r="GH211" s="25" t="s">
        <v>339</v>
      </c>
      <c r="GI211" s="24">
        <v>22.442</v>
      </c>
      <c r="GJ211" s="24">
        <v>86.599000000000004</v>
      </c>
      <c r="GK211" s="24">
        <v>90.179000000000002</v>
      </c>
      <c r="GL211" s="24">
        <v>3</v>
      </c>
      <c r="GM211" s="24">
        <v>1</v>
      </c>
      <c r="GN211" s="25" t="s">
        <v>5892</v>
      </c>
      <c r="GO211" s="24">
        <v>22.318000000000001</v>
      </c>
      <c r="GP211" s="24">
        <v>22.318000000000001</v>
      </c>
      <c r="GQ211" s="24">
        <v>25.016999999999999</v>
      </c>
      <c r="GR211" s="24">
        <v>1</v>
      </c>
      <c r="GS211" s="24">
        <v>1</v>
      </c>
      <c r="GT211" s="24">
        <v>0</v>
      </c>
      <c r="GU211" s="24">
        <v>1</v>
      </c>
      <c r="GV211" s="24">
        <v>1</v>
      </c>
      <c r="GW211" s="25" t="s">
        <v>312</v>
      </c>
      <c r="GX211" s="24">
        <v>9.6940000000000008</v>
      </c>
      <c r="GY211" s="24">
        <v>47.44</v>
      </c>
      <c r="GZ211" s="24">
        <v>49.594000000000001</v>
      </c>
      <c r="HA211" s="24">
        <v>9</v>
      </c>
      <c r="HB211" s="24">
        <v>1</v>
      </c>
      <c r="HC211" s="24">
        <v>2</v>
      </c>
      <c r="HD211" s="24">
        <v>3</v>
      </c>
      <c r="HE211" s="24">
        <v>3</v>
      </c>
      <c r="HF211" s="24">
        <v>3</v>
      </c>
      <c r="HG211" s="24">
        <v>2</v>
      </c>
      <c r="HH211" s="24">
        <v>2</v>
      </c>
      <c r="HI211" s="25" t="s">
        <v>3684</v>
      </c>
      <c r="HJ211" s="25" t="s">
        <v>3685</v>
      </c>
      <c r="HK211" s="8"/>
      <c r="HL211" s="25" t="s">
        <v>5881</v>
      </c>
      <c r="HM211" s="23">
        <v>44267.407766203702</v>
      </c>
      <c r="HN211" s="23">
        <v>44267.441736111112</v>
      </c>
      <c r="HO211" s="24">
        <v>100</v>
      </c>
      <c r="HP211" s="24">
        <v>2934</v>
      </c>
      <c r="HQ211" s="24">
        <v>1</v>
      </c>
      <c r="HR211" s="23">
        <v>44267.441756006941</v>
      </c>
      <c r="HS211" s="25" t="s">
        <v>314</v>
      </c>
      <c r="HT211" s="25" t="s">
        <v>407</v>
      </c>
      <c r="HU211" s="25" t="s">
        <v>444</v>
      </c>
      <c r="HV211" s="25" t="s">
        <v>1480</v>
      </c>
      <c r="HW211" s="24">
        <v>1</v>
      </c>
      <c r="HX211" s="24">
        <v>0</v>
      </c>
      <c r="HY211" s="24">
        <v>3</v>
      </c>
      <c r="HZ211" s="24">
        <v>1</v>
      </c>
      <c r="IA211" s="24">
        <v>2</v>
      </c>
      <c r="IB211" s="24">
        <v>1</v>
      </c>
      <c r="IC211" s="24">
        <v>3</v>
      </c>
      <c r="ID211" s="24">
        <v>2</v>
      </c>
      <c r="IE211" s="25" t="s">
        <v>5893</v>
      </c>
      <c r="IF211" s="24">
        <v>0</v>
      </c>
      <c r="IG211" s="24">
        <v>0</v>
      </c>
      <c r="IH211" s="25" t="s">
        <v>692</v>
      </c>
      <c r="II211" s="25" t="s">
        <v>391</v>
      </c>
      <c r="IJ211" s="25"/>
      <c r="IK211" s="74">
        <v>1</v>
      </c>
      <c r="IL211" s="25" t="s">
        <v>721</v>
      </c>
      <c r="IM211" s="74">
        <v>33</v>
      </c>
      <c r="IN211" s="25"/>
      <c r="IO211" s="74">
        <v>1</v>
      </c>
      <c r="IP211" s="25" t="s">
        <v>5894</v>
      </c>
      <c r="IQ211" s="25" t="s">
        <v>1727</v>
      </c>
      <c r="IR211" s="74">
        <v>22</v>
      </c>
      <c r="IS211" s="25"/>
      <c r="IT211" s="74">
        <v>1</v>
      </c>
      <c r="IU211" s="25" t="s">
        <v>1467</v>
      </c>
      <c r="IV211" s="74">
        <v>21</v>
      </c>
      <c r="IW211" s="25"/>
      <c r="IX211" s="74">
        <v>1</v>
      </c>
      <c r="IY211" s="25" t="s">
        <v>5894</v>
      </c>
      <c r="IZ211" s="25" t="s">
        <v>435</v>
      </c>
      <c r="JA211" s="74">
        <v>40</v>
      </c>
      <c r="JB211" s="25"/>
      <c r="JC211" s="74">
        <v>1</v>
      </c>
      <c r="JD211" s="25" t="s">
        <v>635</v>
      </c>
      <c r="JE211" s="74">
        <v>60</v>
      </c>
      <c r="JF211" s="25"/>
      <c r="JG211" s="74">
        <v>1</v>
      </c>
      <c r="JH211" s="25" t="s">
        <v>1299</v>
      </c>
      <c r="JI211" s="24">
        <v>0</v>
      </c>
      <c r="JJ211" s="24">
        <v>1</v>
      </c>
      <c r="JK211" s="24">
        <v>2</v>
      </c>
      <c r="JL211" s="24">
        <v>2</v>
      </c>
      <c r="JM211" s="25" t="s">
        <v>5895</v>
      </c>
      <c r="JN211" s="24">
        <v>1</v>
      </c>
      <c r="JO211" s="24">
        <v>2</v>
      </c>
      <c r="JP211" s="24">
        <v>2</v>
      </c>
      <c r="JQ211" s="24">
        <v>3</v>
      </c>
      <c r="JR211" s="24">
        <v>1</v>
      </c>
      <c r="JS211" s="25" t="s">
        <v>5896</v>
      </c>
      <c r="JT211" s="24">
        <v>2</v>
      </c>
      <c r="JU211" s="24">
        <v>1</v>
      </c>
      <c r="JV211" s="25" t="s">
        <v>5897</v>
      </c>
      <c r="JW211" s="24">
        <v>2</v>
      </c>
      <c r="JX211" s="24">
        <v>1</v>
      </c>
      <c r="JY211" s="24">
        <v>0</v>
      </c>
      <c r="JZ211" s="24">
        <v>1</v>
      </c>
      <c r="KA211" s="24">
        <v>0</v>
      </c>
      <c r="KB211" s="25" t="s">
        <v>313</v>
      </c>
      <c r="KC211" s="25" t="s">
        <v>313</v>
      </c>
      <c r="KD211" s="24">
        <v>2</v>
      </c>
      <c r="KE211" s="24">
        <v>5.2930000000000001</v>
      </c>
      <c r="KF211" s="24">
        <v>19.704000000000001</v>
      </c>
      <c r="KG211" s="24">
        <v>20.93</v>
      </c>
      <c r="KH211" s="24">
        <v>5</v>
      </c>
      <c r="KI211" s="24">
        <v>1</v>
      </c>
      <c r="KJ211" s="24">
        <v>1</v>
      </c>
      <c r="KK211" s="24">
        <v>2</v>
      </c>
      <c r="KL211" s="24">
        <v>1</v>
      </c>
      <c r="KM211" s="24">
        <v>1</v>
      </c>
      <c r="KN211" s="24">
        <v>11</v>
      </c>
      <c r="KO211" s="24">
        <v>2</v>
      </c>
      <c r="KP211" s="25" t="s">
        <v>336</v>
      </c>
      <c r="KQ211" s="25" t="s">
        <v>313</v>
      </c>
      <c r="KR211" s="24">
        <v>1</v>
      </c>
      <c r="KS211" s="25" t="s">
        <v>448</v>
      </c>
      <c r="KT211" s="25" t="s">
        <v>313</v>
      </c>
      <c r="KU211" s="24">
        <v>1</v>
      </c>
      <c r="KV211" s="24">
        <v>1</v>
      </c>
      <c r="KW211" s="24">
        <v>2</v>
      </c>
      <c r="KX211" s="24">
        <v>1</v>
      </c>
      <c r="KY211" s="24">
        <v>1</v>
      </c>
      <c r="KZ211" s="24">
        <v>2</v>
      </c>
      <c r="LA211" s="24">
        <v>1</v>
      </c>
      <c r="LB211" s="24">
        <v>2</v>
      </c>
      <c r="LC211" s="24">
        <v>3</v>
      </c>
      <c r="LD211" s="24">
        <v>2</v>
      </c>
      <c r="LE211" s="24">
        <v>3</v>
      </c>
      <c r="LF211" s="24">
        <v>3</v>
      </c>
      <c r="LG211" s="24">
        <v>1</v>
      </c>
      <c r="LH211" s="24">
        <v>1</v>
      </c>
      <c r="LI211" s="24">
        <v>2</v>
      </c>
      <c r="LJ211" s="24">
        <v>3</v>
      </c>
      <c r="LK211" s="24">
        <v>3</v>
      </c>
      <c r="LL211" s="24">
        <v>4</v>
      </c>
      <c r="LM211" s="24">
        <v>3</v>
      </c>
      <c r="LN211" s="24">
        <v>4</v>
      </c>
      <c r="LO211" s="24">
        <v>4</v>
      </c>
      <c r="LP211" s="24">
        <v>3</v>
      </c>
      <c r="LQ211" s="24">
        <v>3</v>
      </c>
      <c r="LR211" s="24">
        <v>3</v>
      </c>
      <c r="LS211" s="24">
        <v>3</v>
      </c>
      <c r="LT211" s="24">
        <v>2</v>
      </c>
      <c r="LU211" s="24">
        <v>4</v>
      </c>
      <c r="LV211" s="25" t="s">
        <v>5898</v>
      </c>
      <c r="LW211" s="25" t="s">
        <v>5899</v>
      </c>
      <c r="LX211" s="25" t="s">
        <v>5900</v>
      </c>
      <c r="LY211" s="25" t="s">
        <v>5901</v>
      </c>
      <c r="LZ211" s="24">
        <v>24</v>
      </c>
      <c r="MA211">
        <f t="shared" si="175"/>
        <v>4</v>
      </c>
      <c r="MB211">
        <f t="shared" si="176"/>
        <v>12</v>
      </c>
      <c r="MC211">
        <f t="shared" si="177"/>
        <v>12</v>
      </c>
      <c r="MD211">
        <f t="shared" si="178"/>
        <v>6</v>
      </c>
      <c r="ME211">
        <f t="shared" si="208"/>
        <v>22</v>
      </c>
      <c r="MF211">
        <f t="shared" si="209"/>
        <v>0.66666666666666663</v>
      </c>
      <c r="MG211">
        <f t="shared" si="210"/>
        <v>2</v>
      </c>
      <c r="MH211">
        <f t="shared" si="211"/>
        <v>2.4</v>
      </c>
      <c r="MI211">
        <f t="shared" si="212"/>
        <v>1.2</v>
      </c>
      <c r="MJ211">
        <f t="shared" si="213"/>
        <v>1.8333333333333333</v>
      </c>
      <c r="MK211">
        <f t="shared" si="214"/>
        <v>0.8</v>
      </c>
      <c r="ML211">
        <f t="shared" si="215"/>
        <v>1</v>
      </c>
      <c r="MM211">
        <f t="shared" si="216"/>
        <v>1</v>
      </c>
      <c r="MN211">
        <f t="shared" si="217"/>
        <v>0</v>
      </c>
      <c r="MO211">
        <f t="shared" si="218"/>
        <v>0.83333333333333337</v>
      </c>
      <c r="MP211">
        <f t="shared" si="219"/>
        <v>0.83333333333333337</v>
      </c>
      <c r="MQ211">
        <f t="shared" si="220"/>
        <v>0.33333333333333331</v>
      </c>
      <c r="MR211">
        <f t="shared" si="221"/>
        <v>0.33333333333333331</v>
      </c>
      <c r="MS211">
        <f t="shared" si="222"/>
        <v>93.714285714285708</v>
      </c>
      <c r="MT211">
        <f t="shared" si="223"/>
        <v>89.857142857142861</v>
      </c>
      <c r="MU211" s="77">
        <f t="shared" si="179"/>
        <v>1</v>
      </c>
      <c r="MV211">
        <f t="shared" si="180"/>
        <v>0</v>
      </c>
      <c r="MW211">
        <v>1</v>
      </c>
      <c r="MX211">
        <v>1</v>
      </c>
      <c r="MY211">
        <f t="shared" si="181"/>
        <v>1</v>
      </c>
      <c r="MZ211">
        <v>1</v>
      </c>
      <c r="NA211">
        <v>1</v>
      </c>
      <c r="NB211">
        <f t="shared" si="182"/>
        <v>1</v>
      </c>
      <c r="NC211">
        <f t="shared" si="183"/>
        <v>1</v>
      </c>
      <c r="ND211">
        <f t="shared" si="184"/>
        <v>1</v>
      </c>
      <c r="NE211">
        <f t="shared" si="185"/>
        <v>1</v>
      </c>
      <c r="NF211">
        <f t="shared" si="186"/>
        <v>1</v>
      </c>
      <c r="NG211">
        <f t="shared" si="187"/>
        <v>1</v>
      </c>
      <c r="NH211">
        <f t="shared" si="188"/>
        <v>1</v>
      </c>
      <c r="NI211">
        <f t="shared" si="189"/>
        <v>1</v>
      </c>
      <c r="NJ211">
        <f t="shared" si="190"/>
        <v>1</v>
      </c>
      <c r="NK211">
        <f t="shared" si="191"/>
        <v>1</v>
      </c>
      <c r="NL211">
        <f t="shared" si="192"/>
        <v>1</v>
      </c>
      <c r="NM211">
        <f t="shared" si="193"/>
        <v>1</v>
      </c>
      <c r="NN211" s="77">
        <f t="shared" si="194"/>
        <v>1</v>
      </c>
      <c r="NO211" s="77">
        <f t="shared" si="195"/>
        <v>1</v>
      </c>
      <c r="NP211" s="77">
        <f t="shared" si="196"/>
        <v>1</v>
      </c>
      <c r="NQ211" s="77">
        <f t="shared" si="197"/>
        <v>1</v>
      </c>
      <c r="NR211" s="77">
        <f t="shared" si="198"/>
        <v>1</v>
      </c>
      <c r="NS211" s="77">
        <f t="shared" si="199"/>
        <v>1</v>
      </c>
      <c r="NT211" s="77">
        <f t="shared" si="200"/>
        <v>1</v>
      </c>
      <c r="NU211" s="77">
        <f t="shared" si="201"/>
        <v>1</v>
      </c>
      <c r="NV211" s="77">
        <f t="shared" si="202"/>
        <v>1</v>
      </c>
      <c r="NW211" s="77" t="e">
        <f>IF(LEN(VLOOKUP(I:I,#REF!, 2, 0))=0, "", VLOOKUP(I:I,#REF!, 2, 0))</f>
        <v>#REF!</v>
      </c>
      <c r="NX211" s="77" t="e">
        <f>IF(LEN(VLOOKUP(I:I,#REF!, 3, 0))=0, "", VLOOKUP(I:I,#REF!, 3, 0))</f>
        <v>#REF!</v>
      </c>
      <c r="NY211" s="77">
        <f t="shared" si="224"/>
        <v>0.83333333333333337</v>
      </c>
      <c r="NZ211" s="77">
        <f t="shared" si="225"/>
        <v>1</v>
      </c>
      <c r="OA211" s="77">
        <f t="shared" si="226"/>
        <v>0.5</v>
      </c>
      <c r="OB211" s="77">
        <f t="shared" si="203"/>
        <v>1</v>
      </c>
      <c r="OC211">
        <f t="shared" si="204"/>
        <v>1</v>
      </c>
      <c r="OD211" s="77">
        <f t="shared" si="227"/>
        <v>1</v>
      </c>
      <c r="OE211">
        <f t="shared" si="205"/>
        <v>1</v>
      </c>
      <c r="OF211">
        <f t="shared" si="206"/>
        <v>1</v>
      </c>
      <c r="OG211" t="e">
        <f t="shared" si="228"/>
        <v>#REF!</v>
      </c>
      <c r="OH211">
        <f t="shared" si="207"/>
        <v>0.91666666666666663</v>
      </c>
      <c r="OI211">
        <f t="shared" si="229"/>
        <v>0.75</v>
      </c>
      <c r="OJ211" s="77">
        <f t="shared" si="230"/>
        <v>1</v>
      </c>
      <c r="OK211" t="e">
        <f>IF(LEN(VLOOKUP(I:I,#REF!, 2, 0))=0, "", VLOOKUP(I:I,#REF!, 2, 0))</f>
        <v>#REF!</v>
      </c>
      <c r="OL211" t="e">
        <f>IF(LEN(VLOOKUP(I:I,#REF!, 3, 0))=0, "", VLOOKUP(I:I,#REF!, 3, 0))</f>
        <v>#REF!</v>
      </c>
      <c r="OM211">
        <v>3</v>
      </c>
      <c r="ON211">
        <v>1</v>
      </c>
      <c r="OO211" s="1">
        <v>1</v>
      </c>
      <c r="OP211">
        <f t="shared" si="231"/>
        <v>10</v>
      </c>
      <c r="OQ211">
        <v>0</v>
      </c>
      <c r="OR211">
        <v>7</v>
      </c>
      <c r="OS211">
        <f t="shared" si="232"/>
        <v>3</v>
      </c>
    </row>
    <row r="212" spans="3:409" ht="18" customHeight="1">
      <c r="C212">
        <v>1</v>
      </c>
      <c r="F212" t="s">
        <v>353</v>
      </c>
      <c r="G212">
        <v>1</v>
      </c>
      <c r="H212" s="110" t="s">
        <v>2738</v>
      </c>
      <c r="I212" s="110" t="s">
        <v>2738</v>
      </c>
      <c r="J212" s="5"/>
      <c r="K212" s="6">
        <v>44264.581562500003</v>
      </c>
      <c r="L212" s="6">
        <v>44265.666527777779</v>
      </c>
      <c r="M212" s="7">
        <v>82</v>
      </c>
      <c r="N212" s="7">
        <v>2</v>
      </c>
      <c r="O212" s="73">
        <v>1</v>
      </c>
      <c r="P212" s="4" t="s">
        <v>313</v>
      </c>
      <c r="Q212" s="7">
        <v>93740</v>
      </c>
      <c r="R212" s="7">
        <v>0</v>
      </c>
      <c r="S212" s="6">
        <v>44272.708228923613</v>
      </c>
      <c r="T212" s="4" t="s">
        <v>314</v>
      </c>
      <c r="U212" s="4" t="s">
        <v>407</v>
      </c>
      <c r="V212" s="4" t="s">
        <v>444</v>
      </c>
      <c r="W212" s="4" t="s">
        <v>317</v>
      </c>
      <c r="X212" s="7">
        <v>12.143000000000001</v>
      </c>
      <c r="Y212" s="7">
        <v>25.253</v>
      </c>
      <c r="Z212" s="7">
        <v>27.832999999999998</v>
      </c>
      <c r="AA212" s="7">
        <v>2</v>
      </c>
      <c r="AB212" s="7">
        <v>0</v>
      </c>
      <c r="AC212" s="7">
        <v>3</v>
      </c>
      <c r="AD212" s="7">
        <v>2</v>
      </c>
      <c r="AE212" s="7">
        <v>1</v>
      </c>
      <c r="AF212" s="7">
        <v>3</v>
      </c>
      <c r="AG212" s="7">
        <v>3</v>
      </c>
      <c r="AH212" s="7">
        <v>3</v>
      </c>
      <c r="AI212" s="7">
        <v>3</v>
      </c>
      <c r="AJ212" s="4" t="s">
        <v>2739</v>
      </c>
      <c r="AK212" s="7">
        <v>2.11</v>
      </c>
      <c r="AL212" s="7">
        <v>10.605</v>
      </c>
      <c r="AM212" s="7">
        <v>12.388</v>
      </c>
      <c r="AN212" s="7">
        <v>4</v>
      </c>
      <c r="AO212" s="7">
        <v>2</v>
      </c>
      <c r="AP212" s="7">
        <v>2</v>
      </c>
      <c r="AQ212" s="7">
        <v>0</v>
      </c>
      <c r="AR212" s="7">
        <v>0</v>
      </c>
      <c r="AS212" s="7">
        <v>154.858</v>
      </c>
      <c r="AT212" s="7">
        <v>0</v>
      </c>
      <c r="AU212" s="7">
        <v>201.93</v>
      </c>
      <c r="AV212" s="7">
        <v>237.21</v>
      </c>
      <c r="AW212" s="7">
        <v>293.262</v>
      </c>
      <c r="AX212" s="7">
        <v>6</v>
      </c>
      <c r="AY212" s="4" t="s">
        <v>377</v>
      </c>
      <c r="AZ212" s="4" t="s">
        <v>377</v>
      </c>
      <c r="BA212" s="4"/>
      <c r="BB212" s="73">
        <v>1</v>
      </c>
      <c r="BC212" s="4" t="s">
        <v>2740</v>
      </c>
      <c r="BD212" s="7">
        <v>407.58699999999999</v>
      </c>
      <c r="BE212" s="7">
        <v>663.28099999999995</v>
      </c>
      <c r="BF212" s="7">
        <v>1585.357</v>
      </c>
      <c r="BG212" s="7">
        <v>2</v>
      </c>
      <c r="BH212" s="7">
        <v>3.3940000000000001</v>
      </c>
      <c r="BI212" s="7">
        <v>17.762</v>
      </c>
      <c r="BJ212" s="7">
        <v>19.047000000000001</v>
      </c>
      <c r="BK212" s="7">
        <v>3</v>
      </c>
      <c r="BL212" s="4" t="s">
        <v>2741</v>
      </c>
      <c r="BM212" s="7">
        <v>384.65100000000001</v>
      </c>
      <c r="BN212" s="7">
        <v>384.65100000000001</v>
      </c>
      <c r="BO212" s="7">
        <v>540.399</v>
      </c>
      <c r="BP212" s="7">
        <v>1</v>
      </c>
      <c r="BQ212" s="7">
        <v>70</v>
      </c>
      <c r="BR212" s="7">
        <v>50</v>
      </c>
      <c r="BS212" s="7">
        <v>3.5230000000000001</v>
      </c>
      <c r="BT212" s="7">
        <v>3101.8910000000001</v>
      </c>
      <c r="BU212" s="7">
        <v>3103.6909999999998</v>
      </c>
      <c r="BV212" s="7">
        <v>19</v>
      </c>
      <c r="BW212" s="4" t="s">
        <v>356</v>
      </c>
      <c r="BX212" s="4" t="s">
        <v>320</v>
      </c>
      <c r="BY212" s="4"/>
      <c r="BZ212" s="73">
        <v>-888</v>
      </c>
      <c r="CA212" s="4" t="s">
        <v>356</v>
      </c>
      <c r="CB212" s="7">
        <v>18.756</v>
      </c>
      <c r="CC212" s="7">
        <v>46.406999999999996</v>
      </c>
      <c r="CD212" s="7">
        <v>70.138000000000005</v>
      </c>
      <c r="CE212" s="7">
        <v>2</v>
      </c>
      <c r="CF212" s="7">
        <v>100</v>
      </c>
      <c r="CG212" s="7">
        <v>96</v>
      </c>
      <c r="CH212" s="7">
        <v>35.360999999999997</v>
      </c>
      <c r="CI212" s="7">
        <v>42.664000000000001</v>
      </c>
      <c r="CJ212" s="7">
        <v>57.384999999999998</v>
      </c>
      <c r="CK212" s="7">
        <v>2</v>
      </c>
      <c r="CL212" s="97" t="s">
        <v>413</v>
      </c>
      <c r="CM212" s="94" t="s">
        <v>2742</v>
      </c>
      <c r="CN212" s="7">
        <v>119.46299999999999</v>
      </c>
      <c r="CO212" s="7">
        <v>274.22000000000003</v>
      </c>
      <c r="CP212" s="7">
        <v>274.762</v>
      </c>
      <c r="CQ212" s="7">
        <v>2</v>
      </c>
      <c r="CR212" s="7">
        <v>66</v>
      </c>
      <c r="CS212" s="7">
        <v>10</v>
      </c>
      <c r="CT212" s="7">
        <v>0</v>
      </c>
      <c r="CU212" s="7">
        <v>4</v>
      </c>
      <c r="CV212" s="4" t="s">
        <v>2743</v>
      </c>
      <c r="CW212" s="7">
        <v>0</v>
      </c>
      <c r="CX212" s="7">
        <v>0</v>
      </c>
      <c r="CY212" s="7">
        <v>729.63499999999999</v>
      </c>
      <c r="CZ212" s="7">
        <v>0</v>
      </c>
      <c r="DA212" s="7">
        <v>4.2569999999999997</v>
      </c>
      <c r="DB212" s="7">
        <v>7.4660000000000002</v>
      </c>
      <c r="DC212" s="7">
        <v>11.298999999999999</v>
      </c>
      <c r="DD212" s="7">
        <v>3</v>
      </c>
      <c r="DE212" s="4" t="s">
        <v>377</v>
      </c>
      <c r="DF212" s="7">
        <v>0</v>
      </c>
      <c r="DG212" s="7">
        <v>0</v>
      </c>
      <c r="DH212" s="7">
        <v>35.575000000000003</v>
      </c>
      <c r="DI212" s="7">
        <v>0</v>
      </c>
      <c r="DJ212" s="7">
        <v>100</v>
      </c>
      <c r="DK212" s="7">
        <v>64</v>
      </c>
      <c r="DL212" s="7">
        <v>2.8239999999999998</v>
      </c>
      <c r="DM212" s="7">
        <v>215.416</v>
      </c>
      <c r="DN212" s="7">
        <v>220.66399999999999</v>
      </c>
      <c r="DO212" s="7">
        <v>18</v>
      </c>
      <c r="DP212" s="4" t="s">
        <v>510</v>
      </c>
      <c r="DQ212" s="4" t="s">
        <v>510</v>
      </c>
      <c r="DR212" s="4"/>
      <c r="DS212" s="73">
        <v>2</v>
      </c>
      <c r="DT212" s="4" t="s">
        <v>2744</v>
      </c>
      <c r="DU212" s="7">
        <v>4.1859999999999999</v>
      </c>
      <c r="DV212" s="7">
        <v>14.632</v>
      </c>
      <c r="DW212" s="7">
        <v>130.374</v>
      </c>
      <c r="DX212" s="7">
        <v>2</v>
      </c>
      <c r="DY212" s="7">
        <v>47</v>
      </c>
      <c r="DZ212" s="7">
        <v>10</v>
      </c>
      <c r="EA212" s="7">
        <v>21.855</v>
      </c>
      <c r="EB212" s="7">
        <v>32.667000000000002</v>
      </c>
      <c r="EC212" s="7">
        <v>42.372999999999998</v>
      </c>
      <c r="ED212" s="7">
        <v>2</v>
      </c>
      <c r="EE212" s="94" t="s">
        <v>417</v>
      </c>
      <c r="EF212" s="94" t="s">
        <v>364</v>
      </c>
      <c r="EG212" s="7">
        <v>0</v>
      </c>
      <c r="EH212" s="7">
        <v>0</v>
      </c>
      <c r="EI212" s="7">
        <v>4858.0609999999997</v>
      </c>
      <c r="EJ212" s="7">
        <v>0</v>
      </c>
      <c r="EK212" s="7">
        <v>64</v>
      </c>
      <c r="EL212" s="7">
        <v>37</v>
      </c>
      <c r="EM212" s="7">
        <v>0</v>
      </c>
      <c r="EN212" s="7">
        <v>4</v>
      </c>
      <c r="EO212" s="4" t="s">
        <v>691</v>
      </c>
      <c r="EP212" s="7">
        <v>2.2280000000000002</v>
      </c>
      <c r="EQ212" s="7">
        <v>27.305</v>
      </c>
      <c r="ER212" s="7">
        <v>29.094999999999999</v>
      </c>
      <c r="ES212" s="7">
        <v>20</v>
      </c>
      <c r="ET212" s="4" t="s">
        <v>825</v>
      </c>
      <c r="EU212" s="4" t="s">
        <v>353</v>
      </c>
      <c r="EV212" s="4" t="s">
        <v>353</v>
      </c>
      <c r="EW212" s="4" t="s">
        <v>353</v>
      </c>
      <c r="EX212" s="4" t="s">
        <v>353</v>
      </c>
      <c r="EY212" s="4" t="s">
        <v>353</v>
      </c>
      <c r="EZ212" s="4" t="s">
        <v>353</v>
      </c>
      <c r="FA212" s="4" t="s">
        <v>353</v>
      </c>
      <c r="FB212" s="4" t="s">
        <v>353</v>
      </c>
      <c r="FC212" s="4" t="s">
        <v>353</v>
      </c>
      <c r="FD212" s="4" t="s">
        <v>353</v>
      </c>
      <c r="FE212" s="4" t="s">
        <v>353</v>
      </c>
      <c r="FF212" s="4" t="s">
        <v>353</v>
      </c>
      <c r="FG212" s="4" t="s">
        <v>353</v>
      </c>
      <c r="FH212" s="4" t="s">
        <v>353</v>
      </c>
      <c r="FI212" s="4" t="s">
        <v>353</v>
      </c>
      <c r="FJ212" s="4" t="s">
        <v>353</v>
      </c>
      <c r="FK212" s="4" t="s">
        <v>353</v>
      </c>
      <c r="FL212" s="4" t="s">
        <v>353</v>
      </c>
      <c r="FM212" s="4" t="s">
        <v>353</v>
      </c>
      <c r="FN212" s="4" t="s">
        <v>353</v>
      </c>
      <c r="FO212" s="4" t="s">
        <v>353</v>
      </c>
      <c r="FP212" s="4" t="s">
        <v>353</v>
      </c>
      <c r="FQ212" s="4" t="s">
        <v>353</v>
      </c>
      <c r="FR212" s="4" t="s">
        <v>353</v>
      </c>
      <c r="FS212" s="4" t="s">
        <v>353</v>
      </c>
      <c r="FT212" s="4" t="s">
        <v>320</v>
      </c>
      <c r="FU212" s="4"/>
      <c r="FV212" s="73">
        <v>-999</v>
      </c>
      <c r="FW212" s="4" t="s">
        <v>353</v>
      </c>
      <c r="FX212" s="4" t="s">
        <v>353</v>
      </c>
      <c r="FY212" s="4" t="s">
        <v>353</v>
      </c>
      <c r="FZ212" s="4" t="s">
        <v>353</v>
      </c>
      <c r="GA212" s="4" t="s">
        <v>353</v>
      </c>
      <c r="GB212" s="4" t="s">
        <v>353</v>
      </c>
      <c r="GC212" s="4" t="s">
        <v>353</v>
      </c>
      <c r="GD212" s="4" t="s">
        <v>320</v>
      </c>
      <c r="GE212" s="4"/>
      <c r="GF212" s="73">
        <v>-999</v>
      </c>
      <c r="GG212" s="4" t="s">
        <v>353</v>
      </c>
      <c r="GH212" s="4" t="s">
        <v>353</v>
      </c>
      <c r="GI212" s="4" t="s">
        <v>353</v>
      </c>
      <c r="GJ212" s="4" t="s">
        <v>353</v>
      </c>
      <c r="GK212" s="4" t="s">
        <v>353</v>
      </c>
      <c r="GL212" s="4" t="s">
        <v>353</v>
      </c>
      <c r="GM212" s="4" t="s">
        <v>353</v>
      </c>
      <c r="GN212" s="4" t="s">
        <v>353</v>
      </c>
      <c r="GO212" s="4" t="s">
        <v>353</v>
      </c>
      <c r="GP212" s="4" t="s">
        <v>353</v>
      </c>
      <c r="GQ212" s="4" t="s">
        <v>353</v>
      </c>
      <c r="GR212" s="4" t="s">
        <v>353</v>
      </c>
      <c r="GS212" s="4" t="s">
        <v>353</v>
      </c>
      <c r="GT212" s="4" t="s">
        <v>353</v>
      </c>
      <c r="GU212" s="4" t="s">
        <v>353</v>
      </c>
      <c r="GV212" s="4" t="s">
        <v>353</v>
      </c>
      <c r="GW212" s="4" t="s">
        <v>353</v>
      </c>
      <c r="GX212" s="4" t="s">
        <v>353</v>
      </c>
      <c r="GY212" s="4" t="s">
        <v>353</v>
      </c>
      <c r="GZ212" s="4" t="s">
        <v>353</v>
      </c>
      <c r="HA212" s="4" t="s">
        <v>353</v>
      </c>
      <c r="HB212" s="4" t="s">
        <v>353</v>
      </c>
      <c r="HC212" s="4" t="s">
        <v>353</v>
      </c>
      <c r="HD212" s="4" t="s">
        <v>353</v>
      </c>
      <c r="HE212" s="4" t="s">
        <v>353</v>
      </c>
      <c r="HF212" s="4" t="s">
        <v>353</v>
      </c>
      <c r="HG212" s="4" t="s">
        <v>353</v>
      </c>
      <c r="HH212" s="4" t="s">
        <v>353</v>
      </c>
      <c r="HI212" s="4" t="s">
        <v>346</v>
      </c>
      <c r="HJ212" s="4" t="s">
        <v>347</v>
      </c>
      <c r="HK212" s="8"/>
      <c r="HL212" s="4" t="s">
        <v>2738</v>
      </c>
      <c r="HM212" s="6">
        <v>44267.406793981485</v>
      </c>
      <c r="HN212" s="6">
        <v>44267.461770833332</v>
      </c>
      <c r="HO212" s="7">
        <v>100</v>
      </c>
      <c r="HP212" s="7">
        <v>4749</v>
      </c>
      <c r="HQ212" s="7">
        <v>1</v>
      </c>
      <c r="HR212" s="6">
        <v>44267.461805497682</v>
      </c>
      <c r="HS212" s="4" t="s">
        <v>314</v>
      </c>
      <c r="HT212" s="4" t="s">
        <v>407</v>
      </c>
      <c r="HU212" s="4" t="s">
        <v>444</v>
      </c>
      <c r="HV212" s="4" t="s">
        <v>317</v>
      </c>
      <c r="HW212" s="7">
        <v>1</v>
      </c>
      <c r="HX212" s="7">
        <v>1</v>
      </c>
      <c r="HY212" s="7">
        <v>3</v>
      </c>
      <c r="HZ212" s="7">
        <v>3</v>
      </c>
      <c r="IA212" s="7">
        <v>4</v>
      </c>
      <c r="IB212" s="7">
        <v>5</v>
      </c>
      <c r="IC212" s="7">
        <v>5</v>
      </c>
      <c r="ID212" s="7">
        <v>5</v>
      </c>
      <c r="IE212" s="4" t="s">
        <v>2745</v>
      </c>
      <c r="IF212" s="7">
        <v>0</v>
      </c>
      <c r="IG212" s="7">
        <v>4</v>
      </c>
      <c r="IH212" s="4" t="s">
        <v>427</v>
      </c>
      <c r="II212" s="4" t="s">
        <v>391</v>
      </c>
      <c r="IJ212" s="4"/>
      <c r="IK212" s="73">
        <v>1</v>
      </c>
      <c r="IL212" s="73">
        <v>75</v>
      </c>
      <c r="IM212" s="73">
        <v>75</v>
      </c>
      <c r="IN212" s="4"/>
      <c r="IO212" s="73">
        <v>0</v>
      </c>
      <c r="IP212" s="4" t="s">
        <v>2746</v>
      </c>
      <c r="IQ212" s="73">
        <v>66</v>
      </c>
      <c r="IR212" s="73">
        <v>66</v>
      </c>
      <c r="IS212" s="4"/>
      <c r="IT212" s="73">
        <v>0</v>
      </c>
      <c r="IU212" s="73">
        <v>13</v>
      </c>
      <c r="IV212" s="73">
        <v>13</v>
      </c>
      <c r="IW212" s="4"/>
      <c r="IX212" s="73">
        <v>0</v>
      </c>
      <c r="IY212" s="4" t="s">
        <v>356</v>
      </c>
      <c r="IZ212" s="73">
        <v>200</v>
      </c>
      <c r="JA212" s="73">
        <v>200</v>
      </c>
      <c r="JB212" s="4"/>
      <c r="JC212" s="73">
        <v>0</v>
      </c>
      <c r="JD212" s="73">
        <v>40</v>
      </c>
      <c r="JE212" s="73">
        <v>40</v>
      </c>
      <c r="JF212" s="4"/>
      <c r="JG212" s="73">
        <v>0</v>
      </c>
      <c r="JH212" s="4" t="s">
        <v>2747</v>
      </c>
      <c r="JI212" s="7">
        <v>0</v>
      </c>
      <c r="JJ212" s="7">
        <v>2</v>
      </c>
      <c r="JK212" s="7">
        <v>2</v>
      </c>
      <c r="JL212" s="7">
        <v>1</v>
      </c>
      <c r="JM212" s="4" t="s">
        <v>2748</v>
      </c>
      <c r="JN212" s="7">
        <v>3</v>
      </c>
      <c r="JO212" s="7">
        <v>2</v>
      </c>
      <c r="JP212" s="7">
        <v>2</v>
      </c>
      <c r="JQ212" s="7">
        <v>2</v>
      </c>
      <c r="JR212" s="7">
        <v>1</v>
      </c>
      <c r="JS212" s="4" t="s">
        <v>2749</v>
      </c>
      <c r="JT212" s="7">
        <v>1</v>
      </c>
      <c r="JU212" s="7">
        <v>3</v>
      </c>
      <c r="JV212" s="4" t="s">
        <v>2750</v>
      </c>
      <c r="JW212" s="7">
        <v>2</v>
      </c>
      <c r="JX212" s="7">
        <v>0</v>
      </c>
      <c r="JY212" s="7">
        <v>4</v>
      </c>
      <c r="JZ212" s="7">
        <v>1</v>
      </c>
      <c r="KA212" s="7">
        <v>0</v>
      </c>
      <c r="KB212" s="4" t="s">
        <v>336</v>
      </c>
      <c r="KC212" s="4" t="s">
        <v>387</v>
      </c>
      <c r="KD212" s="7">
        <v>0</v>
      </c>
      <c r="KE212" s="7">
        <v>5.38</v>
      </c>
      <c r="KF212" s="7">
        <v>42.25</v>
      </c>
      <c r="KG212" s="7">
        <v>42.756</v>
      </c>
      <c r="KH212" s="7">
        <v>9</v>
      </c>
      <c r="KI212" s="7">
        <v>5</v>
      </c>
      <c r="KJ212" s="7">
        <v>4</v>
      </c>
      <c r="KK212" s="7">
        <v>2</v>
      </c>
      <c r="KL212" s="7">
        <v>2</v>
      </c>
      <c r="KM212" s="7">
        <v>4</v>
      </c>
      <c r="KN212" s="7">
        <v>11</v>
      </c>
      <c r="KO212" s="7">
        <v>2</v>
      </c>
      <c r="KP212" s="4" t="s">
        <v>312</v>
      </c>
      <c r="KQ212" s="4" t="s">
        <v>313</v>
      </c>
      <c r="KR212" s="7">
        <v>1</v>
      </c>
      <c r="KS212" s="4" t="s">
        <v>633</v>
      </c>
      <c r="KT212" s="4" t="s">
        <v>313</v>
      </c>
      <c r="KU212" s="7">
        <v>2</v>
      </c>
      <c r="KV212" s="7">
        <v>2</v>
      </c>
      <c r="KW212" s="7">
        <v>1</v>
      </c>
      <c r="KX212" s="7">
        <v>3</v>
      </c>
      <c r="KY212" s="7">
        <v>3</v>
      </c>
      <c r="KZ212" s="7">
        <v>1</v>
      </c>
      <c r="LA212" s="7">
        <v>1</v>
      </c>
      <c r="LB212" s="7">
        <v>3</v>
      </c>
      <c r="LC212" s="7">
        <v>3</v>
      </c>
      <c r="LD212" s="7">
        <v>2</v>
      </c>
      <c r="LE212" s="7">
        <v>4</v>
      </c>
      <c r="LF212" s="7">
        <v>4</v>
      </c>
      <c r="LG212" s="7">
        <v>3</v>
      </c>
      <c r="LH212" s="7">
        <v>4</v>
      </c>
      <c r="LI212" s="7">
        <v>1</v>
      </c>
      <c r="LJ212" s="7">
        <v>4</v>
      </c>
      <c r="LK212" s="7">
        <v>2</v>
      </c>
      <c r="LL212" s="7">
        <v>3</v>
      </c>
      <c r="LM212" s="7">
        <v>1</v>
      </c>
      <c r="LN212" s="7">
        <v>5</v>
      </c>
      <c r="LO212" s="7">
        <v>5</v>
      </c>
      <c r="LP212" s="7">
        <v>5</v>
      </c>
      <c r="LQ212" s="7">
        <v>5</v>
      </c>
      <c r="LR212" s="7">
        <v>5</v>
      </c>
      <c r="LS212" s="7">
        <v>4</v>
      </c>
      <c r="LT212" s="7">
        <v>4</v>
      </c>
      <c r="LU212" s="7">
        <v>4</v>
      </c>
      <c r="LV212" s="4" t="s">
        <v>2751</v>
      </c>
      <c r="LW212" s="4" t="s">
        <v>2752</v>
      </c>
      <c r="LX212" s="4" t="s">
        <v>2753</v>
      </c>
      <c r="LY212" s="4"/>
      <c r="LZ212" s="7">
        <v>36</v>
      </c>
      <c r="MA212">
        <f t="shared" si="175"/>
        <v>15</v>
      </c>
      <c r="MB212">
        <f t="shared" si="176"/>
        <v>25</v>
      </c>
      <c r="MC212" t="str">
        <f t="shared" si="177"/>
        <v/>
      </c>
      <c r="MD212">
        <f t="shared" si="178"/>
        <v>17</v>
      </c>
      <c r="ME212">
        <f t="shared" si="208"/>
        <v>29</v>
      </c>
      <c r="MF212">
        <f t="shared" si="209"/>
        <v>2.5</v>
      </c>
      <c r="MG212">
        <f t="shared" si="210"/>
        <v>4.166666666666667</v>
      </c>
      <c r="MH212" t="str">
        <f t="shared" si="211"/>
        <v/>
      </c>
      <c r="MI212">
        <f t="shared" si="212"/>
        <v>3.4</v>
      </c>
      <c r="MJ212">
        <f t="shared" si="213"/>
        <v>2.4166666666666665</v>
      </c>
      <c r="MK212">
        <f t="shared" si="214"/>
        <v>3.25</v>
      </c>
      <c r="ML212">
        <f t="shared" si="215"/>
        <v>0.5</v>
      </c>
      <c r="MM212" t="str">
        <f t="shared" si="216"/>
        <v/>
      </c>
      <c r="MN212" t="str">
        <f t="shared" si="217"/>
        <v/>
      </c>
      <c r="MO212">
        <f t="shared" si="218"/>
        <v>3.25</v>
      </c>
      <c r="MP212">
        <f t="shared" si="219"/>
        <v>0.5</v>
      </c>
      <c r="MQ212">
        <f t="shared" si="220"/>
        <v>3.3333333333333335</v>
      </c>
      <c r="MR212">
        <f t="shared" si="221"/>
        <v>0</v>
      </c>
      <c r="MS212">
        <f t="shared" si="222"/>
        <v>74.5</v>
      </c>
      <c r="MT212">
        <f t="shared" si="223"/>
        <v>44.5</v>
      </c>
      <c r="MU212" s="77">
        <f t="shared" si="179"/>
        <v>1</v>
      </c>
      <c r="MV212">
        <f t="shared" si="180"/>
        <v>0</v>
      </c>
      <c r="MW212">
        <v>1</v>
      </c>
      <c r="MX212">
        <v>1</v>
      </c>
      <c r="MY212">
        <f t="shared" si="181"/>
        <v>1</v>
      </c>
      <c r="MZ212">
        <v>1</v>
      </c>
      <c r="NA212">
        <v>1</v>
      </c>
      <c r="NB212" t="str">
        <f t="shared" si="182"/>
        <v/>
      </c>
      <c r="NC212" t="str">
        <f t="shared" si="183"/>
        <v/>
      </c>
      <c r="ND212" t="str">
        <f t="shared" si="184"/>
        <v/>
      </c>
      <c r="NE212" t="str">
        <f t="shared" si="185"/>
        <v/>
      </c>
      <c r="NF212" t="str">
        <f t="shared" si="186"/>
        <v/>
      </c>
      <c r="NG212" t="str">
        <f t="shared" si="187"/>
        <v/>
      </c>
      <c r="NH212">
        <f t="shared" si="188"/>
        <v>1</v>
      </c>
      <c r="NI212">
        <f t="shared" si="189"/>
        <v>0</v>
      </c>
      <c r="NJ212">
        <f t="shared" si="190"/>
        <v>0</v>
      </c>
      <c r="NK212">
        <f t="shared" si="191"/>
        <v>0</v>
      </c>
      <c r="NL212">
        <f t="shared" si="192"/>
        <v>0</v>
      </c>
      <c r="NM212">
        <f t="shared" si="193"/>
        <v>0</v>
      </c>
      <c r="NN212" s="77">
        <f t="shared" si="194"/>
        <v>1</v>
      </c>
      <c r="NO212" s="77">
        <f t="shared" si="195"/>
        <v>0</v>
      </c>
      <c r="NP212" s="77">
        <f t="shared" si="196"/>
        <v>0</v>
      </c>
      <c r="NQ212" s="77">
        <f t="shared" si="197"/>
        <v>1</v>
      </c>
      <c r="NR212" s="77">
        <f t="shared" si="198"/>
        <v>1</v>
      </c>
      <c r="NS212" s="77">
        <f t="shared" si="199"/>
        <v>0</v>
      </c>
      <c r="NT212" s="77">
        <f t="shared" si="200"/>
        <v>1</v>
      </c>
      <c r="NU212" s="77">
        <f t="shared" si="201"/>
        <v>0</v>
      </c>
      <c r="NV212" s="77">
        <f t="shared" si="202"/>
        <v>0</v>
      </c>
      <c r="NW212" s="77" t="e">
        <f>IF(LEN(VLOOKUP(I:I,#REF!, 2, 0))=0, "", VLOOKUP(I:I,#REF!, 2, 0))</f>
        <v>#REF!</v>
      </c>
      <c r="NX212" s="77" t="e">
        <f>IF(LEN(VLOOKUP(I:I,#REF!, 3, 0))=0, "", VLOOKUP(I:I,#REF!, 3, 0))</f>
        <v>#REF!</v>
      </c>
      <c r="NY212" s="77">
        <f t="shared" si="224"/>
        <v>0.83333333333333337</v>
      </c>
      <c r="NZ212" s="77">
        <f t="shared" si="225"/>
        <v>1</v>
      </c>
      <c r="OA212" s="77">
        <f t="shared" si="226"/>
        <v>0.5</v>
      </c>
      <c r="OB212" s="77" t="str">
        <f t="shared" si="203"/>
        <v/>
      </c>
      <c r="OC212" t="str">
        <f t="shared" si="204"/>
        <v/>
      </c>
      <c r="OD212" s="77" t="str">
        <f t="shared" si="227"/>
        <v/>
      </c>
      <c r="OE212">
        <f t="shared" si="205"/>
        <v>0.33333333333333331</v>
      </c>
      <c r="OF212">
        <f t="shared" si="206"/>
        <v>0.36363636363636365</v>
      </c>
      <c r="OG212" t="e">
        <f t="shared" si="228"/>
        <v>#REF!</v>
      </c>
      <c r="OH212">
        <f t="shared" si="207"/>
        <v>0.83333333333333337</v>
      </c>
      <c r="OI212">
        <f t="shared" si="229"/>
        <v>0.5</v>
      </c>
      <c r="OJ212" s="77">
        <f t="shared" si="230"/>
        <v>1</v>
      </c>
      <c r="OK212" t="e">
        <f>IF(LEN(VLOOKUP(I:I,#REF!, 2, 0))=0, "", VLOOKUP(I:I,#REF!, 2, 0))</f>
        <v>#REF!</v>
      </c>
      <c r="OL212" t="e">
        <f>IF(LEN(VLOOKUP(I:I,#REF!, 3, 0))=0, "", VLOOKUP(I:I,#REF!, 3, 0))</f>
        <v>#REF!</v>
      </c>
      <c r="OM212">
        <v>1</v>
      </c>
      <c r="ON212">
        <v>0</v>
      </c>
      <c r="OO212" s="1">
        <v>1</v>
      </c>
      <c r="OP212">
        <f t="shared" si="231"/>
        <v>20</v>
      </c>
      <c r="OQ212">
        <v>0</v>
      </c>
      <c r="OR212">
        <v>7</v>
      </c>
      <c r="OS212">
        <f t="shared" si="232"/>
        <v>12</v>
      </c>
    </row>
    <row r="213" spans="3:409" ht="18" customHeight="1">
      <c r="F213">
        <v>1</v>
      </c>
      <c r="G213">
        <v>1</v>
      </c>
      <c r="H213" s="112" t="s">
        <v>5902</v>
      </c>
      <c r="I213" s="112" t="s">
        <v>5902</v>
      </c>
      <c r="J213" s="22"/>
      <c r="K213" s="23">
        <v>44264.579571759263</v>
      </c>
      <c r="L213" s="23">
        <v>44264.862881944442</v>
      </c>
      <c r="M213" s="24">
        <v>100</v>
      </c>
      <c r="N213" s="24">
        <v>1</v>
      </c>
      <c r="O213" s="74">
        <v>1</v>
      </c>
      <c r="P213" s="25" t="s">
        <v>313</v>
      </c>
      <c r="Q213" s="24">
        <v>24478</v>
      </c>
      <c r="R213" s="24">
        <v>1</v>
      </c>
      <c r="S213" s="23">
        <v>44264.862892025463</v>
      </c>
      <c r="T213" s="25" t="s">
        <v>314</v>
      </c>
      <c r="U213" s="25" t="s">
        <v>1220</v>
      </c>
      <c r="V213" s="25" t="s">
        <v>1221</v>
      </c>
      <c r="W213" s="25" t="s">
        <v>598</v>
      </c>
      <c r="X213" s="24">
        <v>85.709000000000003</v>
      </c>
      <c r="Y213" s="24">
        <v>97.611999999999995</v>
      </c>
      <c r="Z213" s="24">
        <v>99.605999999999995</v>
      </c>
      <c r="AA213" s="24">
        <v>3</v>
      </c>
      <c r="AB213" s="24">
        <v>4</v>
      </c>
      <c r="AC213" s="24">
        <v>0</v>
      </c>
      <c r="AD213" s="24">
        <v>2</v>
      </c>
      <c r="AE213" s="24">
        <v>1</v>
      </c>
      <c r="AF213" s="24">
        <v>1</v>
      </c>
      <c r="AG213" s="24">
        <v>1</v>
      </c>
      <c r="AH213" s="24">
        <v>2</v>
      </c>
      <c r="AI213" s="24">
        <v>1</v>
      </c>
      <c r="AJ213" s="25" t="s">
        <v>5903</v>
      </c>
      <c r="AK213" s="24">
        <v>7.6630000000000003</v>
      </c>
      <c r="AL213" s="24">
        <v>9.2520000000000007</v>
      </c>
      <c r="AM213" s="24">
        <v>10.868</v>
      </c>
      <c r="AN213" s="24">
        <v>2</v>
      </c>
      <c r="AO213" s="24">
        <v>4</v>
      </c>
      <c r="AP213" s="24">
        <v>0</v>
      </c>
      <c r="AQ213" s="24">
        <v>79.518000000000001</v>
      </c>
      <c r="AR213" s="24">
        <v>79.518000000000001</v>
      </c>
      <c r="AS213" s="24">
        <v>157.22800000000001</v>
      </c>
      <c r="AT213" s="24">
        <v>1</v>
      </c>
      <c r="AU213" s="24">
        <v>25.478999999999999</v>
      </c>
      <c r="AV213" s="24">
        <v>114.85899999999999</v>
      </c>
      <c r="AW213" s="24">
        <v>250.51300000000001</v>
      </c>
      <c r="AX213" s="24">
        <v>3</v>
      </c>
      <c r="AY213" s="25" t="s">
        <v>331</v>
      </c>
      <c r="AZ213" s="25" t="s">
        <v>331</v>
      </c>
      <c r="BA213" s="25"/>
      <c r="BB213" s="74">
        <v>0</v>
      </c>
      <c r="BC213" s="25" t="s">
        <v>5904</v>
      </c>
      <c r="BD213" s="24">
        <v>1148.8330000000001</v>
      </c>
      <c r="BE213" s="24">
        <v>1148.8330000000001</v>
      </c>
      <c r="BF213" s="24">
        <v>1381.9290000000001</v>
      </c>
      <c r="BG213" s="24">
        <v>1</v>
      </c>
      <c r="BH213" s="24">
        <v>3.984</v>
      </c>
      <c r="BI213" s="24">
        <v>3.984</v>
      </c>
      <c r="BJ213" s="24">
        <v>8.5489999999999995</v>
      </c>
      <c r="BK213" s="24">
        <v>1</v>
      </c>
      <c r="BL213" s="25" t="s">
        <v>377</v>
      </c>
      <c r="BM213" s="24">
        <v>94.590999999999994</v>
      </c>
      <c r="BN213" s="24">
        <v>171.13800000000001</v>
      </c>
      <c r="BO213" s="24">
        <v>183.70699999999999</v>
      </c>
      <c r="BP213" s="24">
        <v>5</v>
      </c>
      <c r="BQ213" s="24">
        <v>95</v>
      </c>
      <c r="BR213" s="24">
        <v>90</v>
      </c>
      <c r="BS213" s="24">
        <v>93.94</v>
      </c>
      <c r="BT213" s="24">
        <v>468.96600000000001</v>
      </c>
      <c r="BU213" s="24">
        <v>531.97500000000002</v>
      </c>
      <c r="BV213" s="24">
        <v>4</v>
      </c>
      <c r="BW213" s="25" t="s">
        <v>411</v>
      </c>
      <c r="BX213" s="25" t="s">
        <v>411</v>
      </c>
      <c r="BY213" s="25"/>
      <c r="BZ213" s="74">
        <v>0</v>
      </c>
      <c r="CA213" s="25" t="s">
        <v>5905</v>
      </c>
      <c r="CB213" s="24">
        <v>0</v>
      </c>
      <c r="CC213" s="24">
        <v>0</v>
      </c>
      <c r="CD213" s="24">
        <v>41.039000000000001</v>
      </c>
      <c r="CE213" s="24">
        <v>0</v>
      </c>
      <c r="CF213" s="24">
        <v>100</v>
      </c>
      <c r="CG213" s="24">
        <v>100</v>
      </c>
      <c r="CH213" s="24">
        <v>19.565000000000001</v>
      </c>
      <c r="CI213" s="24">
        <v>48.664000000000001</v>
      </c>
      <c r="CJ213" s="24">
        <v>56.976999999999997</v>
      </c>
      <c r="CK213" s="24">
        <v>4</v>
      </c>
      <c r="CL213" s="99" t="s">
        <v>413</v>
      </c>
      <c r="CM213" s="96" t="s">
        <v>414</v>
      </c>
      <c r="CN213" s="24">
        <v>21.4</v>
      </c>
      <c r="CO213" s="24">
        <v>21.4</v>
      </c>
      <c r="CP213" s="24">
        <v>144.87700000000001</v>
      </c>
      <c r="CQ213" s="24">
        <v>1</v>
      </c>
      <c r="CR213" s="24">
        <v>100</v>
      </c>
      <c r="CS213" s="24">
        <v>100</v>
      </c>
      <c r="CT213" s="24">
        <v>2</v>
      </c>
      <c r="CU213" s="24">
        <v>0</v>
      </c>
      <c r="CV213" s="25" t="s">
        <v>5906</v>
      </c>
      <c r="CW213" s="24">
        <v>32.113999999999997</v>
      </c>
      <c r="CX213" s="24">
        <v>32.113999999999997</v>
      </c>
      <c r="CY213" s="24">
        <v>404.67</v>
      </c>
      <c r="CZ213" s="24">
        <v>1</v>
      </c>
      <c r="DA213" s="24">
        <v>25.27</v>
      </c>
      <c r="DB213" s="24">
        <v>27.814</v>
      </c>
      <c r="DC213" s="24">
        <v>33.651000000000003</v>
      </c>
      <c r="DD213" s="24">
        <v>2</v>
      </c>
      <c r="DE213" s="25" t="s">
        <v>377</v>
      </c>
      <c r="DF213" s="24">
        <v>0</v>
      </c>
      <c r="DG213" s="24">
        <v>0</v>
      </c>
      <c r="DH213" s="24">
        <v>39.270000000000003</v>
      </c>
      <c r="DI213" s="24">
        <v>0</v>
      </c>
      <c r="DJ213" s="24">
        <v>100</v>
      </c>
      <c r="DK213" s="24">
        <v>100</v>
      </c>
      <c r="DL213" s="24">
        <v>106.45</v>
      </c>
      <c r="DM213" s="24">
        <v>149.88300000000001</v>
      </c>
      <c r="DN213" s="24">
        <v>248.57599999999999</v>
      </c>
      <c r="DO213" s="24">
        <v>8</v>
      </c>
      <c r="DP213" s="25" t="s">
        <v>572</v>
      </c>
      <c r="DQ213" s="25" t="s">
        <v>572</v>
      </c>
      <c r="DR213" s="25"/>
      <c r="DS213" s="74">
        <v>0</v>
      </c>
      <c r="DT213" s="25" t="s">
        <v>5907</v>
      </c>
      <c r="DU213" s="24">
        <v>0</v>
      </c>
      <c r="DV213" s="24">
        <v>0</v>
      </c>
      <c r="DW213" s="24">
        <v>52.898000000000003</v>
      </c>
      <c r="DX213" s="24">
        <v>0</v>
      </c>
      <c r="DY213" s="24">
        <v>100</v>
      </c>
      <c r="DZ213" s="24">
        <v>100</v>
      </c>
      <c r="EA213" s="24">
        <v>72.730999999999995</v>
      </c>
      <c r="EB213" s="24">
        <v>78.262</v>
      </c>
      <c r="EC213" s="24">
        <v>83.23</v>
      </c>
      <c r="ED213" s="24">
        <v>2</v>
      </c>
      <c r="EE213" s="96" t="s">
        <v>417</v>
      </c>
      <c r="EF213" s="96" t="s">
        <v>364</v>
      </c>
      <c r="EG213" s="24">
        <v>0</v>
      </c>
      <c r="EH213" s="24">
        <v>0</v>
      </c>
      <c r="EI213" s="24">
        <v>130.81800000000001</v>
      </c>
      <c r="EJ213" s="24">
        <v>0</v>
      </c>
      <c r="EK213" s="24">
        <v>100</v>
      </c>
      <c r="EL213" s="24">
        <v>100</v>
      </c>
      <c r="EM213" s="24">
        <v>2</v>
      </c>
      <c r="EN213" s="24">
        <v>0</v>
      </c>
      <c r="EO213" s="25" t="s">
        <v>5908</v>
      </c>
      <c r="EP213" s="24">
        <v>644.673</v>
      </c>
      <c r="EQ213" s="24">
        <v>669.53499999999997</v>
      </c>
      <c r="ER213" s="24">
        <v>672.76300000000003</v>
      </c>
      <c r="ES213" s="24">
        <v>3</v>
      </c>
      <c r="ET213" s="25" t="s">
        <v>606</v>
      </c>
      <c r="EU213" s="24">
        <v>0</v>
      </c>
      <c r="EV213" s="24">
        <v>0</v>
      </c>
      <c r="EW213" s="24">
        <v>1287.479</v>
      </c>
      <c r="EX213" s="24">
        <v>0</v>
      </c>
      <c r="EY213" s="24">
        <v>100</v>
      </c>
      <c r="EZ213" s="24">
        <v>100</v>
      </c>
      <c r="FA213" s="24">
        <v>11.452</v>
      </c>
      <c r="FB213" s="24">
        <v>64.042000000000002</v>
      </c>
      <c r="FC213" s="24">
        <v>65.793000000000006</v>
      </c>
      <c r="FD213" s="24">
        <v>8</v>
      </c>
      <c r="FE213" s="25" t="s">
        <v>5909</v>
      </c>
      <c r="FF213" s="24">
        <v>1</v>
      </c>
      <c r="FG213" s="24">
        <v>3</v>
      </c>
      <c r="FH213" s="24">
        <v>3</v>
      </c>
      <c r="FI213" s="24">
        <v>0</v>
      </c>
      <c r="FJ213" s="24">
        <v>1</v>
      </c>
      <c r="FK213" s="24">
        <v>0</v>
      </c>
      <c r="FL213" s="25" t="s">
        <v>313</v>
      </c>
      <c r="FM213" s="25" t="s">
        <v>313</v>
      </c>
      <c r="FN213" s="24">
        <v>1</v>
      </c>
      <c r="FO213" s="24">
        <v>53.430999999999997</v>
      </c>
      <c r="FP213" s="24">
        <v>97.894999999999996</v>
      </c>
      <c r="FQ213" s="24">
        <v>99.36</v>
      </c>
      <c r="FR213" s="24">
        <v>3</v>
      </c>
      <c r="FS213" s="25" t="s">
        <v>323</v>
      </c>
      <c r="FT213" s="25" t="s">
        <v>323</v>
      </c>
      <c r="FU213" s="25"/>
      <c r="FV213" s="74">
        <v>1</v>
      </c>
      <c r="FW213" s="25" t="s">
        <v>5910</v>
      </c>
      <c r="FX213" s="25" t="s">
        <v>312</v>
      </c>
      <c r="FY213" s="24">
        <v>162.273</v>
      </c>
      <c r="FZ213" s="24">
        <v>279.20100000000002</v>
      </c>
      <c r="GA213" s="24">
        <v>280.45699999999999</v>
      </c>
      <c r="GB213" s="24">
        <v>3</v>
      </c>
      <c r="GC213" s="25" t="s">
        <v>368</v>
      </c>
      <c r="GD213" s="25" t="s">
        <v>368</v>
      </c>
      <c r="GE213" s="25"/>
      <c r="GF213" s="74">
        <v>1</v>
      </c>
      <c r="GG213" s="25" t="s">
        <v>5911</v>
      </c>
      <c r="GH213" s="25" t="s">
        <v>360</v>
      </c>
      <c r="GI213" s="24">
        <v>37.36</v>
      </c>
      <c r="GJ213" s="24">
        <v>39.531999999999996</v>
      </c>
      <c r="GK213" s="24">
        <v>90.927999999999997</v>
      </c>
      <c r="GL213" s="24">
        <v>2</v>
      </c>
      <c r="GM213" s="24">
        <v>1</v>
      </c>
      <c r="GN213" s="25" t="s">
        <v>5912</v>
      </c>
      <c r="GO213" s="24">
        <v>25.157</v>
      </c>
      <c r="GP213" s="24">
        <v>25.157</v>
      </c>
      <c r="GQ213" s="24">
        <v>26.542000000000002</v>
      </c>
      <c r="GR213" s="24">
        <v>1</v>
      </c>
      <c r="GS213" s="24">
        <v>1</v>
      </c>
      <c r="GT213" s="24">
        <v>2</v>
      </c>
      <c r="GU213" s="24">
        <v>0</v>
      </c>
      <c r="GV213" s="24">
        <v>2</v>
      </c>
      <c r="GW213" s="25" t="s">
        <v>460</v>
      </c>
      <c r="GX213" s="24">
        <v>7.1360000000000001</v>
      </c>
      <c r="GY213" s="24">
        <v>57.652000000000001</v>
      </c>
      <c r="GZ213" s="24">
        <v>59.421999999999997</v>
      </c>
      <c r="HA213" s="24">
        <v>8</v>
      </c>
      <c r="HB213" s="24">
        <v>1</v>
      </c>
      <c r="HC213" s="24">
        <v>2</v>
      </c>
      <c r="HD213" s="24">
        <v>2</v>
      </c>
      <c r="HE213" s="24">
        <v>3</v>
      </c>
      <c r="HF213" s="24">
        <v>3</v>
      </c>
      <c r="HG213" s="24">
        <v>4</v>
      </c>
      <c r="HH213" s="24">
        <v>4</v>
      </c>
      <c r="HI213" s="25" t="s">
        <v>3684</v>
      </c>
      <c r="HJ213" s="25" t="s">
        <v>3685</v>
      </c>
      <c r="HK213" s="8"/>
      <c r="HL213" s="25" t="s">
        <v>5902</v>
      </c>
      <c r="HM213" s="23">
        <v>44267.406840277778</v>
      </c>
      <c r="HN213" s="23">
        <v>44267.44976851852</v>
      </c>
      <c r="HO213" s="24">
        <v>100</v>
      </c>
      <c r="HP213" s="24">
        <v>3708</v>
      </c>
      <c r="HQ213" s="24">
        <v>1</v>
      </c>
      <c r="HR213" s="23">
        <v>44267.449789444443</v>
      </c>
      <c r="HS213" s="25" t="s">
        <v>314</v>
      </c>
      <c r="HT213" s="25" t="s">
        <v>407</v>
      </c>
      <c r="HU213" s="25" t="s">
        <v>444</v>
      </c>
      <c r="HV213" s="25" t="s">
        <v>598</v>
      </c>
      <c r="HW213" s="24">
        <v>1</v>
      </c>
      <c r="HX213" s="24">
        <v>0</v>
      </c>
      <c r="HY213" s="24">
        <v>1</v>
      </c>
      <c r="HZ213" s="24">
        <v>1</v>
      </c>
      <c r="IA213" s="24">
        <v>2</v>
      </c>
      <c r="IB213" s="24">
        <v>2</v>
      </c>
      <c r="IC213" s="24">
        <v>2</v>
      </c>
      <c r="ID213" s="24">
        <v>1</v>
      </c>
      <c r="IE213" s="25" t="s">
        <v>4609</v>
      </c>
      <c r="IF213" s="24">
        <v>3</v>
      </c>
      <c r="IG213" s="24">
        <v>0</v>
      </c>
      <c r="IH213" s="25" t="s">
        <v>427</v>
      </c>
      <c r="II213" s="25" t="s">
        <v>391</v>
      </c>
      <c r="IJ213" s="25"/>
      <c r="IK213" s="74">
        <v>1</v>
      </c>
      <c r="IL213" s="25" t="s">
        <v>428</v>
      </c>
      <c r="IM213" s="74">
        <v>33</v>
      </c>
      <c r="IN213" s="25"/>
      <c r="IO213" s="74">
        <v>1</v>
      </c>
      <c r="IP213" s="25" t="s">
        <v>5913</v>
      </c>
      <c r="IQ213" s="25" t="s">
        <v>1727</v>
      </c>
      <c r="IR213" s="74">
        <v>22</v>
      </c>
      <c r="IS213" s="25"/>
      <c r="IT213" s="74">
        <v>1</v>
      </c>
      <c r="IU213" s="25" t="s">
        <v>5914</v>
      </c>
      <c r="IV213" s="74">
        <v>19</v>
      </c>
      <c r="IW213" s="25"/>
      <c r="IX213" s="74">
        <v>0</v>
      </c>
      <c r="IY213" s="25" t="s">
        <v>5915</v>
      </c>
      <c r="IZ213" s="25" t="s">
        <v>435</v>
      </c>
      <c r="JA213" s="74">
        <v>40</v>
      </c>
      <c r="JB213" s="25"/>
      <c r="JC213" s="74">
        <v>1</v>
      </c>
      <c r="JD213" s="25" t="s">
        <v>635</v>
      </c>
      <c r="JE213" s="74">
        <v>60</v>
      </c>
      <c r="JF213" s="25"/>
      <c r="JG213" s="74">
        <v>1</v>
      </c>
      <c r="JH213" s="25" t="s">
        <v>5916</v>
      </c>
      <c r="JI213" s="24">
        <v>2</v>
      </c>
      <c r="JJ213" s="24">
        <v>0</v>
      </c>
      <c r="JK213" s="24">
        <v>2</v>
      </c>
      <c r="JL213" s="24">
        <v>1</v>
      </c>
      <c r="JM213" s="25" t="s">
        <v>5917</v>
      </c>
      <c r="JN213" s="24">
        <v>1</v>
      </c>
      <c r="JO213" s="24">
        <v>2</v>
      </c>
      <c r="JP213" s="24">
        <v>2</v>
      </c>
      <c r="JQ213" s="24">
        <v>3</v>
      </c>
      <c r="JR213" s="24">
        <v>1</v>
      </c>
      <c r="JS213" s="25" t="s">
        <v>5918</v>
      </c>
      <c r="JT213" s="24">
        <v>2</v>
      </c>
      <c r="JU213" s="24">
        <v>1</v>
      </c>
      <c r="JV213" s="25" t="s">
        <v>5919</v>
      </c>
      <c r="JW213" s="24">
        <v>2</v>
      </c>
      <c r="JX213" s="24">
        <v>3</v>
      </c>
      <c r="JY213" s="24">
        <v>0</v>
      </c>
      <c r="JZ213" s="24">
        <v>1</v>
      </c>
      <c r="KA213" s="24">
        <v>0</v>
      </c>
      <c r="KB213" s="25" t="s">
        <v>313</v>
      </c>
      <c r="KC213" s="25" t="s">
        <v>313</v>
      </c>
      <c r="KD213" s="24">
        <v>1</v>
      </c>
      <c r="KE213" s="24">
        <v>3.5339999999999998</v>
      </c>
      <c r="KF213" s="24">
        <v>25.876999999999999</v>
      </c>
      <c r="KG213" s="24">
        <v>27.033999999999999</v>
      </c>
      <c r="KH213" s="24">
        <v>5</v>
      </c>
      <c r="KI213" s="24">
        <v>2</v>
      </c>
      <c r="KJ213" s="24">
        <v>1</v>
      </c>
      <c r="KK213" s="24">
        <v>1</v>
      </c>
      <c r="KL213" s="24">
        <v>2</v>
      </c>
      <c r="KM213" s="24">
        <v>3</v>
      </c>
      <c r="KN213" s="24">
        <v>11</v>
      </c>
      <c r="KO213" s="24">
        <v>2</v>
      </c>
      <c r="KP213" s="25" t="s">
        <v>2921</v>
      </c>
      <c r="KQ213" s="25" t="s">
        <v>313</v>
      </c>
      <c r="KR213" s="24">
        <v>1</v>
      </c>
      <c r="KS213" s="25" t="s">
        <v>370</v>
      </c>
      <c r="KT213" s="25" t="s">
        <v>313</v>
      </c>
      <c r="KU213" s="24">
        <v>3</v>
      </c>
      <c r="KV213" s="24">
        <v>2</v>
      </c>
      <c r="KW213" s="24">
        <v>2</v>
      </c>
      <c r="KX213" s="24">
        <v>3</v>
      </c>
      <c r="KY213" s="24">
        <v>2</v>
      </c>
      <c r="KZ213" s="24">
        <v>3</v>
      </c>
      <c r="LA213" s="24">
        <v>4</v>
      </c>
      <c r="LB213" s="24">
        <v>3</v>
      </c>
      <c r="LC213" s="24">
        <v>3</v>
      </c>
      <c r="LD213" s="24">
        <v>3</v>
      </c>
      <c r="LE213" s="24">
        <v>5</v>
      </c>
      <c r="LF213" s="24">
        <v>4</v>
      </c>
      <c r="LG213" s="24">
        <v>3</v>
      </c>
      <c r="LH213" s="24">
        <v>2</v>
      </c>
      <c r="LI213" s="24">
        <v>3</v>
      </c>
      <c r="LJ213" s="24">
        <v>3</v>
      </c>
      <c r="LK213" s="24">
        <v>3</v>
      </c>
      <c r="LL213" s="24">
        <v>4</v>
      </c>
      <c r="LM213" s="24">
        <v>3</v>
      </c>
      <c r="LN213" s="24">
        <v>4</v>
      </c>
      <c r="LO213" s="24">
        <v>4</v>
      </c>
      <c r="LP213" s="24">
        <v>4</v>
      </c>
      <c r="LQ213" s="24">
        <v>3</v>
      </c>
      <c r="LR213" s="24">
        <v>3</v>
      </c>
      <c r="LS213" s="24">
        <v>2</v>
      </c>
      <c r="LT213" s="24">
        <v>2</v>
      </c>
      <c r="LU213" s="24">
        <v>2</v>
      </c>
      <c r="LV213" s="25" t="s">
        <v>5920</v>
      </c>
      <c r="LW213" s="25" t="s">
        <v>5921</v>
      </c>
      <c r="LX213" s="25" t="s">
        <v>5922</v>
      </c>
      <c r="LY213" s="25" t="s">
        <v>5923</v>
      </c>
      <c r="LZ213" s="24">
        <v>42</v>
      </c>
      <c r="MA213">
        <f t="shared" si="175"/>
        <v>8</v>
      </c>
      <c r="MB213">
        <f t="shared" si="176"/>
        <v>9</v>
      </c>
      <c r="MC213">
        <f t="shared" si="177"/>
        <v>11</v>
      </c>
      <c r="MD213">
        <f t="shared" si="178"/>
        <v>9</v>
      </c>
      <c r="ME213">
        <f t="shared" si="208"/>
        <v>37</v>
      </c>
      <c r="MF213">
        <f t="shared" si="209"/>
        <v>1.3333333333333333</v>
      </c>
      <c r="MG213">
        <f t="shared" si="210"/>
        <v>1.5</v>
      </c>
      <c r="MH213">
        <f t="shared" si="211"/>
        <v>2.2000000000000002</v>
      </c>
      <c r="MI213">
        <f t="shared" si="212"/>
        <v>1.8</v>
      </c>
      <c r="MJ213">
        <f t="shared" si="213"/>
        <v>3.0833333333333335</v>
      </c>
      <c r="MK213">
        <f t="shared" si="214"/>
        <v>0</v>
      </c>
      <c r="ML213">
        <f t="shared" si="215"/>
        <v>3</v>
      </c>
      <c r="MM213">
        <f t="shared" si="216"/>
        <v>0</v>
      </c>
      <c r="MN213">
        <f t="shared" si="217"/>
        <v>2</v>
      </c>
      <c r="MO213">
        <f t="shared" si="218"/>
        <v>0</v>
      </c>
      <c r="MP213">
        <f t="shared" si="219"/>
        <v>2.8333333333333335</v>
      </c>
      <c r="MQ213">
        <f t="shared" si="220"/>
        <v>0</v>
      </c>
      <c r="MR213">
        <f t="shared" si="221"/>
        <v>2.6666666666666665</v>
      </c>
      <c r="MS213">
        <f t="shared" si="222"/>
        <v>99.285714285714292</v>
      </c>
      <c r="MT213">
        <f t="shared" si="223"/>
        <v>98.571428571428569</v>
      </c>
      <c r="MU213" s="77">
        <f t="shared" si="179"/>
        <v>0</v>
      </c>
      <c r="MV213">
        <f t="shared" si="180"/>
        <v>0</v>
      </c>
      <c r="MW213">
        <v>1</v>
      </c>
      <c r="MX213">
        <v>1</v>
      </c>
      <c r="MY213">
        <f t="shared" si="181"/>
        <v>0</v>
      </c>
      <c r="MZ213">
        <v>1</v>
      </c>
      <c r="NA213">
        <v>1</v>
      </c>
      <c r="NB213">
        <f t="shared" si="182"/>
        <v>1</v>
      </c>
      <c r="NC213">
        <f t="shared" si="183"/>
        <v>0</v>
      </c>
      <c r="ND213">
        <f t="shared" si="184"/>
        <v>1</v>
      </c>
      <c r="NE213">
        <f t="shared" si="185"/>
        <v>0</v>
      </c>
      <c r="NF213">
        <f t="shared" si="186"/>
        <v>1</v>
      </c>
      <c r="NG213">
        <f t="shared" si="187"/>
        <v>1</v>
      </c>
      <c r="NH213">
        <f t="shared" si="188"/>
        <v>1</v>
      </c>
      <c r="NI213">
        <f t="shared" si="189"/>
        <v>1</v>
      </c>
      <c r="NJ213">
        <f t="shared" si="190"/>
        <v>1</v>
      </c>
      <c r="NK213">
        <f t="shared" si="191"/>
        <v>0</v>
      </c>
      <c r="NL213">
        <f t="shared" si="192"/>
        <v>1</v>
      </c>
      <c r="NM213">
        <f t="shared" si="193"/>
        <v>1</v>
      </c>
      <c r="NN213" s="77">
        <f t="shared" si="194"/>
        <v>1</v>
      </c>
      <c r="NO213" s="77">
        <f t="shared" si="195"/>
        <v>0</v>
      </c>
      <c r="NP213" s="77">
        <f t="shared" si="196"/>
        <v>1</v>
      </c>
      <c r="NQ213" s="77">
        <f t="shared" si="197"/>
        <v>1</v>
      </c>
      <c r="NR213" s="77">
        <f t="shared" si="198"/>
        <v>1</v>
      </c>
      <c r="NS213" s="77">
        <f t="shared" si="199"/>
        <v>1</v>
      </c>
      <c r="NT213" s="77">
        <f t="shared" si="200"/>
        <v>1</v>
      </c>
      <c r="NU213" s="77">
        <f t="shared" si="201"/>
        <v>1</v>
      </c>
      <c r="NV213" s="77">
        <f t="shared" si="202"/>
        <v>1</v>
      </c>
      <c r="NW213" s="77" t="e">
        <f>IF(LEN(VLOOKUP(I:I,#REF!, 2, 0))=0, "", VLOOKUP(I:I,#REF!, 2, 0))</f>
        <v>#REF!</v>
      </c>
      <c r="NX213" s="77" t="e">
        <f>IF(LEN(VLOOKUP(I:I,#REF!, 3, 0))=0, "", VLOOKUP(I:I,#REF!, 3, 0))</f>
        <v>#REF!</v>
      </c>
      <c r="NY213" s="77">
        <f t="shared" si="224"/>
        <v>0.66666666666666663</v>
      </c>
      <c r="NZ213" s="77">
        <f t="shared" si="225"/>
        <v>1</v>
      </c>
      <c r="OA213" s="77">
        <f t="shared" si="226"/>
        <v>0</v>
      </c>
      <c r="OB213" s="77">
        <f t="shared" si="203"/>
        <v>0.66666666666666663</v>
      </c>
      <c r="OC213">
        <f t="shared" si="204"/>
        <v>1</v>
      </c>
      <c r="OD213" s="77">
        <f t="shared" si="227"/>
        <v>0.5</v>
      </c>
      <c r="OE213">
        <f t="shared" si="205"/>
        <v>0.8666666666666667</v>
      </c>
      <c r="OF213">
        <f t="shared" si="206"/>
        <v>0.90909090909090906</v>
      </c>
      <c r="OG213" t="e">
        <f t="shared" si="228"/>
        <v>#REF!</v>
      </c>
      <c r="OH213">
        <f t="shared" si="207"/>
        <v>0.66666666666666663</v>
      </c>
      <c r="OI213">
        <f t="shared" si="229"/>
        <v>0.5</v>
      </c>
      <c r="OJ213" s="77">
        <f t="shared" si="230"/>
        <v>0.75</v>
      </c>
      <c r="OK213" t="e">
        <f>IF(LEN(VLOOKUP(I:I,#REF!, 2, 0))=0, "", VLOOKUP(I:I,#REF!, 2, 0))</f>
        <v>#REF!</v>
      </c>
      <c r="OL213" t="e">
        <f>IF(LEN(VLOOKUP(I:I,#REF!, 3, 0))=0, "", VLOOKUP(I:I,#REF!, 3, 0))</f>
        <v>#REF!</v>
      </c>
      <c r="OM213">
        <v>5</v>
      </c>
      <c r="ON213">
        <v>1</v>
      </c>
      <c r="OO213" s="109">
        <v>0</v>
      </c>
      <c r="OP213">
        <f t="shared" si="231"/>
        <v>8</v>
      </c>
      <c r="OQ213">
        <v>0</v>
      </c>
      <c r="OR213">
        <v>7</v>
      </c>
      <c r="OS213">
        <f t="shared" si="232"/>
        <v>6</v>
      </c>
    </row>
    <row r="214" spans="3:409" ht="18" customHeight="1">
      <c r="F214">
        <v>1</v>
      </c>
      <c r="G214">
        <v>1</v>
      </c>
      <c r="H214" s="110" t="s">
        <v>2754</v>
      </c>
      <c r="I214" s="110" t="s">
        <v>2754</v>
      </c>
      <c r="J214" s="5"/>
      <c r="K214" s="6">
        <v>44264.579502314817</v>
      </c>
      <c r="L214" s="6">
        <v>44264.644282407404</v>
      </c>
      <c r="M214" s="7">
        <v>100</v>
      </c>
      <c r="N214" s="7">
        <v>2</v>
      </c>
      <c r="O214" s="73">
        <v>1</v>
      </c>
      <c r="P214" s="4" t="s">
        <v>313</v>
      </c>
      <c r="Q214" s="7">
        <v>5597</v>
      </c>
      <c r="R214" s="7">
        <v>1</v>
      </c>
      <c r="S214" s="6">
        <v>44264.644301168984</v>
      </c>
      <c r="T214" s="4" t="s">
        <v>314</v>
      </c>
      <c r="U214" s="4" t="s">
        <v>1134</v>
      </c>
      <c r="V214" s="4" t="s">
        <v>811</v>
      </c>
      <c r="W214" s="4" t="s">
        <v>812</v>
      </c>
      <c r="X214" s="7">
        <v>30.832000000000001</v>
      </c>
      <c r="Y214" s="7">
        <v>49.77</v>
      </c>
      <c r="Z214" s="7">
        <v>53.061</v>
      </c>
      <c r="AA214" s="7">
        <v>2</v>
      </c>
      <c r="AB214" s="7">
        <v>2</v>
      </c>
      <c r="AC214" s="7">
        <v>0</v>
      </c>
      <c r="AD214" s="7">
        <v>0</v>
      </c>
      <c r="AE214" s="7">
        <v>0</v>
      </c>
      <c r="AF214" s="7">
        <v>1</v>
      </c>
      <c r="AG214" s="7">
        <v>2</v>
      </c>
      <c r="AH214" s="7">
        <v>2</v>
      </c>
      <c r="AI214" s="7">
        <v>0</v>
      </c>
      <c r="AJ214" s="4" t="s">
        <v>2755</v>
      </c>
      <c r="AK214" s="7">
        <v>5.8760000000000003</v>
      </c>
      <c r="AL214" s="7">
        <v>10.459</v>
      </c>
      <c r="AM214" s="7">
        <v>10.929</v>
      </c>
      <c r="AN214" s="7">
        <v>6</v>
      </c>
      <c r="AO214" s="7">
        <v>2</v>
      </c>
      <c r="AP214" s="7">
        <v>0</v>
      </c>
      <c r="AQ214" s="7">
        <v>0</v>
      </c>
      <c r="AR214" s="7">
        <v>0</v>
      </c>
      <c r="AS214" s="7">
        <v>152.815</v>
      </c>
      <c r="AT214" s="7">
        <v>0</v>
      </c>
      <c r="AU214" s="7">
        <v>103.583</v>
      </c>
      <c r="AV214" s="7">
        <v>164.577</v>
      </c>
      <c r="AW214" s="7">
        <v>171.76599999999999</v>
      </c>
      <c r="AX214" s="7">
        <v>3</v>
      </c>
      <c r="AY214" s="4" t="s">
        <v>377</v>
      </c>
      <c r="AZ214" s="4" t="s">
        <v>377</v>
      </c>
      <c r="BA214" s="4"/>
      <c r="BB214" s="73">
        <v>1</v>
      </c>
      <c r="BC214" s="4" t="s">
        <v>2756</v>
      </c>
      <c r="BD214" s="7">
        <v>273.92399999999998</v>
      </c>
      <c r="BE214" s="7">
        <v>273.92399999999998</v>
      </c>
      <c r="BF214" s="7">
        <v>274.86500000000001</v>
      </c>
      <c r="BG214" s="7">
        <v>1</v>
      </c>
      <c r="BH214" s="7">
        <v>8.5589999999999993</v>
      </c>
      <c r="BI214" s="7">
        <v>8.5589999999999993</v>
      </c>
      <c r="BJ214" s="7">
        <v>12.567</v>
      </c>
      <c r="BK214" s="7">
        <v>1</v>
      </c>
      <c r="BL214" s="4" t="s">
        <v>377</v>
      </c>
      <c r="BM214" s="7">
        <v>0</v>
      </c>
      <c r="BN214" s="7">
        <v>0</v>
      </c>
      <c r="BO214" s="7">
        <v>47.180999999999997</v>
      </c>
      <c r="BP214" s="7">
        <v>0</v>
      </c>
      <c r="BQ214" s="7">
        <v>95</v>
      </c>
      <c r="BR214" s="7">
        <v>100</v>
      </c>
      <c r="BS214" s="7">
        <v>116.005</v>
      </c>
      <c r="BT214" s="7">
        <v>672.59400000000005</v>
      </c>
      <c r="BU214" s="7">
        <v>687.08299999999997</v>
      </c>
      <c r="BV214" s="7">
        <v>9</v>
      </c>
      <c r="BW214" s="4" t="s">
        <v>2757</v>
      </c>
      <c r="BX214" s="4" t="s">
        <v>411</v>
      </c>
      <c r="BY214" s="4" t="s">
        <v>561</v>
      </c>
      <c r="BZ214" s="73">
        <v>0</v>
      </c>
      <c r="CA214" s="4" t="s">
        <v>2758</v>
      </c>
      <c r="CB214" s="7">
        <v>0</v>
      </c>
      <c r="CC214" s="7">
        <v>0</v>
      </c>
      <c r="CD214" s="7">
        <v>154.70500000000001</v>
      </c>
      <c r="CE214" s="7">
        <v>0</v>
      </c>
      <c r="CF214" s="7">
        <v>95</v>
      </c>
      <c r="CG214" s="7">
        <v>100</v>
      </c>
      <c r="CH214" s="7">
        <v>126.605</v>
      </c>
      <c r="CI214" s="7">
        <v>209.298</v>
      </c>
      <c r="CJ214" s="7">
        <v>213.654</v>
      </c>
      <c r="CK214" s="7">
        <v>9</v>
      </c>
      <c r="CL214" s="97" t="s">
        <v>1060</v>
      </c>
      <c r="CM214" s="94" t="s">
        <v>2759</v>
      </c>
      <c r="CN214" s="7">
        <v>0</v>
      </c>
      <c r="CO214" s="7">
        <v>0</v>
      </c>
      <c r="CP214" s="7">
        <v>162.02799999999999</v>
      </c>
      <c r="CQ214" s="7">
        <v>0</v>
      </c>
      <c r="CR214" s="7">
        <v>80</v>
      </c>
      <c r="CS214" s="7">
        <v>100</v>
      </c>
      <c r="CT214" s="7">
        <v>2</v>
      </c>
      <c r="CU214" s="7">
        <v>0</v>
      </c>
      <c r="CV214" s="4" t="s">
        <v>2760</v>
      </c>
      <c r="CW214" s="7">
        <v>186.959</v>
      </c>
      <c r="CX214" s="7">
        <v>186.959</v>
      </c>
      <c r="CY214" s="7">
        <v>651.45399999999995</v>
      </c>
      <c r="CZ214" s="7">
        <v>1</v>
      </c>
      <c r="DA214" s="7">
        <v>7.5510000000000002</v>
      </c>
      <c r="DB214" s="7">
        <v>9.0129999999999999</v>
      </c>
      <c r="DC214" s="7">
        <v>21.576000000000001</v>
      </c>
      <c r="DD214" s="7">
        <v>3</v>
      </c>
      <c r="DE214" s="4" t="s">
        <v>377</v>
      </c>
      <c r="DF214" s="7">
        <v>0</v>
      </c>
      <c r="DG214" s="7">
        <v>0</v>
      </c>
      <c r="DH214" s="7">
        <v>37.348999999999997</v>
      </c>
      <c r="DI214" s="7">
        <v>0</v>
      </c>
      <c r="DJ214" s="7">
        <v>81</v>
      </c>
      <c r="DK214" s="7">
        <v>100</v>
      </c>
      <c r="DL214" s="7">
        <v>122.468</v>
      </c>
      <c r="DM214" s="7">
        <v>144.78800000000001</v>
      </c>
      <c r="DN214" s="7">
        <v>230.756</v>
      </c>
      <c r="DO214" s="7">
        <v>3</v>
      </c>
      <c r="DP214" s="4" t="s">
        <v>2761</v>
      </c>
      <c r="DQ214" s="4" t="s">
        <v>411</v>
      </c>
      <c r="DR214" s="4" t="s">
        <v>956</v>
      </c>
      <c r="DS214" s="73">
        <v>0</v>
      </c>
      <c r="DT214" s="4" t="s">
        <v>2762</v>
      </c>
      <c r="DU214" s="7">
        <v>0</v>
      </c>
      <c r="DV214" s="7">
        <v>0</v>
      </c>
      <c r="DW214" s="7">
        <v>78.453000000000003</v>
      </c>
      <c r="DX214" s="7">
        <v>0</v>
      </c>
      <c r="DY214" s="7">
        <v>100</v>
      </c>
      <c r="DZ214" s="7">
        <v>69</v>
      </c>
      <c r="EA214" s="7">
        <v>4.9429999999999996</v>
      </c>
      <c r="EB214" s="7">
        <v>72.465999999999994</v>
      </c>
      <c r="EC214" s="7">
        <v>78.536000000000001</v>
      </c>
      <c r="ED214" s="7">
        <v>20</v>
      </c>
      <c r="EE214" s="94" t="s">
        <v>841</v>
      </c>
      <c r="EF214" s="94" t="s">
        <v>600</v>
      </c>
      <c r="EG214" s="7">
        <v>0</v>
      </c>
      <c r="EH214" s="7">
        <v>0</v>
      </c>
      <c r="EI214" s="7">
        <v>169.65600000000001</v>
      </c>
      <c r="EJ214" s="7">
        <v>0</v>
      </c>
      <c r="EK214" s="7">
        <v>100</v>
      </c>
      <c r="EL214" s="7">
        <v>50</v>
      </c>
      <c r="EM214" s="7">
        <v>1</v>
      </c>
      <c r="EN214" s="7">
        <v>1</v>
      </c>
      <c r="EO214" s="4" t="s">
        <v>2763</v>
      </c>
      <c r="EP214" s="7">
        <v>35.198</v>
      </c>
      <c r="EQ214" s="7">
        <v>56.798999999999999</v>
      </c>
      <c r="ER214" s="7">
        <v>57.848999999999997</v>
      </c>
      <c r="ES214" s="7">
        <v>2</v>
      </c>
      <c r="ET214" s="4" t="s">
        <v>1092</v>
      </c>
      <c r="EU214" s="7">
        <v>0</v>
      </c>
      <c r="EV214" s="7">
        <v>0</v>
      </c>
      <c r="EW214" s="7">
        <v>290.654</v>
      </c>
      <c r="EX214" s="7">
        <v>0</v>
      </c>
      <c r="EY214" s="7">
        <v>80</v>
      </c>
      <c r="EZ214" s="7">
        <v>50</v>
      </c>
      <c r="FA214" s="7">
        <v>46.359000000000002</v>
      </c>
      <c r="FB214" s="7">
        <v>331.64299999999997</v>
      </c>
      <c r="FC214" s="7">
        <v>334.35500000000002</v>
      </c>
      <c r="FD214" s="7">
        <v>18</v>
      </c>
      <c r="FE214" s="4" t="s">
        <v>2764</v>
      </c>
      <c r="FF214" s="7">
        <v>1</v>
      </c>
      <c r="FG214" s="7">
        <v>1</v>
      </c>
      <c r="FH214" s="7">
        <v>0</v>
      </c>
      <c r="FI214" s="7">
        <v>0</v>
      </c>
      <c r="FJ214" s="7">
        <v>1</v>
      </c>
      <c r="FK214" s="7">
        <v>0</v>
      </c>
      <c r="FL214" s="4" t="s">
        <v>336</v>
      </c>
      <c r="FM214" s="4" t="s">
        <v>387</v>
      </c>
      <c r="FN214" s="7">
        <v>0</v>
      </c>
      <c r="FO214" s="7">
        <v>0.114</v>
      </c>
      <c r="FP214" s="7">
        <v>112.381</v>
      </c>
      <c r="FQ214" s="7">
        <v>115.49299999999999</v>
      </c>
      <c r="FR214" s="7">
        <v>6</v>
      </c>
      <c r="FS214" s="4" t="s">
        <v>420</v>
      </c>
      <c r="FT214" s="4" t="s">
        <v>323</v>
      </c>
      <c r="FU214" s="4"/>
      <c r="FV214" s="73">
        <v>1</v>
      </c>
      <c r="FW214" s="4" t="s">
        <v>2765</v>
      </c>
      <c r="FX214" s="4" t="s">
        <v>336</v>
      </c>
      <c r="FY214" s="7">
        <v>19.11</v>
      </c>
      <c r="FZ214" s="7">
        <v>270.39</v>
      </c>
      <c r="GA214" s="7">
        <v>271.28699999999998</v>
      </c>
      <c r="GB214" s="7">
        <v>4</v>
      </c>
      <c r="GC214" s="4" t="s">
        <v>368</v>
      </c>
      <c r="GD214" s="4" t="s">
        <v>368</v>
      </c>
      <c r="GE214" s="4"/>
      <c r="GF214" s="73">
        <v>1</v>
      </c>
      <c r="GG214" s="4" t="s">
        <v>2766</v>
      </c>
      <c r="GH214" s="4" t="s">
        <v>312</v>
      </c>
      <c r="GI214" s="7">
        <v>274.839</v>
      </c>
      <c r="GJ214" s="7">
        <v>293.22000000000003</v>
      </c>
      <c r="GK214" s="7">
        <v>327.69799999999998</v>
      </c>
      <c r="GL214" s="7">
        <v>3</v>
      </c>
      <c r="GM214" s="7">
        <v>1</v>
      </c>
      <c r="GN214" s="4" t="s">
        <v>2767</v>
      </c>
      <c r="GO214" s="7">
        <v>10.45</v>
      </c>
      <c r="GP214" s="7">
        <v>10.45</v>
      </c>
      <c r="GQ214" s="7">
        <v>34.377000000000002</v>
      </c>
      <c r="GR214" s="7">
        <v>1</v>
      </c>
      <c r="GS214" s="7">
        <v>1</v>
      </c>
      <c r="GT214" s="7">
        <v>0</v>
      </c>
      <c r="GU214" s="7">
        <v>0</v>
      </c>
      <c r="GV214" s="7">
        <v>4</v>
      </c>
      <c r="GW214" s="4" t="s">
        <v>336</v>
      </c>
      <c r="GX214" s="7">
        <v>12.855</v>
      </c>
      <c r="GY214" s="7">
        <v>179.33</v>
      </c>
      <c r="GZ214" s="7">
        <v>180.13</v>
      </c>
      <c r="HA214" s="7">
        <v>7</v>
      </c>
      <c r="HB214" s="7">
        <v>3</v>
      </c>
      <c r="HC214" s="7">
        <v>3</v>
      </c>
      <c r="HD214" s="7">
        <v>2</v>
      </c>
      <c r="HE214" s="7">
        <v>1</v>
      </c>
      <c r="HF214" s="7">
        <v>2</v>
      </c>
      <c r="HG214" s="7">
        <v>4</v>
      </c>
      <c r="HH214" s="7">
        <v>5</v>
      </c>
      <c r="HI214" s="4" t="s">
        <v>346</v>
      </c>
      <c r="HJ214" s="4" t="s">
        <v>347</v>
      </c>
      <c r="HK214" s="8"/>
      <c r="HL214" s="4" t="s">
        <v>2754</v>
      </c>
      <c r="HM214" s="6">
        <v>44267.405405092592</v>
      </c>
      <c r="HN214" s="6">
        <v>44267.442199074074</v>
      </c>
      <c r="HO214" s="7">
        <v>100</v>
      </c>
      <c r="HP214" s="7">
        <v>3178</v>
      </c>
      <c r="HQ214" s="7">
        <v>1</v>
      </c>
      <c r="HR214" s="6">
        <v>44267.442211469905</v>
      </c>
      <c r="HS214" s="4" t="s">
        <v>314</v>
      </c>
      <c r="HT214" s="4" t="s">
        <v>315</v>
      </c>
      <c r="HU214" s="4" t="s">
        <v>811</v>
      </c>
      <c r="HV214" s="4" t="s">
        <v>812</v>
      </c>
      <c r="HW214" s="7">
        <v>1</v>
      </c>
      <c r="HX214" s="7">
        <v>2</v>
      </c>
      <c r="HY214" s="7">
        <v>2</v>
      </c>
      <c r="HZ214" s="7">
        <v>1</v>
      </c>
      <c r="IA214" s="7">
        <v>1</v>
      </c>
      <c r="IB214" s="7">
        <v>1</v>
      </c>
      <c r="IC214" s="7">
        <v>1</v>
      </c>
      <c r="ID214" s="7">
        <v>1</v>
      </c>
      <c r="IE214" s="4" t="s">
        <v>661</v>
      </c>
      <c r="IF214" s="7">
        <v>2</v>
      </c>
      <c r="IG214" s="7">
        <v>0</v>
      </c>
      <c r="IH214" s="4" t="s">
        <v>427</v>
      </c>
      <c r="II214" s="4" t="s">
        <v>391</v>
      </c>
      <c r="IJ214" s="4"/>
      <c r="IK214" s="73">
        <v>1</v>
      </c>
      <c r="IL214" s="4" t="s">
        <v>428</v>
      </c>
      <c r="IM214" s="73">
        <v>33</v>
      </c>
      <c r="IN214" s="4"/>
      <c r="IO214" s="73">
        <v>1</v>
      </c>
      <c r="IP214" s="4" t="s">
        <v>2768</v>
      </c>
      <c r="IQ214" s="73">
        <v>22</v>
      </c>
      <c r="IR214" s="73">
        <v>22</v>
      </c>
      <c r="IS214" s="4"/>
      <c r="IT214" s="73">
        <v>1</v>
      </c>
      <c r="IU214" s="73">
        <v>19</v>
      </c>
      <c r="IV214" s="73">
        <v>19</v>
      </c>
      <c r="IW214" s="4"/>
      <c r="IX214" s="73">
        <v>0</v>
      </c>
      <c r="IY214" s="4" t="s">
        <v>2769</v>
      </c>
      <c r="IZ214" s="4" t="s">
        <v>2770</v>
      </c>
      <c r="JA214" s="73">
        <v>40</v>
      </c>
      <c r="JB214" s="4"/>
      <c r="JC214" s="73">
        <v>1</v>
      </c>
      <c r="JD214" s="73">
        <v>70</v>
      </c>
      <c r="JE214" s="73">
        <v>70</v>
      </c>
      <c r="JF214" s="4"/>
      <c r="JG214" s="73">
        <v>0</v>
      </c>
      <c r="JH214" s="4" t="s">
        <v>2771</v>
      </c>
      <c r="JI214" s="7">
        <v>2</v>
      </c>
      <c r="JJ214" s="7">
        <v>0</v>
      </c>
      <c r="JK214" s="7">
        <v>2</v>
      </c>
      <c r="JL214" s="7">
        <v>4</v>
      </c>
      <c r="JM214" s="4" t="s">
        <v>661</v>
      </c>
      <c r="JN214" s="7">
        <v>1</v>
      </c>
      <c r="JO214" s="7">
        <v>2</v>
      </c>
      <c r="JP214" s="7">
        <v>2</v>
      </c>
      <c r="JQ214" s="7">
        <v>3</v>
      </c>
      <c r="JR214" s="7">
        <v>1</v>
      </c>
      <c r="JS214" s="4" t="s">
        <v>2772</v>
      </c>
      <c r="JT214" s="7">
        <v>2</v>
      </c>
      <c r="JU214" s="7">
        <v>1</v>
      </c>
      <c r="JV214" s="4" t="s">
        <v>2773</v>
      </c>
      <c r="JW214" s="7">
        <v>1</v>
      </c>
      <c r="JX214" s="7">
        <v>1</v>
      </c>
      <c r="JY214" s="7">
        <v>0</v>
      </c>
      <c r="JZ214" s="7">
        <v>1</v>
      </c>
      <c r="KA214" s="7">
        <v>0</v>
      </c>
      <c r="KB214" s="4" t="s">
        <v>336</v>
      </c>
      <c r="KC214" s="4" t="s">
        <v>387</v>
      </c>
      <c r="KD214" s="7">
        <v>2</v>
      </c>
      <c r="KE214" s="7">
        <v>6.5129999999999999</v>
      </c>
      <c r="KF214" s="7">
        <v>58.764000000000003</v>
      </c>
      <c r="KG214" s="7">
        <v>84.665999999999997</v>
      </c>
      <c r="KH214" s="7">
        <v>5</v>
      </c>
      <c r="KI214" s="7">
        <v>2</v>
      </c>
      <c r="KJ214" s="7">
        <v>1</v>
      </c>
      <c r="KK214" s="7">
        <v>2</v>
      </c>
      <c r="KL214" s="7">
        <v>1</v>
      </c>
      <c r="KM214" s="7">
        <v>2</v>
      </c>
      <c r="KN214" s="7">
        <v>11</v>
      </c>
      <c r="KO214" s="7">
        <v>1</v>
      </c>
      <c r="KP214" s="4" t="s">
        <v>702</v>
      </c>
      <c r="KQ214" s="4" t="s">
        <v>313</v>
      </c>
      <c r="KR214" s="7">
        <v>1</v>
      </c>
      <c r="KS214" s="4" t="s">
        <v>326</v>
      </c>
      <c r="KT214" s="4" t="s">
        <v>313</v>
      </c>
      <c r="KU214" s="7">
        <v>3</v>
      </c>
      <c r="KV214" s="7">
        <v>2</v>
      </c>
      <c r="KW214" s="7">
        <v>1</v>
      </c>
      <c r="KX214" s="7">
        <v>2</v>
      </c>
      <c r="KY214" s="7">
        <v>3</v>
      </c>
      <c r="KZ214" s="7">
        <v>3</v>
      </c>
      <c r="LA214" s="7">
        <v>2</v>
      </c>
      <c r="LB214" s="7">
        <v>1</v>
      </c>
      <c r="LC214" s="7">
        <v>2</v>
      </c>
      <c r="LD214" s="7">
        <v>3</v>
      </c>
      <c r="LE214" s="7">
        <v>3</v>
      </c>
      <c r="LF214" s="7">
        <v>2</v>
      </c>
      <c r="LG214" s="7">
        <v>1</v>
      </c>
      <c r="LH214" s="7">
        <v>2</v>
      </c>
      <c r="LI214" s="7">
        <v>3</v>
      </c>
      <c r="LJ214" s="7">
        <v>2</v>
      </c>
      <c r="LK214" s="7">
        <v>1</v>
      </c>
      <c r="LL214" s="7">
        <v>2</v>
      </c>
      <c r="LM214" s="7">
        <v>3</v>
      </c>
      <c r="LN214" s="7">
        <v>3</v>
      </c>
      <c r="LO214" s="7">
        <v>2</v>
      </c>
      <c r="LP214" s="7">
        <v>1</v>
      </c>
      <c r="LQ214" s="7">
        <v>2</v>
      </c>
      <c r="LR214" s="7">
        <v>3</v>
      </c>
      <c r="LS214" s="7">
        <v>2</v>
      </c>
      <c r="LT214" s="7">
        <v>1</v>
      </c>
      <c r="LU214" s="7">
        <v>2</v>
      </c>
      <c r="LV214" s="4" t="s">
        <v>2774</v>
      </c>
      <c r="LW214" s="4" t="s">
        <v>2775</v>
      </c>
      <c r="LX214" s="4" t="s">
        <v>2776</v>
      </c>
      <c r="LY214" s="4" t="s">
        <v>2777</v>
      </c>
      <c r="LZ214" s="7">
        <v>30</v>
      </c>
      <c r="MA214">
        <f t="shared" si="175"/>
        <v>5</v>
      </c>
      <c r="MB214">
        <f t="shared" si="176"/>
        <v>7</v>
      </c>
      <c r="MC214">
        <f t="shared" si="177"/>
        <v>11</v>
      </c>
      <c r="MD214">
        <f t="shared" si="178"/>
        <v>8</v>
      </c>
      <c r="ME214">
        <f t="shared" si="208"/>
        <v>27</v>
      </c>
      <c r="MF214">
        <f t="shared" si="209"/>
        <v>0.83333333333333337</v>
      </c>
      <c r="MG214">
        <f t="shared" si="210"/>
        <v>1.1666666666666667</v>
      </c>
      <c r="MH214">
        <f t="shared" si="211"/>
        <v>2.2000000000000002</v>
      </c>
      <c r="MI214">
        <f t="shared" si="212"/>
        <v>1.6</v>
      </c>
      <c r="MJ214">
        <f t="shared" si="213"/>
        <v>2.25</v>
      </c>
      <c r="MK214">
        <f t="shared" si="214"/>
        <v>0.2</v>
      </c>
      <c r="ML214">
        <f t="shared" si="215"/>
        <v>1.4</v>
      </c>
      <c r="MM214">
        <f t="shared" si="216"/>
        <v>0</v>
      </c>
      <c r="MN214">
        <f t="shared" si="217"/>
        <v>0</v>
      </c>
      <c r="MO214">
        <f t="shared" si="218"/>
        <v>0.16666666666666666</v>
      </c>
      <c r="MP214">
        <f t="shared" si="219"/>
        <v>1.1666666666666667</v>
      </c>
      <c r="MQ214">
        <f t="shared" si="220"/>
        <v>0</v>
      </c>
      <c r="MR214">
        <f t="shared" si="221"/>
        <v>1.6666666666666667</v>
      </c>
      <c r="MS214">
        <f t="shared" si="222"/>
        <v>90.142857142857139</v>
      </c>
      <c r="MT214">
        <f t="shared" si="223"/>
        <v>81.285714285714292</v>
      </c>
      <c r="MU214" s="77">
        <f t="shared" si="179"/>
        <v>1</v>
      </c>
      <c r="MV214">
        <f t="shared" si="180"/>
        <v>0</v>
      </c>
      <c r="MW214">
        <v>0</v>
      </c>
      <c r="MX214">
        <v>0</v>
      </c>
      <c r="MY214">
        <f t="shared" si="181"/>
        <v>0</v>
      </c>
      <c r="MZ214">
        <v>0</v>
      </c>
      <c r="NA214">
        <v>0</v>
      </c>
      <c r="NB214">
        <f t="shared" si="182"/>
        <v>1</v>
      </c>
      <c r="NC214">
        <f t="shared" si="183"/>
        <v>0</v>
      </c>
      <c r="ND214">
        <f t="shared" si="184"/>
        <v>1</v>
      </c>
      <c r="NE214">
        <f t="shared" si="185"/>
        <v>0</v>
      </c>
      <c r="NF214">
        <f t="shared" si="186"/>
        <v>1</v>
      </c>
      <c r="NG214">
        <f t="shared" si="187"/>
        <v>1</v>
      </c>
      <c r="NH214">
        <f t="shared" si="188"/>
        <v>1</v>
      </c>
      <c r="NI214">
        <f t="shared" si="189"/>
        <v>1</v>
      </c>
      <c r="NJ214">
        <f t="shared" si="190"/>
        <v>1</v>
      </c>
      <c r="NK214">
        <f t="shared" si="191"/>
        <v>0</v>
      </c>
      <c r="NL214">
        <f t="shared" si="192"/>
        <v>1</v>
      </c>
      <c r="NM214">
        <f t="shared" si="193"/>
        <v>0</v>
      </c>
      <c r="NN214" s="77">
        <f t="shared" si="194"/>
        <v>1</v>
      </c>
      <c r="NO214" s="77">
        <f t="shared" si="195"/>
        <v>0</v>
      </c>
      <c r="NP214" s="77">
        <f t="shared" si="196"/>
        <v>1</v>
      </c>
      <c r="NQ214" s="77">
        <f t="shared" si="197"/>
        <v>1</v>
      </c>
      <c r="NR214" s="77">
        <f t="shared" si="198"/>
        <v>1</v>
      </c>
      <c r="NS214" s="77">
        <f t="shared" si="199"/>
        <v>1</v>
      </c>
      <c r="NT214" s="77">
        <f t="shared" si="200"/>
        <v>1</v>
      </c>
      <c r="NU214" s="77">
        <f t="shared" si="201"/>
        <v>1</v>
      </c>
      <c r="NV214" s="77">
        <f t="shared" si="202"/>
        <v>1</v>
      </c>
      <c r="NW214" s="77" t="e">
        <f>IF(LEN(VLOOKUP(I:I,#REF!, 2, 0))=0, "", VLOOKUP(I:I,#REF!, 2, 0))</f>
        <v>#REF!</v>
      </c>
      <c r="NX214" s="77" t="e">
        <f>IF(LEN(VLOOKUP(I:I,#REF!, 3, 0))=0, "", VLOOKUP(I:I,#REF!, 3, 0))</f>
        <v>#REF!</v>
      </c>
      <c r="NY214" s="77">
        <f t="shared" si="224"/>
        <v>0</v>
      </c>
      <c r="NZ214" s="77">
        <f t="shared" si="225"/>
        <v>0</v>
      </c>
      <c r="OA214" s="77">
        <f t="shared" si="226"/>
        <v>0</v>
      </c>
      <c r="OB214" s="77">
        <f t="shared" si="203"/>
        <v>0.66666666666666663</v>
      </c>
      <c r="OC214">
        <f t="shared" si="204"/>
        <v>1</v>
      </c>
      <c r="OD214" s="77">
        <f t="shared" si="227"/>
        <v>0.5</v>
      </c>
      <c r="OE214">
        <f t="shared" si="205"/>
        <v>0.8</v>
      </c>
      <c r="OF214">
        <f t="shared" si="206"/>
        <v>0.81818181818181823</v>
      </c>
      <c r="OG214" t="e">
        <f t="shared" si="228"/>
        <v>#REF!</v>
      </c>
      <c r="OH214">
        <f t="shared" si="207"/>
        <v>0.33333333333333331</v>
      </c>
      <c r="OI214">
        <f t="shared" si="229"/>
        <v>0.5</v>
      </c>
      <c r="OJ214" s="77">
        <f t="shared" si="230"/>
        <v>0.25</v>
      </c>
      <c r="OK214" t="e">
        <f>IF(LEN(VLOOKUP(I:I,#REF!, 2, 0))=0, "", VLOOKUP(I:I,#REF!, 2, 0))</f>
        <v>#REF!</v>
      </c>
      <c r="OL214" t="e">
        <f>IF(LEN(VLOOKUP(I:I,#REF!, 3, 0))=0, "", VLOOKUP(I:I,#REF!, 3, 0))</f>
        <v>#REF!</v>
      </c>
      <c r="OM214">
        <v>5</v>
      </c>
      <c r="ON214">
        <v>1</v>
      </c>
      <c r="OO214" s="109">
        <v>1</v>
      </c>
      <c r="OP214">
        <f t="shared" si="231"/>
        <v>6</v>
      </c>
      <c r="OQ214">
        <v>0</v>
      </c>
      <c r="OR214">
        <v>7</v>
      </c>
      <c r="OS214">
        <f t="shared" si="232"/>
        <v>3</v>
      </c>
    </row>
    <row r="215" spans="3:409" ht="18" customHeight="1">
      <c r="F215">
        <v>1</v>
      </c>
      <c r="G215" t="s">
        <v>353</v>
      </c>
      <c r="H215" s="112" t="s">
        <v>5924</v>
      </c>
      <c r="I215" s="112" t="s">
        <v>5924</v>
      </c>
      <c r="J215" s="22"/>
      <c r="K215" s="23">
        <v>44264.420636574076</v>
      </c>
      <c r="L215" s="23">
        <v>44264.456122685187</v>
      </c>
      <c r="M215" s="24">
        <v>100</v>
      </c>
      <c r="N215" s="24">
        <v>1</v>
      </c>
      <c r="O215" s="74">
        <v>1</v>
      </c>
      <c r="P215" s="25" t="s">
        <v>313</v>
      </c>
      <c r="Q215" s="24">
        <v>3065</v>
      </c>
      <c r="R215" s="24">
        <v>1</v>
      </c>
      <c r="S215" s="23">
        <v>44264.456137499998</v>
      </c>
      <c r="T215" s="25" t="s">
        <v>314</v>
      </c>
      <c r="U215" s="25" t="s">
        <v>779</v>
      </c>
      <c r="V215" s="25" t="s">
        <v>1158</v>
      </c>
      <c r="W215" s="25" t="s">
        <v>317</v>
      </c>
      <c r="X215" s="24">
        <v>7.5469999999999997</v>
      </c>
      <c r="Y215" s="24">
        <v>24.527000000000001</v>
      </c>
      <c r="Z215" s="24">
        <v>28.901</v>
      </c>
      <c r="AA215" s="24">
        <v>3</v>
      </c>
      <c r="AB215" s="24">
        <v>2</v>
      </c>
      <c r="AC215" s="24">
        <v>1</v>
      </c>
      <c r="AD215" s="24">
        <v>1</v>
      </c>
      <c r="AE215" s="24">
        <v>2</v>
      </c>
      <c r="AF215" s="24">
        <v>3</v>
      </c>
      <c r="AG215" s="24">
        <v>2</v>
      </c>
      <c r="AH215" s="24">
        <v>0</v>
      </c>
      <c r="AI215" s="24">
        <v>1</v>
      </c>
      <c r="AJ215" s="25" t="s">
        <v>5925</v>
      </c>
      <c r="AK215" s="24">
        <v>5.2919999999999998</v>
      </c>
      <c r="AL215" s="24">
        <v>8.0150000000000006</v>
      </c>
      <c r="AM215" s="24">
        <v>9.2829999999999995</v>
      </c>
      <c r="AN215" s="24">
        <v>2</v>
      </c>
      <c r="AO215" s="24">
        <v>2</v>
      </c>
      <c r="AP215" s="24">
        <v>1</v>
      </c>
      <c r="AQ215" s="24">
        <v>0</v>
      </c>
      <c r="AR215" s="24">
        <v>0</v>
      </c>
      <c r="AS215" s="24">
        <v>154.72300000000001</v>
      </c>
      <c r="AT215" s="24">
        <v>0</v>
      </c>
      <c r="AU215" s="24">
        <v>35.6</v>
      </c>
      <c r="AV215" s="24">
        <v>89.308999999999997</v>
      </c>
      <c r="AW215" s="24">
        <v>142.88499999999999</v>
      </c>
      <c r="AX215" s="24">
        <v>2</v>
      </c>
      <c r="AY215" s="25" t="s">
        <v>356</v>
      </c>
      <c r="AZ215" s="25" t="s">
        <v>320</v>
      </c>
      <c r="BA215" s="25"/>
      <c r="BB215" s="74">
        <v>-888</v>
      </c>
      <c r="BC215" s="25" t="s">
        <v>5926</v>
      </c>
      <c r="BD215" s="24">
        <v>0</v>
      </c>
      <c r="BE215" s="24">
        <v>0</v>
      </c>
      <c r="BF215" s="24">
        <v>328.149</v>
      </c>
      <c r="BG215" s="24">
        <v>0</v>
      </c>
      <c r="BH215" s="24">
        <v>2.8290000000000002</v>
      </c>
      <c r="BI215" s="24">
        <v>2.8290000000000002</v>
      </c>
      <c r="BJ215" s="24">
        <v>9.3390000000000004</v>
      </c>
      <c r="BK215" s="24">
        <v>1</v>
      </c>
      <c r="BL215" s="25" t="s">
        <v>377</v>
      </c>
      <c r="BM215" s="24">
        <v>0</v>
      </c>
      <c r="BN215" s="24">
        <v>0</v>
      </c>
      <c r="BO215" s="24">
        <v>46.552</v>
      </c>
      <c r="BP215" s="24">
        <v>0</v>
      </c>
      <c r="BQ215" s="24">
        <v>98</v>
      </c>
      <c r="BR215" s="24">
        <v>99</v>
      </c>
      <c r="BS215" s="24">
        <v>79.436999999999998</v>
      </c>
      <c r="BT215" s="24">
        <v>132.90299999999999</v>
      </c>
      <c r="BU215" s="24">
        <v>163.9</v>
      </c>
      <c r="BV215" s="24">
        <v>5</v>
      </c>
      <c r="BW215" s="25" t="s">
        <v>5927</v>
      </c>
      <c r="BX215" s="25"/>
      <c r="BY215" s="25"/>
      <c r="BZ215" s="74">
        <v>2</v>
      </c>
      <c r="CA215" s="25" t="s">
        <v>5928</v>
      </c>
      <c r="CB215" s="24">
        <v>0</v>
      </c>
      <c r="CC215" s="24">
        <v>0</v>
      </c>
      <c r="CD215" s="24">
        <v>45.88</v>
      </c>
      <c r="CE215" s="24">
        <v>0</v>
      </c>
      <c r="CF215" s="24">
        <v>100</v>
      </c>
      <c r="CG215" s="24">
        <v>99</v>
      </c>
      <c r="CH215" s="24">
        <v>54.27</v>
      </c>
      <c r="CI215" s="24">
        <v>67.930000000000007</v>
      </c>
      <c r="CJ215" s="24">
        <v>78.545000000000002</v>
      </c>
      <c r="CK215" s="24">
        <v>2</v>
      </c>
      <c r="CL215" s="99" t="s">
        <v>413</v>
      </c>
      <c r="CM215" s="96" t="s">
        <v>414</v>
      </c>
      <c r="CN215" s="24">
        <v>0</v>
      </c>
      <c r="CO215" s="24">
        <v>0</v>
      </c>
      <c r="CP215" s="24">
        <v>159.96100000000001</v>
      </c>
      <c r="CQ215" s="24">
        <v>0</v>
      </c>
      <c r="CR215" s="24">
        <v>97</v>
      </c>
      <c r="CS215" s="24">
        <v>95</v>
      </c>
      <c r="CT215" s="24">
        <v>2</v>
      </c>
      <c r="CU215" s="24">
        <v>1</v>
      </c>
      <c r="CV215" s="25" t="s">
        <v>415</v>
      </c>
      <c r="CW215" s="24">
        <v>0</v>
      </c>
      <c r="CX215" s="24">
        <v>0</v>
      </c>
      <c r="CY215" s="24">
        <v>229.339</v>
      </c>
      <c r="CZ215" s="24">
        <v>0</v>
      </c>
      <c r="DA215" s="24">
        <v>1.2589999999999999</v>
      </c>
      <c r="DB215" s="24">
        <v>1.2589999999999999</v>
      </c>
      <c r="DC215" s="24">
        <v>6.41</v>
      </c>
      <c r="DD215" s="24">
        <v>1</v>
      </c>
      <c r="DE215" s="25" t="s">
        <v>377</v>
      </c>
      <c r="DF215" s="24">
        <v>0</v>
      </c>
      <c r="DG215" s="24">
        <v>0</v>
      </c>
      <c r="DH215" s="24">
        <v>35.296999999999997</v>
      </c>
      <c r="DI215" s="24">
        <v>0</v>
      </c>
      <c r="DJ215" s="24">
        <v>82</v>
      </c>
      <c r="DK215" s="24">
        <v>72</v>
      </c>
      <c r="DL215" s="24">
        <v>23.164000000000001</v>
      </c>
      <c r="DM215" s="24">
        <v>114.211</v>
      </c>
      <c r="DN215" s="24">
        <v>115.361</v>
      </c>
      <c r="DO215" s="24">
        <v>15</v>
      </c>
      <c r="DP215" s="25" t="s">
        <v>1116</v>
      </c>
      <c r="DQ215" s="25" t="s">
        <v>510</v>
      </c>
      <c r="DR215" s="25" t="s">
        <v>956</v>
      </c>
      <c r="DS215" s="74">
        <v>1</v>
      </c>
      <c r="DT215" s="25" t="s">
        <v>5929</v>
      </c>
      <c r="DU215" s="24">
        <v>0</v>
      </c>
      <c r="DV215" s="24">
        <v>0</v>
      </c>
      <c r="DW215" s="24">
        <v>70.528000000000006</v>
      </c>
      <c r="DX215" s="24">
        <v>0</v>
      </c>
      <c r="DY215" s="24">
        <v>100</v>
      </c>
      <c r="DZ215" s="24">
        <v>60</v>
      </c>
      <c r="EA215" s="24">
        <v>28.783999999999999</v>
      </c>
      <c r="EB215" s="24">
        <v>47.841000000000001</v>
      </c>
      <c r="EC215" s="24">
        <v>88.204999999999998</v>
      </c>
      <c r="ED215" s="24">
        <v>5</v>
      </c>
      <c r="EE215" s="96" t="s">
        <v>417</v>
      </c>
      <c r="EF215" s="96" t="s">
        <v>5930</v>
      </c>
      <c r="EG215" s="24">
        <v>0</v>
      </c>
      <c r="EH215" s="24">
        <v>0</v>
      </c>
      <c r="EI215" s="24">
        <v>128.95400000000001</v>
      </c>
      <c r="EJ215" s="24">
        <v>0</v>
      </c>
      <c r="EK215" s="24">
        <v>77</v>
      </c>
      <c r="EL215" s="24">
        <v>59</v>
      </c>
      <c r="EM215" s="24">
        <v>1</v>
      </c>
      <c r="EN215" s="24">
        <v>2</v>
      </c>
      <c r="EO215" s="25" t="s">
        <v>418</v>
      </c>
      <c r="EP215" s="24">
        <v>31.001999999999999</v>
      </c>
      <c r="EQ215" s="24">
        <v>36.951999999999998</v>
      </c>
      <c r="ER215" s="24">
        <v>39.854999999999997</v>
      </c>
      <c r="ES215" s="24">
        <v>2</v>
      </c>
      <c r="ET215" s="25" t="s">
        <v>610</v>
      </c>
      <c r="EU215" s="24">
        <v>0</v>
      </c>
      <c r="EV215" s="24">
        <v>0</v>
      </c>
      <c r="EW215" s="24">
        <v>242.114</v>
      </c>
      <c r="EX215" s="24">
        <v>0</v>
      </c>
      <c r="EY215" s="24">
        <v>72</v>
      </c>
      <c r="EZ215" s="24">
        <v>70</v>
      </c>
      <c r="FA215" s="24">
        <v>0.8</v>
      </c>
      <c r="FB215" s="24">
        <v>64.391000000000005</v>
      </c>
      <c r="FC215" s="24">
        <v>78.832999999999998</v>
      </c>
      <c r="FD215" s="24">
        <v>5</v>
      </c>
      <c r="FE215" s="25" t="s">
        <v>5931</v>
      </c>
      <c r="FF215" s="24">
        <v>1</v>
      </c>
      <c r="FG215" s="24">
        <v>3</v>
      </c>
      <c r="FH215" s="24">
        <v>2</v>
      </c>
      <c r="FI215" s="24">
        <v>1</v>
      </c>
      <c r="FJ215" s="24">
        <v>2</v>
      </c>
      <c r="FK215" s="24">
        <v>0</v>
      </c>
      <c r="FL215" s="25" t="s">
        <v>336</v>
      </c>
      <c r="FM215" s="25" t="s">
        <v>337</v>
      </c>
      <c r="FN215" s="24">
        <v>0</v>
      </c>
      <c r="FO215" s="24">
        <v>12.331</v>
      </c>
      <c r="FP215" s="24">
        <v>51.005000000000003</v>
      </c>
      <c r="FQ215" s="24">
        <v>55.392000000000003</v>
      </c>
      <c r="FR215" s="24">
        <v>3</v>
      </c>
      <c r="FS215" s="25" t="s">
        <v>420</v>
      </c>
      <c r="FT215" s="25" t="s">
        <v>323</v>
      </c>
      <c r="FU215" s="25"/>
      <c r="FV215" s="74">
        <v>1</v>
      </c>
      <c r="FW215" s="25" t="s">
        <v>5932</v>
      </c>
      <c r="FX215" s="25" t="s">
        <v>312</v>
      </c>
      <c r="FY215" s="24">
        <v>51.822000000000003</v>
      </c>
      <c r="FZ215" s="24">
        <v>112.992</v>
      </c>
      <c r="GA215" s="24">
        <v>114.947</v>
      </c>
      <c r="GB215" s="24">
        <v>6</v>
      </c>
      <c r="GC215" s="25" t="s">
        <v>5933</v>
      </c>
      <c r="GD215" s="25" t="s">
        <v>384</v>
      </c>
      <c r="GE215" s="25" t="s">
        <v>1759</v>
      </c>
      <c r="GF215" s="74">
        <v>0</v>
      </c>
      <c r="GG215" s="25" t="s">
        <v>5934</v>
      </c>
      <c r="GH215" s="25" t="s">
        <v>336</v>
      </c>
      <c r="GI215" s="24">
        <v>27.843</v>
      </c>
      <c r="GJ215" s="24">
        <v>31.7</v>
      </c>
      <c r="GK215" s="24">
        <v>58.064999999999998</v>
      </c>
      <c r="GL215" s="24">
        <v>2</v>
      </c>
      <c r="GM215" s="24">
        <v>1</v>
      </c>
      <c r="GN215" s="25" t="s">
        <v>5935</v>
      </c>
      <c r="GO215" s="24">
        <v>61.694000000000003</v>
      </c>
      <c r="GP215" s="24">
        <v>61.694000000000003</v>
      </c>
      <c r="GQ215" s="24">
        <v>62.637</v>
      </c>
      <c r="GR215" s="24">
        <v>1</v>
      </c>
      <c r="GS215" s="24">
        <v>1</v>
      </c>
      <c r="GT215" s="24">
        <v>2</v>
      </c>
      <c r="GU215" s="24">
        <v>0</v>
      </c>
      <c r="GV215" s="24">
        <v>3</v>
      </c>
      <c r="GW215" s="25" t="s">
        <v>336</v>
      </c>
      <c r="GX215" s="24">
        <v>9.1449999999999996</v>
      </c>
      <c r="GY215" s="24">
        <v>58.459000000000003</v>
      </c>
      <c r="GZ215" s="24">
        <v>60.728999999999999</v>
      </c>
      <c r="HA215" s="24">
        <v>9</v>
      </c>
      <c r="HB215" s="24">
        <v>2</v>
      </c>
      <c r="HC215" s="24">
        <v>2</v>
      </c>
      <c r="HD215" s="24">
        <v>2</v>
      </c>
      <c r="HE215" s="24">
        <v>1</v>
      </c>
      <c r="HF215" s="24">
        <v>1</v>
      </c>
      <c r="HG215" s="24">
        <v>5</v>
      </c>
      <c r="HH215" s="24">
        <v>5</v>
      </c>
      <c r="HI215" s="25" t="s">
        <v>3684</v>
      </c>
      <c r="HJ215" s="25" t="s">
        <v>3685</v>
      </c>
      <c r="HK215" s="8"/>
      <c r="HL215" s="25" t="s">
        <v>5924</v>
      </c>
      <c r="HM215" s="23">
        <v>44267.409409722219</v>
      </c>
      <c r="HN215" s="23">
        <v>44267.457615740743</v>
      </c>
      <c r="HO215" s="24">
        <v>100</v>
      </c>
      <c r="HP215" s="24">
        <v>4165</v>
      </c>
      <c r="HQ215" s="24">
        <v>1</v>
      </c>
      <c r="HR215" s="23">
        <v>44267.457634745369</v>
      </c>
      <c r="HS215" s="25" t="s">
        <v>314</v>
      </c>
      <c r="HT215" s="25" t="s">
        <v>779</v>
      </c>
      <c r="HU215" s="25" t="s">
        <v>1158</v>
      </c>
      <c r="HV215" s="25" t="s">
        <v>317</v>
      </c>
      <c r="HW215" s="24">
        <v>0</v>
      </c>
      <c r="HX215" s="24">
        <v>0</v>
      </c>
      <c r="HY215" s="24">
        <v>2</v>
      </c>
      <c r="HZ215" s="24">
        <v>2</v>
      </c>
      <c r="IA215" s="24">
        <v>1</v>
      </c>
      <c r="IB215" s="24">
        <v>1</v>
      </c>
      <c r="IC215" s="24">
        <v>1</v>
      </c>
      <c r="ID215" s="24">
        <v>3</v>
      </c>
      <c r="IE215" s="25" t="s">
        <v>1110</v>
      </c>
      <c r="IF215" s="24">
        <v>3</v>
      </c>
      <c r="IG215" s="24">
        <v>0</v>
      </c>
      <c r="IH215" s="25" t="s">
        <v>427</v>
      </c>
      <c r="II215" s="25" t="s">
        <v>391</v>
      </c>
      <c r="IJ215" s="25"/>
      <c r="IK215" s="74">
        <v>1</v>
      </c>
      <c r="IL215" s="25" t="s">
        <v>428</v>
      </c>
      <c r="IM215" s="74">
        <v>33</v>
      </c>
      <c r="IN215" s="25"/>
      <c r="IO215" s="74">
        <v>1</v>
      </c>
      <c r="IP215" s="25" t="s">
        <v>5936</v>
      </c>
      <c r="IQ215" s="25" t="s">
        <v>5937</v>
      </c>
      <c r="IR215" s="74">
        <v>6</v>
      </c>
      <c r="IS215" s="74">
        <v>0.8</v>
      </c>
      <c r="IT215" s="74">
        <v>0</v>
      </c>
      <c r="IU215" s="85">
        <v>19.666666666666668</v>
      </c>
      <c r="IV215" s="74">
        <v>19</v>
      </c>
      <c r="IW215" s="74">
        <v>0.7</v>
      </c>
      <c r="IX215" s="74">
        <v>0</v>
      </c>
      <c r="IY215" s="25" t="s">
        <v>5938</v>
      </c>
      <c r="IZ215" s="25" t="s">
        <v>435</v>
      </c>
      <c r="JA215" s="74">
        <v>40</v>
      </c>
      <c r="JB215" s="25"/>
      <c r="JC215" s="74">
        <v>1</v>
      </c>
      <c r="JD215" s="85">
        <v>48.5</v>
      </c>
      <c r="JE215" s="74">
        <v>48</v>
      </c>
      <c r="JF215" s="74">
        <v>0.5</v>
      </c>
      <c r="JG215" s="74">
        <v>0</v>
      </c>
      <c r="JH215" s="25" t="s">
        <v>5939</v>
      </c>
      <c r="JI215" s="24">
        <v>1</v>
      </c>
      <c r="JJ215" s="24">
        <v>1</v>
      </c>
      <c r="JK215" s="24">
        <v>2</v>
      </c>
      <c r="JL215" s="24">
        <v>2</v>
      </c>
      <c r="JM215" s="25" t="s">
        <v>5940</v>
      </c>
      <c r="JN215" s="24">
        <v>1</v>
      </c>
      <c r="JO215" s="24">
        <v>2</v>
      </c>
      <c r="JP215" s="25"/>
      <c r="JQ215" s="24">
        <v>2</v>
      </c>
      <c r="JR215" s="24">
        <v>1</v>
      </c>
      <c r="JS215" s="25" t="s">
        <v>5941</v>
      </c>
      <c r="JT215" s="24">
        <v>3</v>
      </c>
      <c r="JU215" s="24">
        <v>1</v>
      </c>
      <c r="JV215" s="25" t="s">
        <v>5942</v>
      </c>
      <c r="JW215" s="24">
        <v>4</v>
      </c>
      <c r="JX215" s="24">
        <v>1</v>
      </c>
      <c r="JY215" s="24">
        <v>2</v>
      </c>
      <c r="JZ215" s="24">
        <v>1</v>
      </c>
      <c r="KA215" s="24">
        <v>0</v>
      </c>
      <c r="KB215" s="25" t="s">
        <v>336</v>
      </c>
      <c r="KC215" s="25" t="s">
        <v>337</v>
      </c>
      <c r="KD215" s="24">
        <v>1</v>
      </c>
      <c r="KE215" s="24">
        <v>3.3650000000000002</v>
      </c>
      <c r="KF215" s="24">
        <v>28.870999999999999</v>
      </c>
      <c r="KG215" s="24">
        <v>30.19</v>
      </c>
      <c r="KH215" s="24">
        <v>5</v>
      </c>
      <c r="KI215" s="24">
        <v>2</v>
      </c>
      <c r="KJ215" s="24">
        <v>1</v>
      </c>
      <c r="KK215" s="24">
        <v>1</v>
      </c>
      <c r="KL215" s="24">
        <v>1</v>
      </c>
      <c r="KM215" s="24">
        <v>1</v>
      </c>
      <c r="KN215" s="24">
        <v>10</v>
      </c>
      <c r="KO215" s="24">
        <v>1</v>
      </c>
      <c r="KP215" s="25" t="s">
        <v>322</v>
      </c>
      <c r="KQ215" s="25" t="s">
        <v>313</v>
      </c>
      <c r="KR215" s="24">
        <v>1</v>
      </c>
      <c r="KS215" s="25" t="s">
        <v>331</v>
      </c>
      <c r="KT215" s="25" t="s">
        <v>313</v>
      </c>
      <c r="KU215" s="24">
        <v>3</v>
      </c>
      <c r="KV215" s="24">
        <v>4</v>
      </c>
      <c r="KW215" s="24">
        <v>3</v>
      </c>
      <c r="KX215" s="24">
        <v>3</v>
      </c>
      <c r="KY215" s="24">
        <v>4</v>
      </c>
      <c r="KZ215" s="24">
        <v>4</v>
      </c>
      <c r="LA215" s="24">
        <v>4</v>
      </c>
      <c r="LB215" s="24">
        <v>3</v>
      </c>
      <c r="LC215" s="24">
        <v>2</v>
      </c>
      <c r="LD215" s="24">
        <v>3</v>
      </c>
      <c r="LE215" s="24">
        <v>3</v>
      </c>
      <c r="LF215" s="24">
        <v>4</v>
      </c>
      <c r="LG215" s="24">
        <v>3</v>
      </c>
      <c r="LH215" s="24">
        <v>5</v>
      </c>
      <c r="LI215" s="24">
        <v>4</v>
      </c>
      <c r="LJ215" s="24">
        <v>3</v>
      </c>
      <c r="LK215" s="24">
        <v>3</v>
      </c>
      <c r="LL215" s="24">
        <v>1</v>
      </c>
      <c r="LM215" s="24">
        <v>3</v>
      </c>
      <c r="LN215" s="24">
        <v>4</v>
      </c>
      <c r="LO215" s="24">
        <v>3</v>
      </c>
      <c r="LP215" s="24">
        <v>4</v>
      </c>
      <c r="LQ215" s="24">
        <v>3</v>
      </c>
      <c r="LR215" s="24">
        <v>3</v>
      </c>
      <c r="LS215" s="24">
        <v>2</v>
      </c>
      <c r="LT215" s="24">
        <v>3</v>
      </c>
      <c r="LU215" s="24">
        <v>2</v>
      </c>
      <c r="LV215" s="25" t="s">
        <v>5943</v>
      </c>
      <c r="LW215" s="25" t="s">
        <v>5944</v>
      </c>
      <c r="LX215" s="25" t="s">
        <v>5945</v>
      </c>
      <c r="LY215" s="25" t="s">
        <v>313</v>
      </c>
      <c r="LZ215" s="24">
        <v>48</v>
      </c>
      <c r="MA215">
        <f t="shared" si="175"/>
        <v>9</v>
      </c>
      <c r="MB215">
        <f t="shared" si="176"/>
        <v>10</v>
      </c>
      <c r="MC215">
        <f t="shared" si="177"/>
        <v>8</v>
      </c>
      <c r="MD215">
        <f t="shared" si="178"/>
        <v>6</v>
      </c>
      <c r="ME215">
        <f t="shared" si="208"/>
        <v>40</v>
      </c>
      <c r="MF215">
        <f t="shared" si="209"/>
        <v>1.5</v>
      </c>
      <c r="MG215">
        <f t="shared" si="210"/>
        <v>1.6666666666666667</v>
      </c>
      <c r="MH215">
        <f t="shared" si="211"/>
        <v>1.6</v>
      </c>
      <c r="MI215">
        <f t="shared" si="212"/>
        <v>1.2</v>
      </c>
      <c r="MJ215">
        <f t="shared" si="213"/>
        <v>3.3333333333333335</v>
      </c>
      <c r="MK215">
        <f t="shared" si="214"/>
        <v>1.2</v>
      </c>
      <c r="ML215">
        <f t="shared" si="215"/>
        <v>1.8</v>
      </c>
      <c r="MM215">
        <f t="shared" si="216"/>
        <v>0</v>
      </c>
      <c r="MN215">
        <f t="shared" si="217"/>
        <v>2</v>
      </c>
      <c r="MO215">
        <f t="shared" si="218"/>
        <v>1</v>
      </c>
      <c r="MP215">
        <f t="shared" si="219"/>
        <v>1.8333333333333333</v>
      </c>
      <c r="MQ215">
        <f t="shared" si="220"/>
        <v>1</v>
      </c>
      <c r="MR215">
        <f t="shared" si="221"/>
        <v>1.6666666666666667</v>
      </c>
      <c r="MS215">
        <f t="shared" si="222"/>
        <v>89.428571428571431</v>
      </c>
      <c r="MT215">
        <f t="shared" si="223"/>
        <v>79.142857142857139</v>
      </c>
      <c r="MU215" s="77">
        <f t="shared" si="179"/>
        <v>0</v>
      </c>
      <c r="MV215">
        <f t="shared" si="180"/>
        <v>1</v>
      </c>
      <c r="MW215">
        <v>1</v>
      </c>
      <c r="MX215">
        <v>1</v>
      </c>
      <c r="MY215">
        <f t="shared" si="181"/>
        <v>1</v>
      </c>
      <c r="MZ215">
        <v>1</v>
      </c>
      <c r="NA215">
        <v>0</v>
      </c>
      <c r="NB215">
        <f t="shared" si="182"/>
        <v>1</v>
      </c>
      <c r="NC215">
        <f t="shared" si="183"/>
        <v>0</v>
      </c>
      <c r="ND215">
        <f t="shared" si="184"/>
        <v>0</v>
      </c>
      <c r="NE215">
        <f t="shared" si="185"/>
        <v>0</v>
      </c>
      <c r="NF215">
        <f t="shared" si="186"/>
        <v>1</v>
      </c>
      <c r="NG215">
        <f t="shared" si="187"/>
        <v>1</v>
      </c>
      <c r="NH215">
        <f t="shared" si="188"/>
        <v>1</v>
      </c>
      <c r="NI215">
        <f t="shared" si="189"/>
        <v>1</v>
      </c>
      <c r="NJ215">
        <f t="shared" si="190"/>
        <v>0</v>
      </c>
      <c r="NK215">
        <f t="shared" si="191"/>
        <v>0</v>
      </c>
      <c r="NL215">
        <f t="shared" si="192"/>
        <v>1</v>
      </c>
      <c r="NM215">
        <f t="shared" si="193"/>
        <v>0</v>
      </c>
      <c r="NN215" s="77">
        <f t="shared" si="194"/>
        <v>1</v>
      </c>
      <c r="NO215" s="77">
        <f t="shared" si="195"/>
        <v>1</v>
      </c>
      <c r="NP215" s="77">
        <f t="shared" si="196"/>
        <v>1</v>
      </c>
      <c r="NQ215" s="77">
        <f t="shared" si="197"/>
        <v>1</v>
      </c>
      <c r="NR215" s="77" t="str">
        <f t="shared" si="198"/>
        <v/>
      </c>
      <c r="NS215" s="77">
        <f t="shared" si="199"/>
        <v>0</v>
      </c>
      <c r="NT215" s="77">
        <f t="shared" si="200"/>
        <v>1</v>
      </c>
      <c r="NU215" s="77">
        <f t="shared" si="201"/>
        <v>0</v>
      </c>
      <c r="NV215" s="77">
        <f t="shared" si="202"/>
        <v>1</v>
      </c>
      <c r="NW215" s="77" t="e">
        <f>IF(LEN(VLOOKUP(I:I,#REF!, 2, 0))=0, "", VLOOKUP(I:I,#REF!, 2, 0))</f>
        <v>#REF!</v>
      </c>
      <c r="NX215" s="77" t="e">
        <f>IF(LEN(VLOOKUP(I:I,#REF!, 3, 0))=0, "", VLOOKUP(I:I,#REF!, 3, 0))</f>
        <v>#REF!</v>
      </c>
      <c r="NY215" s="77">
        <f t="shared" si="224"/>
        <v>0.83333333333333337</v>
      </c>
      <c r="NZ215" s="77">
        <f t="shared" si="225"/>
        <v>0.75</v>
      </c>
      <c r="OA215" s="77">
        <f t="shared" si="226"/>
        <v>1</v>
      </c>
      <c r="OB215" s="77">
        <f t="shared" si="203"/>
        <v>0.5</v>
      </c>
      <c r="OC215">
        <f t="shared" si="204"/>
        <v>0.5</v>
      </c>
      <c r="OD215" s="77">
        <f t="shared" si="227"/>
        <v>0.5</v>
      </c>
      <c r="OE215">
        <f t="shared" si="205"/>
        <v>0.6428571428571429</v>
      </c>
      <c r="OF215">
        <f t="shared" si="206"/>
        <v>0.7</v>
      </c>
      <c r="OG215" t="e">
        <f t="shared" si="228"/>
        <v>#REF!</v>
      </c>
      <c r="OH215">
        <f t="shared" si="207"/>
        <v>0.66666666666666663</v>
      </c>
      <c r="OI215">
        <f t="shared" si="229"/>
        <v>0.75</v>
      </c>
      <c r="OJ215" s="77">
        <f t="shared" si="230"/>
        <v>0.625</v>
      </c>
      <c r="OK215" t="e">
        <f>IF(LEN(VLOOKUP(I:I,#REF!, 2, 0))=0, "", VLOOKUP(I:I,#REF!, 2, 0))</f>
        <v>#REF!</v>
      </c>
      <c r="OL215" t="e">
        <f>IF(LEN(VLOOKUP(I:I,#REF!, 3, 0))=0, "", VLOOKUP(I:I,#REF!, 3, 0))</f>
        <v>#REF!</v>
      </c>
      <c r="OM215" t="s">
        <v>353</v>
      </c>
      <c r="ON215" t="s">
        <v>353</v>
      </c>
      <c r="OO215" s="1">
        <v>0</v>
      </c>
      <c r="OP215">
        <f t="shared" si="231"/>
        <v>7</v>
      </c>
      <c r="OQ215">
        <v>0</v>
      </c>
      <c r="OR215">
        <v>7</v>
      </c>
      <c r="OS215">
        <f t="shared" si="232"/>
        <v>9</v>
      </c>
    </row>
    <row r="216" spans="3:409" ht="18" customHeight="1">
      <c r="F216">
        <v>1</v>
      </c>
      <c r="G216">
        <v>1</v>
      </c>
      <c r="H216" s="110" t="s">
        <v>2778</v>
      </c>
      <c r="I216" s="110" t="s">
        <v>2778</v>
      </c>
      <c r="J216" s="5"/>
      <c r="K216" s="6">
        <v>44264.579687500001</v>
      </c>
      <c r="L216" s="6">
        <v>44264.654120370367</v>
      </c>
      <c r="M216" s="7">
        <v>100</v>
      </c>
      <c r="N216" s="7">
        <v>2</v>
      </c>
      <c r="O216" s="73">
        <v>1</v>
      </c>
      <c r="P216" s="4" t="s">
        <v>313</v>
      </c>
      <c r="Q216" s="7">
        <v>6431</v>
      </c>
      <c r="R216" s="7">
        <v>1</v>
      </c>
      <c r="S216" s="6">
        <v>44264.654136412035</v>
      </c>
      <c r="T216" s="4" t="s">
        <v>314</v>
      </c>
      <c r="U216" s="4" t="s">
        <v>1220</v>
      </c>
      <c r="V216" s="4" t="s">
        <v>1221</v>
      </c>
      <c r="W216" s="4" t="s">
        <v>812</v>
      </c>
      <c r="X216" s="7">
        <v>13.731999999999999</v>
      </c>
      <c r="Y216" s="7">
        <v>28.459</v>
      </c>
      <c r="Z216" s="7">
        <v>32.286999999999999</v>
      </c>
      <c r="AA216" s="7">
        <v>3</v>
      </c>
      <c r="AB216" s="7">
        <v>3</v>
      </c>
      <c r="AC216" s="7">
        <v>0</v>
      </c>
      <c r="AD216" s="7">
        <v>1</v>
      </c>
      <c r="AE216" s="7">
        <v>2</v>
      </c>
      <c r="AF216" s="7">
        <v>3</v>
      </c>
      <c r="AG216" s="7">
        <v>3</v>
      </c>
      <c r="AH216" s="7">
        <v>2</v>
      </c>
      <c r="AI216" s="7">
        <v>2</v>
      </c>
      <c r="AJ216" s="4" t="s">
        <v>2779</v>
      </c>
      <c r="AK216" s="7">
        <v>11.071999999999999</v>
      </c>
      <c r="AL216" s="7">
        <v>13.907</v>
      </c>
      <c r="AM216" s="7">
        <v>15.452</v>
      </c>
      <c r="AN216" s="7">
        <v>2</v>
      </c>
      <c r="AO216" s="7">
        <v>3</v>
      </c>
      <c r="AP216" s="7">
        <v>0</v>
      </c>
      <c r="AQ216" s="7">
        <v>0</v>
      </c>
      <c r="AR216" s="7">
        <v>0</v>
      </c>
      <c r="AS216" s="7">
        <v>156.13300000000001</v>
      </c>
      <c r="AT216" s="7">
        <v>0</v>
      </c>
      <c r="AU216" s="7">
        <v>180.453</v>
      </c>
      <c r="AV216" s="7">
        <v>309.726</v>
      </c>
      <c r="AW216" s="7">
        <v>310.29000000000002</v>
      </c>
      <c r="AX216" s="7">
        <v>10</v>
      </c>
      <c r="AY216" s="4" t="s">
        <v>377</v>
      </c>
      <c r="AZ216" s="4" t="s">
        <v>377</v>
      </c>
      <c r="BA216" s="4"/>
      <c r="BB216" s="73">
        <v>1</v>
      </c>
      <c r="BC216" s="4" t="s">
        <v>2780</v>
      </c>
      <c r="BD216" s="7">
        <v>809.23500000000001</v>
      </c>
      <c r="BE216" s="7">
        <v>1106.4169999999999</v>
      </c>
      <c r="BF216" s="7">
        <v>1107.1500000000001</v>
      </c>
      <c r="BG216" s="7">
        <v>4</v>
      </c>
      <c r="BH216" s="7">
        <v>12.861000000000001</v>
      </c>
      <c r="BI216" s="7">
        <v>16.503</v>
      </c>
      <c r="BJ216" s="7">
        <v>24.837</v>
      </c>
      <c r="BK216" s="7">
        <v>4</v>
      </c>
      <c r="BL216" s="4" t="s">
        <v>377</v>
      </c>
      <c r="BM216" s="7">
        <v>0</v>
      </c>
      <c r="BN216" s="7">
        <v>0</v>
      </c>
      <c r="BO216" s="7">
        <v>46.77</v>
      </c>
      <c r="BP216" s="7">
        <v>0</v>
      </c>
      <c r="BQ216" s="7">
        <v>100</v>
      </c>
      <c r="BR216" s="7">
        <v>98</v>
      </c>
      <c r="BS216" s="7">
        <v>149.452</v>
      </c>
      <c r="BT216" s="7">
        <v>195.24100000000001</v>
      </c>
      <c r="BU216" s="7">
        <v>246.511</v>
      </c>
      <c r="BV216" s="7">
        <v>2</v>
      </c>
      <c r="BW216" s="4" t="s">
        <v>2781</v>
      </c>
      <c r="BX216" s="4" t="s">
        <v>2781</v>
      </c>
      <c r="BY216" s="4"/>
      <c r="BZ216" s="73">
        <v>0</v>
      </c>
      <c r="CA216" s="4" t="s">
        <v>2782</v>
      </c>
      <c r="CB216" s="7">
        <v>101.42100000000001</v>
      </c>
      <c r="CC216" s="7">
        <v>101.42100000000001</v>
      </c>
      <c r="CD216" s="7">
        <v>106.69499999999999</v>
      </c>
      <c r="CE216" s="7">
        <v>1</v>
      </c>
      <c r="CF216" s="7">
        <v>68</v>
      </c>
      <c r="CG216" s="7">
        <v>26</v>
      </c>
      <c r="CH216" s="7">
        <v>58.692999999999998</v>
      </c>
      <c r="CI216" s="7">
        <v>75.849999999999994</v>
      </c>
      <c r="CJ216" s="7">
        <v>77.712999999999994</v>
      </c>
      <c r="CK216" s="7">
        <v>3</v>
      </c>
      <c r="CL216" s="97" t="s">
        <v>413</v>
      </c>
      <c r="CM216" s="94" t="s">
        <v>414</v>
      </c>
      <c r="CN216" s="7">
        <v>195.98500000000001</v>
      </c>
      <c r="CO216" s="7">
        <v>195.98500000000001</v>
      </c>
      <c r="CP216" s="7">
        <v>249.554</v>
      </c>
      <c r="CQ216" s="7">
        <v>1</v>
      </c>
      <c r="CR216" s="7">
        <v>74</v>
      </c>
      <c r="CS216" s="7">
        <v>46</v>
      </c>
      <c r="CT216" s="7">
        <v>0</v>
      </c>
      <c r="CU216" s="7">
        <v>0</v>
      </c>
      <c r="CV216" s="4" t="s">
        <v>2783</v>
      </c>
      <c r="CW216" s="7">
        <v>457.58600000000001</v>
      </c>
      <c r="CX216" s="7">
        <v>459.61200000000002</v>
      </c>
      <c r="CY216" s="7">
        <v>474.52300000000002</v>
      </c>
      <c r="CZ216" s="7">
        <v>3</v>
      </c>
      <c r="DA216" s="7">
        <v>6.0510000000000002</v>
      </c>
      <c r="DB216" s="7">
        <v>13.093999999999999</v>
      </c>
      <c r="DC216" s="7">
        <v>14.347</v>
      </c>
      <c r="DD216" s="7">
        <v>4</v>
      </c>
      <c r="DE216" s="4" t="s">
        <v>377</v>
      </c>
      <c r="DF216" s="7">
        <v>36.81</v>
      </c>
      <c r="DG216" s="7">
        <v>36.81</v>
      </c>
      <c r="DH216" s="7">
        <v>49.902999999999999</v>
      </c>
      <c r="DI216" s="7">
        <v>1</v>
      </c>
      <c r="DJ216" s="7">
        <v>65</v>
      </c>
      <c r="DK216" s="7">
        <v>50</v>
      </c>
      <c r="DL216" s="7">
        <v>38.799999999999997</v>
      </c>
      <c r="DM216" s="7">
        <v>90.241</v>
      </c>
      <c r="DN216" s="7">
        <v>116.002</v>
      </c>
      <c r="DO216" s="7">
        <v>3</v>
      </c>
      <c r="DP216" s="4" t="s">
        <v>2781</v>
      </c>
      <c r="DQ216" s="4" t="s">
        <v>2781</v>
      </c>
      <c r="DR216" s="4"/>
      <c r="DS216" s="73">
        <v>0</v>
      </c>
      <c r="DT216" s="4" t="s">
        <v>2784</v>
      </c>
      <c r="DU216" s="7">
        <v>61.362000000000002</v>
      </c>
      <c r="DV216" s="7">
        <v>61.362000000000002</v>
      </c>
      <c r="DW216" s="7">
        <v>114.54</v>
      </c>
      <c r="DX216" s="7">
        <v>1</v>
      </c>
      <c r="DY216" s="7">
        <v>54</v>
      </c>
      <c r="DZ216" s="7">
        <v>0</v>
      </c>
      <c r="EA216" s="7">
        <v>5.7</v>
      </c>
      <c r="EB216" s="7">
        <v>38.270000000000003</v>
      </c>
      <c r="EC216" s="7">
        <v>40.331000000000003</v>
      </c>
      <c r="ED216" s="7">
        <v>4</v>
      </c>
      <c r="EE216" s="94" t="s">
        <v>417</v>
      </c>
      <c r="EF216" s="94" t="s">
        <v>364</v>
      </c>
      <c r="EG216" s="7">
        <v>123.45699999999999</v>
      </c>
      <c r="EH216" s="7">
        <v>157.29</v>
      </c>
      <c r="EI216" s="7">
        <v>169.21600000000001</v>
      </c>
      <c r="EJ216" s="7">
        <v>3</v>
      </c>
      <c r="EK216" s="7">
        <v>62</v>
      </c>
      <c r="EL216" s="7">
        <v>0</v>
      </c>
      <c r="EM216" s="7">
        <v>0</v>
      </c>
      <c r="EN216" s="7">
        <v>0</v>
      </c>
      <c r="EO216" s="4" t="s">
        <v>2785</v>
      </c>
      <c r="EP216" s="7">
        <v>16.997</v>
      </c>
      <c r="EQ216" s="7">
        <v>26.292999999999999</v>
      </c>
      <c r="ER216" s="7">
        <v>27.606999999999999</v>
      </c>
      <c r="ES216" s="7">
        <v>4</v>
      </c>
      <c r="ET216" s="4" t="s">
        <v>741</v>
      </c>
      <c r="EU216" s="7">
        <v>273.87299999999999</v>
      </c>
      <c r="EV216" s="7">
        <v>274.25599999999997</v>
      </c>
      <c r="EW216" s="7">
        <v>363.49</v>
      </c>
      <c r="EX216" s="7">
        <v>2</v>
      </c>
      <c r="EY216" s="7">
        <v>100</v>
      </c>
      <c r="EZ216" s="7">
        <v>0</v>
      </c>
      <c r="FA216" s="7">
        <v>10.000999999999999</v>
      </c>
      <c r="FB216" s="7">
        <v>66.900999999999996</v>
      </c>
      <c r="FC216" s="7">
        <v>68.626999999999995</v>
      </c>
      <c r="FD216" s="7">
        <v>7</v>
      </c>
      <c r="FE216" s="4" t="s">
        <v>356</v>
      </c>
      <c r="FF216" s="7">
        <v>4</v>
      </c>
      <c r="FG216" s="7">
        <v>0</v>
      </c>
      <c r="FH216" s="7">
        <v>0</v>
      </c>
      <c r="FI216" s="7">
        <v>0</v>
      </c>
      <c r="FJ216" s="7">
        <v>1</v>
      </c>
      <c r="FK216" s="7">
        <v>0</v>
      </c>
      <c r="FL216" s="4" t="s">
        <v>336</v>
      </c>
      <c r="FM216" s="4" t="s">
        <v>1047</v>
      </c>
      <c r="FN216" s="7">
        <v>3</v>
      </c>
      <c r="FO216" s="7">
        <v>42.8</v>
      </c>
      <c r="FP216" s="7">
        <v>737.46</v>
      </c>
      <c r="FQ216" s="7">
        <v>802.33500000000004</v>
      </c>
      <c r="FR216" s="7">
        <v>16</v>
      </c>
      <c r="FS216" s="4" t="s">
        <v>323</v>
      </c>
      <c r="FT216" s="4" t="s">
        <v>323</v>
      </c>
      <c r="FU216" s="4"/>
      <c r="FV216" s="73">
        <v>1</v>
      </c>
      <c r="FW216" s="4" t="s">
        <v>2786</v>
      </c>
      <c r="FX216" s="4" t="s">
        <v>370</v>
      </c>
      <c r="FY216" s="7">
        <v>7.5650000000000004</v>
      </c>
      <c r="FZ216" s="7">
        <v>213.82900000000001</v>
      </c>
      <c r="GA216" s="7">
        <v>215.60400000000001</v>
      </c>
      <c r="GB216" s="7">
        <v>5</v>
      </c>
      <c r="GC216" s="4" t="s">
        <v>909</v>
      </c>
      <c r="GD216" s="4" t="s">
        <v>909</v>
      </c>
      <c r="GE216" s="4"/>
      <c r="GF216" s="73">
        <v>0</v>
      </c>
      <c r="GG216" s="4" t="s">
        <v>2787</v>
      </c>
      <c r="GH216" s="4" t="s">
        <v>336</v>
      </c>
      <c r="GI216" s="7">
        <v>349.613</v>
      </c>
      <c r="GJ216" s="7">
        <v>377.29500000000002</v>
      </c>
      <c r="GK216" s="7">
        <v>379.13</v>
      </c>
      <c r="GL216" s="7">
        <v>6</v>
      </c>
      <c r="GM216" s="7">
        <v>4</v>
      </c>
      <c r="GN216" s="4" t="s">
        <v>2788</v>
      </c>
      <c r="GO216" s="7">
        <v>2.2959999999999998</v>
      </c>
      <c r="GP216" s="7">
        <v>4.0819999999999999</v>
      </c>
      <c r="GQ216" s="7">
        <v>9.1340000000000003</v>
      </c>
      <c r="GR216" s="7">
        <v>4</v>
      </c>
      <c r="GS216" s="7">
        <v>1</v>
      </c>
      <c r="GT216" s="7">
        <v>0</v>
      </c>
      <c r="GU216" s="7">
        <v>0</v>
      </c>
      <c r="GV216" s="7">
        <v>4</v>
      </c>
      <c r="GW216" s="4" t="s">
        <v>424</v>
      </c>
      <c r="GX216" s="7">
        <v>8.1880000000000006</v>
      </c>
      <c r="GY216" s="7">
        <v>148.935</v>
      </c>
      <c r="GZ216" s="7">
        <v>153.161</v>
      </c>
      <c r="HA216" s="7">
        <v>9</v>
      </c>
      <c r="HB216" s="7">
        <v>5</v>
      </c>
      <c r="HC216" s="7">
        <v>3</v>
      </c>
      <c r="HD216" s="7">
        <v>4</v>
      </c>
      <c r="HE216" s="7">
        <v>2</v>
      </c>
      <c r="HF216" s="7">
        <v>4</v>
      </c>
      <c r="HG216" s="7">
        <v>3</v>
      </c>
      <c r="HH216" s="7">
        <v>4</v>
      </c>
      <c r="HI216" s="4" t="s">
        <v>346</v>
      </c>
      <c r="HJ216" s="4" t="s">
        <v>347</v>
      </c>
      <c r="HK216" s="8"/>
      <c r="HL216" s="4" t="s">
        <v>2778</v>
      </c>
      <c r="HM216" s="6">
        <v>44267.406157407408</v>
      </c>
      <c r="HN216" s="6">
        <v>44268.03502314815</v>
      </c>
      <c r="HO216" s="7">
        <v>100</v>
      </c>
      <c r="HP216" s="7">
        <v>54333</v>
      </c>
      <c r="HQ216" s="7">
        <v>1</v>
      </c>
      <c r="HR216" s="6">
        <v>44268.03504422454</v>
      </c>
      <c r="HS216" s="4" t="s">
        <v>314</v>
      </c>
      <c r="HT216" s="4" t="s">
        <v>407</v>
      </c>
      <c r="HU216" s="4" t="s">
        <v>444</v>
      </c>
      <c r="HV216" s="4" t="s">
        <v>812</v>
      </c>
      <c r="HW216" s="7">
        <v>1</v>
      </c>
      <c r="HX216" s="7">
        <v>0</v>
      </c>
      <c r="HY216" s="7">
        <v>1</v>
      </c>
      <c r="HZ216" s="7">
        <v>1</v>
      </c>
      <c r="IA216" s="7">
        <v>2</v>
      </c>
      <c r="IB216" s="7">
        <v>1</v>
      </c>
      <c r="IC216" s="7">
        <v>1</v>
      </c>
      <c r="ID216" s="7">
        <v>2</v>
      </c>
      <c r="IE216" s="4" t="s">
        <v>2789</v>
      </c>
      <c r="IF216" s="7">
        <v>1</v>
      </c>
      <c r="IG216" s="7">
        <v>0</v>
      </c>
      <c r="IH216" s="4" t="s">
        <v>2790</v>
      </c>
      <c r="II216" s="4" t="s">
        <v>370</v>
      </c>
      <c r="IJ216" s="4" t="s">
        <v>2791</v>
      </c>
      <c r="IK216" s="73">
        <v>0</v>
      </c>
      <c r="IL216" s="73">
        <v>33</v>
      </c>
      <c r="IM216" s="73">
        <v>33</v>
      </c>
      <c r="IN216" s="4"/>
      <c r="IO216" s="73">
        <v>1</v>
      </c>
      <c r="IP216" s="4" t="s">
        <v>2792</v>
      </c>
      <c r="IQ216" s="73">
        <v>22</v>
      </c>
      <c r="IR216" s="73">
        <v>22</v>
      </c>
      <c r="IS216" s="4"/>
      <c r="IT216" s="73">
        <v>1</v>
      </c>
      <c r="IU216" s="73">
        <v>21</v>
      </c>
      <c r="IV216" s="73">
        <v>21</v>
      </c>
      <c r="IW216" s="4"/>
      <c r="IX216" s="73">
        <v>1</v>
      </c>
      <c r="IY216" s="4" t="s">
        <v>2793</v>
      </c>
      <c r="IZ216" s="73">
        <v>40</v>
      </c>
      <c r="JA216" s="73">
        <v>40</v>
      </c>
      <c r="JB216" s="4"/>
      <c r="JC216" s="73">
        <v>1</v>
      </c>
      <c r="JD216" s="73">
        <v>60</v>
      </c>
      <c r="JE216" s="73">
        <v>60</v>
      </c>
      <c r="JF216" s="4"/>
      <c r="JG216" s="73">
        <v>1</v>
      </c>
      <c r="JH216" s="4" t="s">
        <v>2794</v>
      </c>
      <c r="JI216" s="7">
        <v>1</v>
      </c>
      <c r="JJ216" s="7">
        <v>0</v>
      </c>
      <c r="JK216" s="7">
        <v>2</v>
      </c>
      <c r="JL216" s="7">
        <v>2</v>
      </c>
      <c r="JM216" s="4" t="s">
        <v>2795</v>
      </c>
      <c r="JN216" s="7">
        <v>1</v>
      </c>
      <c r="JO216" s="7">
        <v>2</v>
      </c>
      <c r="JP216" s="7">
        <v>2</v>
      </c>
      <c r="JQ216" s="7">
        <v>2</v>
      </c>
      <c r="JR216" s="7">
        <v>1</v>
      </c>
      <c r="JS216" s="4" t="s">
        <v>2796</v>
      </c>
      <c r="JT216" s="7">
        <v>2</v>
      </c>
      <c r="JU216" s="7">
        <v>1</v>
      </c>
      <c r="JV216" s="4" t="s">
        <v>2796</v>
      </c>
      <c r="JW216" s="7">
        <v>2</v>
      </c>
      <c r="JX216" s="7">
        <v>1</v>
      </c>
      <c r="JY216" s="7">
        <v>0</v>
      </c>
      <c r="JZ216" s="7">
        <v>1</v>
      </c>
      <c r="KA216" s="7">
        <v>0</v>
      </c>
      <c r="KB216" s="4" t="s">
        <v>313</v>
      </c>
      <c r="KC216" s="4" t="s">
        <v>313</v>
      </c>
      <c r="KD216" s="7">
        <v>2</v>
      </c>
      <c r="KE216" s="7">
        <v>4.2240000000000002</v>
      </c>
      <c r="KF216" s="7">
        <v>15.795</v>
      </c>
      <c r="KG216" s="7">
        <v>18.097000000000001</v>
      </c>
      <c r="KH216" s="7">
        <v>5</v>
      </c>
      <c r="KI216" s="7">
        <v>1</v>
      </c>
      <c r="KJ216" s="7">
        <v>1</v>
      </c>
      <c r="KK216" s="7">
        <v>1</v>
      </c>
      <c r="KL216" s="7">
        <v>1</v>
      </c>
      <c r="KM216" s="7">
        <v>1</v>
      </c>
      <c r="KN216" s="7">
        <v>11</v>
      </c>
      <c r="KO216" s="7">
        <v>2</v>
      </c>
      <c r="KP216" s="4" t="s">
        <v>370</v>
      </c>
      <c r="KQ216" s="4" t="s">
        <v>313</v>
      </c>
      <c r="KR216" s="7">
        <v>1</v>
      </c>
      <c r="KS216" s="4" t="s">
        <v>331</v>
      </c>
      <c r="KT216" s="4" t="s">
        <v>2797</v>
      </c>
      <c r="KU216" s="7">
        <v>3</v>
      </c>
      <c r="KV216" s="7">
        <v>2</v>
      </c>
      <c r="KW216" s="7">
        <v>4</v>
      </c>
      <c r="KX216" s="7">
        <v>4</v>
      </c>
      <c r="KY216" s="7">
        <v>4</v>
      </c>
      <c r="KZ216" s="7">
        <v>4</v>
      </c>
      <c r="LA216" s="7">
        <v>4</v>
      </c>
      <c r="LB216" s="7">
        <v>4</v>
      </c>
      <c r="LC216" s="7">
        <v>4</v>
      </c>
      <c r="LD216" s="7">
        <v>4</v>
      </c>
      <c r="LE216" s="7">
        <v>4</v>
      </c>
      <c r="LF216" s="7">
        <v>4</v>
      </c>
      <c r="LG216" s="7">
        <v>4</v>
      </c>
      <c r="LH216" s="7">
        <v>1</v>
      </c>
      <c r="LI216" s="7">
        <v>3</v>
      </c>
      <c r="LJ216" s="7">
        <v>3</v>
      </c>
      <c r="LK216" s="7">
        <v>3</v>
      </c>
      <c r="LL216" s="7">
        <v>3</v>
      </c>
      <c r="LM216" s="7">
        <v>3</v>
      </c>
      <c r="LN216" s="7">
        <v>3</v>
      </c>
      <c r="LO216" s="7">
        <v>3</v>
      </c>
      <c r="LP216" s="7">
        <v>3</v>
      </c>
      <c r="LQ216" s="7">
        <v>3</v>
      </c>
      <c r="LR216" s="7">
        <v>3</v>
      </c>
      <c r="LS216" s="7">
        <v>3</v>
      </c>
      <c r="LT216" s="7">
        <v>3</v>
      </c>
      <c r="LU216" s="7">
        <v>3</v>
      </c>
      <c r="LV216" s="4" t="s">
        <v>2798</v>
      </c>
      <c r="LW216" s="4" t="s">
        <v>2799</v>
      </c>
      <c r="LX216" s="4" t="s">
        <v>2800</v>
      </c>
      <c r="LY216" s="4" t="s">
        <v>2801</v>
      </c>
      <c r="LZ216" s="7">
        <v>50</v>
      </c>
      <c r="MA216">
        <f t="shared" si="175"/>
        <v>13</v>
      </c>
      <c r="MB216">
        <f t="shared" si="176"/>
        <v>8</v>
      </c>
      <c r="MC216">
        <f t="shared" si="177"/>
        <v>18</v>
      </c>
      <c r="MD216">
        <f t="shared" si="178"/>
        <v>5</v>
      </c>
      <c r="ME216">
        <f t="shared" si="208"/>
        <v>45</v>
      </c>
      <c r="MF216">
        <f t="shared" si="209"/>
        <v>2.1666666666666665</v>
      </c>
      <c r="MG216">
        <f t="shared" si="210"/>
        <v>1.3333333333333333</v>
      </c>
      <c r="MH216">
        <f t="shared" si="211"/>
        <v>3.6</v>
      </c>
      <c r="MI216">
        <f t="shared" si="212"/>
        <v>1</v>
      </c>
      <c r="MJ216">
        <f t="shared" si="213"/>
        <v>3.75</v>
      </c>
      <c r="MK216">
        <f t="shared" si="214"/>
        <v>0</v>
      </c>
      <c r="ML216">
        <f t="shared" si="215"/>
        <v>1.2</v>
      </c>
      <c r="MM216">
        <f t="shared" si="216"/>
        <v>0</v>
      </c>
      <c r="MN216">
        <f t="shared" si="217"/>
        <v>0</v>
      </c>
      <c r="MO216">
        <f t="shared" si="218"/>
        <v>0</v>
      </c>
      <c r="MP216">
        <f t="shared" si="219"/>
        <v>1</v>
      </c>
      <c r="MQ216">
        <f t="shared" si="220"/>
        <v>0</v>
      </c>
      <c r="MR216">
        <f t="shared" si="221"/>
        <v>1</v>
      </c>
      <c r="MS216">
        <f t="shared" si="222"/>
        <v>74.714285714285708</v>
      </c>
      <c r="MT216">
        <f t="shared" si="223"/>
        <v>31.428571428571427</v>
      </c>
      <c r="MU216" s="77">
        <f t="shared" si="179"/>
        <v>1</v>
      </c>
      <c r="MV216">
        <f t="shared" si="180"/>
        <v>0</v>
      </c>
      <c r="MW216">
        <v>1</v>
      </c>
      <c r="MX216">
        <v>1</v>
      </c>
      <c r="MY216">
        <f t="shared" si="181"/>
        <v>0</v>
      </c>
      <c r="MZ216">
        <v>1</v>
      </c>
      <c r="NA216">
        <v>1</v>
      </c>
      <c r="NB216">
        <f t="shared" si="182"/>
        <v>1</v>
      </c>
      <c r="NC216">
        <f t="shared" si="183"/>
        <v>0</v>
      </c>
      <c r="ND216">
        <f t="shared" si="184"/>
        <v>0</v>
      </c>
      <c r="NE216">
        <f t="shared" si="185"/>
        <v>0</v>
      </c>
      <c r="NF216">
        <f t="shared" si="186"/>
        <v>0</v>
      </c>
      <c r="NG216">
        <f t="shared" si="187"/>
        <v>1</v>
      </c>
      <c r="NH216">
        <f t="shared" si="188"/>
        <v>0</v>
      </c>
      <c r="NI216">
        <f t="shared" si="189"/>
        <v>1</v>
      </c>
      <c r="NJ216">
        <f t="shared" si="190"/>
        <v>1</v>
      </c>
      <c r="NK216">
        <f t="shared" si="191"/>
        <v>1</v>
      </c>
      <c r="NL216">
        <f t="shared" si="192"/>
        <v>1</v>
      </c>
      <c r="NM216">
        <f t="shared" si="193"/>
        <v>1</v>
      </c>
      <c r="NN216" s="77">
        <f t="shared" si="194"/>
        <v>1</v>
      </c>
      <c r="NO216" s="77">
        <f t="shared" si="195"/>
        <v>1</v>
      </c>
      <c r="NP216" s="77">
        <f t="shared" si="196"/>
        <v>1</v>
      </c>
      <c r="NQ216" s="77">
        <f t="shared" si="197"/>
        <v>1</v>
      </c>
      <c r="NR216" s="77">
        <f t="shared" si="198"/>
        <v>1</v>
      </c>
      <c r="NS216" s="77">
        <f t="shared" si="199"/>
        <v>0</v>
      </c>
      <c r="NT216" s="77">
        <f t="shared" si="200"/>
        <v>1</v>
      </c>
      <c r="NU216" s="77">
        <f t="shared" si="201"/>
        <v>1</v>
      </c>
      <c r="NV216" s="77">
        <f t="shared" si="202"/>
        <v>1</v>
      </c>
      <c r="NW216" s="77" t="e">
        <f>IF(LEN(VLOOKUP(I:I,#REF!, 2, 0))=0, "", VLOOKUP(I:I,#REF!, 2, 0))</f>
        <v>#REF!</v>
      </c>
      <c r="NX216" s="77" t="e">
        <f>IF(LEN(VLOOKUP(I:I,#REF!, 3, 0))=0, "", VLOOKUP(I:I,#REF!, 3, 0))</f>
        <v>#REF!</v>
      </c>
      <c r="NY216" s="77">
        <f t="shared" si="224"/>
        <v>0.66666666666666663</v>
      </c>
      <c r="NZ216" s="77">
        <f t="shared" si="225"/>
        <v>1</v>
      </c>
      <c r="OA216" s="77">
        <f t="shared" si="226"/>
        <v>0</v>
      </c>
      <c r="OB216" s="77">
        <f t="shared" si="203"/>
        <v>0.33333333333333331</v>
      </c>
      <c r="OC216">
        <f t="shared" si="204"/>
        <v>0.5</v>
      </c>
      <c r="OD216" s="77">
        <f t="shared" si="227"/>
        <v>0.25</v>
      </c>
      <c r="OE216">
        <f t="shared" si="205"/>
        <v>0.8666666666666667</v>
      </c>
      <c r="OF216">
        <f t="shared" si="206"/>
        <v>0.90909090909090906</v>
      </c>
      <c r="OG216" t="e">
        <f t="shared" si="228"/>
        <v>#REF!</v>
      </c>
      <c r="OH216">
        <f t="shared" si="207"/>
        <v>0.5</v>
      </c>
      <c r="OI216">
        <f t="shared" si="229"/>
        <v>0.25</v>
      </c>
      <c r="OJ216" s="77">
        <f t="shared" si="230"/>
        <v>0.625</v>
      </c>
      <c r="OK216" t="e">
        <f>IF(LEN(VLOOKUP(I:I,#REF!, 2, 0))=0, "", VLOOKUP(I:I,#REF!, 2, 0))</f>
        <v>#REF!</v>
      </c>
      <c r="OL216" t="e">
        <f>IF(LEN(VLOOKUP(I:I,#REF!, 3, 0))=0, "", VLOOKUP(I:I,#REF!, 3, 0))</f>
        <v>#REF!</v>
      </c>
      <c r="OM216">
        <v>5</v>
      </c>
      <c r="ON216">
        <v>1</v>
      </c>
      <c r="OO216" s="1">
        <v>1</v>
      </c>
      <c r="OP216">
        <f t="shared" si="231"/>
        <v>6</v>
      </c>
      <c r="OQ216">
        <v>0</v>
      </c>
      <c r="OR216">
        <v>7</v>
      </c>
      <c r="OS216">
        <f t="shared" si="232"/>
        <v>11</v>
      </c>
    </row>
    <row r="217" spans="3:409" ht="18" customHeight="1">
      <c r="F217">
        <v>1</v>
      </c>
      <c r="G217">
        <v>1</v>
      </c>
      <c r="H217" s="112" t="s">
        <v>5946</v>
      </c>
      <c r="I217" s="112" t="s">
        <v>5946</v>
      </c>
      <c r="J217" s="22"/>
      <c r="K217" s="23">
        <v>44264.579814814817</v>
      </c>
      <c r="L217" s="23">
        <v>44264.629895833335</v>
      </c>
      <c r="M217" s="24">
        <v>100</v>
      </c>
      <c r="N217" s="24">
        <v>1</v>
      </c>
      <c r="O217" s="74">
        <v>1</v>
      </c>
      <c r="P217" s="25" t="s">
        <v>313</v>
      </c>
      <c r="Q217" s="24">
        <v>4327</v>
      </c>
      <c r="R217" s="24">
        <v>1</v>
      </c>
      <c r="S217" s="23">
        <v>44264.629917916667</v>
      </c>
      <c r="T217" s="25" t="s">
        <v>314</v>
      </c>
      <c r="U217" s="25" t="s">
        <v>407</v>
      </c>
      <c r="V217" s="25" t="s">
        <v>444</v>
      </c>
      <c r="W217" s="25" t="s">
        <v>598</v>
      </c>
      <c r="X217" s="24">
        <v>24.864000000000001</v>
      </c>
      <c r="Y217" s="24">
        <v>26.535</v>
      </c>
      <c r="Z217" s="24">
        <v>27.757000000000001</v>
      </c>
      <c r="AA217" s="24">
        <v>2</v>
      </c>
      <c r="AB217" s="24">
        <v>4</v>
      </c>
      <c r="AC217" s="24">
        <v>0</v>
      </c>
      <c r="AD217" s="24">
        <v>0</v>
      </c>
      <c r="AE217" s="24">
        <v>0</v>
      </c>
      <c r="AF217" s="24">
        <v>1</v>
      </c>
      <c r="AG217" s="24">
        <v>0</v>
      </c>
      <c r="AH217" s="24">
        <v>3</v>
      </c>
      <c r="AI217" s="24">
        <v>0</v>
      </c>
      <c r="AJ217" s="25" t="s">
        <v>5947</v>
      </c>
      <c r="AK217" s="24">
        <v>5.0540000000000003</v>
      </c>
      <c r="AL217" s="24">
        <v>5.8380000000000001</v>
      </c>
      <c r="AM217" s="24">
        <v>7.2839999999999998</v>
      </c>
      <c r="AN217" s="24">
        <v>2</v>
      </c>
      <c r="AO217" s="24">
        <v>4</v>
      </c>
      <c r="AP217" s="24">
        <v>0</v>
      </c>
      <c r="AQ217" s="24">
        <v>160.09899999999999</v>
      </c>
      <c r="AR217" s="24">
        <v>160.09899999999999</v>
      </c>
      <c r="AS217" s="24">
        <v>275.39800000000002</v>
      </c>
      <c r="AT217" s="24">
        <v>1</v>
      </c>
      <c r="AU217" s="24">
        <v>133.52600000000001</v>
      </c>
      <c r="AV217" s="24">
        <v>157.81399999999999</v>
      </c>
      <c r="AW217" s="24">
        <v>309.98500000000001</v>
      </c>
      <c r="AX217" s="24">
        <v>2</v>
      </c>
      <c r="AY217" s="25" t="s">
        <v>4642</v>
      </c>
      <c r="AZ217" s="25" t="s">
        <v>377</v>
      </c>
      <c r="BA217" s="25"/>
      <c r="BB217" s="74">
        <v>1</v>
      </c>
      <c r="BC217" s="25" t="s">
        <v>5948</v>
      </c>
      <c r="BD217" s="24">
        <v>306.05900000000003</v>
      </c>
      <c r="BE217" s="24">
        <v>306.78500000000003</v>
      </c>
      <c r="BF217" s="24">
        <v>323.02300000000002</v>
      </c>
      <c r="BG217" s="24">
        <v>2</v>
      </c>
      <c r="BH217" s="24">
        <v>3.2320000000000002</v>
      </c>
      <c r="BI217" s="24">
        <v>34.116999999999997</v>
      </c>
      <c r="BJ217" s="24">
        <v>35.750999999999998</v>
      </c>
      <c r="BK217" s="24">
        <v>3</v>
      </c>
      <c r="BL217" s="25" t="s">
        <v>5949</v>
      </c>
      <c r="BM217" s="24">
        <v>23.356999999999999</v>
      </c>
      <c r="BN217" s="24">
        <v>70.629000000000005</v>
      </c>
      <c r="BO217" s="24">
        <v>102.056</v>
      </c>
      <c r="BP217" s="24">
        <v>3</v>
      </c>
      <c r="BQ217" s="24">
        <v>100</v>
      </c>
      <c r="BR217" s="24">
        <v>100</v>
      </c>
      <c r="BS217" s="24">
        <v>2.895</v>
      </c>
      <c r="BT217" s="24">
        <v>306.57400000000001</v>
      </c>
      <c r="BU217" s="24">
        <v>307.80200000000002</v>
      </c>
      <c r="BV217" s="24">
        <v>5</v>
      </c>
      <c r="BW217" s="25" t="s">
        <v>5950</v>
      </c>
      <c r="BX217" s="25" t="s">
        <v>516</v>
      </c>
      <c r="BY217" s="25"/>
      <c r="BZ217" s="74">
        <v>0</v>
      </c>
      <c r="CA217" s="25" t="s">
        <v>5951</v>
      </c>
      <c r="CB217" s="24">
        <v>65.364000000000004</v>
      </c>
      <c r="CC217" s="24">
        <v>65.364000000000004</v>
      </c>
      <c r="CD217" s="24">
        <v>71.400999999999996</v>
      </c>
      <c r="CE217" s="24">
        <v>1</v>
      </c>
      <c r="CF217" s="24">
        <v>100</v>
      </c>
      <c r="CG217" s="24">
        <v>99</v>
      </c>
      <c r="CH217" s="24">
        <v>58.335000000000001</v>
      </c>
      <c r="CI217" s="24">
        <v>99.665999999999997</v>
      </c>
      <c r="CJ217" s="24">
        <v>101.77</v>
      </c>
      <c r="CK217" s="24">
        <v>5</v>
      </c>
      <c r="CL217" s="99" t="s">
        <v>841</v>
      </c>
      <c r="CM217" s="96" t="s">
        <v>1269</v>
      </c>
      <c r="CN217" s="24">
        <v>224.49199999999999</v>
      </c>
      <c r="CO217" s="24">
        <v>224.49199999999999</v>
      </c>
      <c r="CP217" s="24">
        <v>243.566</v>
      </c>
      <c r="CQ217" s="24">
        <v>1</v>
      </c>
      <c r="CR217" s="24">
        <v>100</v>
      </c>
      <c r="CS217" s="24">
        <v>100</v>
      </c>
      <c r="CT217" s="24">
        <v>3</v>
      </c>
      <c r="CU217" s="24">
        <v>1</v>
      </c>
      <c r="CV217" s="25" t="s">
        <v>620</v>
      </c>
      <c r="CW217" s="24">
        <v>282.50099999999998</v>
      </c>
      <c r="CX217" s="24">
        <v>282.50099999999998</v>
      </c>
      <c r="CY217" s="24">
        <v>370.58</v>
      </c>
      <c r="CZ217" s="24">
        <v>1</v>
      </c>
      <c r="DA217" s="24">
        <v>4.12</v>
      </c>
      <c r="DB217" s="24">
        <v>44.993000000000002</v>
      </c>
      <c r="DC217" s="24">
        <v>46.683999999999997</v>
      </c>
      <c r="DD217" s="24">
        <v>2</v>
      </c>
      <c r="DE217" s="25" t="s">
        <v>5949</v>
      </c>
      <c r="DF217" s="24">
        <v>40.091000000000001</v>
      </c>
      <c r="DG217" s="24">
        <v>40.091000000000001</v>
      </c>
      <c r="DH217" s="24">
        <v>62.436999999999998</v>
      </c>
      <c r="DI217" s="24">
        <v>1</v>
      </c>
      <c r="DJ217" s="24">
        <v>100</v>
      </c>
      <c r="DK217" s="24">
        <v>95</v>
      </c>
      <c r="DL217" s="24">
        <v>31.175999999999998</v>
      </c>
      <c r="DM217" s="24">
        <v>190.79300000000001</v>
      </c>
      <c r="DN217" s="24">
        <v>230.39699999999999</v>
      </c>
      <c r="DO217" s="24">
        <v>4</v>
      </c>
      <c r="DP217" s="25" t="s">
        <v>5952</v>
      </c>
      <c r="DQ217" s="25" t="s">
        <v>510</v>
      </c>
      <c r="DR217" s="25"/>
      <c r="DS217" s="74">
        <v>2</v>
      </c>
      <c r="DT217" s="25" t="s">
        <v>5953</v>
      </c>
      <c r="DU217" s="24">
        <v>0</v>
      </c>
      <c r="DV217" s="24">
        <v>0</v>
      </c>
      <c r="DW217" s="24">
        <v>73.356999999999999</v>
      </c>
      <c r="DX217" s="24">
        <v>0</v>
      </c>
      <c r="DY217" s="24">
        <v>100</v>
      </c>
      <c r="DZ217" s="24">
        <v>100</v>
      </c>
      <c r="EA217" s="24">
        <v>32.149000000000001</v>
      </c>
      <c r="EB217" s="24">
        <v>43.381999999999998</v>
      </c>
      <c r="EC217" s="24">
        <v>71.259</v>
      </c>
      <c r="ED217" s="24">
        <v>2</v>
      </c>
      <c r="EE217" s="96" t="s">
        <v>3932</v>
      </c>
      <c r="EF217" s="96" t="s">
        <v>413</v>
      </c>
      <c r="EG217" s="24">
        <v>0</v>
      </c>
      <c r="EH217" s="24">
        <v>0</v>
      </c>
      <c r="EI217" s="24">
        <v>195.28299999999999</v>
      </c>
      <c r="EJ217" s="24">
        <v>0</v>
      </c>
      <c r="EK217" s="24">
        <v>100</v>
      </c>
      <c r="EL217" s="24">
        <v>93</v>
      </c>
      <c r="EM217" s="24">
        <v>2</v>
      </c>
      <c r="EN217" s="24">
        <v>1</v>
      </c>
      <c r="EO217" s="25" t="s">
        <v>5954</v>
      </c>
      <c r="EP217" s="24">
        <v>12.010999999999999</v>
      </c>
      <c r="EQ217" s="24">
        <v>20.59</v>
      </c>
      <c r="ER217" s="24">
        <v>23.664000000000001</v>
      </c>
      <c r="ES217" s="24">
        <v>4</v>
      </c>
      <c r="ET217" s="25" t="s">
        <v>5955</v>
      </c>
      <c r="EU217" s="24">
        <v>0</v>
      </c>
      <c r="EV217" s="24">
        <v>0</v>
      </c>
      <c r="EW217" s="24">
        <v>306.17200000000003</v>
      </c>
      <c r="EX217" s="24">
        <v>0</v>
      </c>
      <c r="EY217" s="24">
        <v>100</v>
      </c>
      <c r="EZ217" s="24">
        <v>95</v>
      </c>
      <c r="FA217" s="24">
        <v>3.641</v>
      </c>
      <c r="FB217" s="24">
        <v>55.433</v>
      </c>
      <c r="FC217" s="24">
        <v>56.91</v>
      </c>
      <c r="FD217" s="24">
        <v>5</v>
      </c>
      <c r="FE217" s="25" t="s">
        <v>5956</v>
      </c>
      <c r="FF217" s="24">
        <v>1</v>
      </c>
      <c r="FG217" s="24">
        <v>2</v>
      </c>
      <c r="FH217" s="24">
        <v>2</v>
      </c>
      <c r="FI217" s="24">
        <v>1</v>
      </c>
      <c r="FJ217" s="24">
        <v>1</v>
      </c>
      <c r="FK217" s="24">
        <v>0</v>
      </c>
      <c r="FL217" s="25" t="s">
        <v>313</v>
      </c>
      <c r="FM217" s="25" t="s">
        <v>313</v>
      </c>
      <c r="FN217" s="24">
        <v>1</v>
      </c>
      <c r="FO217" s="24">
        <v>27.748999999999999</v>
      </c>
      <c r="FP217" s="24">
        <v>211.43799999999999</v>
      </c>
      <c r="FQ217" s="24">
        <v>212.52</v>
      </c>
      <c r="FR217" s="24">
        <v>4</v>
      </c>
      <c r="FS217" s="25" t="s">
        <v>5957</v>
      </c>
      <c r="FT217" s="25" t="s">
        <v>323</v>
      </c>
      <c r="FU217" s="25"/>
      <c r="FV217" s="74">
        <v>1</v>
      </c>
      <c r="FW217" s="25" t="s">
        <v>5958</v>
      </c>
      <c r="FX217" s="25" t="s">
        <v>336</v>
      </c>
      <c r="FY217" s="24">
        <v>32.765000000000001</v>
      </c>
      <c r="FZ217" s="24">
        <v>40.819000000000003</v>
      </c>
      <c r="GA217" s="24">
        <v>53.978000000000002</v>
      </c>
      <c r="GB217" s="24">
        <v>3</v>
      </c>
      <c r="GC217" s="25" t="s">
        <v>356</v>
      </c>
      <c r="GD217" s="25" t="s">
        <v>320</v>
      </c>
      <c r="GE217" s="25"/>
      <c r="GF217" s="74">
        <v>-888</v>
      </c>
      <c r="GG217" s="25" t="s">
        <v>356</v>
      </c>
      <c r="GH217" s="25" t="s">
        <v>336</v>
      </c>
      <c r="GI217" s="24">
        <v>28.193000000000001</v>
      </c>
      <c r="GJ217" s="24">
        <v>58.762</v>
      </c>
      <c r="GK217" s="24">
        <v>78.7</v>
      </c>
      <c r="GL217" s="24">
        <v>4</v>
      </c>
      <c r="GM217" s="24">
        <v>2</v>
      </c>
      <c r="GN217" s="25" t="s">
        <v>5959</v>
      </c>
      <c r="GO217" s="24">
        <v>94.844999999999999</v>
      </c>
      <c r="GP217" s="24">
        <v>94.844999999999999</v>
      </c>
      <c r="GQ217" s="24">
        <v>96.209000000000003</v>
      </c>
      <c r="GR217" s="24">
        <v>1</v>
      </c>
      <c r="GS217" s="24">
        <v>1</v>
      </c>
      <c r="GT217" s="24">
        <v>1</v>
      </c>
      <c r="GU217" s="24">
        <v>1</v>
      </c>
      <c r="GV217" s="24">
        <v>2</v>
      </c>
      <c r="GW217" s="25" t="s">
        <v>448</v>
      </c>
      <c r="GX217" s="24">
        <v>10.468</v>
      </c>
      <c r="GY217" s="24">
        <v>43.924999999999997</v>
      </c>
      <c r="GZ217" s="24">
        <v>45.5</v>
      </c>
      <c r="HA217" s="24">
        <v>7</v>
      </c>
      <c r="HB217" s="24">
        <v>3</v>
      </c>
      <c r="HC217" s="24">
        <v>1</v>
      </c>
      <c r="HD217" s="24">
        <v>1</v>
      </c>
      <c r="HE217" s="24">
        <v>1</v>
      </c>
      <c r="HF217" s="24">
        <v>1</v>
      </c>
      <c r="HG217" s="24">
        <v>5</v>
      </c>
      <c r="HH217" s="24">
        <v>5</v>
      </c>
      <c r="HI217" s="25" t="s">
        <v>3684</v>
      </c>
      <c r="HJ217" s="25" t="s">
        <v>3685</v>
      </c>
      <c r="HK217" s="8"/>
      <c r="HL217" s="25" t="s">
        <v>5946</v>
      </c>
      <c r="HM217" s="23">
        <v>44267.405439814815</v>
      </c>
      <c r="HN217" s="23">
        <v>44267.450057870374</v>
      </c>
      <c r="HO217" s="24">
        <v>100</v>
      </c>
      <c r="HP217" s="24">
        <v>3855</v>
      </c>
      <c r="HQ217" s="24">
        <v>1</v>
      </c>
      <c r="HR217" s="23">
        <v>44267.450066527781</v>
      </c>
      <c r="HS217" s="25" t="s">
        <v>314</v>
      </c>
      <c r="HT217" s="25" t="s">
        <v>407</v>
      </c>
      <c r="HU217" s="25" t="s">
        <v>444</v>
      </c>
      <c r="HV217" s="25" t="s">
        <v>598</v>
      </c>
      <c r="HW217" s="24">
        <v>1</v>
      </c>
      <c r="HX217" s="24">
        <v>2</v>
      </c>
      <c r="HY217" s="24">
        <v>1</v>
      </c>
      <c r="HZ217" s="24">
        <v>1</v>
      </c>
      <c r="IA217" s="24">
        <v>1</v>
      </c>
      <c r="IB217" s="24">
        <v>1</v>
      </c>
      <c r="IC217" s="24">
        <v>2</v>
      </c>
      <c r="ID217" s="24">
        <v>1</v>
      </c>
      <c r="IE217" s="25" t="s">
        <v>5960</v>
      </c>
      <c r="IF217" s="24">
        <v>4</v>
      </c>
      <c r="IG217" s="24">
        <v>0</v>
      </c>
      <c r="IH217" s="25" t="s">
        <v>427</v>
      </c>
      <c r="II217" s="25" t="s">
        <v>391</v>
      </c>
      <c r="IJ217" s="25"/>
      <c r="IK217" s="74">
        <v>1</v>
      </c>
      <c r="IL217" s="25" t="s">
        <v>428</v>
      </c>
      <c r="IM217" s="74">
        <v>33</v>
      </c>
      <c r="IN217" s="25"/>
      <c r="IO217" s="74">
        <v>1</v>
      </c>
      <c r="IP217" s="25" t="s">
        <v>5961</v>
      </c>
      <c r="IQ217" s="25" t="s">
        <v>5962</v>
      </c>
      <c r="IR217" s="74">
        <v>5</v>
      </c>
      <c r="IS217" s="25"/>
      <c r="IT217" s="74">
        <v>0</v>
      </c>
      <c r="IU217" s="25" t="s">
        <v>5963</v>
      </c>
      <c r="IV217" s="74">
        <v>13</v>
      </c>
      <c r="IW217" s="25"/>
      <c r="IX217" s="74">
        <v>0</v>
      </c>
      <c r="IY217" s="25" t="s">
        <v>5964</v>
      </c>
      <c r="IZ217" s="25" t="s">
        <v>5965</v>
      </c>
      <c r="JA217" s="74">
        <v>40</v>
      </c>
      <c r="JB217" s="25"/>
      <c r="JC217" s="74">
        <v>1</v>
      </c>
      <c r="JD217" s="25" t="s">
        <v>5966</v>
      </c>
      <c r="JE217" s="74">
        <v>30</v>
      </c>
      <c r="JF217" s="25"/>
      <c r="JG217" s="74">
        <v>0</v>
      </c>
      <c r="JH217" s="25" t="s">
        <v>5967</v>
      </c>
      <c r="JI217" s="24">
        <v>2</v>
      </c>
      <c r="JJ217" s="24">
        <v>1</v>
      </c>
      <c r="JK217" s="24">
        <v>2</v>
      </c>
      <c r="JL217" s="24">
        <v>3</v>
      </c>
      <c r="JM217" s="25" t="s">
        <v>5968</v>
      </c>
      <c r="JN217" s="24">
        <v>1</v>
      </c>
      <c r="JO217" s="24">
        <v>2</v>
      </c>
      <c r="JP217" s="24">
        <v>2</v>
      </c>
      <c r="JQ217" s="24">
        <v>3</v>
      </c>
      <c r="JR217" s="24">
        <v>1</v>
      </c>
      <c r="JS217" s="25" t="s">
        <v>5969</v>
      </c>
      <c r="JT217" s="24">
        <v>1</v>
      </c>
      <c r="JU217" s="24">
        <v>2</v>
      </c>
      <c r="JV217" s="25" t="s">
        <v>5970</v>
      </c>
      <c r="JW217" s="24">
        <v>1</v>
      </c>
      <c r="JX217" s="24">
        <v>3</v>
      </c>
      <c r="JY217" s="24">
        <v>1</v>
      </c>
      <c r="JZ217" s="24">
        <v>1</v>
      </c>
      <c r="KA217" s="24">
        <v>0</v>
      </c>
      <c r="KB217" s="25" t="s">
        <v>313</v>
      </c>
      <c r="KC217" s="25" t="s">
        <v>313</v>
      </c>
      <c r="KD217" s="24">
        <v>1</v>
      </c>
      <c r="KE217" s="24">
        <v>23.132000000000001</v>
      </c>
      <c r="KF217" s="24">
        <v>35.356000000000002</v>
      </c>
      <c r="KG217" s="24">
        <v>37.418999999999997</v>
      </c>
      <c r="KH217" s="24">
        <v>5</v>
      </c>
      <c r="KI217" s="24">
        <v>1</v>
      </c>
      <c r="KJ217" s="24">
        <v>1</v>
      </c>
      <c r="KK217" s="24">
        <v>1</v>
      </c>
      <c r="KL217" s="24">
        <v>1</v>
      </c>
      <c r="KM217" s="24">
        <v>1</v>
      </c>
      <c r="KN217" s="24">
        <v>11</v>
      </c>
      <c r="KO217" s="24">
        <v>1</v>
      </c>
      <c r="KP217" s="25" t="s">
        <v>312</v>
      </c>
      <c r="KQ217" s="25" t="s">
        <v>313</v>
      </c>
      <c r="KR217" s="24">
        <v>1</v>
      </c>
      <c r="KS217" s="25" t="s">
        <v>633</v>
      </c>
      <c r="KT217" s="25" t="s">
        <v>313</v>
      </c>
      <c r="KU217" s="24">
        <v>4</v>
      </c>
      <c r="KV217" s="24">
        <v>5</v>
      </c>
      <c r="KW217" s="24">
        <v>4</v>
      </c>
      <c r="KX217" s="24">
        <v>4</v>
      </c>
      <c r="KY217" s="24">
        <v>4</v>
      </c>
      <c r="KZ217" s="24">
        <v>5</v>
      </c>
      <c r="LA217" s="24">
        <v>4</v>
      </c>
      <c r="LB217" s="24">
        <v>4</v>
      </c>
      <c r="LC217" s="24">
        <v>4</v>
      </c>
      <c r="LD217" s="24">
        <v>4</v>
      </c>
      <c r="LE217" s="24">
        <v>5</v>
      </c>
      <c r="LF217" s="24">
        <v>4</v>
      </c>
      <c r="LG217" s="24">
        <v>4</v>
      </c>
      <c r="LH217" s="24">
        <v>3</v>
      </c>
      <c r="LI217" s="24">
        <v>4</v>
      </c>
      <c r="LJ217" s="24">
        <v>4</v>
      </c>
      <c r="LK217" s="24">
        <v>5</v>
      </c>
      <c r="LL217" s="24">
        <v>5</v>
      </c>
      <c r="LM217" s="24">
        <v>4</v>
      </c>
      <c r="LN217" s="24">
        <v>5</v>
      </c>
      <c r="LO217" s="24">
        <v>5</v>
      </c>
      <c r="LP217" s="24">
        <v>5</v>
      </c>
      <c r="LQ217" s="24">
        <v>5</v>
      </c>
      <c r="LR217" s="24">
        <v>4</v>
      </c>
      <c r="LS217" s="24">
        <v>4</v>
      </c>
      <c r="LT217" s="24">
        <v>4</v>
      </c>
      <c r="LU217" s="24">
        <v>5</v>
      </c>
      <c r="LV217" s="25" t="s">
        <v>5971</v>
      </c>
      <c r="LW217" s="25" t="s">
        <v>5972</v>
      </c>
      <c r="LX217" s="25" t="s">
        <v>5973</v>
      </c>
      <c r="LY217" s="25" t="s">
        <v>5974</v>
      </c>
      <c r="LZ217" s="24">
        <v>58</v>
      </c>
      <c r="MA217">
        <f t="shared" si="175"/>
        <v>4</v>
      </c>
      <c r="MB217">
        <f t="shared" si="176"/>
        <v>7</v>
      </c>
      <c r="MC217">
        <f t="shared" si="177"/>
        <v>7</v>
      </c>
      <c r="MD217">
        <f t="shared" si="178"/>
        <v>5</v>
      </c>
      <c r="ME217">
        <f t="shared" si="208"/>
        <v>51</v>
      </c>
      <c r="MF217">
        <f t="shared" si="209"/>
        <v>0.66666666666666663</v>
      </c>
      <c r="MG217">
        <f t="shared" si="210"/>
        <v>1.1666666666666667</v>
      </c>
      <c r="MH217">
        <f t="shared" si="211"/>
        <v>1.4</v>
      </c>
      <c r="MI217">
        <f t="shared" si="212"/>
        <v>1</v>
      </c>
      <c r="MJ217">
        <f t="shared" si="213"/>
        <v>4.25</v>
      </c>
      <c r="MK217">
        <f t="shared" si="214"/>
        <v>0.6</v>
      </c>
      <c r="ML217">
        <f t="shared" si="215"/>
        <v>3</v>
      </c>
      <c r="MM217">
        <f t="shared" si="216"/>
        <v>1</v>
      </c>
      <c r="MN217">
        <f t="shared" si="217"/>
        <v>1</v>
      </c>
      <c r="MO217">
        <f t="shared" si="218"/>
        <v>0.66666666666666663</v>
      </c>
      <c r="MP217">
        <f t="shared" si="219"/>
        <v>2.6666666666666665</v>
      </c>
      <c r="MQ217">
        <f t="shared" si="220"/>
        <v>0.66666666666666663</v>
      </c>
      <c r="MR217">
        <f t="shared" si="221"/>
        <v>3</v>
      </c>
      <c r="MS217">
        <f t="shared" si="222"/>
        <v>100</v>
      </c>
      <c r="MT217">
        <f t="shared" si="223"/>
        <v>97.428571428571431</v>
      </c>
      <c r="MU217" s="77">
        <f t="shared" si="179"/>
        <v>1</v>
      </c>
      <c r="MV217">
        <f t="shared" si="180"/>
        <v>0</v>
      </c>
      <c r="MW217">
        <v>1</v>
      </c>
      <c r="MX217">
        <v>0</v>
      </c>
      <c r="MY217">
        <f t="shared" si="181"/>
        <v>1</v>
      </c>
      <c r="MZ217">
        <v>1</v>
      </c>
      <c r="NA217">
        <v>0</v>
      </c>
      <c r="NB217">
        <f t="shared" si="182"/>
        <v>1</v>
      </c>
      <c r="NC217">
        <f t="shared" si="183"/>
        <v>0</v>
      </c>
      <c r="ND217">
        <f t="shared" si="184"/>
        <v>0</v>
      </c>
      <c r="NE217">
        <f t="shared" si="185"/>
        <v>0</v>
      </c>
      <c r="NF217">
        <f t="shared" si="186"/>
        <v>0</v>
      </c>
      <c r="NG217">
        <f t="shared" si="187"/>
        <v>1</v>
      </c>
      <c r="NH217">
        <f t="shared" si="188"/>
        <v>1</v>
      </c>
      <c r="NI217">
        <f t="shared" si="189"/>
        <v>1</v>
      </c>
      <c r="NJ217">
        <f t="shared" si="190"/>
        <v>0</v>
      </c>
      <c r="NK217">
        <f t="shared" si="191"/>
        <v>0</v>
      </c>
      <c r="NL217">
        <f t="shared" si="192"/>
        <v>1</v>
      </c>
      <c r="NM217">
        <f t="shared" si="193"/>
        <v>0</v>
      </c>
      <c r="NN217" s="77">
        <f t="shared" si="194"/>
        <v>1</v>
      </c>
      <c r="NO217" s="77">
        <f t="shared" si="195"/>
        <v>0</v>
      </c>
      <c r="NP217" s="77">
        <f t="shared" si="196"/>
        <v>1</v>
      </c>
      <c r="NQ217" s="77">
        <f t="shared" si="197"/>
        <v>1</v>
      </c>
      <c r="NR217" s="77">
        <f t="shared" si="198"/>
        <v>1</v>
      </c>
      <c r="NS217" s="77">
        <f t="shared" si="199"/>
        <v>1</v>
      </c>
      <c r="NT217" s="77">
        <f t="shared" si="200"/>
        <v>1</v>
      </c>
      <c r="NU217" s="77">
        <f t="shared" si="201"/>
        <v>0</v>
      </c>
      <c r="NV217" s="77">
        <f t="shared" si="202"/>
        <v>0</v>
      </c>
      <c r="NW217" s="77" t="e">
        <f>IF(LEN(VLOOKUP(I:I,#REF!, 2, 0))=0, "", VLOOKUP(I:I,#REF!, 2, 0))</f>
        <v>#REF!</v>
      </c>
      <c r="NX217" s="77" t="e">
        <f>IF(LEN(VLOOKUP(I:I,#REF!, 3, 0))=0, "", VLOOKUP(I:I,#REF!, 3, 0))</f>
        <v>#REF!</v>
      </c>
      <c r="NY217" s="77">
        <f t="shared" si="224"/>
        <v>0.5</v>
      </c>
      <c r="NZ217" s="77">
        <f t="shared" si="225"/>
        <v>0.5</v>
      </c>
      <c r="OA217" s="77">
        <f t="shared" si="226"/>
        <v>0.5</v>
      </c>
      <c r="OB217" s="77">
        <f t="shared" si="203"/>
        <v>0.33333333333333331</v>
      </c>
      <c r="OC217">
        <f t="shared" si="204"/>
        <v>0.5</v>
      </c>
      <c r="OD217" s="77">
        <f t="shared" si="227"/>
        <v>0.25</v>
      </c>
      <c r="OE217">
        <f t="shared" si="205"/>
        <v>0.6</v>
      </c>
      <c r="OF217">
        <f t="shared" si="206"/>
        <v>0.63636363636363635</v>
      </c>
      <c r="OG217" t="e">
        <f t="shared" si="228"/>
        <v>#REF!</v>
      </c>
      <c r="OH217">
        <f t="shared" si="207"/>
        <v>0.41666666666666669</v>
      </c>
      <c r="OI217">
        <f t="shared" si="229"/>
        <v>0.5</v>
      </c>
      <c r="OJ217" s="77">
        <f t="shared" si="230"/>
        <v>0.375</v>
      </c>
      <c r="OK217" t="e">
        <f>IF(LEN(VLOOKUP(I:I,#REF!, 2, 0))=0, "", VLOOKUP(I:I,#REF!, 2, 0))</f>
        <v>#REF!</v>
      </c>
      <c r="OL217" t="e">
        <f>IF(LEN(VLOOKUP(I:I,#REF!, 3, 0))=0, "", VLOOKUP(I:I,#REF!, 3, 0))</f>
        <v>#REF!</v>
      </c>
      <c r="OM217">
        <v>1</v>
      </c>
      <c r="ON217">
        <v>0</v>
      </c>
      <c r="OO217" s="1">
        <v>1</v>
      </c>
      <c r="OP217">
        <f t="shared" si="231"/>
        <v>6</v>
      </c>
      <c r="OQ217">
        <v>0</v>
      </c>
      <c r="OR217">
        <v>7</v>
      </c>
      <c r="OS217">
        <f t="shared" si="232"/>
        <v>1</v>
      </c>
    </row>
    <row r="218" spans="3:409" ht="18" customHeight="1">
      <c r="F218">
        <v>1</v>
      </c>
      <c r="G218">
        <v>1</v>
      </c>
      <c r="H218" s="112" t="s">
        <v>5975</v>
      </c>
      <c r="I218" s="112" t="s">
        <v>5975</v>
      </c>
      <c r="J218" s="22"/>
      <c r="K218" s="23">
        <v>44264.579895833333</v>
      </c>
      <c r="L218" s="23">
        <v>44264.624675925923</v>
      </c>
      <c r="M218" s="24">
        <v>100</v>
      </c>
      <c r="N218" s="24">
        <v>1</v>
      </c>
      <c r="O218" s="74">
        <v>1</v>
      </c>
      <c r="P218" s="25" t="s">
        <v>5976</v>
      </c>
      <c r="Q218" s="24">
        <v>3869</v>
      </c>
      <c r="R218" s="24">
        <v>1</v>
      </c>
      <c r="S218" s="23">
        <v>44264.624700775465</v>
      </c>
      <c r="T218" s="25" t="s">
        <v>314</v>
      </c>
      <c r="U218" s="25" t="s">
        <v>1134</v>
      </c>
      <c r="V218" s="25" t="s">
        <v>811</v>
      </c>
      <c r="W218" s="25" t="s">
        <v>812</v>
      </c>
      <c r="X218" s="24">
        <v>1.96</v>
      </c>
      <c r="Y218" s="24">
        <v>25.344000000000001</v>
      </c>
      <c r="Z218" s="24">
        <v>29.234999999999999</v>
      </c>
      <c r="AA218" s="24">
        <v>4</v>
      </c>
      <c r="AB218" s="24">
        <v>3</v>
      </c>
      <c r="AC218" s="24">
        <v>1</v>
      </c>
      <c r="AD218" s="24">
        <v>1</v>
      </c>
      <c r="AE218" s="24">
        <v>0</v>
      </c>
      <c r="AF218" s="24">
        <v>0</v>
      </c>
      <c r="AG218" s="24">
        <v>2</v>
      </c>
      <c r="AH218" s="24">
        <v>3</v>
      </c>
      <c r="AI218" s="24">
        <v>2</v>
      </c>
      <c r="AJ218" s="25" t="s">
        <v>5977</v>
      </c>
      <c r="AK218" s="24">
        <v>4.5810000000000004</v>
      </c>
      <c r="AL218" s="24">
        <v>9.1329999999999991</v>
      </c>
      <c r="AM218" s="24">
        <v>10.757</v>
      </c>
      <c r="AN218" s="24">
        <v>2</v>
      </c>
      <c r="AO218" s="24">
        <v>3</v>
      </c>
      <c r="AP218" s="24">
        <v>0</v>
      </c>
      <c r="AQ218" s="24">
        <v>0</v>
      </c>
      <c r="AR218" s="24">
        <v>0</v>
      </c>
      <c r="AS218" s="24">
        <v>149.07300000000001</v>
      </c>
      <c r="AT218" s="24">
        <v>0</v>
      </c>
      <c r="AU218" s="24">
        <v>10.505000000000001</v>
      </c>
      <c r="AV218" s="24">
        <v>526.01499999999999</v>
      </c>
      <c r="AW218" s="24">
        <v>529.61199999999997</v>
      </c>
      <c r="AX218" s="24">
        <v>13</v>
      </c>
      <c r="AY218" s="25" t="s">
        <v>5978</v>
      </c>
      <c r="AZ218" s="25" t="s">
        <v>377</v>
      </c>
      <c r="BA218" s="25"/>
      <c r="BB218" s="74">
        <v>1</v>
      </c>
      <c r="BC218" s="25" t="s">
        <v>5979</v>
      </c>
      <c r="BD218" s="24">
        <v>70.069999999999993</v>
      </c>
      <c r="BE218" s="24">
        <v>137.46299999999999</v>
      </c>
      <c r="BF218" s="24">
        <v>312.17700000000002</v>
      </c>
      <c r="BG218" s="24">
        <v>3</v>
      </c>
      <c r="BH218" s="24">
        <v>3.9729999999999999</v>
      </c>
      <c r="BI218" s="24">
        <v>9.2129999999999992</v>
      </c>
      <c r="BJ218" s="24">
        <v>48.426000000000002</v>
      </c>
      <c r="BK218" s="24">
        <v>2</v>
      </c>
      <c r="BL218" s="25" t="s">
        <v>377</v>
      </c>
      <c r="BM218" s="24">
        <v>5.665</v>
      </c>
      <c r="BN218" s="24">
        <v>47.743000000000002</v>
      </c>
      <c r="BO218" s="24">
        <v>83.067999999999998</v>
      </c>
      <c r="BP218" s="24">
        <v>5</v>
      </c>
      <c r="BQ218" s="24">
        <v>97</v>
      </c>
      <c r="BR218" s="24">
        <v>100</v>
      </c>
      <c r="BS218" s="24">
        <v>5.2720000000000002</v>
      </c>
      <c r="BT218" s="24">
        <v>144.797</v>
      </c>
      <c r="BU218" s="24">
        <v>156.62799999999999</v>
      </c>
      <c r="BV218" s="24">
        <v>8</v>
      </c>
      <c r="BW218" s="25" t="s">
        <v>1116</v>
      </c>
      <c r="BX218" s="25" t="s">
        <v>510</v>
      </c>
      <c r="BY218" s="25" t="s">
        <v>956</v>
      </c>
      <c r="BZ218" s="74">
        <v>1</v>
      </c>
      <c r="CA218" s="25" t="s">
        <v>5980</v>
      </c>
      <c r="CB218" s="24">
        <v>0.23899999999999999</v>
      </c>
      <c r="CC218" s="24">
        <v>185.63300000000001</v>
      </c>
      <c r="CD218" s="24">
        <v>223.39500000000001</v>
      </c>
      <c r="CE218" s="24">
        <v>4</v>
      </c>
      <c r="CF218" s="24">
        <v>94</v>
      </c>
      <c r="CG218" s="24">
        <v>100</v>
      </c>
      <c r="CH218" s="24">
        <v>21.091999999999999</v>
      </c>
      <c r="CI218" s="24">
        <v>68.569000000000003</v>
      </c>
      <c r="CJ218" s="24">
        <v>100.36799999999999</v>
      </c>
      <c r="CK218" s="24">
        <v>10</v>
      </c>
      <c r="CL218" s="99" t="s">
        <v>360</v>
      </c>
      <c r="CM218" s="96" t="s">
        <v>351</v>
      </c>
      <c r="CN218" s="24">
        <v>4.9669999999999996</v>
      </c>
      <c r="CO218" s="24">
        <v>97.492999999999995</v>
      </c>
      <c r="CP218" s="24">
        <v>98.662999999999997</v>
      </c>
      <c r="CQ218" s="24">
        <v>4</v>
      </c>
      <c r="CR218" s="24">
        <v>100</v>
      </c>
      <c r="CS218" s="24">
        <v>100</v>
      </c>
      <c r="CT218" s="24">
        <v>4</v>
      </c>
      <c r="CU218" s="24">
        <v>0</v>
      </c>
      <c r="CV218" s="25" t="s">
        <v>5981</v>
      </c>
      <c r="CW218" s="24">
        <v>0</v>
      </c>
      <c r="CX218" s="24">
        <v>0</v>
      </c>
      <c r="CY218" s="24">
        <v>242.48099999999999</v>
      </c>
      <c r="CZ218" s="24">
        <v>0</v>
      </c>
      <c r="DA218" s="24">
        <v>2.286</v>
      </c>
      <c r="DB218" s="24">
        <v>2.286</v>
      </c>
      <c r="DC218" s="24">
        <v>11.933</v>
      </c>
      <c r="DD218" s="24">
        <v>1</v>
      </c>
      <c r="DE218" s="25" t="s">
        <v>377</v>
      </c>
      <c r="DF218" s="24">
        <v>0</v>
      </c>
      <c r="DG218" s="24">
        <v>0</v>
      </c>
      <c r="DH218" s="24">
        <v>43.259</v>
      </c>
      <c r="DI218" s="24">
        <v>0</v>
      </c>
      <c r="DJ218" s="24">
        <v>98</v>
      </c>
      <c r="DK218" s="24">
        <v>100</v>
      </c>
      <c r="DL218" s="24">
        <v>23.478999999999999</v>
      </c>
      <c r="DM218" s="24">
        <v>59.838999999999999</v>
      </c>
      <c r="DN218" s="24">
        <v>60.439</v>
      </c>
      <c r="DO218" s="24">
        <v>3</v>
      </c>
      <c r="DP218" s="25" t="s">
        <v>1116</v>
      </c>
      <c r="DQ218" s="25" t="s">
        <v>3754</v>
      </c>
      <c r="DR218" s="25" t="s">
        <v>956</v>
      </c>
      <c r="DS218" s="74">
        <v>1</v>
      </c>
      <c r="DT218" s="25" t="s">
        <v>5982</v>
      </c>
      <c r="DU218" s="24">
        <v>0</v>
      </c>
      <c r="DV218" s="24">
        <v>0</v>
      </c>
      <c r="DW218" s="24">
        <v>90.225999999999999</v>
      </c>
      <c r="DX218" s="24">
        <v>0</v>
      </c>
      <c r="DY218" s="24">
        <v>99</v>
      </c>
      <c r="DZ218" s="24">
        <v>100</v>
      </c>
      <c r="EA218" s="24">
        <v>34.076999999999998</v>
      </c>
      <c r="EB218" s="24">
        <v>43.829000000000001</v>
      </c>
      <c r="EC218" s="24">
        <v>52.454000000000001</v>
      </c>
      <c r="ED218" s="24">
        <v>2</v>
      </c>
      <c r="EE218" s="96" t="s">
        <v>424</v>
      </c>
      <c r="EF218" s="96" t="s">
        <v>640</v>
      </c>
      <c r="EG218" s="24">
        <v>0</v>
      </c>
      <c r="EH218" s="24">
        <v>0</v>
      </c>
      <c r="EI218" s="24">
        <v>137.40899999999999</v>
      </c>
      <c r="EJ218" s="24">
        <v>0</v>
      </c>
      <c r="EK218" s="24">
        <v>100</v>
      </c>
      <c r="EL218" s="24">
        <v>100</v>
      </c>
      <c r="EM218" s="24">
        <v>3</v>
      </c>
      <c r="EN218" s="24">
        <v>0</v>
      </c>
      <c r="EO218" s="25" t="s">
        <v>691</v>
      </c>
      <c r="EP218" s="24">
        <v>27.579000000000001</v>
      </c>
      <c r="EQ218" s="24">
        <v>28.178999999999998</v>
      </c>
      <c r="ER218" s="24">
        <v>29.155999999999999</v>
      </c>
      <c r="ES218" s="24">
        <v>2</v>
      </c>
      <c r="ET218" s="25" t="s">
        <v>419</v>
      </c>
      <c r="EU218" s="24">
        <v>0</v>
      </c>
      <c r="EV218" s="24">
        <v>0</v>
      </c>
      <c r="EW218" s="24">
        <v>304.36599999999999</v>
      </c>
      <c r="EX218" s="24">
        <v>0</v>
      </c>
      <c r="EY218" s="24">
        <v>100</v>
      </c>
      <c r="EZ218" s="24">
        <v>100</v>
      </c>
      <c r="FA218" s="24">
        <v>7.5970000000000004</v>
      </c>
      <c r="FB218" s="24">
        <v>111.965</v>
      </c>
      <c r="FC218" s="24">
        <v>113.464</v>
      </c>
      <c r="FD218" s="24">
        <v>12</v>
      </c>
      <c r="FE218" s="25" t="s">
        <v>5983</v>
      </c>
      <c r="FF218" s="24">
        <v>4</v>
      </c>
      <c r="FG218" s="24">
        <v>3</v>
      </c>
      <c r="FH218" s="24">
        <v>0</v>
      </c>
      <c r="FI218" s="24">
        <v>0</v>
      </c>
      <c r="FJ218" s="24">
        <v>1</v>
      </c>
      <c r="FK218" s="24">
        <v>0</v>
      </c>
      <c r="FL218" s="25" t="s">
        <v>336</v>
      </c>
      <c r="FM218" s="25" t="s">
        <v>5984</v>
      </c>
      <c r="FN218" s="24">
        <v>1</v>
      </c>
      <c r="FO218" s="24">
        <v>35.96</v>
      </c>
      <c r="FP218" s="24">
        <v>56.569000000000003</v>
      </c>
      <c r="FQ218" s="24">
        <v>62.506999999999998</v>
      </c>
      <c r="FR218" s="24">
        <v>7</v>
      </c>
      <c r="FS218" s="25" t="s">
        <v>323</v>
      </c>
      <c r="FT218" s="25" t="s">
        <v>323</v>
      </c>
      <c r="FU218" s="25"/>
      <c r="FV218" s="74">
        <v>1</v>
      </c>
      <c r="FW218" s="25" t="s">
        <v>5985</v>
      </c>
      <c r="FX218" s="25" t="s">
        <v>370</v>
      </c>
      <c r="FY218" s="24">
        <v>115.777</v>
      </c>
      <c r="FZ218" s="24">
        <v>253.10499999999999</v>
      </c>
      <c r="GA218" s="24">
        <v>286.24900000000002</v>
      </c>
      <c r="GB218" s="24">
        <v>4</v>
      </c>
      <c r="GC218" s="25" t="s">
        <v>360</v>
      </c>
      <c r="GD218" s="25" t="s">
        <v>360</v>
      </c>
      <c r="GE218" s="25"/>
      <c r="GF218" s="74">
        <v>0</v>
      </c>
      <c r="GG218" s="25" t="s">
        <v>5986</v>
      </c>
      <c r="GH218" s="25" t="s">
        <v>370</v>
      </c>
      <c r="GI218" s="24">
        <v>6.6150000000000002</v>
      </c>
      <c r="GJ218" s="24">
        <v>9.7910000000000004</v>
      </c>
      <c r="GK218" s="24">
        <v>13.753</v>
      </c>
      <c r="GL218" s="24">
        <v>4</v>
      </c>
      <c r="GM218" s="24">
        <v>2</v>
      </c>
      <c r="GN218" s="25" t="s">
        <v>5987</v>
      </c>
      <c r="GO218" s="24">
        <v>1.427</v>
      </c>
      <c r="GP218" s="24">
        <v>1.427</v>
      </c>
      <c r="GQ218" s="24">
        <v>2.1629999999999998</v>
      </c>
      <c r="GR218" s="24">
        <v>1</v>
      </c>
      <c r="GS218" s="24">
        <v>3</v>
      </c>
      <c r="GT218" s="24">
        <v>0</v>
      </c>
      <c r="GU218" s="24">
        <v>0</v>
      </c>
      <c r="GV218" s="24">
        <v>1</v>
      </c>
      <c r="GW218" s="25" t="s">
        <v>424</v>
      </c>
      <c r="GX218" s="24">
        <v>1.5229999999999999</v>
      </c>
      <c r="GY218" s="24">
        <v>6.4669999999999996</v>
      </c>
      <c r="GZ218" s="24">
        <v>7.6609999999999996</v>
      </c>
      <c r="HA218" s="24">
        <v>8</v>
      </c>
      <c r="HB218" s="24">
        <v>1</v>
      </c>
      <c r="HC218" s="24">
        <v>1</v>
      </c>
      <c r="HD218" s="24">
        <v>1</v>
      </c>
      <c r="HE218" s="24">
        <v>1</v>
      </c>
      <c r="HF218" s="24">
        <v>1</v>
      </c>
      <c r="HG218" s="24">
        <v>1</v>
      </c>
      <c r="HH218" s="24">
        <v>1</v>
      </c>
      <c r="HI218" s="25" t="s">
        <v>3684</v>
      </c>
      <c r="HJ218" s="25" t="s">
        <v>3685</v>
      </c>
      <c r="HK218" s="8"/>
      <c r="HL218" s="25" t="s">
        <v>5975</v>
      </c>
      <c r="HM218" s="23">
        <v>44267.406192129631</v>
      </c>
      <c r="HN218" s="23">
        <v>44267.437928240739</v>
      </c>
      <c r="HO218" s="24">
        <v>100</v>
      </c>
      <c r="HP218" s="24">
        <v>2742</v>
      </c>
      <c r="HQ218" s="24">
        <v>1</v>
      </c>
      <c r="HR218" s="23">
        <v>44267.437952025466</v>
      </c>
      <c r="HS218" s="25" t="s">
        <v>314</v>
      </c>
      <c r="HT218" s="25" t="s">
        <v>1134</v>
      </c>
      <c r="HU218" s="25" t="s">
        <v>811</v>
      </c>
      <c r="HV218" s="25" t="s">
        <v>812</v>
      </c>
      <c r="HW218" s="24">
        <v>1</v>
      </c>
      <c r="HX218" s="24">
        <v>2</v>
      </c>
      <c r="HY218" s="24">
        <v>2</v>
      </c>
      <c r="HZ218" s="24">
        <v>1</v>
      </c>
      <c r="IA218" s="24">
        <v>1</v>
      </c>
      <c r="IB218" s="24">
        <v>1</v>
      </c>
      <c r="IC218" s="24">
        <v>3</v>
      </c>
      <c r="ID218" s="24">
        <v>1</v>
      </c>
      <c r="IE218" s="25" t="s">
        <v>5988</v>
      </c>
      <c r="IF218" s="24">
        <v>2</v>
      </c>
      <c r="IG218" s="24">
        <v>0</v>
      </c>
      <c r="IH218" s="25" t="s">
        <v>5989</v>
      </c>
      <c r="II218" s="25" t="s">
        <v>391</v>
      </c>
      <c r="IJ218" s="25"/>
      <c r="IK218" s="74">
        <v>1</v>
      </c>
      <c r="IL218" s="25" t="s">
        <v>5990</v>
      </c>
      <c r="IM218" s="74">
        <v>33</v>
      </c>
      <c r="IN218" s="25"/>
      <c r="IO218" s="74">
        <v>1</v>
      </c>
      <c r="IP218" s="25" t="s">
        <v>5991</v>
      </c>
      <c r="IQ218" s="25" t="s">
        <v>5992</v>
      </c>
      <c r="IR218" s="74">
        <v>22</v>
      </c>
      <c r="IS218" s="25"/>
      <c r="IT218" s="74">
        <v>1</v>
      </c>
      <c r="IU218" s="25" t="s">
        <v>5993</v>
      </c>
      <c r="IV218" s="74">
        <v>13</v>
      </c>
      <c r="IW218" s="25"/>
      <c r="IX218" s="74">
        <v>0</v>
      </c>
      <c r="IY218" s="25" t="s">
        <v>5994</v>
      </c>
      <c r="IZ218" s="25" t="s">
        <v>5995</v>
      </c>
      <c r="JA218" s="74">
        <v>40</v>
      </c>
      <c r="JB218" s="25"/>
      <c r="JC218" s="74">
        <v>1</v>
      </c>
      <c r="JD218" s="25" t="s">
        <v>5996</v>
      </c>
      <c r="JE218" s="74">
        <v>60</v>
      </c>
      <c r="JF218" s="25"/>
      <c r="JG218" s="74">
        <v>1</v>
      </c>
      <c r="JH218" s="25" t="s">
        <v>5997</v>
      </c>
      <c r="JI218" s="24">
        <v>2</v>
      </c>
      <c r="JJ218" s="24">
        <v>0</v>
      </c>
      <c r="JK218" s="24">
        <v>2</v>
      </c>
      <c r="JL218" s="24">
        <v>3</v>
      </c>
      <c r="JM218" s="25" t="s">
        <v>5998</v>
      </c>
      <c r="JN218" s="24">
        <v>1</v>
      </c>
      <c r="JO218" s="24">
        <v>2</v>
      </c>
      <c r="JP218" s="24">
        <v>1</v>
      </c>
      <c r="JQ218" s="24">
        <v>2</v>
      </c>
      <c r="JR218" s="24">
        <v>3</v>
      </c>
      <c r="JS218" s="25" t="s">
        <v>5999</v>
      </c>
      <c r="JT218" s="24">
        <v>1</v>
      </c>
      <c r="JU218" s="24">
        <v>2</v>
      </c>
      <c r="JV218" s="25" t="s">
        <v>6000</v>
      </c>
      <c r="JW218" s="24">
        <v>2</v>
      </c>
      <c r="JX218" s="24">
        <v>3</v>
      </c>
      <c r="JY218" s="24">
        <v>0</v>
      </c>
      <c r="JZ218" s="24">
        <v>1</v>
      </c>
      <c r="KA218" s="24">
        <v>0</v>
      </c>
      <c r="KB218" s="25" t="s">
        <v>336</v>
      </c>
      <c r="KC218" s="25" t="s">
        <v>6001</v>
      </c>
      <c r="KD218" s="24">
        <v>2</v>
      </c>
      <c r="KE218" s="24">
        <v>2.58</v>
      </c>
      <c r="KF218" s="24">
        <v>5.3390000000000004</v>
      </c>
      <c r="KG218" s="24">
        <v>6.5949999999999998</v>
      </c>
      <c r="KH218" s="24">
        <v>5</v>
      </c>
      <c r="KI218" s="24">
        <v>1</v>
      </c>
      <c r="KJ218" s="24">
        <v>1</v>
      </c>
      <c r="KK218" s="24">
        <v>1</v>
      </c>
      <c r="KL218" s="24">
        <v>2</v>
      </c>
      <c r="KM218" s="24">
        <v>1</v>
      </c>
      <c r="KN218" s="24">
        <v>11</v>
      </c>
      <c r="KO218" s="24">
        <v>2</v>
      </c>
      <c r="KP218" s="25" t="s">
        <v>322</v>
      </c>
      <c r="KQ218" s="25" t="s">
        <v>313</v>
      </c>
      <c r="KR218" s="24">
        <v>0</v>
      </c>
      <c r="KS218" s="25" t="s">
        <v>331</v>
      </c>
      <c r="KT218" s="25" t="s">
        <v>6002</v>
      </c>
      <c r="KU218" s="24">
        <v>3</v>
      </c>
      <c r="KV218" s="24">
        <v>3</v>
      </c>
      <c r="KW218" s="24">
        <v>3</v>
      </c>
      <c r="KX218" s="24">
        <v>3</v>
      </c>
      <c r="KY218" s="24">
        <v>3</v>
      </c>
      <c r="KZ218" s="24">
        <v>4</v>
      </c>
      <c r="LA218" s="24">
        <v>3</v>
      </c>
      <c r="LB218" s="24">
        <v>4</v>
      </c>
      <c r="LC218" s="24">
        <v>2</v>
      </c>
      <c r="LD218" s="24">
        <v>4</v>
      </c>
      <c r="LE218" s="24">
        <v>3</v>
      </c>
      <c r="LF218" s="24">
        <v>2</v>
      </c>
      <c r="LG218" s="24">
        <v>4</v>
      </c>
      <c r="LH218" s="24">
        <v>2</v>
      </c>
      <c r="LI218" s="24">
        <v>3</v>
      </c>
      <c r="LJ218" s="24">
        <v>3</v>
      </c>
      <c r="LK218" s="24">
        <v>3</v>
      </c>
      <c r="LL218" s="24">
        <v>4</v>
      </c>
      <c r="LM218" s="24">
        <v>2</v>
      </c>
      <c r="LN218" s="24">
        <v>2</v>
      </c>
      <c r="LO218" s="24">
        <v>3</v>
      </c>
      <c r="LP218" s="24">
        <v>3</v>
      </c>
      <c r="LQ218" s="24">
        <v>2</v>
      </c>
      <c r="LR218" s="24">
        <v>4</v>
      </c>
      <c r="LS218" s="24">
        <v>2</v>
      </c>
      <c r="LT218" s="24">
        <v>3</v>
      </c>
      <c r="LU218" s="24">
        <v>3</v>
      </c>
      <c r="LV218" s="25" t="s">
        <v>6003</v>
      </c>
      <c r="LW218" s="25" t="s">
        <v>6004</v>
      </c>
      <c r="LX218" s="25" t="s">
        <v>6005</v>
      </c>
      <c r="LY218" s="25" t="s">
        <v>6006</v>
      </c>
      <c r="LZ218" s="24">
        <v>43</v>
      </c>
      <c r="MA218">
        <f t="shared" si="175"/>
        <v>8</v>
      </c>
      <c r="MB218">
        <f t="shared" si="176"/>
        <v>9</v>
      </c>
      <c r="MC218">
        <f t="shared" si="177"/>
        <v>5</v>
      </c>
      <c r="MD218">
        <f t="shared" si="178"/>
        <v>6</v>
      </c>
      <c r="ME218">
        <f t="shared" si="208"/>
        <v>37</v>
      </c>
      <c r="MF218">
        <f t="shared" si="209"/>
        <v>1.3333333333333333</v>
      </c>
      <c r="MG218">
        <f t="shared" si="210"/>
        <v>1.5</v>
      </c>
      <c r="MH218">
        <f t="shared" si="211"/>
        <v>1</v>
      </c>
      <c r="MI218">
        <f t="shared" si="212"/>
        <v>1.2</v>
      </c>
      <c r="MJ218">
        <f t="shared" si="213"/>
        <v>3.0833333333333335</v>
      </c>
      <c r="MK218">
        <f t="shared" si="214"/>
        <v>0.2</v>
      </c>
      <c r="ML218">
        <f t="shared" si="215"/>
        <v>2.6</v>
      </c>
      <c r="MM218">
        <f t="shared" si="216"/>
        <v>0</v>
      </c>
      <c r="MN218">
        <f t="shared" si="217"/>
        <v>0</v>
      </c>
      <c r="MO218">
        <f t="shared" si="218"/>
        <v>0.16666666666666666</v>
      </c>
      <c r="MP218">
        <f t="shared" si="219"/>
        <v>2.1666666666666665</v>
      </c>
      <c r="MQ218">
        <f t="shared" si="220"/>
        <v>0</v>
      </c>
      <c r="MR218">
        <f t="shared" si="221"/>
        <v>2.3333333333333335</v>
      </c>
      <c r="MS218">
        <f t="shared" si="222"/>
        <v>98.285714285714292</v>
      </c>
      <c r="MT218">
        <f t="shared" si="223"/>
        <v>100</v>
      </c>
      <c r="MU218" s="77">
        <f t="shared" si="179"/>
        <v>1</v>
      </c>
      <c r="MV218">
        <f t="shared" si="180"/>
        <v>1</v>
      </c>
      <c r="MW218">
        <v>1</v>
      </c>
      <c r="MX218">
        <v>0</v>
      </c>
      <c r="MY218">
        <f t="shared" si="181"/>
        <v>1</v>
      </c>
      <c r="MZ218">
        <v>1</v>
      </c>
      <c r="NA218">
        <v>0</v>
      </c>
      <c r="NB218">
        <f t="shared" si="182"/>
        <v>1</v>
      </c>
      <c r="NC218">
        <f t="shared" si="183"/>
        <v>0</v>
      </c>
      <c r="ND218">
        <f t="shared" si="184"/>
        <v>0</v>
      </c>
      <c r="NE218">
        <f t="shared" si="185"/>
        <v>0</v>
      </c>
      <c r="NF218">
        <f t="shared" si="186"/>
        <v>0</v>
      </c>
      <c r="NG218">
        <f t="shared" si="187"/>
        <v>0</v>
      </c>
      <c r="NH218">
        <f t="shared" si="188"/>
        <v>1</v>
      </c>
      <c r="NI218">
        <f t="shared" si="189"/>
        <v>1</v>
      </c>
      <c r="NJ218">
        <f t="shared" si="190"/>
        <v>1</v>
      </c>
      <c r="NK218">
        <f t="shared" si="191"/>
        <v>0</v>
      </c>
      <c r="NL218">
        <f t="shared" si="192"/>
        <v>1</v>
      </c>
      <c r="NM218">
        <f t="shared" si="193"/>
        <v>1</v>
      </c>
      <c r="NN218" s="77">
        <f t="shared" si="194"/>
        <v>1</v>
      </c>
      <c r="NO218" s="77">
        <f t="shared" si="195"/>
        <v>0</v>
      </c>
      <c r="NP218" s="77">
        <f t="shared" si="196"/>
        <v>1</v>
      </c>
      <c r="NQ218" s="77">
        <f t="shared" si="197"/>
        <v>1</v>
      </c>
      <c r="NR218" s="77">
        <f t="shared" si="198"/>
        <v>0</v>
      </c>
      <c r="NS218" s="77">
        <f t="shared" si="199"/>
        <v>0</v>
      </c>
      <c r="NT218" s="77">
        <f t="shared" si="200"/>
        <v>0</v>
      </c>
      <c r="NU218" s="77">
        <f t="shared" si="201"/>
        <v>0</v>
      </c>
      <c r="NV218" s="77">
        <f t="shared" si="202"/>
        <v>0</v>
      </c>
      <c r="NW218" s="77" t="e">
        <f>IF(LEN(VLOOKUP(I:I,#REF!, 2, 0))=0, "", VLOOKUP(I:I,#REF!, 2, 0))</f>
        <v>#REF!</v>
      </c>
      <c r="NX218" s="77" t="e">
        <f>IF(LEN(VLOOKUP(I:I,#REF!, 3, 0))=0, "", VLOOKUP(I:I,#REF!, 3, 0))</f>
        <v>#REF!</v>
      </c>
      <c r="NY218" s="77">
        <f t="shared" si="224"/>
        <v>0.66666666666666663</v>
      </c>
      <c r="NZ218" s="77">
        <f t="shared" si="225"/>
        <v>0.5</v>
      </c>
      <c r="OA218" s="77">
        <f t="shared" si="226"/>
        <v>1</v>
      </c>
      <c r="OB218" s="77">
        <f t="shared" si="203"/>
        <v>0.16666666666666666</v>
      </c>
      <c r="OC218">
        <f t="shared" si="204"/>
        <v>0.5</v>
      </c>
      <c r="OD218" s="77">
        <f t="shared" si="227"/>
        <v>0</v>
      </c>
      <c r="OE218">
        <f t="shared" si="205"/>
        <v>0.53333333333333333</v>
      </c>
      <c r="OF218">
        <f t="shared" si="206"/>
        <v>0.63636363636363635</v>
      </c>
      <c r="OG218" t="e">
        <f t="shared" si="228"/>
        <v>#REF!</v>
      </c>
      <c r="OH218">
        <f t="shared" si="207"/>
        <v>0.41666666666666669</v>
      </c>
      <c r="OI218">
        <f t="shared" si="229"/>
        <v>0.75</v>
      </c>
      <c r="OJ218" s="77">
        <f t="shared" si="230"/>
        <v>0.25</v>
      </c>
      <c r="OK218" t="e">
        <f>IF(LEN(VLOOKUP(I:I,#REF!, 2, 0))=0, "", VLOOKUP(I:I,#REF!, 2, 0))</f>
        <v>#REF!</v>
      </c>
      <c r="OL218" t="e">
        <f>IF(LEN(VLOOKUP(I:I,#REF!, 3, 0))=0, "", VLOOKUP(I:I,#REF!, 3, 0))</f>
        <v>#REF!</v>
      </c>
      <c r="OM218" t="s">
        <v>353</v>
      </c>
      <c r="ON218" t="s">
        <v>353</v>
      </c>
      <c r="OO218" s="1">
        <v>1</v>
      </c>
      <c r="OP218">
        <f t="shared" si="231"/>
        <v>8</v>
      </c>
      <c r="OQ218">
        <v>0</v>
      </c>
      <c r="OR218">
        <v>7</v>
      </c>
      <c r="OS218">
        <f t="shared" si="232"/>
        <v>5</v>
      </c>
    </row>
    <row r="219" spans="3:409" ht="18" customHeight="1">
      <c r="F219">
        <v>1</v>
      </c>
      <c r="G219">
        <v>1</v>
      </c>
      <c r="H219" s="110" t="s">
        <v>2802</v>
      </c>
      <c r="I219" s="110" t="s">
        <v>2802</v>
      </c>
      <c r="J219" s="5"/>
      <c r="K219" s="6">
        <v>44264.408842592595</v>
      </c>
      <c r="L219" s="6">
        <v>44264.444456018522</v>
      </c>
      <c r="M219" s="7">
        <v>100</v>
      </c>
      <c r="N219" s="7">
        <v>2</v>
      </c>
      <c r="O219" s="73">
        <v>1</v>
      </c>
      <c r="P219" s="4" t="s">
        <v>313</v>
      </c>
      <c r="Q219" s="7">
        <v>3076</v>
      </c>
      <c r="R219" s="7">
        <v>1</v>
      </c>
      <c r="S219" s="6">
        <v>44264.444467372683</v>
      </c>
      <c r="T219" s="4" t="s">
        <v>314</v>
      </c>
      <c r="U219" s="4" t="s">
        <v>407</v>
      </c>
      <c r="V219" s="4" t="s">
        <v>408</v>
      </c>
      <c r="W219" s="4" t="s">
        <v>317</v>
      </c>
      <c r="X219" s="7">
        <v>12.627000000000001</v>
      </c>
      <c r="Y219" s="7">
        <v>19.404</v>
      </c>
      <c r="Z219" s="7">
        <v>23.300999999999998</v>
      </c>
      <c r="AA219" s="7">
        <v>2</v>
      </c>
      <c r="AB219" s="7">
        <v>1</v>
      </c>
      <c r="AC219" s="7">
        <v>0</v>
      </c>
      <c r="AD219" s="7">
        <v>0</v>
      </c>
      <c r="AE219" s="7">
        <v>2</v>
      </c>
      <c r="AF219" s="7">
        <v>0</v>
      </c>
      <c r="AG219" s="7">
        <v>0</v>
      </c>
      <c r="AH219" s="7">
        <v>2</v>
      </c>
      <c r="AI219" s="7">
        <v>0</v>
      </c>
      <c r="AJ219" s="4" t="s">
        <v>2803</v>
      </c>
      <c r="AK219" s="7">
        <v>2.6509999999999998</v>
      </c>
      <c r="AL219" s="7">
        <v>3.9289999999999998</v>
      </c>
      <c r="AM219" s="7">
        <v>5.1360000000000001</v>
      </c>
      <c r="AN219" s="7">
        <v>2</v>
      </c>
      <c r="AO219" s="7">
        <v>1</v>
      </c>
      <c r="AP219" s="7">
        <v>0</v>
      </c>
      <c r="AQ219" s="7">
        <v>0</v>
      </c>
      <c r="AR219" s="7">
        <v>0</v>
      </c>
      <c r="AS219" s="7">
        <v>154.1</v>
      </c>
      <c r="AT219" s="7">
        <v>0</v>
      </c>
      <c r="AU219" s="7">
        <v>11.170999999999999</v>
      </c>
      <c r="AV219" s="7">
        <v>217.30199999999999</v>
      </c>
      <c r="AW219" s="7">
        <v>221.65799999999999</v>
      </c>
      <c r="AX219" s="7">
        <v>13</v>
      </c>
      <c r="AY219" s="4" t="s">
        <v>2804</v>
      </c>
      <c r="AZ219" s="4" t="s">
        <v>377</v>
      </c>
      <c r="BA219" s="4"/>
      <c r="BB219" s="73">
        <v>1</v>
      </c>
      <c r="BC219" s="4" t="s">
        <v>2805</v>
      </c>
      <c r="BD219" s="7">
        <v>1.569</v>
      </c>
      <c r="BE219" s="7">
        <v>1.569</v>
      </c>
      <c r="BF219" s="7">
        <v>279.512</v>
      </c>
      <c r="BG219" s="7">
        <v>1</v>
      </c>
      <c r="BH219" s="7">
        <v>0.96199999999999997</v>
      </c>
      <c r="BI219" s="7">
        <v>0.96199999999999997</v>
      </c>
      <c r="BJ219" s="7">
        <v>4.8319999999999999</v>
      </c>
      <c r="BK219" s="7">
        <v>1</v>
      </c>
      <c r="BL219" s="4" t="s">
        <v>377</v>
      </c>
      <c r="BM219" s="7">
        <v>0</v>
      </c>
      <c r="BN219" s="7">
        <v>0</v>
      </c>
      <c r="BO219" s="7">
        <v>57.112000000000002</v>
      </c>
      <c r="BP219" s="7">
        <v>0</v>
      </c>
      <c r="BQ219" s="7">
        <v>100</v>
      </c>
      <c r="BR219" s="7">
        <v>100</v>
      </c>
      <c r="BS219" s="7">
        <v>34.529000000000003</v>
      </c>
      <c r="BT219" s="7">
        <v>141.965</v>
      </c>
      <c r="BU219" s="7">
        <v>157.1</v>
      </c>
      <c r="BV219" s="7">
        <v>5</v>
      </c>
      <c r="BW219" s="4" t="s">
        <v>516</v>
      </c>
      <c r="BX219" s="4" t="s">
        <v>516</v>
      </c>
      <c r="BY219" s="4"/>
      <c r="BZ219" s="73">
        <v>0</v>
      </c>
      <c r="CA219" s="4" t="s">
        <v>2806</v>
      </c>
      <c r="CB219" s="7">
        <v>0</v>
      </c>
      <c r="CC219" s="7">
        <v>0</v>
      </c>
      <c r="CD219" s="7">
        <v>48.173999999999999</v>
      </c>
      <c r="CE219" s="7">
        <v>0</v>
      </c>
      <c r="CF219" s="7">
        <v>100</v>
      </c>
      <c r="CG219" s="7">
        <v>95</v>
      </c>
      <c r="CH219" s="7">
        <v>15.606</v>
      </c>
      <c r="CI219" s="7">
        <v>29.905000000000001</v>
      </c>
      <c r="CJ219" s="7">
        <v>42.031999999999996</v>
      </c>
      <c r="CK219" s="7">
        <v>2</v>
      </c>
      <c r="CL219" s="97" t="s">
        <v>413</v>
      </c>
      <c r="CM219" s="94" t="s">
        <v>414</v>
      </c>
      <c r="CN219" s="7">
        <v>0</v>
      </c>
      <c r="CO219" s="7">
        <v>0</v>
      </c>
      <c r="CP219" s="7">
        <v>163.477</v>
      </c>
      <c r="CQ219" s="7">
        <v>0</v>
      </c>
      <c r="CR219" s="7">
        <v>100</v>
      </c>
      <c r="CS219" s="7">
        <v>99</v>
      </c>
      <c r="CT219" s="7">
        <v>0</v>
      </c>
      <c r="CU219" s="7">
        <v>0</v>
      </c>
      <c r="CV219" s="4" t="s">
        <v>1547</v>
      </c>
      <c r="CW219" s="7">
        <v>0</v>
      </c>
      <c r="CX219" s="7">
        <v>0</v>
      </c>
      <c r="CY219" s="7">
        <v>229.78700000000001</v>
      </c>
      <c r="CZ219" s="7">
        <v>0</v>
      </c>
      <c r="DA219" s="7">
        <v>3.1549999999999998</v>
      </c>
      <c r="DB219" s="7">
        <v>3.1549999999999998</v>
      </c>
      <c r="DC219" s="7">
        <v>7.915</v>
      </c>
      <c r="DD219" s="7">
        <v>1</v>
      </c>
      <c r="DE219" s="4" t="s">
        <v>377</v>
      </c>
      <c r="DF219" s="7">
        <v>0</v>
      </c>
      <c r="DG219" s="7">
        <v>0</v>
      </c>
      <c r="DH219" s="7">
        <v>78.567999999999998</v>
      </c>
      <c r="DI219" s="7">
        <v>0</v>
      </c>
      <c r="DJ219" s="7">
        <v>100</v>
      </c>
      <c r="DK219" s="7">
        <v>100</v>
      </c>
      <c r="DL219" s="7">
        <v>15.302</v>
      </c>
      <c r="DM219" s="7">
        <v>17.928999999999998</v>
      </c>
      <c r="DN219" s="7">
        <v>46.868000000000002</v>
      </c>
      <c r="DO219" s="7">
        <v>2</v>
      </c>
      <c r="DP219" s="4" t="s">
        <v>516</v>
      </c>
      <c r="DQ219" s="4" t="s">
        <v>516</v>
      </c>
      <c r="DR219" s="4"/>
      <c r="DS219" s="73">
        <v>0</v>
      </c>
      <c r="DT219" s="4" t="s">
        <v>2807</v>
      </c>
      <c r="DU219" s="7">
        <v>0</v>
      </c>
      <c r="DV219" s="7">
        <v>0</v>
      </c>
      <c r="DW219" s="7">
        <v>60.209000000000003</v>
      </c>
      <c r="DX219" s="7">
        <v>0</v>
      </c>
      <c r="DY219" s="7">
        <v>100</v>
      </c>
      <c r="DZ219" s="7">
        <v>100</v>
      </c>
      <c r="EA219" s="7">
        <v>4.9649999999999999</v>
      </c>
      <c r="EB219" s="7">
        <v>20.077000000000002</v>
      </c>
      <c r="EC219" s="7">
        <v>33.46</v>
      </c>
      <c r="ED219" s="7">
        <v>2</v>
      </c>
      <c r="EE219" s="94" t="s">
        <v>417</v>
      </c>
      <c r="EF219" s="94" t="s">
        <v>364</v>
      </c>
      <c r="EG219" s="7">
        <v>0</v>
      </c>
      <c r="EH219" s="7">
        <v>0</v>
      </c>
      <c r="EI219" s="7">
        <v>160.81200000000001</v>
      </c>
      <c r="EJ219" s="7">
        <v>0</v>
      </c>
      <c r="EK219" s="7">
        <v>100</v>
      </c>
      <c r="EL219" s="7">
        <v>99</v>
      </c>
      <c r="EM219" s="7">
        <v>0</v>
      </c>
      <c r="EN219" s="7">
        <v>0</v>
      </c>
      <c r="EO219" s="4" t="s">
        <v>2808</v>
      </c>
      <c r="EP219" s="7">
        <v>13.999000000000001</v>
      </c>
      <c r="EQ219" s="7">
        <v>16.097000000000001</v>
      </c>
      <c r="ER219" s="7">
        <v>17.872</v>
      </c>
      <c r="ES219" s="7">
        <v>2</v>
      </c>
      <c r="ET219" s="4" t="s">
        <v>610</v>
      </c>
      <c r="EU219" s="7">
        <v>0</v>
      </c>
      <c r="EV219" s="7">
        <v>0</v>
      </c>
      <c r="EW219" s="7">
        <v>334.74099999999999</v>
      </c>
      <c r="EX219" s="7">
        <v>0</v>
      </c>
      <c r="EY219" s="7">
        <v>100</v>
      </c>
      <c r="EZ219" s="7">
        <v>99</v>
      </c>
      <c r="FA219" s="7">
        <v>1.099</v>
      </c>
      <c r="FB219" s="7">
        <v>104.125</v>
      </c>
      <c r="FC219" s="7">
        <v>105.889</v>
      </c>
      <c r="FD219" s="7">
        <v>5</v>
      </c>
      <c r="FE219" s="4" t="s">
        <v>2809</v>
      </c>
      <c r="FF219" s="7">
        <v>4</v>
      </c>
      <c r="FG219" s="7">
        <v>3</v>
      </c>
      <c r="FH219" s="7">
        <v>0</v>
      </c>
      <c r="FI219" s="7">
        <v>0</v>
      </c>
      <c r="FJ219" s="7">
        <v>2</v>
      </c>
      <c r="FK219" s="7">
        <v>0</v>
      </c>
      <c r="FL219" s="4" t="s">
        <v>313</v>
      </c>
      <c r="FM219" s="4" t="s">
        <v>313</v>
      </c>
      <c r="FN219" s="7">
        <v>0</v>
      </c>
      <c r="FO219" s="7">
        <v>42.957999999999998</v>
      </c>
      <c r="FP219" s="7">
        <v>92.706000000000003</v>
      </c>
      <c r="FQ219" s="7">
        <v>95.820999999999998</v>
      </c>
      <c r="FR219" s="7">
        <v>5</v>
      </c>
      <c r="FS219" s="4" t="s">
        <v>323</v>
      </c>
      <c r="FT219" s="4" t="s">
        <v>323</v>
      </c>
      <c r="FU219" s="4"/>
      <c r="FV219" s="73">
        <v>1</v>
      </c>
      <c r="FW219" s="4" t="s">
        <v>2810</v>
      </c>
      <c r="FX219" s="4" t="s">
        <v>339</v>
      </c>
      <c r="FY219" s="7">
        <v>10.845000000000001</v>
      </c>
      <c r="FZ219" s="7">
        <v>200.416</v>
      </c>
      <c r="GA219" s="7">
        <v>201.666</v>
      </c>
      <c r="GB219" s="7">
        <v>4</v>
      </c>
      <c r="GC219" s="4" t="s">
        <v>2205</v>
      </c>
      <c r="GD219" s="4" t="s">
        <v>424</v>
      </c>
      <c r="GE219" s="4" t="s">
        <v>1013</v>
      </c>
      <c r="GF219" s="73">
        <v>0</v>
      </c>
      <c r="GG219" s="4" t="s">
        <v>2811</v>
      </c>
      <c r="GH219" s="4" t="s">
        <v>1274</v>
      </c>
      <c r="GI219" s="7">
        <v>33.996000000000002</v>
      </c>
      <c r="GJ219" s="7">
        <v>38.119999999999997</v>
      </c>
      <c r="GK219" s="7">
        <v>47.476999999999997</v>
      </c>
      <c r="GL219" s="7">
        <v>3</v>
      </c>
      <c r="GM219" s="7">
        <v>4</v>
      </c>
      <c r="GN219" s="4" t="s">
        <v>2812</v>
      </c>
      <c r="GO219" s="7">
        <v>24.99</v>
      </c>
      <c r="GP219" s="7">
        <v>37.15</v>
      </c>
      <c r="GQ219" s="7">
        <v>39.287999999999997</v>
      </c>
      <c r="GR219" s="7">
        <v>3</v>
      </c>
      <c r="GS219" s="7">
        <v>1</v>
      </c>
      <c r="GT219" s="7">
        <v>0</v>
      </c>
      <c r="GU219" s="7">
        <v>0</v>
      </c>
      <c r="GV219" s="7">
        <v>1</v>
      </c>
      <c r="GW219" s="4" t="s">
        <v>448</v>
      </c>
      <c r="GX219" s="7">
        <v>12.651999999999999</v>
      </c>
      <c r="GY219" s="7">
        <v>40.701999999999998</v>
      </c>
      <c r="GZ219" s="7">
        <v>43.048000000000002</v>
      </c>
      <c r="HA219" s="7">
        <v>7</v>
      </c>
      <c r="HB219" s="7">
        <v>1</v>
      </c>
      <c r="HC219" s="7">
        <v>1</v>
      </c>
      <c r="HD219" s="7">
        <v>1</v>
      </c>
      <c r="HE219" s="7">
        <v>1</v>
      </c>
      <c r="HF219" s="7">
        <v>1</v>
      </c>
      <c r="HG219" s="7">
        <v>6</v>
      </c>
      <c r="HH219" s="7">
        <v>6</v>
      </c>
      <c r="HI219" s="4" t="s">
        <v>346</v>
      </c>
      <c r="HJ219" s="4" t="s">
        <v>347</v>
      </c>
      <c r="HK219" s="8"/>
      <c r="HL219" s="4" t="s">
        <v>2802</v>
      </c>
      <c r="HM219" s="6">
        <v>44267.408703703702</v>
      </c>
      <c r="HN219" s="6">
        <v>44267.432708333334</v>
      </c>
      <c r="HO219" s="7">
        <v>100</v>
      </c>
      <c r="HP219" s="7">
        <v>2074</v>
      </c>
      <c r="HQ219" s="7">
        <v>1</v>
      </c>
      <c r="HR219" s="6">
        <v>44267.432714305556</v>
      </c>
      <c r="HS219" s="4" t="s">
        <v>314</v>
      </c>
      <c r="HT219" s="4" t="s">
        <v>407</v>
      </c>
      <c r="HU219" s="4" t="s">
        <v>444</v>
      </c>
      <c r="HV219" s="4" t="s">
        <v>675</v>
      </c>
      <c r="HW219" s="7">
        <v>1</v>
      </c>
      <c r="HX219" s="7">
        <v>0</v>
      </c>
      <c r="HY219" s="7">
        <v>1</v>
      </c>
      <c r="HZ219" s="7">
        <v>1</v>
      </c>
      <c r="IA219" s="7">
        <v>1</v>
      </c>
      <c r="IB219" s="7">
        <v>1</v>
      </c>
      <c r="IC219" s="7">
        <v>1</v>
      </c>
      <c r="ID219" s="7">
        <v>1</v>
      </c>
      <c r="IE219" s="4" t="s">
        <v>2813</v>
      </c>
      <c r="IF219" s="7">
        <v>0</v>
      </c>
      <c r="IG219" s="7">
        <v>0</v>
      </c>
      <c r="IH219" s="4" t="s">
        <v>391</v>
      </c>
      <c r="II219" s="4" t="s">
        <v>391</v>
      </c>
      <c r="IJ219" s="4"/>
      <c r="IK219" s="73">
        <v>1</v>
      </c>
      <c r="IL219" s="73">
        <v>21</v>
      </c>
      <c r="IM219" s="73">
        <v>21</v>
      </c>
      <c r="IN219" s="4"/>
      <c r="IO219" s="73">
        <v>0</v>
      </c>
      <c r="IP219" s="4" t="s">
        <v>2814</v>
      </c>
      <c r="IQ219" s="73">
        <v>17</v>
      </c>
      <c r="IR219" s="73">
        <v>17</v>
      </c>
      <c r="IS219" s="4"/>
      <c r="IT219" s="73">
        <v>0</v>
      </c>
      <c r="IU219" s="4" t="s">
        <v>632</v>
      </c>
      <c r="IV219" s="73">
        <v>13</v>
      </c>
      <c r="IW219" s="4"/>
      <c r="IX219" s="73">
        <v>0</v>
      </c>
      <c r="IY219" s="4" t="s">
        <v>2815</v>
      </c>
      <c r="IZ219" s="4" t="s">
        <v>1768</v>
      </c>
      <c r="JA219" s="73">
        <v>40</v>
      </c>
      <c r="JB219" s="4"/>
      <c r="JC219" s="73">
        <v>1</v>
      </c>
      <c r="JD219" s="73">
        <v>80</v>
      </c>
      <c r="JE219" s="73">
        <v>80</v>
      </c>
      <c r="JF219" s="4"/>
      <c r="JG219" s="73">
        <v>0</v>
      </c>
      <c r="JH219" s="4" t="s">
        <v>2816</v>
      </c>
      <c r="JI219" s="7">
        <v>0</v>
      </c>
      <c r="JJ219" s="7">
        <v>0</v>
      </c>
      <c r="JK219" s="7">
        <v>2</v>
      </c>
      <c r="JL219" s="7">
        <v>2</v>
      </c>
      <c r="JM219" s="4" t="s">
        <v>2817</v>
      </c>
      <c r="JN219" s="7">
        <v>2</v>
      </c>
      <c r="JO219" s="7">
        <v>3</v>
      </c>
      <c r="JP219" s="7">
        <v>1</v>
      </c>
      <c r="JQ219" s="7">
        <v>3</v>
      </c>
      <c r="JR219" s="7">
        <v>1</v>
      </c>
      <c r="JS219" s="4" t="s">
        <v>2818</v>
      </c>
      <c r="JT219" s="7">
        <v>3</v>
      </c>
      <c r="JU219" s="7">
        <v>1</v>
      </c>
      <c r="JV219" s="4" t="s">
        <v>2819</v>
      </c>
      <c r="JW219" s="7">
        <v>2</v>
      </c>
      <c r="JX219" s="7">
        <v>0</v>
      </c>
      <c r="JY219" s="7">
        <v>0</v>
      </c>
      <c r="JZ219" s="7">
        <v>3</v>
      </c>
      <c r="KA219" s="7">
        <v>0</v>
      </c>
      <c r="KB219" s="4" t="s">
        <v>313</v>
      </c>
      <c r="KC219" s="4" t="s">
        <v>313</v>
      </c>
      <c r="KD219" s="7">
        <v>2</v>
      </c>
      <c r="KE219" s="7">
        <v>6.7560000000000002</v>
      </c>
      <c r="KF219" s="7">
        <v>12.795999999999999</v>
      </c>
      <c r="KG219" s="7">
        <v>14.651</v>
      </c>
      <c r="KH219" s="7">
        <v>5</v>
      </c>
      <c r="KI219" s="7">
        <v>1</v>
      </c>
      <c r="KJ219" s="7">
        <v>1</v>
      </c>
      <c r="KK219" s="7">
        <v>1</v>
      </c>
      <c r="KL219" s="7">
        <v>1</v>
      </c>
      <c r="KM219" s="7">
        <v>1</v>
      </c>
      <c r="KN219" s="7">
        <v>11</v>
      </c>
      <c r="KO219" s="7">
        <v>2</v>
      </c>
      <c r="KP219" s="4" t="s">
        <v>702</v>
      </c>
      <c r="KQ219" s="4" t="s">
        <v>313</v>
      </c>
      <c r="KR219" s="7">
        <v>1</v>
      </c>
      <c r="KS219" s="4" t="s">
        <v>633</v>
      </c>
      <c r="KT219" s="4" t="s">
        <v>313</v>
      </c>
      <c r="KU219" s="7">
        <v>2</v>
      </c>
      <c r="KV219" s="7">
        <v>1</v>
      </c>
      <c r="KW219" s="7">
        <v>1</v>
      </c>
      <c r="KX219" s="7">
        <v>3</v>
      </c>
      <c r="KY219" s="7">
        <v>1</v>
      </c>
      <c r="KZ219" s="7">
        <v>3</v>
      </c>
      <c r="LA219" s="7">
        <v>1</v>
      </c>
      <c r="LB219" s="7">
        <v>1</v>
      </c>
      <c r="LC219" s="7">
        <v>3</v>
      </c>
      <c r="LD219" s="7">
        <v>2</v>
      </c>
      <c r="LE219" s="7">
        <v>3</v>
      </c>
      <c r="LF219" s="7">
        <v>2</v>
      </c>
      <c r="LG219" s="7">
        <v>1</v>
      </c>
      <c r="LH219" s="7">
        <v>1</v>
      </c>
      <c r="LI219" s="7">
        <v>1</v>
      </c>
      <c r="LJ219" s="7">
        <v>1</v>
      </c>
      <c r="LK219" s="7">
        <v>1</v>
      </c>
      <c r="LL219" s="7">
        <v>1</v>
      </c>
      <c r="LM219" s="7">
        <v>3</v>
      </c>
      <c r="LN219" s="7">
        <v>4</v>
      </c>
      <c r="LO219" s="7">
        <v>3</v>
      </c>
      <c r="LP219" s="7">
        <v>4</v>
      </c>
      <c r="LQ219" s="7">
        <v>2</v>
      </c>
      <c r="LR219" s="7">
        <v>1</v>
      </c>
      <c r="LS219" s="7">
        <v>1</v>
      </c>
      <c r="LT219" s="7">
        <v>1</v>
      </c>
      <c r="LU219" s="7">
        <v>1</v>
      </c>
      <c r="LV219" s="4" t="s">
        <v>2820</v>
      </c>
      <c r="LW219" s="4" t="s">
        <v>2821</v>
      </c>
      <c r="LX219" s="4" t="s">
        <v>2822</v>
      </c>
      <c r="LY219" s="4" t="s">
        <v>2823</v>
      </c>
      <c r="LZ219" s="7">
        <v>25</v>
      </c>
      <c r="MA219">
        <f t="shared" si="175"/>
        <v>4</v>
      </c>
      <c r="MB219">
        <f t="shared" si="176"/>
        <v>6</v>
      </c>
      <c r="MC219">
        <f t="shared" si="177"/>
        <v>5</v>
      </c>
      <c r="MD219">
        <f t="shared" si="178"/>
        <v>5</v>
      </c>
      <c r="ME219">
        <f t="shared" si="208"/>
        <v>23</v>
      </c>
      <c r="MF219">
        <f t="shared" si="209"/>
        <v>0.66666666666666663</v>
      </c>
      <c r="MG219">
        <f t="shared" si="210"/>
        <v>1</v>
      </c>
      <c r="MH219">
        <f t="shared" si="211"/>
        <v>1</v>
      </c>
      <c r="MI219">
        <f t="shared" si="212"/>
        <v>1</v>
      </c>
      <c r="MJ219">
        <f t="shared" si="213"/>
        <v>1.9166666666666667</v>
      </c>
      <c r="MK219">
        <f t="shared" si="214"/>
        <v>0</v>
      </c>
      <c r="ML219">
        <f t="shared" si="215"/>
        <v>0.4</v>
      </c>
      <c r="MM219">
        <f t="shared" si="216"/>
        <v>0</v>
      </c>
      <c r="MN219">
        <f t="shared" si="217"/>
        <v>0</v>
      </c>
      <c r="MO219">
        <f t="shared" si="218"/>
        <v>0</v>
      </c>
      <c r="MP219">
        <f t="shared" si="219"/>
        <v>0.33333333333333331</v>
      </c>
      <c r="MQ219">
        <f t="shared" si="220"/>
        <v>0</v>
      </c>
      <c r="MR219">
        <f t="shared" si="221"/>
        <v>0</v>
      </c>
      <c r="MS219">
        <f t="shared" si="222"/>
        <v>100</v>
      </c>
      <c r="MT219">
        <f t="shared" si="223"/>
        <v>98.857142857142861</v>
      </c>
      <c r="MU219" s="77">
        <f t="shared" si="179"/>
        <v>1</v>
      </c>
      <c r="MV219">
        <f t="shared" si="180"/>
        <v>0</v>
      </c>
      <c r="MW219">
        <v>1</v>
      </c>
      <c r="MX219">
        <v>1</v>
      </c>
      <c r="MY219">
        <f t="shared" si="181"/>
        <v>0</v>
      </c>
      <c r="MZ219">
        <v>1</v>
      </c>
      <c r="NA219">
        <v>1</v>
      </c>
      <c r="NB219">
        <f t="shared" si="182"/>
        <v>1</v>
      </c>
      <c r="NC219">
        <f t="shared" si="183"/>
        <v>1</v>
      </c>
      <c r="ND219">
        <f t="shared" si="184"/>
        <v>0</v>
      </c>
      <c r="NE219">
        <f t="shared" si="185"/>
        <v>0</v>
      </c>
      <c r="NF219">
        <f t="shared" si="186"/>
        <v>0</v>
      </c>
      <c r="NG219">
        <f t="shared" si="187"/>
        <v>1</v>
      </c>
      <c r="NH219">
        <f t="shared" si="188"/>
        <v>1</v>
      </c>
      <c r="NI219">
        <f t="shared" si="189"/>
        <v>0</v>
      </c>
      <c r="NJ219">
        <f t="shared" si="190"/>
        <v>0</v>
      </c>
      <c r="NK219">
        <f t="shared" si="191"/>
        <v>0</v>
      </c>
      <c r="NL219">
        <f t="shared" si="192"/>
        <v>1</v>
      </c>
      <c r="NM219">
        <f t="shared" si="193"/>
        <v>0</v>
      </c>
      <c r="NN219" s="77">
        <f t="shared" si="194"/>
        <v>1</v>
      </c>
      <c r="NO219" s="77">
        <f t="shared" si="195"/>
        <v>1</v>
      </c>
      <c r="NP219" s="77">
        <f t="shared" si="196"/>
        <v>0</v>
      </c>
      <c r="NQ219" s="77">
        <f t="shared" si="197"/>
        <v>0</v>
      </c>
      <c r="NR219" s="77">
        <f t="shared" si="198"/>
        <v>0</v>
      </c>
      <c r="NS219" s="77">
        <f t="shared" si="199"/>
        <v>1</v>
      </c>
      <c r="NT219" s="77">
        <f t="shared" si="200"/>
        <v>1</v>
      </c>
      <c r="NU219" s="77">
        <f t="shared" si="201"/>
        <v>0</v>
      </c>
      <c r="NV219" s="77">
        <f t="shared" si="202"/>
        <v>1</v>
      </c>
      <c r="NW219" s="77" t="e">
        <f>IF(LEN(VLOOKUP(I:I,#REF!, 2, 0))=0, "", VLOOKUP(I:I,#REF!, 2, 0))</f>
        <v>#REF!</v>
      </c>
      <c r="NX219" s="77" t="e">
        <f>IF(LEN(VLOOKUP(I:I,#REF!, 3, 0))=0, "", VLOOKUP(I:I,#REF!, 3, 0))</f>
        <v>#REF!</v>
      </c>
      <c r="NY219" s="77">
        <f t="shared" si="224"/>
        <v>0.66666666666666663</v>
      </c>
      <c r="NZ219" s="77">
        <f t="shared" si="225"/>
        <v>1</v>
      </c>
      <c r="OA219" s="77">
        <f t="shared" si="226"/>
        <v>0</v>
      </c>
      <c r="OB219" s="77">
        <f t="shared" si="203"/>
        <v>0.5</v>
      </c>
      <c r="OC219">
        <f t="shared" si="204"/>
        <v>0.5</v>
      </c>
      <c r="OD219" s="77">
        <f t="shared" si="227"/>
        <v>0.5</v>
      </c>
      <c r="OE219">
        <f t="shared" si="205"/>
        <v>0.46666666666666667</v>
      </c>
      <c r="OF219">
        <f t="shared" si="206"/>
        <v>0.36363636363636365</v>
      </c>
      <c r="OG219" t="e">
        <f t="shared" si="228"/>
        <v>#REF!</v>
      </c>
      <c r="OH219">
        <f t="shared" si="207"/>
        <v>0.58333333333333337</v>
      </c>
      <c r="OI219">
        <f t="shared" si="229"/>
        <v>0.25</v>
      </c>
      <c r="OJ219" s="77">
        <f t="shared" si="230"/>
        <v>0.75</v>
      </c>
      <c r="OK219" t="e">
        <f>IF(LEN(VLOOKUP(I:I,#REF!, 2, 0))=0, "", VLOOKUP(I:I,#REF!, 2, 0))</f>
        <v>#REF!</v>
      </c>
      <c r="OL219" t="e">
        <f>IF(LEN(VLOOKUP(I:I,#REF!, 3, 0))=0, "", VLOOKUP(I:I,#REF!, 3, 0))</f>
        <v>#REF!</v>
      </c>
      <c r="OM219">
        <v>5</v>
      </c>
      <c r="ON219">
        <v>1</v>
      </c>
      <c r="OO219" s="109">
        <v>1</v>
      </c>
      <c r="OP219">
        <f t="shared" si="231"/>
        <v>5</v>
      </c>
      <c r="OQ219">
        <v>0</v>
      </c>
      <c r="OR219">
        <v>7</v>
      </c>
      <c r="OS219">
        <f t="shared" si="232"/>
        <v>2</v>
      </c>
    </row>
    <row r="220" spans="3:409" ht="18" customHeight="1">
      <c r="F220" t="s">
        <v>353</v>
      </c>
      <c r="G220" t="s">
        <v>353</v>
      </c>
      <c r="H220" s="112" t="s">
        <v>6007</v>
      </c>
      <c r="I220" s="112" t="s">
        <v>6007</v>
      </c>
      <c r="J220" s="22"/>
      <c r="K220" s="23">
        <v>44264.412928240738</v>
      </c>
      <c r="L220" s="23">
        <v>44264.437939814816</v>
      </c>
      <c r="M220" s="24">
        <v>100</v>
      </c>
      <c r="N220" s="24">
        <v>1</v>
      </c>
      <c r="O220" s="74">
        <v>1</v>
      </c>
      <c r="P220" s="25" t="s">
        <v>313</v>
      </c>
      <c r="Q220" s="24">
        <v>2160</v>
      </c>
      <c r="R220" s="24">
        <v>1</v>
      </c>
      <c r="S220" s="23">
        <v>44264.437958865739</v>
      </c>
      <c r="T220" s="25" t="s">
        <v>314</v>
      </c>
      <c r="U220" s="25" t="s">
        <v>407</v>
      </c>
      <c r="V220" s="25" t="s">
        <v>444</v>
      </c>
      <c r="W220" s="25" t="s">
        <v>3316</v>
      </c>
      <c r="X220" s="24">
        <v>8.33</v>
      </c>
      <c r="Y220" s="24">
        <v>20.728999999999999</v>
      </c>
      <c r="Z220" s="24">
        <v>23.856000000000002</v>
      </c>
      <c r="AA220" s="24">
        <v>2</v>
      </c>
      <c r="AB220" s="24">
        <v>1</v>
      </c>
      <c r="AC220" s="24">
        <v>2</v>
      </c>
      <c r="AD220" s="24">
        <v>2</v>
      </c>
      <c r="AE220" s="24">
        <v>2</v>
      </c>
      <c r="AF220" s="24">
        <v>1</v>
      </c>
      <c r="AG220" s="24">
        <v>2</v>
      </c>
      <c r="AH220" s="24">
        <v>0</v>
      </c>
      <c r="AI220" s="24">
        <v>2</v>
      </c>
      <c r="AJ220" s="25" t="s">
        <v>6008</v>
      </c>
      <c r="AK220" s="24">
        <v>0.4</v>
      </c>
      <c r="AL220" s="24">
        <v>5.1609999999999996</v>
      </c>
      <c r="AM220" s="24">
        <v>10.395</v>
      </c>
      <c r="AN220" s="24">
        <v>5</v>
      </c>
      <c r="AO220" s="24">
        <v>1</v>
      </c>
      <c r="AP220" s="24">
        <v>2</v>
      </c>
      <c r="AQ220" s="24">
        <v>7.2779999999999996</v>
      </c>
      <c r="AR220" s="24">
        <v>7.2779999999999996</v>
      </c>
      <c r="AS220" s="24">
        <v>154.149</v>
      </c>
      <c r="AT220" s="24">
        <v>1</v>
      </c>
      <c r="AU220" s="24">
        <v>47.624000000000002</v>
      </c>
      <c r="AV220" s="24">
        <v>49.625</v>
      </c>
      <c r="AW220" s="24">
        <v>61.866999999999997</v>
      </c>
      <c r="AX220" s="24">
        <v>2</v>
      </c>
      <c r="AY220" s="25" t="s">
        <v>356</v>
      </c>
      <c r="AZ220" s="25" t="s">
        <v>320</v>
      </c>
      <c r="BA220" s="25"/>
      <c r="BB220" s="74">
        <v>-888</v>
      </c>
      <c r="BC220" s="25" t="s">
        <v>356</v>
      </c>
      <c r="BD220" s="24">
        <v>4.4820000000000002</v>
      </c>
      <c r="BE220" s="24">
        <v>4.4820000000000002</v>
      </c>
      <c r="BF220" s="24">
        <v>240.495</v>
      </c>
      <c r="BG220" s="24">
        <v>1</v>
      </c>
      <c r="BH220" s="24">
        <v>2.1150000000000002</v>
      </c>
      <c r="BI220" s="24">
        <v>2.1150000000000002</v>
      </c>
      <c r="BJ220" s="24">
        <v>11.340999999999999</v>
      </c>
      <c r="BK220" s="24">
        <v>1</v>
      </c>
      <c r="BL220" s="25" t="s">
        <v>356</v>
      </c>
      <c r="BM220" s="24">
        <v>0</v>
      </c>
      <c r="BN220" s="24">
        <v>0</v>
      </c>
      <c r="BO220" s="24">
        <v>48.933999999999997</v>
      </c>
      <c r="BP220" s="24">
        <v>0</v>
      </c>
      <c r="BQ220" s="24">
        <v>26</v>
      </c>
      <c r="BR220" s="24">
        <v>50</v>
      </c>
      <c r="BS220" s="24">
        <v>4.8390000000000004</v>
      </c>
      <c r="BT220" s="24">
        <v>23.088000000000001</v>
      </c>
      <c r="BU220" s="24">
        <v>25.834</v>
      </c>
      <c r="BV220" s="24">
        <v>3</v>
      </c>
      <c r="BW220" s="25" t="s">
        <v>356</v>
      </c>
      <c r="BX220" s="25" t="s">
        <v>320</v>
      </c>
      <c r="BY220" s="25"/>
      <c r="BZ220" s="74">
        <v>-888</v>
      </c>
      <c r="CA220" s="25" t="s">
        <v>356</v>
      </c>
      <c r="CB220" s="24">
        <v>0</v>
      </c>
      <c r="CC220" s="24">
        <v>0</v>
      </c>
      <c r="CD220" s="24">
        <v>47.460999999999999</v>
      </c>
      <c r="CE220" s="24">
        <v>0</v>
      </c>
      <c r="CF220" s="24">
        <v>19</v>
      </c>
      <c r="CG220" s="24">
        <v>24</v>
      </c>
      <c r="CH220" s="24">
        <v>29.481000000000002</v>
      </c>
      <c r="CI220" s="24">
        <v>37.792000000000002</v>
      </c>
      <c r="CJ220" s="24">
        <v>40.433999999999997</v>
      </c>
      <c r="CK220" s="24">
        <v>2</v>
      </c>
      <c r="CL220" s="99" t="s">
        <v>356</v>
      </c>
      <c r="CM220" s="96" t="s">
        <v>356</v>
      </c>
      <c r="CN220" s="24">
        <v>0</v>
      </c>
      <c r="CO220" s="24">
        <v>0</v>
      </c>
      <c r="CP220" s="24">
        <v>164.35599999999999</v>
      </c>
      <c r="CQ220" s="24">
        <v>0</v>
      </c>
      <c r="CR220" s="24">
        <v>10</v>
      </c>
      <c r="CS220" s="24">
        <v>35</v>
      </c>
      <c r="CT220" s="24">
        <v>0</v>
      </c>
      <c r="CU220" s="24">
        <v>0</v>
      </c>
      <c r="CV220" s="25" t="s">
        <v>6009</v>
      </c>
      <c r="CW220" s="24">
        <v>6.9889999999999999</v>
      </c>
      <c r="CX220" s="24">
        <v>179.47300000000001</v>
      </c>
      <c r="CY220" s="24">
        <v>180.63399999999999</v>
      </c>
      <c r="CZ220" s="24">
        <v>151</v>
      </c>
      <c r="DA220" s="24">
        <v>2.4630000000000001</v>
      </c>
      <c r="DB220" s="24">
        <v>18.957000000000001</v>
      </c>
      <c r="DC220" s="24">
        <v>23.015999999999998</v>
      </c>
      <c r="DD220" s="24">
        <v>2</v>
      </c>
      <c r="DE220" s="25" t="s">
        <v>6010</v>
      </c>
      <c r="DF220" s="24">
        <v>11.818</v>
      </c>
      <c r="DG220" s="24">
        <v>19.620999999999999</v>
      </c>
      <c r="DH220" s="24">
        <v>20.158000000000001</v>
      </c>
      <c r="DI220" s="24">
        <v>17</v>
      </c>
      <c r="DJ220" s="24">
        <v>1</v>
      </c>
      <c r="DK220" s="24">
        <v>1</v>
      </c>
      <c r="DL220" s="24">
        <v>3.1920000000000002</v>
      </c>
      <c r="DM220" s="24">
        <v>5.3109999999999999</v>
      </c>
      <c r="DN220" s="24">
        <v>7.2489999999999997</v>
      </c>
      <c r="DO220" s="24">
        <v>2</v>
      </c>
      <c r="DP220" s="25" t="s">
        <v>6010</v>
      </c>
      <c r="DQ220" s="25" t="s">
        <v>320</v>
      </c>
      <c r="DR220" s="25"/>
      <c r="DS220" s="74">
        <v>-888</v>
      </c>
      <c r="DT220" s="25" t="s">
        <v>6011</v>
      </c>
      <c r="DU220" s="24">
        <v>0</v>
      </c>
      <c r="DV220" s="24">
        <v>0</v>
      </c>
      <c r="DW220" s="24">
        <v>69.897000000000006</v>
      </c>
      <c r="DX220" s="24">
        <v>0</v>
      </c>
      <c r="DY220" s="25"/>
      <c r="DZ220" s="25"/>
      <c r="EA220" s="24">
        <v>8.1839999999999993</v>
      </c>
      <c r="EB220" s="24">
        <v>13.98</v>
      </c>
      <c r="EC220" s="24">
        <v>19.082000000000001</v>
      </c>
      <c r="ED220" s="24">
        <v>4</v>
      </c>
      <c r="EE220" s="96" t="s">
        <v>6012</v>
      </c>
      <c r="EF220" s="96" t="s">
        <v>6013</v>
      </c>
      <c r="EG220" s="24">
        <v>24.667000000000002</v>
      </c>
      <c r="EH220" s="24">
        <v>76.584999999999994</v>
      </c>
      <c r="EI220" s="24">
        <v>122.425</v>
      </c>
      <c r="EJ220" s="24">
        <v>80</v>
      </c>
      <c r="EK220" s="25"/>
      <c r="EL220" s="25"/>
      <c r="EM220" s="24">
        <v>0</v>
      </c>
      <c r="EN220" s="24">
        <v>0</v>
      </c>
      <c r="EO220" s="25" t="s">
        <v>6014</v>
      </c>
      <c r="EP220" s="24">
        <v>0.80200000000000005</v>
      </c>
      <c r="EQ220" s="24">
        <v>26.34</v>
      </c>
      <c r="ER220" s="24">
        <v>28.798999999999999</v>
      </c>
      <c r="ES220" s="24">
        <v>4</v>
      </c>
      <c r="ET220" s="25" t="s">
        <v>741</v>
      </c>
      <c r="EU220" s="24">
        <v>4.8390000000000004</v>
      </c>
      <c r="EV220" s="24">
        <v>38.116</v>
      </c>
      <c r="EW220" s="24">
        <v>242.255</v>
      </c>
      <c r="EX220" s="24">
        <v>2</v>
      </c>
      <c r="EY220" s="25"/>
      <c r="EZ220" s="25"/>
      <c r="FA220" s="24">
        <v>2.8660000000000001</v>
      </c>
      <c r="FB220" s="24">
        <v>21.501000000000001</v>
      </c>
      <c r="FC220" s="24">
        <v>23.751000000000001</v>
      </c>
      <c r="FD220" s="24">
        <v>5</v>
      </c>
      <c r="FE220" s="25" t="s">
        <v>6015</v>
      </c>
      <c r="FF220" s="24">
        <v>4</v>
      </c>
      <c r="FG220" s="24">
        <v>0</v>
      </c>
      <c r="FH220" s="24">
        <v>0</v>
      </c>
      <c r="FI220" s="24">
        <v>0</v>
      </c>
      <c r="FJ220" s="24">
        <v>1</v>
      </c>
      <c r="FK220" s="24">
        <v>0</v>
      </c>
      <c r="FL220" s="25" t="s">
        <v>336</v>
      </c>
      <c r="FM220" s="25" t="s">
        <v>6014</v>
      </c>
      <c r="FN220" s="24">
        <v>0</v>
      </c>
      <c r="FO220" s="24">
        <v>3.3879999999999999</v>
      </c>
      <c r="FP220" s="24">
        <v>13.247999999999999</v>
      </c>
      <c r="FQ220" s="24">
        <v>14.842000000000001</v>
      </c>
      <c r="FR220" s="24">
        <v>3</v>
      </c>
      <c r="FS220" s="25" t="s">
        <v>6016</v>
      </c>
      <c r="FT220" s="25" t="s">
        <v>320</v>
      </c>
      <c r="FU220" s="25"/>
      <c r="FV220" s="74">
        <v>-888</v>
      </c>
      <c r="FW220" s="25" t="s">
        <v>6017</v>
      </c>
      <c r="FX220" s="25" t="s">
        <v>336</v>
      </c>
      <c r="FY220" s="24">
        <v>2.4900000000000002</v>
      </c>
      <c r="FZ220" s="24">
        <v>9.0340000000000007</v>
      </c>
      <c r="GA220" s="24">
        <v>10.276999999999999</v>
      </c>
      <c r="GB220" s="24">
        <v>4</v>
      </c>
      <c r="GC220" s="25" t="s">
        <v>6018</v>
      </c>
      <c r="GD220" s="25" t="s">
        <v>320</v>
      </c>
      <c r="GE220" s="25"/>
      <c r="GF220" s="74">
        <v>-888</v>
      </c>
      <c r="GG220" s="25" t="s">
        <v>6019</v>
      </c>
      <c r="GH220" s="25" t="s">
        <v>336</v>
      </c>
      <c r="GI220" s="24">
        <v>1.5720000000000001</v>
      </c>
      <c r="GJ220" s="24">
        <v>3.766</v>
      </c>
      <c r="GK220" s="24">
        <v>6.8719999999999999</v>
      </c>
      <c r="GL220" s="24">
        <v>2</v>
      </c>
      <c r="GM220" s="24">
        <v>4</v>
      </c>
      <c r="GN220" s="25" t="s">
        <v>6020</v>
      </c>
      <c r="GO220" s="24">
        <v>0.76600000000000001</v>
      </c>
      <c r="GP220" s="24">
        <v>1.2010000000000001</v>
      </c>
      <c r="GQ220" s="24">
        <v>2.5049999999999999</v>
      </c>
      <c r="GR220" s="24">
        <v>2</v>
      </c>
      <c r="GS220" s="24">
        <v>4</v>
      </c>
      <c r="GT220" s="24">
        <v>0</v>
      </c>
      <c r="GU220" s="24">
        <v>0</v>
      </c>
      <c r="GV220" s="24">
        <v>1</v>
      </c>
      <c r="GW220" s="25" t="s">
        <v>424</v>
      </c>
      <c r="GX220" s="24">
        <v>1.3720000000000001</v>
      </c>
      <c r="GY220" s="24">
        <v>6.7140000000000004</v>
      </c>
      <c r="GZ220" s="24">
        <v>8.0730000000000004</v>
      </c>
      <c r="HA220" s="24">
        <v>7</v>
      </c>
      <c r="HB220" s="24">
        <v>1</v>
      </c>
      <c r="HC220" s="24">
        <v>1</v>
      </c>
      <c r="HD220" s="24">
        <v>1</v>
      </c>
      <c r="HE220" s="24">
        <v>1</v>
      </c>
      <c r="HF220" s="24">
        <v>1</v>
      </c>
      <c r="HG220" s="24">
        <v>1</v>
      </c>
      <c r="HH220" s="24">
        <v>1</v>
      </c>
      <c r="HI220" s="25" t="s">
        <v>3684</v>
      </c>
      <c r="HJ220" s="25" t="s">
        <v>3685</v>
      </c>
      <c r="HK220" s="8"/>
      <c r="HL220" s="25" t="s">
        <v>6007</v>
      </c>
      <c r="HM220" s="23">
        <v>44267.405393518522</v>
      </c>
      <c r="HN220" s="23">
        <v>44267.413206018522</v>
      </c>
      <c r="HO220" s="24">
        <v>100</v>
      </c>
      <c r="HP220" s="24">
        <v>674</v>
      </c>
      <c r="HQ220" s="24">
        <v>1</v>
      </c>
      <c r="HR220" s="23">
        <v>44267.413217592592</v>
      </c>
      <c r="HS220" s="25" t="s">
        <v>314</v>
      </c>
      <c r="HT220" s="25" t="s">
        <v>407</v>
      </c>
      <c r="HU220" s="25" t="s">
        <v>444</v>
      </c>
      <c r="HV220" s="25" t="s">
        <v>3316</v>
      </c>
      <c r="HW220" s="24">
        <v>0</v>
      </c>
      <c r="HX220" s="24">
        <v>0</v>
      </c>
      <c r="HY220" s="24">
        <v>1</v>
      </c>
      <c r="HZ220" s="24">
        <v>1</v>
      </c>
      <c r="IA220" s="24">
        <v>1</v>
      </c>
      <c r="IB220" s="24">
        <v>1</v>
      </c>
      <c r="IC220" s="24">
        <v>1</v>
      </c>
      <c r="ID220" s="24">
        <v>1</v>
      </c>
      <c r="IE220" s="25" t="s">
        <v>6021</v>
      </c>
      <c r="IF220" s="24">
        <v>0</v>
      </c>
      <c r="IG220" s="24">
        <v>0</v>
      </c>
      <c r="IH220" s="25" t="s">
        <v>6022</v>
      </c>
      <c r="II220" s="25" t="s">
        <v>6022</v>
      </c>
      <c r="IJ220" s="25"/>
      <c r="IK220" s="74">
        <v>0</v>
      </c>
      <c r="IL220" s="74">
        <v>312313212</v>
      </c>
      <c r="IM220" s="74">
        <v>312313212</v>
      </c>
      <c r="IN220" s="25"/>
      <c r="IO220" s="74">
        <v>0</v>
      </c>
      <c r="IP220" s="74">
        <v>13123123</v>
      </c>
      <c r="IQ220" s="74">
        <v>12313</v>
      </c>
      <c r="IR220" s="74">
        <v>12313</v>
      </c>
      <c r="IS220" s="25"/>
      <c r="IT220" s="74">
        <v>0</v>
      </c>
      <c r="IU220" s="74">
        <v>13123</v>
      </c>
      <c r="IV220" s="74">
        <v>13123</v>
      </c>
      <c r="IW220" s="25"/>
      <c r="IX220" s="74">
        <v>0</v>
      </c>
      <c r="IY220" s="74">
        <v>1231231123</v>
      </c>
      <c r="IZ220" s="74">
        <v>2312332123</v>
      </c>
      <c r="JA220" s="74">
        <v>2312332123</v>
      </c>
      <c r="JB220" s="25"/>
      <c r="JC220" s="74">
        <v>0</v>
      </c>
      <c r="JD220" s="74">
        <v>2313</v>
      </c>
      <c r="JE220" s="74">
        <v>2313</v>
      </c>
      <c r="JF220" s="25"/>
      <c r="JG220" s="74">
        <v>0</v>
      </c>
      <c r="JH220" s="25" t="s">
        <v>6023</v>
      </c>
      <c r="JI220" s="24">
        <v>0</v>
      </c>
      <c r="JJ220" s="24">
        <v>0</v>
      </c>
      <c r="JK220" s="24">
        <v>4</v>
      </c>
      <c r="JL220" s="24">
        <v>4</v>
      </c>
      <c r="JM220" s="25" t="s">
        <v>6024</v>
      </c>
      <c r="JN220" s="24">
        <v>2</v>
      </c>
      <c r="JO220" s="24">
        <v>2</v>
      </c>
      <c r="JP220" s="24">
        <v>3</v>
      </c>
      <c r="JQ220" s="24">
        <v>2</v>
      </c>
      <c r="JR220" s="24">
        <v>1</v>
      </c>
      <c r="JS220" s="25" t="s">
        <v>6025</v>
      </c>
      <c r="JT220" s="24">
        <v>2</v>
      </c>
      <c r="JU220" s="24">
        <v>2</v>
      </c>
      <c r="JV220" s="25" t="s">
        <v>6026</v>
      </c>
      <c r="JW220" s="24">
        <v>4</v>
      </c>
      <c r="JX220" s="24">
        <v>0</v>
      </c>
      <c r="JY220" s="24">
        <v>0</v>
      </c>
      <c r="JZ220" s="24">
        <v>1</v>
      </c>
      <c r="KA220" s="24">
        <v>0</v>
      </c>
      <c r="KB220" s="25" t="s">
        <v>336</v>
      </c>
      <c r="KC220" s="25" t="s">
        <v>313</v>
      </c>
      <c r="KD220" s="24">
        <v>2</v>
      </c>
      <c r="KE220" s="24">
        <v>0.9</v>
      </c>
      <c r="KF220" s="24">
        <v>8.7270000000000003</v>
      </c>
      <c r="KG220" s="24">
        <v>10.449</v>
      </c>
      <c r="KH220" s="24">
        <v>6</v>
      </c>
      <c r="KI220" s="24">
        <v>1</v>
      </c>
      <c r="KJ220" s="24">
        <v>1</v>
      </c>
      <c r="KK220" s="24">
        <v>1</v>
      </c>
      <c r="KL220" s="24">
        <v>1</v>
      </c>
      <c r="KM220" s="24">
        <v>1</v>
      </c>
      <c r="KN220" s="24">
        <v>10</v>
      </c>
      <c r="KO220" s="24">
        <v>1</v>
      </c>
      <c r="KP220" s="25" t="s">
        <v>312</v>
      </c>
      <c r="KQ220" s="25" t="s">
        <v>313</v>
      </c>
      <c r="KR220" s="24">
        <v>1</v>
      </c>
      <c r="KS220" s="25" t="s">
        <v>370</v>
      </c>
      <c r="KT220" s="25" t="s">
        <v>313</v>
      </c>
      <c r="KU220" s="24">
        <v>1</v>
      </c>
      <c r="KV220" s="24">
        <v>1</v>
      </c>
      <c r="KW220" s="24">
        <v>1</v>
      </c>
      <c r="KX220" s="24">
        <v>1</v>
      </c>
      <c r="KY220" s="24">
        <v>1</v>
      </c>
      <c r="KZ220" s="24">
        <v>1</v>
      </c>
      <c r="LA220" s="24">
        <v>1</v>
      </c>
      <c r="LB220" s="24">
        <v>1</v>
      </c>
      <c r="LC220" s="24">
        <v>1</v>
      </c>
      <c r="LD220" s="24">
        <v>1</v>
      </c>
      <c r="LE220" s="24">
        <v>1</v>
      </c>
      <c r="LF220" s="24">
        <v>1</v>
      </c>
      <c r="LG220" s="24">
        <v>1</v>
      </c>
      <c r="LH220" s="24">
        <v>1</v>
      </c>
      <c r="LI220" s="24">
        <v>1</v>
      </c>
      <c r="LJ220" s="24">
        <v>1</v>
      </c>
      <c r="LK220" s="24">
        <v>1</v>
      </c>
      <c r="LL220" s="24">
        <v>1</v>
      </c>
      <c r="LM220" s="24">
        <v>1</v>
      </c>
      <c r="LN220" s="24">
        <v>1</v>
      </c>
      <c r="LO220" s="24">
        <v>1</v>
      </c>
      <c r="LP220" s="24">
        <v>1</v>
      </c>
      <c r="LQ220" s="24">
        <v>1</v>
      </c>
      <c r="LR220" s="24">
        <v>1</v>
      </c>
      <c r="LS220" s="24">
        <v>1</v>
      </c>
      <c r="LT220" s="24">
        <v>1</v>
      </c>
      <c r="LU220" s="24">
        <v>1</v>
      </c>
      <c r="LV220" s="25" t="s">
        <v>6009</v>
      </c>
      <c r="LW220" s="25" t="s">
        <v>6009</v>
      </c>
      <c r="LX220" s="25" t="s">
        <v>6009</v>
      </c>
      <c r="LY220" s="25" t="s">
        <v>313</v>
      </c>
      <c r="LZ220" s="24">
        <v>14</v>
      </c>
      <c r="MA220">
        <f t="shared" si="175"/>
        <v>9</v>
      </c>
      <c r="MB220">
        <f t="shared" si="176"/>
        <v>6</v>
      </c>
      <c r="MC220">
        <f t="shared" si="177"/>
        <v>5</v>
      </c>
      <c r="MD220">
        <f t="shared" si="178"/>
        <v>5</v>
      </c>
      <c r="ME220">
        <f t="shared" si="208"/>
        <v>12</v>
      </c>
      <c r="MF220">
        <f t="shared" si="209"/>
        <v>1.5</v>
      </c>
      <c r="MG220">
        <f t="shared" si="210"/>
        <v>1</v>
      </c>
      <c r="MH220">
        <f t="shared" si="211"/>
        <v>1</v>
      </c>
      <c r="MI220">
        <f t="shared" si="212"/>
        <v>1</v>
      </c>
      <c r="MJ220">
        <f t="shared" si="213"/>
        <v>1</v>
      </c>
      <c r="MK220">
        <f t="shared" si="214"/>
        <v>0.8</v>
      </c>
      <c r="ML220">
        <f t="shared" si="215"/>
        <v>0.4</v>
      </c>
      <c r="MM220">
        <f t="shared" si="216"/>
        <v>0</v>
      </c>
      <c r="MN220">
        <f t="shared" si="217"/>
        <v>0</v>
      </c>
      <c r="MO220">
        <f t="shared" si="218"/>
        <v>0.66666666666666663</v>
      </c>
      <c r="MP220">
        <f t="shared" si="219"/>
        <v>0.33333333333333331</v>
      </c>
      <c r="MQ220">
        <f t="shared" si="220"/>
        <v>0</v>
      </c>
      <c r="MR220">
        <f t="shared" si="221"/>
        <v>0</v>
      </c>
      <c r="MS220">
        <f t="shared" si="222"/>
        <v>14</v>
      </c>
      <c r="MT220">
        <f t="shared" si="223"/>
        <v>27.5</v>
      </c>
      <c r="MU220" s="77">
        <f t="shared" si="179"/>
        <v>0</v>
      </c>
      <c r="MV220">
        <f t="shared" si="180"/>
        <v>0</v>
      </c>
      <c r="MW220">
        <v>0</v>
      </c>
      <c r="MX220">
        <v>0</v>
      </c>
      <c r="MY220">
        <f t="shared" si="181"/>
        <v>0</v>
      </c>
      <c r="MZ220">
        <v>0</v>
      </c>
      <c r="NA220">
        <v>0</v>
      </c>
      <c r="NB220">
        <f t="shared" si="182"/>
        <v>0</v>
      </c>
      <c r="NC220">
        <f t="shared" si="183"/>
        <v>0</v>
      </c>
      <c r="ND220">
        <f t="shared" si="184"/>
        <v>0</v>
      </c>
      <c r="NE220">
        <f t="shared" si="185"/>
        <v>0</v>
      </c>
      <c r="NF220">
        <f t="shared" si="186"/>
        <v>0</v>
      </c>
      <c r="NG220">
        <f t="shared" si="187"/>
        <v>0</v>
      </c>
      <c r="NH220">
        <f t="shared" si="188"/>
        <v>0</v>
      </c>
      <c r="NI220">
        <f t="shared" si="189"/>
        <v>0</v>
      </c>
      <c r="NJ220">
        <f t="shared" si="190"/>
        <v>0</v>
      </c>
      <c r="NK220">
        <f t="shared" si="191"/>
        <v>0</v>
      </c>
      <c r="NL220">
        <f t="shared" si="192"/>
        <v>0</v>
      </c>
      <c r="NM220">
        <f t="shared" si="193"/>
        <v>0</v>
      </c>
      <c r="NN220" s="77">
        <f t="shared" si="194"/>
        <v>0</v>
      </c>
      <c r="NO220" s="77">
        <f t="shared" si="195"/>
        <v>0</v>
      </c>
      <c r="NP220" s="77">
        <f t="shared" si="196"/>
        <v>0</v>
      </c>
      <c r="NQ220" s="77">
        <f t="shared" si="197"/>
        <v>1</v>
      </c>
      <c r="NR220" s="77">
        <f t="shared" si="198"/>
        <v>0</v>
      </c>
      <c r="NS220" s="77">
        <f t="shared" si="199"/>
        <v>0</v>
      </c>
      <c r="NT220" s="77">
        <f t="shared" si="200"/>
        <v>1</v>
      </c>
      <c r="NU220" s="77">
        <f t="shared" si="201"/>
        <v>1</v>
      </c>
      <c r="NV220" s="77">
        <f t="shared" si="202"/>
        <v>0</v>
      </c>
      <c r="NW220" s="77" t="e">
        <f>IF(LEN(VLOOKUP(I:I,#REF!, 2, 0))=0, "", VLOOKUP(I:I,#REF!, 2, 0))</f>
        <v>#REF!</v>
      </c>
      <c r="NX220" s="77" t="e">
        <f>IF(LEN(VLOOKUP(I:I,#REF!, 3, 0))=0, "", VLOOKUP(I:I,#REF!, 3, 0))</f>
        <v>#REF!</v>
      </c>
      <c r="NY220" s="77">
        <f t="shared" si="224"/>
        <v>0</v>
      </c>
      <c r="NZ220" s="77">
        <f t="shared" si="225"/>
        <v>0</v>
      </c>
      <c r="OA220" s="77">
        <f t="shared" si="226"/>
        <v>0</v>
      </c>
      <c r="OB220" s="77">
        <f t="shared" si="203"/>
        <v>0</v>
      </c>
      <c r="OC220">
        <f t="shared" si="204"/>
        <v>0</v>
      </c>
      <c r="OD220" s="77">
        <f t="shared" si="227"/>
        <v>0</v>
      </c>
      <c r="OE220">
        <f t="shared" si="205"/>
        <v>0.2</v>
      </c>
      <c r="OF220">
        <f t="shared" si="206"/>
        <v>0.18181818181818182</v>
      </c>
      <c r="OG220" t="e">
        <f t="shared" si="228"/>
        <v>#REF!</v>
      </c>
      <c r="OH220">
        <f t="shared" si="207"/>
        <v>0</v>
      </c>
      <c r="OI220">
        <f t="shared" si="229"/>
        <v>0</v>
      </c>
      <c r="OJ220" s="77">
        <f t="shared" si="230"/>
        <v>0</v>
      </c>
      <c r="OK220" t="e">
        <f>IF(LEN(VLOOKUP(I:I,#REF!, 2, 0))=0, "", VLOOKUP(I:I,#REF!, 2, 0))</f>
        <v>#REF!</v>
      </c>
      <c r="OL220" t="e">
        <f>IF(LEN(VLOOKUP(I:I,#REF!, 3, 0))=0, "", VLOOKUP(I:I,#REF!, 3, 0))</f>
        <v>#REF!</v>
      </c>
      <c r="OM220">
        <v>1</v>
      </c>
      <c r="ON220">
        <v>0</v>
      </c>
      <c r="OO220" s="1">
        <v>0</v>
      </c>
      <c r="OP220">
        <f t="shared" si="231"/>
        <v>5</v>
      </c>
      <c r="OQ220">
        <v>0</v>
      </c>
      <c r="OR220">
        <v>7</v>
      </c>
      <c r="OS220">
        <f t="shared" si="232"/>
        <v>9</v>
      </c>
    </row>
    <row r="221" spans="3:409" ht="18" customHeight="1">
      <c r="F221">
        <v>1</v>
      </c>
      <c r="G221">
        <v>1</v>
      </c>
      <c r="H221" s="112" t="s">
        <v>6027</v>
      </c>
      <c r="I221" s="112" t="s">
        <v>6027</v>
      </c>
      <c r="J221" s="22"/>
      <c r="K221" s="23">
        <v>44264.579513888886</v>
      </c>
      <c r="L221" s="23">
        <v>44264.626446759263</v>
      </c>
      <c r="M221" s="24">
        <v>100</v>
      </c>
      <c r="N221" s="24">
        <v>1</v>
      </c>
      <c r="O221" s="74">
        <v>1</v>
      </c>
      <c r="P221" s="25" t="s">
        <v>313</v>
      </c>
      <c r="Q221" s="24">
        <v>4054</v>
      </c>
      <c r="R221" s="24">
        <v>1</v>
      </c>
      <c r="S221" s="23">
        <v>44264.626454305559</v>
      </c>
      <c r="T221" s="25" t="s">
        <v>314</v>
      </c>
      <c r="U221" s="25" t="s">
        <v>2136</v>
      </c>
      <c r="V221" s="25" t="s">
        <v>2137</v>
      </c>
      <c r="W221" s="25" t="s">
        <v>317</v>
      </c>
      <c r="X221" s="24">
        <v>4.8540000000000001</v>
      </c>
      <c r="Y221" s="24">
        <v>13.563000000000001</v>
      </c>
      <c r="Z221" s="24">
        <v>15.528</v>
      </c>
      <c r="AA221" s="24">
        <v>3</v>
      </c>
      <c r="AB221" s="24">
        <v>3</v>
      </c>
      <c r="AC221" s="24">
        <v>1</v>
      </c>
      <c r="AD221" s="24">
        <v>1</v>
      </c>
      <c r="AE221" s="24">
        <v>0</v>
      </c>
      <c r="AF221" s="24">
        <v>0</v>
      </c>
      <c r="AG221" s="24">
        <v>1</v>
      </c>
      <c r="AH221" s="24">
        <v>1</v>
      </c>
      <c r="AI221" s="24">
        <v>0</v>
      </c>
      <c r="AJ221" s="25" t="s">
        <v>6028</v>
      </c>
      <c r="AK221" s="24">
        <v>6.59</v>
      </c>
      <c r="AL221" s="24">
        <v>7.9939999999999998</v>
      </c>
      <c r="AM221" s="24">
        <v>9.875</v>
      </c>
      <c r="AN221" s="24">
        <v>2</v>
      </c>
      <c r="AO221" s="24">
        <v>3</v>
      </c>
      <c r="AP221" s="24">
        <v>0</v>
      </c>
      <c r="AQ221" s="24">
        <v>156.922</v>
      </c>
      <c r="AR221" s="24">
        <v>156.922</v>
      </c>
      <c r="AS221" s="24">
        <v>158.06</v>
      </c>
      <c r="AT221" s="24">
        <v>1</v>
      </c>
      <c r="AU221" s="24">
        <v>30.678999999999998</v>
      </c>
      <c r="AV221" s="24">
        <v>358.44</v>
      </c>
      <c r="AW221" s="24">
        <v>539.55399999999997</v>
      </c>
      <c r="AX221" s="24">
        <v>5</v>
      </c>
      <c r="AY221" s="25" t="s">
        <v>6029</v>
      </c>
      <c r="AZ221" s="25" t="s">
        <v>377</v>
      </c>
      <c r="BA221" s="25"/>
      <c r="BB221" s="74">
        <v>1</v>
      </c>
      <c r="BC221" s="25" t="s">
        <v>6030</v>
      </c>
      <c r="BD221" s="24">
        <v>0</v>
      </c>
      <c r="BE221" s="24">
        <v>0</v>
      </c>
      <c r="BF221" s="24">
        <v>286.14800000000002</v>
      </c>
      <c r="BG221" s="24">
        <v>0</v>
      </c>
      <c r="BH221" s="24">
        <v>2.9340000000000002</v>
      </c>
      <c r="BI221" s="24">
        <v>2.9340000000000002</v>
      </c>
      <c r="BJ221" s="24">
        <v>16.673999999999999</v>
      </c>
      <c r="BK221" s="24">
        <v>1</v>
      </c>
      <c r="BL221" s="25" t="s">
        <v>479</v>
      </c>
      <c r="BM221" s="24">
        <v>13.929</v>
      </c>
      <c r="BN221" s="24">
        <v>13.929</v>
      </c>
      <c r="BO221" s="24">
        <v>63.04</v>
      </c>
      <c r="BP221" s="24">
        <v>1</v>
      </c>
      <c r="BQ221" s="24">
        <v>90</v>
      </c>
      <c r="BR221" s="24">
        <v>100</v>
      </c>
      <c r="BS221" s="24">
        <v>1.5660000000000001</v>
      </c>
      <c r="BT221" s="24">
        <v>449.62799999999999</v>
      </c>
      <c r="BU221" s="24">
        <v>474.49200000000002</v>
      </c>
      <c r="BV221" s="24">
        <v>7</v>
      </c>
      <c r="BW221" s="25" t="s">
        <v>6031</v>
      </c>
      <c r="BX221" s="25" t="s">
        <v>526</v>
      </c>
      <c r="BY221" s="25"/>
      <c r="BZ221" s="74">
        <v>0</v>
      </c>
      <c r="CA221" s="25" t="s">
        <v>6032</v>
      </c>
      <c r="CB221" s="24">
        <v>5.4089999999999998</v>
      </c>
      <c r="CC221" s="24">
        <v>43.514000000000003</v>
      </c>
      <c r="CD221" s="24">
        <v>91.366</v>
      </c>
      <c r="CE221" s="24">
        <v>2</v>
      </c>
      <c r="CF221" s="24">
        <v>100</v>
      </c>
      <c r="CG221" s="24">
        <v>80</v>
      </c>
      <c r="CH221" s="24">
        <v>37.582999999999998</v>
      </c>
      <c r="CI221" s="24">
        <v>44.783999999999999</v>
      </c>
      <c r="CJ221" s="24">
        <v>77.67</v>
      </c>
      <c r="CK221" s="24">
        <v>2</v>
      </c>
      <c r="CL221" s="99" t="s">
        <v>413</v>
      </c>
      <c r="CM221" s="96" t="s">
        <v>414</v>
      </c>
      <c r="CN221" s="24">
        <v>8.5920000000000005</v>
      </c>
      <c r="CO221" s="24">
        <v>8.5920000000000005</v>
      </c>
      <c r="CP221" s="24">
        <v>169.024</v>
      </c>
      <c r="CQ221" s="24">
        <v>1</v>
      </c>
      <c r="CR221" s="24">
        <v>100</v>
      </c>
      <c r="CS221" s="24">
        <v>80</v>
      </c>
      <c r="CT221" s="24">
        <v>2</v>
      </c>
      <c r="CU221" s="24">
        <v>0</v>
      </c>
      <c r="CV221" s="25" t="s">
        <v>6033</v>
      </c>
      <c r="CW221" s="24">
        <v>0</v>
      </c>
      <c r="CX221" s="24">
        <v>0</v>
      </c>
      <c r="CY221" s="24">
        <v>232.75</v>
      </c>
      <c r="CZ221" s="24">
        <v>0</v>
      </c>
      <c r="DA221" s="24">
        <v>2.2440000000000002</v>
      </c>
      <c r="DB221" s="24">
        <v>2.2440000000000002</v>
      </c>
      <c r="DC221" s="24">
        <v>16.911999999999999</v>
      </c>
      <c r="DD221" s="24">
        <v>1</v>
      </c>
      <c r="DE221" s="25" t="s">
        <v>479</v>
      </c>
      <c r="DF221" s="24">
        <v>19.878</v>
      </c>
      <c r="DG221" s="24">
        <v>19.878</v>
      </c>
      <c r="DH221" s="24">
        <v>44.606999999999999</v>
      </c>
      <c r="DI221" s="24">
        <v>1</v>
      </c>
      <c r="DJ221" s="24">
        <v>90</v>
      </c>
      <c r="DK221" s="24">
        <v>90</v>
      </c>
      <c r="DL221" s="24">
        <v>267.947</v>
      </c>
      <c r="DM221" s="24">
        <v>303.38600000000002</v>
      </c>
      <c r="DN221" s="24">
        <v>332.71600000000001</v>
      </c>
      <c r="DO221" s="24">
        <v>4</v>
      </c>
      <c r="DP221" s="25" t="s">
        <v>6031</v>
      </c>
      <c r="DQ221" s="25" t="s">
        <v>526</v>
      </c>
      <c r="DR221" s="25"/>
      <c r="DS221" s="74">
        <v>0</v>
      </c>
      <c r="DT221" s="25" t="s">
        <v>6034</v>
      </c>
      <c r="DU221" s="24">
        <v>0</v>
      </c>
      <c r="DV221" s="24">
        <v>0</v>
      </c>
      <c r="DW221" s="24">
        <v>68.599999999999994</v>
      </c>
      <c r="DX221" s="24">
        <v>0</v>
      </c>
      <c r="DY221" s="24">
        <v>50</v>
      </c>
      <c r="DZ221" s="24">
        <v>100</v>
      </c>
      <c r="EA221" s="24">
        <v>6.7290000000000001</v>
      </c>
      <c r="EB221" s="24">
        <v>18.2</v>
      </c>
      <c r="EC221" s="24">
        <v>36.124000000000002</v>
      </c>
      <c r="ED221" s="24">
        <v>2</v>
      </c>
      <c r="EE221" s="96" t="s">
        <v>417</v>
      </c>
      <c r="EF221" s="96" t="s">
        <v>417</v>
      </c>
      <c r="EG221" s="24">
        <v>78.998999999999995</v>
      </c>
      <c r="EH221" s="24">
        <v>78.998999999999995</v>
      </c>
      <c r="EI221" s="24">
        <v>120.8</v>
      </c>
      <c r="EJ221" s="24">
        <v>1</v>
      </c>
      <c r="EK221" s="24">
        <v>80</v>
      </c>
      <c r="EL221" s="24">
        <v>100</v>
      </c>
      <c r="EM221" s="24">
        <v>1</v>
      </c>
      <c r="EN221" s="24">
        <v>0</v>
      </c>
      <c r="EO221" s="25" t="s">
        <v>6035</v>
      </c>
      <c r="EP221" s="24">
        <v>14.455</v>
      </c>
      <c r="EQ221" s="24">
        <v>16.215</v>
      </c>
      <c r="ER221" s="24">
        <v>17.802</v>
      </c>
      <c r="ES221" s="24">
        <v>2</v>
      </c>
      <c r="ET221" s="25" t="s">
        <v>419</v>
      </c>
      <c r="EU221" s="24">
        <v>231.66900000000001</v>
      </c>
      <c r="EV221" s="24">
        <v>232.06399999999999</v>
      </c>
      <c r="EW221" s="24">
        <v>276.18599999999998</v>
      </c>
      <c r="EX221" s="24">
        <v>2</v>
      </c>
      <c r="EY221" s="24">
        <v>100</v>
      </c>
      <c r="EZ221" s="24">
        <v>100</v>
      </c>
      <c r="FA221" s="24">
        <v>3.84</v>
      </c>
      <c r="FB221" s="24">
        <v>44.226999999999997</v>
      </c>
      <c r="FC221" s="24">
        <v>45.024999999999999</v>
      </c>
      <c r="FD221" s="24">
        <v>11</v>
      </c>
      <c r="FE221" s="25" t="s">
        <v>6036</v>
      </c>
      <c r="FF221" s="24">
        <v>3</v>
      </c>
      <c r="FG221" s="24">
        <v>3</v>
      </c>
      <c r="FH221" s="24">
        <v>1</v>
      </c>
      <c r="FI221" s="24">
        <v>1</v>
      </c>
      <c r="FJ221" s="24">
        <v>1</v>
      </c>
      <c r="FK221" s="24">
        <v>0</v>
      </c>
      <c r="FL221" s="25" t="s">
        <v>336</v>
      </c>
      <c r="FM221" s="25" t="s">
        <v>6037</v>
      </c>
      <c r="FN221" s="24">
        <v>1</v>
      </c>
      <c r="FO221" s="24">
        <v>26.393000000000001</v>
      </c>
      <c r="FP221" s="24">
        <v>42.8</v>
      </c>
      <c r="FQ221" s="24">
        <v>152.73599999999999</v>
      </c>
      <c r="FR221" s="24">
        <v>3</v>
      </c>
      <c r="FS221" s="25" t="s">
        <v>420</v>
      </c>
      <c r="FT221" s="25" t="s">
        <v>323</v>
      </c>
      <c r="FU221" s="25"/>
      <c r="FV221" s="74">
        <v>1</v>
      </c>
      <c r="FW221" s="25" t="s">
        <v>6038</v>
      </c>
      <c r="FX221" s="25" t="s">
        <v>370</v>
      </c>
      <c r="FY221" s="24">
        <v>151.19</v>
      </c>
      <c r="FZ221" s="24">
        <v>159.619</v>
      </c>
      <c r="GA221" s="24">
        <v>175.52</v>
      </c>
      <c r="GB221" s="24">
        <v>3</v>
      </c>
      <c r="GC221" s="25" t="s">
        <v>1511</v>
      </c>
      <c r="GD221" s="25" t="s">
        <v>368</v>
      </c>
      <c r="GE221" s="25"/>
      <c r="GF221" s="74">
        <v>1</v>
      </c>
      <c r="GG221" s="25" t="s">
        <v>6039</v>
      </c>
      <c r="GH221" s="25" t="s">
        <v>370</v>
      </c>
      <c r="GI221" s="24">
        <v>26.922000000000001</v>
      </c>
      <c r="GJ221" s="24">
        <v>33.087000000000003</v>
      </c>
      <c r="GK221" s="24">
        <v>44.088000000000001</v>
      </c>
      <c r="GL221" s="24">
        <v>2</v>
      </c>
      <c r="GM221" s="24">
        <v>2</v>
      </c>
      <c r="GN221" s="25" t="s">
        <v>6040</v>
      </c>
      <c r="GO221" s="24">
        <v>11.722</v>
      </c>
      <c r="GP221" s="24">
        <v>14.335000000000001</v>
      </c>
      <c r="GQ221" s="24">
        <v>16.576000000000001</v>
      </c>
      <c r="GR221" s="24">
        <v>2</v>
      </c>
      <c r="GS221" s="24">
        <v>1</v>
      </c>
      <c r="GT221" s="24">
        <v>2</v>
      </c>
      <c r="GU221" s="24">
        <v>0</v>
      </c>
      <c r="GV221" s="24">
        <v>2</v>
      </c>
      <c r="GW221" s="25" t="s">
        <v>312</v>
      </c>
      <c r="GX221" s="24">
        <v>6.1539999999999999</v>
      </c>
      <c r="GY221" s="24">
        <v>32.884999999999998</v>
      </c>
      <c r="GZ221" s="24">
        <v>34.798999999999999</v>
      </c>
      <c r="HA221" s="24">
        <v>8</v>
      </c>
      <c r="HB221" s="24">
        <v>1</v>
      </c>
      <c r="HC221" s="24">
        <v>1</v>
      </c>
      <c r="HD221" s="24">
        <v>1</v>
      </c>
      <c r="HE221" s="24">
        <v>1</v>
      </c>
      <c r="HF221" s="24">
        <v>1</v>
      </c>
      <c r="HG221" s="24">
        <v>1</v>
      </c>
      <c r="HH221" s="24">
        <v>1</v>
      </c>
      <c r="HI221" s="25" t="s">
        <v>3684</v>
      </c>
      <c r="HJ221" s="25" t="s">
        <v>3685</v>
      </c>
      <c r="HK221" s="8"/>
      <c r="HL221" s="25" t="s">
        <v>6027</v>
      </c>
      <c r="HM221" s="23">
        <v>44267.406365740739</v>
      </c>
      <c r="HN221" s="23">
        <v>44267.440601851849</v>
      </c>
      <c r="HO221" s="24">
        <v>100</v>
      </c>
      <c r="HP221" s="24">
        <v>2957</v>
      </c>
      <c r="HQ221" s="24">
        <v>1</v>
      </c>
      <c r="HR221" s="23">
        <v>44267.440616296299</v>
      </c>
      <c r="HS221" s="25" t="s">
        <v>314</v>
      </c>
      <c r="HT221" s="25" t="s">
        <v>2136</v>
      </c>
      <c r="HU221" s="25" t="s">
        <v>2137</v>
      </c>
      <c r="HV221" s="25" t="s">
        <v>317</v>
      </c>
      <c r="HW221" s="24">
        <v>1</v>
      </c>
      <c r="HX221" s="24">
        <v>0</v>
      </c>
      <c r="HY221" s="24">
        <v>1</v>
      </c>
      <c r="HZ221" s="24">
        <v>1</v>
      </c>
      <c r="IA221" s="24">
        <v>3</v>
      </c>
      <c r="IB221" s="24">
        <v>1</v>
      </c>
      <c r="IC221" s="24">
        <v>1</v>
      </c>
      <c r="ID221" s="24">
        <v>2</v>
      </c>
      <c r="IE221" s="25" t="s">
        <v>6041</v>
      </c>
      <c r="IF221" s="24">
        <v>3</v>
      </c>
      <c r="IG221" s="24">
        <v>0</v>
      </c>
      <c r="IH221" s="25" t="s">
        <v>427</v>
      </c>
      <c r="II221" s="25" t="s">
        <v>391</v>
      </c>
      <c r="IJ221" s="25"/>
      <c r="IK221" s="74">
        <v>1</v>
      </c>
      <c r="IL221" s="25" t="s">
        <v>428</v>
      </c>
      <c r="IM221" s="74">
        <v>33</v>
      </c>
      <c r="IN221" s="25"/>
      <c r="IO221" s="74">
        <v>1</v>
      </c>
      <c r="IP221" s="25" t="s">
        <v>6042</v>
      </c>
      <c r="IQ221" s="25" t="s">
        <v>2522</v>
      </c>
      <c r="IR221" s="74">
        <v>66</v>
      </c>
      <c r="IS221" s="25"/>
      <c r="IT221" s="74">
        <v>0</v>
      </c>
      <c r="IU221" s="25" t="s">
        <v>1467</v>
      </c>
      <c r="IV221" s="74">
        <v>21</v>
      </c>
      <c r="IW221" s="25"/>
      <c r="IX221" s="74">
        <v>1</v>
      </c>
      <c r="IY221" s="25" t="s">
        <v>6042</v>
      </c>
      <c r="IZ221" s="25" t="s">
        <v>435</v>
      </c>
      <c r="JA221" s="74">
        <v>40</v>
      </c>
      <c r="JB221" s="25"/>
      <c r="JC221" s="74">
        <v>1</v>
      </c>
      <c r="JD221" s="25" t="s">
        <v>1727</v>
      </c>
      <c r="JE221" s="74">
        <v>22</v>
      </c>
      <c r="JF221" s="25"/>
      <c r="JG221" s="74">
        <v>0</v>
      </c>
      <c r="JH221" s="25" t="s">
        <v>6043</v>
      </c>
      <c r="JI221" s="24">
        <v>3</v>
      </c>
      <c r="JJ221" s="24">
        <v>0</v>
      </c>
      <c r="JK221" s="24">
        <v>2</v>
      </c>
      <c r="JL221" s="24">
        <v>3</v>
      </c>
      <c r="JM221" s="25" t="s">
        <v>6044</v>
      </c>
      <c r="JN221" s="24">
        <v>1</v>
      </c>
      <c r="JO221" s="24">
        <v>1</v>
      </c>
      <c r="JP221" s="24">
        <v>3</v>
      </c>
      <c r="JQ221" s="24">
        <v>3</v>
      </c>
      <c r="JR221" s="24">
        <v>2</v>
      </c>
      <c r="JS221" s="25" t="s">
        <v>6045</v>
      </c>
      <c r="JT221" s="24">
        <v>2</v>
      </c>
      <c r="JU221" s="24">
        <v>1</v>
      </c>
      <c r="JV221" s="25" t="s">
        <v>6046</v>
      </c>
      <c r="JW221" s="24">
        <v>1</v>
      </c>
      <c r="JX221" s="24">
        <v>2</v>
      </c>
      <c r="JY221" s="24">
        <v>1</v>
      </c>
      <c r="JZ221" s="24">
        <v>1</v>
      </c>
      <c r="KA221" s="24">
        <v>0</v>
      </c>
      <c r="KB221" s="25" t="s">
        <v>336</v>
      </c>
      <c r="KC221" s="25" t="s">
        <v>6047</v>
      </c>
      <c r="KD221" s="24">
        <v>2</v>
      </c>
      <c r="KE221" s="24">
        <v>9.3010000000000002</v>
      </c>
      <c r="KF221" s="24">
        <v>35.701000000000001</v>
      </c>
      <c r="KG221" s="24">
        <v>37.295999999999999</v>
      </c>
      <c r="KH221" s="24">
        <v>7</v>
      </c>
      <c r="KI221" s="24">
        <v>2</v>
      </c>
      <c r="KJ221" s="24">
        <v>1</v>
      </c>
      <c r="KK221" s="24">
        <v>1</v>
      </c>
      <c r="KL221" s="24">
        <v>1</v>
      </c>
      <c r="KM221" s="24">
        <v>2</v>
      </c>
      <c r="KN221" s="24">
        <v>10</v>
      </c>
      <c r="KO221" s="24">
        <v>2</v>
      </c>
      <c r="KP221" s="25" t="s">
        <v>322</v>
      </c>
      <c r="KQ221" s="25" t="s">
        <v>313</v>
      </c>
      <c r="KR221" s="24">
        <v>0</v>
      </c>
      <c r="KS221" s="25" t="s">
        <v>322</v>
      </c>
      <c r="KT221" s="25" t="s">
        <v>313</v>
      </c>
      <c r="KU221" s="24">
        <v>1</v>
      </c>
      <c r="KV221" s="24">
        <v>1</v>
      </c>
      <c r="KW221" s="24">
        <v>1</v>
      </c>
      <c r="KX221" s="24">
        <v>1</v>
      </c>
      <c r="KY221" s="24">
        <v>1</v>
      </c>
      <c r="KZ221" s="24">
        <v>1</v>
      </c>
      <c r="LA221" s="24">
        <v>2</v>
      </c>
      <c r="LB221" s="24">
        <v>2</v>
      </c>
      <c r="LC221" s="24">
        <v>1</v>
      </c>
      <c r="LD221" s="24">
        <v>2</v>
      </c>
      <c r="LE221" s="24">
        <v>3</v>
      </c>
      <c r="LF221" s="24">
        <v>1</v>
      </c>
      <c r="LG221" s="24">
        <v>1</v>
      </c>
      <c r="LH221" s="24">
        <v>2</v>
      </c>
      <c r="LI221" s="24">
        <v>3</v>
      </c>
      <c r="LJ221" s="24">
        <v>2</v>
      </c>
      <c r="LK221" s="24">
        <v>3</v>
      </c>
      <c r="LL221" s="24">
        <v>2</v>
      </c>
      <c r="LM221" s="24">
        <v>3</v>
      </c>
      <c r="LN221" s="24">
        <v>5</v>
      </c>
      <c r="LO221" s="24">
        <v>5</v>
      </c>
      <c r="LP221" s="24">
        <v>5</v>
      </c>
      <c r="LQ221" s="24">
        <v>5</v>
      </c>
      <c r="LR221" s="24">
        <v>3</v>
      </c>
      <c r="LS221" s="24">
        <v>3</v>
      </c>
      <c r="LT221" s="24">
        <v>2</v>
      </c>
      <c r="LU221" s="24">
        <v>3</v>
      </c>
      <c r="LV221" s="25" t="s">
        <v>6048</v>
      </c>
      <c r="LW221" s="25" t="s">
        <v>6049</v>
      </c>
      <c r="LX221" s="25" t="s">
        <v>6050</v>
      </c>
      <c r="LY221" s="25" t="s">
        <v>6051</v>
      </c>
      <c r="LZ221" s="24">
        <v>20</v>
      </c>
      <c r="MA221">
        <f t="shared" si="175"/>
        <v>3</v>
      </c>
      <c r="MB221">
        <f t="shared" si="176"/>
        <v>9</v>
      </c>
      <c r="MC221">
        <f t="shared" si="177"/>
        <v>5</v>
      </c>
      <c r="MD221">
        <f t="shared" si="178"/>
        <v>7</v>
      </c>
      <c r="ME221">
        <f t="shared" si="208"/>
        <v>17</v>
      </c>
      <c r="MF221">
        <f t="shared" si="209"/>
        <v>0.5</v>
      </c>
      <c r="MG221">
        <f t="shared" si="210"/>
        <v>1.5</v>
      </c>
      <c r="MH221">
        <f t="shared" si="211"/>
        <v>1</v>
      </c>
      <c r="MI221">
        <f t="shared" si="212"/>
        <v>1.4</v>
      </c>
      <c r="MJ221">
        <f t="shared" si="213"/>
        <v>1.4166666666666667</v>
      </c>
      <c r="MK221">
        <f t="shared" si="214"/>
        <v>0.4</v>
      </c>
      <c r="ML221">
        <f t="shared" si="215"/>
        <v>2</v>
      </c>
      <c r="MM221">
        <f t="shared" si="216"/>
        <v>0</v>
      </c>
      <c r="MN221">
        <f t="shared" si="217"/>
        <v>2</v>
      </c>
      <c r="MO221">
        <f t="shared" si="218"/>
        <v>0.33333333333333331</v>
      </c>
      <c r="MP221">
        <f t="shared" si="219"/>
        <v>2</v>
      </c>
      <c r="MQ221">
        <f t="shared" si="220"/>
        <v>0.33333333333333331</v>
      </c>
      <c r="MR221">
        <f t="shared" si="221"/>
        <v>2.6666666666666665</v>
      </c>
      <c r="MS221">
        <f t="shared" si="222"/>
        <v>87.142857142857139</v>
      </c>
      <c r="MT221">
        <f t="shared" si="223"/>
        <v>92.857142857142861</v>
      </c>
      <c r="MU221" s="77">
        <f t="shared" si="179"/>
        <v>1</v>
      </c>
      <c r="MV221">
        <f t="shared" si="180"/>
        <v>0</v>
      </c>
      <c r="MW221">
        <v>1</v>
      </c>
      <c r="MX221">
        <v>1</v>
      </c>
      <c r="MY221">
        <f t="shared" si="181"/>
        <v>0</v>
      </c>
      <c r="MZ221">
        <v>1</v>
      </c>
      <c r="NA221">
        <v>0</v>
      </c>
      <c r="NB221">
        <f t="shared" si="182"/>
        <v>1</v>
      </c>
      <c r="NC221">
        <f t="shared" si="183"/>
        <v>0</v>
      </c>
      <c r="ND221">
        <f t="shared" si="184"/>
        <v>1</v>
      </c>
      <c r="NE221">
        <f t="shared" si="185"/>
        <v>0</v>
      </c>
      <c r="NF221">
        <f t="shared" si="186"/>
        <v>0</v>
      </c>
      <c r="NG221">
        <f t="shared" si="187"/>
        <v>1</v>
      </c>
      <c r="NH221">
        <f t="shared" si="188"/>
        <v>1</v>
      </c>
      <c r="NI221">
        <f t="shared" si="189"/>
        <v>1</v>
      </c>
      <c r="NJ221">
        <f t="shared" si="190"/>
        <v>0</v>
      </c>
      <c r="NK221">
        <f t="shared" si="191"/>
        <v>1</v>
      </c>
      <c r="NL221">
        <f t="shared" si="192"/>
        <v>1</v>
      </c>
      <c r="NM221">
        <f t="shared" si="193"/>
        <v>0</v>
      </c>
      <c r="NN221" s="77">
        <f t="shared" si="194"/>
        <v>1</v>
      </c>
      <c r="NO221" s="77">
        <f t="shared" si="195"/>
        <v>0</v>
      </c>
      <c r="NP221" s="77">
        <f t="shared" si="196"/>
        <v>1</v>
      </c>
      <c r="NQ221" s="77">
        <f t="shared" si="197"/>
        <v>0</v>
      </c>
      <c r="NR221" s="77">
        <f t="shared" si="198"/>
        <v>0</v>
      </c>
      <c r="NS221" s="77">
        <f t="shared" si="199"/>
        <v>1</v>
      </c>
      <c r="NT221" s="77">
        <f t="shared" si="200"/>
        <v>0</v>
      </c>
      <c r="NU221" s="77">
        <f t="shared" si="201"/>
        <v>1</v>
      </c>
      <c r="NV221" s="77">
        <f t="shared" si="202"/>
        <v>1</v>
      </c>
      <c r="NW221" s="77" t="e">
        <f>IF(LEN(VLOOKUP(I:I,#REF!, 2, 0))=0, "", VLOOKUP(I:I,#REF!, 2, 0))</f>
        <v>#REF!</v>
      </c>
      <c r="NX221" s="77" t="e">
        <f>IF(LEN(VLOOKUP(I:I,#REF!, 3, 0))=0, "", VLOOKUP(I:I,#REF!, 3, 0))</f>
        <v>#REF!</v>
      </c>
      <c r="NY221" s="77">
        <f t="shared" si="224"/>
        <v>0.5</v>
      </c>
      <c r="NZ221" s="77">
        <f t="shared" si="225"/>
        <v>0.75</v>
      </c>
      <c r="OA221" s="77">
        <f t="shared" si="226"/>
        <v>0</v>
      </c>
      <c r="OB221" s="77">
        <f t="shared" si="203"/>
        <v>0.5</v>
      </c>
      <c r="OC221">
        <f t="shared" si="204"/>
        <v>1</v>
      </c>
      <c r="OD221" s="77">
        <f t="shared" si="227"/>
        <v>0.25</v>
      </c>
      <c r="OE221">
        <f t="shared" si="205"/>
        <v>0.6</v>
      </c>
      <c r="OF221">
        <f t="shared" si="206"/>
        <v>0.54545454545454541</v>
      </c>
      <c r="OG221" t="e">
        <f t="shared" si="228"/>
        <v>#REF!</v>
      </c>
      <c r="OH221">
        <f t="shared" si="207"/>
        <v>0.5</v>
      </c>
      <c r="OI221">
        <f t="shared" si="229"/>
        <v>0.5</v>
      </c>
      <c r="OJ221" s="77">
        <f t="shared" si="230"/>
        <v>0.5</v>
      </c>
      <c r="OK221" t="e">
        <f>IF(LEN(VLOOKUP(I:I,#REF!, 2, 0))=0, "", VLOOKUP(I:I,#REF!, 2, 0))</f>
        <v>#REF!</v>
      </c>
      <c r="OL221" t="e">
        <f>IF(LEN(VLOOKUP(I:I,#REF!, 3, 0))=0, "", VLOOKUP(I:I,#REF!, 3, 0))</f>
        <v>#REF!</v>
      </c>
      <c r="OM221" t="s">
        <v>353</v>
      </c>
      <c r="ON221" t="s">
        <v>353</v>
      </c>
      <c r="OO221" s="1">
        <v>1</v>
      </c>
      <c r="OP221">
        <f t="shared" si="231"/>
        <v>7</v>
      </c>
      <c r="OQ221">
        <v>0</v>
      </c>
      <c r="OR221">
        <v>7</v>
      </c>
      <c r="OS221">
        <f t="shared" si="232"/>
        <v>2</v>
      </c>
    </row>
    <row r="222" spans="3:409" ht="18" customHeight="1">
      <c r="F222">
        <v>1</v>
      </c>
      <c r="G222">
        <v>1</v>
      </c>
      <c r="H222" s="110" t="s">
        <v>2824</v>
      </c>
      <c r="I222" s="110" t="s">
        <v>2824</v>
      </c>
      <c r="J222" s="5"/>
      <c r="K222" s="6">
        <v>44264.409421296295</v>
      </c>
      <c r="L222" s="6">
        <v>44264.455208333333</v>
      </c>
      <c r="M222" s="7">
        <v>100</v>
      </c>
      <c r="N222" s="7">
        <v>2</v>
      </c>
      <c r="O222" s="73">
        <v>1</v>
      </c>
      <c r="P222" s="4" t="s">
        <v>313</v>
      </c>
      <c r="Q222" s="7">
        <v>3955</v>
      </c>
      <c r="R222" s="7">
        <v>1</v>
      </c>
      <c r="S222" s="6">
        <v>44264.455216608796</v>
      </c>
      <c r="T222" s="4" t="s">
        <v>314</v>
      </c>
      <c r="U222" s="4" t="s">
        <v>779</v>
      </c>
      <c r="V222" s="4" t="s">
        <v>1158</v>
      </c>
      <c r="W222" s="4" t="s">
        <v>675</v>
      </c>
      <c r="X222" s="7">
        <v>2.5859999999999999</v>
      </c>
      <c r="Y222" s="7">
        <v>13.420999999999999</v>
      </c>
      <c r="Z222" s="7">
        <v>14.436999999999999</v>
      </c>
      <c r="AA222" s="7">
        <v>5</v>
      </c>
      <c r="AB222" s="7">
        <v>4</v>
      </c>
      <c r="AC222" s="7">
        <v>0</v>
      </c>
      <c r="AD222" s="7">
        <v>2</v>
      </c>
      <c r="AE222" s="7">
        <v>1</v>
      </c>
      <c r="AF222" s="7">
        <v>3</v>
      </c>
      <c r="AG222" s="7">
        <v>2</v>
      </c>
      <c r="AH222" s="7">
        <v>3</v>
      </c>
      <c r="AI222" s="7">
        <v>0</v>
      </c>
      <c r="AJ222" s="4" t="s">
        <v>2825</v>
      </c>
      <c r="AK222" s="7">
        <v>3.5859999999999999</v>
      </c>
      <c r="AL222" s="7">
        <v>5.6779999999999999</v>
      </c>
      <c r="AM222" s="7">
        <v>6.7489999999999997</v>
      </c>
      <c r="AN222" s="7">
        <v>3</v>
      </c>
      <c r="AO222" s="7">
        <v>4</v>
      </c>
      <c r="AP222" s="7">
        <v>2</v>
      </c>
      <c r="AQ222" s="7">
        <v>3.4329999999999998</v>
      </c>
      <c r="AR222" s="7">
        <v>160.96100000000001</v>
      </c>
      <c r="AS222" s="7">
        <v>161.994</v>
      </c>
      <c r="AT222" s="7">
        <v>3</v>
      </c>
      <c r="AU222" s="7">
        <v>2.9660000000000002</v>
      </c>
      <c r="AV222" s="7">
        <v>215.78200000000001</v>
      </c>
      <c r="AW222" s="7">
        <v>263.10000000000002</v>
      </c>
      <c r="AX222" s="7">
        <v>9</v>
      </c>
      <c r="AY222" s="4" t="s">
        <v>2826</v>
      </c>
      <c r="AZ222" s="4" t="s">
        <v>320</v>
      </c>
      <c r="BA222" s="4"/>
      <c r="BB222" s="73">
        <v>-888</v>
      </c>
      <c r="BC222" s="4" t="s">
        <v>2827</v>
      </c>
      <c r="BD222" s="7">
        <v>3.097</v>
      </c>
      <c r="BE222" s="7">
        <v>566.54100000000005</v>
      </c>
      <c r="BF222" s="7">
        <v>567.553</v>
      </c>
      <c r="BG222" s="7">
        <v>4</v>
      </c>
      <c r="BH222" s="7">
        <v>4.9729999999999999</v>
      </c>
      <c r="BI222" s="7">
        <v>14.778</v>
      </c>
      <c r="BJ222" s="7">
        <v>15.984</v>
      </c>
      <c r="BK222" s="7">
        <v>2</v>
      </c>
      <c r="BL222" s="4" t="s">
        <v>479</v>
      </c>
      <c r="BM222" s="7">
        <v>1.605</v>
      </c>
      <c r="BN222" s="7">
        <v>106.795</v>
      </c>
      <c r="BO222" s="7">
        <v>108.18300000000001</v>
      </c>
      <c r="BP222" s="7">
        <v>9</v>
      </c>
      <c r="BQ222" s="7">
        <v>100</v>
      </c>
      <c r="BR222" s="7">
        <v>99</v>
      </c>
      <c r="BS222" s="7">
        <v>15.159000000000001</v>
      </c>
      <c r="BT222" s="7">
        <v>390.93200000000002</v>
      </c>
      <c r="BU222" s="7">
        <v>435.97500000000002</v>
      </c>
      <c r="BV222" s="7">
        <v>12</v>
      </c>
      <c r="BW222" s="4" t="s">
        <v>378</v>
      </c>
      <c r="BX222" s="4" t="s">
        <v>378</v>
      </c>
      <c r="BY222" s="4"/>
      <c r="BZ222" s="73">
        <v>0</v>
      </c>
      <c r="CA222" s="4" t="s">
        <v>2828</v>
      </c>
      <c r="CB222" s="7">
        <v>4.0350000000000001</v>
      </c>
      <c r="CC222" s="7">
        <v>56.347000000000001</v>
      </c>
      <c r="CD222" s="7">
        <v>57.463000000000001</v>
      </c>
      <c r="CE222" s="7">
        <v>3</v>
      </c>
      <c r="CF222" s="7">
        <v>88</v>
      </c>
      <c r="CG222" s="7">
        <v>100</v>
      </c>
      <c r="CH222" s="7">
        <v>2.7440000000000002</v>
      </c>
      <c r="CI222" s="7">
        <v>133.12200000000001</v>
      </c>
      <c r="CJ222" s="7">
        <v>148.286</v>
      </c>
      <c r="CK222" s="7">
        <v>8</v>
      </c>
      <c r="CL222" s="97" t="s">
        <v>2829</v>
      </c>
      <c r="CM222" s="94" t="s">
        <v>2830</v>
      </c>
      <c r="CN222" s="7">
        <v>2.9830000000000001</v>
      </c>
      <c r="CO222" s="7">
        <v>163.74100000000001</v>
      </c>
      <c r="CP222" s="7">
        <v>165.9</v>
      </c>
      <c r="CQ222" s="7">
        <v>2</v>
      </c>
      <c r="CR222" s="7">
        <v>99</v>
      </c>
      <c r="CS222" s="7">
        <v>100</v>
      </c>
      <c r="CT222" s="7">
        <v>4</v>
      </c>
      <c r="CU222" s="7">
        <v>1</v>
      </c>
      <c r="CV222" s="4" t="s">
        <v>2831</v>
      </c>
      <c r="CW222" s="7">
        <v>1.4950000000000001</v>
      </c>
      <c r="CX222" s="7">
        <v>190.595</v>
      </c>
      <c r="CY222" s="7">
        <v>191.25299999999999</v>
      </c>
      <c r="CZ222" s="7">
        <v>3</v>
      </c>
      <c r="DA222" s="7">
        <v>146.02000000000001</v>
      </c>
      <c r="DB222" s="7">
        <v>146.02000000000001</v>
      </c>
      <c r="DC222" s="7">
        <v>154.91300000000001</v>
      </c>
      <c r="DD222" s="7">
        <v>1</v>
      </c>
      <c r="DE222" s="4" t="s">
        <v>2832</v>
      </c>
      <c r="DF222" s="7">
        <v>3.22</v>
      </c>
      <c r="DG222" s="7">
        <v>35.158000000000001</v>
      </c>
      <c r="DH222" s="7">
        <v>36.206000000000003</v>
      </c>
      <c r="DI222" s="7">
        <v>4</v>
      </c>
      <c r="DJ222" s="7">
        <v>100</v>
      </c>
      <c r="DK222" s="7">
        <v>100</v>
      </c>
      <c r="DL222" s="7">
        <v>21.928999999999998</v>
      </c>
      <c r="DM222" s="7">
        <v>156.255</v>
      </c>
      <c r="DN222" s="7">
        <v>162.119</v>
      </c>
      <c r="DO222" s="7">
        <v>5</v>
      </c>
      <c r="DP222" s="4" t="s">
        <v>411</v>
      </c>
      <c r="DQ222" s="4" t="s">
        <v>411</v>
      </c>
      <c r="DR222" s="4"/>
      <c r="DS222" s="73">
        <v>0</v>
      </c>
      <c r="DT222" s="4" t="s">
        <v>2833</v>
      </c>
      <c r="DU222" s="7">
        <v>5.3520000000000003</v>
      </c>
      <c r="DV222" s="7">
        <v>69.311000000000007</v>
      </c>
      <c r="DW222" s="7">
        <v>70.212999999999994</v>
      </c>
      <c r="DX222" s="7">
        <v>2</v>
      </c>
      <c r="DY222" s="7">
        <v>100</v>
      </c>
      <c r="DZ222" s="7">
        <v>100</v>
      </c>
      <c r="EA222" s="7">
        <v>4.8540000000000001</v>
      </c>
      <c r="EB222" s="7">
        <v>47.033999999999999</v>
      </c>
      <c r="EC222" s="7">
        <v>48.124000000000002</v>
      </c>
      <c r="ED222" s="7">
        <v>4</v>
      </c>
      <c r="EE222" s="94" t="s">
        <v>2834</v>
      </c>
      <c r="EF222" s="94" t="s">
        <v>2835</v>
      </c>
      <c r="EG222" s="7">
        <v>4.7850000000000001</v>
      </c>
      <c r="EH222" s="7">
        <v>165.50800000000001</v>
      </c>
      <c r="EI222" s="7">
        <v>166.53200000000001</v>
      </c>
      <c r="EJ222" s="7">
        <v>2</v>
      </c>
      <c r="EK222" s="7">
        <v>100</v>
      </c>
      <c r="EL222" s="7">
        <v>100</v>
      </c>
      <c r="EM222" s="7">
        <v>3</v>
      </c>
      <c r="EN222" s="7">
        <v>4</v>
      </c>
      <c r="EO222" s="4" t="s">
        <v>2836</v>
      </c>
      <c r="EP222" s="7">
        <v>5.8129999999999997</v>
      </c>
      <c r="EQ222" s="7">
        <v>21.475000000000001</v>
      </c>
      <c r="ER222" s="7">
        <v>23.062000000000001</v>
      </c>
      <c r="ES222" s="7">
        <v>6</v>
      </c>
      <c r="ET222" s="4" t="s">
        <v>334</v>
      </c>
      <c r="EU222" s="7">
        <v>2.3860000000000001</v>
      </c>
      <c r="EV222" s="7">
        <v>2.3860000000000001</v>
      </c>
      <c r="EW222" s="7">
        <v>243.428</v>
      </c>
      <c r="EX222" s="7">
        <v>1</v>
      </c>
      <c r="EY222" s="7">
        <v>96</v>
      </c>
      <c r="EZ222" s="7">
        <v>100</v>
      </c>
      <c r="FA222" s="7">
        <v>129.14599999999999</v>
      </c>
      <c r="FB222" s="7">
        <v>185.00399999999999</v>
      </c>
      <c r="FC222" s="7">
        <v>186.13</v>
      </c>
      <c r="FD222" s="7">
        <v>12</v>
      </c>
      <c r="FE222" s="4" t="s">
        <v>2837</v>
      </c>
      <c r="FF222" s="7">
        <v>1</v>
      </c>
      <c r="FG222" s="7">
        <v>3</v>
      </c>
      <c r="FH222" s="7">
        <v>4</v>
      </c>
      <c r="FI222" s="7">
        <v>3</v>
      </c>
      <c r="FJ222" s="7">
        <v>2</v>
      </c>
      <c r="FK222" s="7">
        <v>0</v>
      </c>
      <c r="FL222" s="4" t="s">
        <v>336</v>
      </c>
      <c r="FM222" s="4" t="s">
        <v>2838</v>
      </c>
      <c r="FN222" s="7">
        <v>1</v>
      </c>
      <c r="FO222" s="7">
        <v>32.908000000000001</v>
      </c>
      <c r="FP222" s="7">
        <v>113.417</v>
      </c>
      <c r="FQ222" s="7">
        <v>114.28</v>
      </c>
      <c r="FR222" s="7">
        <v>9</v>
      </c>
      <c r="FS222" s="4" t="s">
        <v>420</v>
      </c>
      <c r="FT222" s="4" t="s">
        <v>323</v>
      </c>
      <c r="FU222" s="4"/>
      <c r="FV222" s="73">
        <v>1</v>
      </c>
      <c r="FW222" s="4" t="s">
        <v>2839</v>
      </c>
      <c r="FX222" s="4" t="s">
        <v>370</v>
      </c>
      <c r="FY222" s="7">
        <v>4.907</v>
      </c>
      <c r="FZ222" s="7">
        <v>114.51</v>
      </c>
      <c r="GA222" s="7">
        <v>115.636</v>
      </c>
      <c r="GB222" s="7">
        <v>5</v>
      </c>
      <c r="GC222" s="4" t="s">
        <v>1202</v>
      </c>
      <c r="GD222" s="4" t="s">
        <v>368</v>
      </c>
      <c r="GE222" s="4"/>
      <c r="GF222" s="73">
        <v>1</v>
      </c>
      <c r="GG222" s="4" t="s">
        <v>2840</v>
      </c>
      <c r="GH222" s="4" t="s">
        <v>370</v>
      </c>
      <c r="GI222" s="7">
        <v>3.1230000000000002</v>
      </c>
      <c r="GJ222" s="7">
        <v>38.664999999999999</v>
      </c>
      <c r="GK222" s="7">
        <v>39.503999999999998</v>
      </c>
      <c r="GL222" s="7">
        <v>5</v>
      </c>
      <c r="GM222" s="7">
        <v>4</v>
      </c>
      <c r="GN222" s="4" t="s">
        <v>2841</v>
      </c>
      <c r="GO222" s="7">
        <v>8.548</v>
      </c>
      <c r="GP222" s="7">
        <v>32.618000000000002</v>
      </c>
      <c r="GQ222" s="7">
        <v>34.393999999999998</v>
      </c>
      <c r="GR222" s="7">
        <v>2</v>
      </c>
      <c r="GS222" s="7">
        <v>2</v>
      </c>
      <c r="GT222" s="7">
        <v>3</v>
      </c>
      <c r="GU222" s="7">
        <v>3</v>
      </c>
      <c r="GV222" s="7">
        <v>3</v>
      </c>
      <c r="GW222" s="4" t="s">
        <v>336</v>
      </c>
      <c r="GX222" s="7">
        <v>4.8940000000000001</v>
      </c>
      <c r="GY222" s="7">
        <v>28.641999999999999</v>
      </c>
      <c r="GZ222" s="7">
        <v>29.388999999999999</v>
      </c>
      <c r="HA222" s="7">
        <v>13</v>
      </c>
      <c r="HB222" s="7">
        <v>2</v>
      </c>
      <c r="HC222" s="7">
        <v>4</v>
      </c>
      <c r="HD222" s="7">
        <v>5</v>
      </c>
      <c r="HE222" s="7">
        <v>2</v>
      </c>
      <c r="HF222" s="7">
        <v>2</v>
      </c>
      <c r="HG222" s="7">
        <v>4</v>
      </c>
      <c r="HH222" s="7">
        <v>2</v>
      </c>
      <c r="HI222" s="4" t="s">
        <v>346</v>
      </c>
      <c r="HJ222" s="4" t="s">
        <v>347</v>
      </c>
      <c r="HK222" s="8"/>
      <c r="HL222" s="4" t="s">
        <v>2824</v>
      </c>
      <c r="HM222" s="6">
        <v>44267.405509259261</v>
      </c>
      <c r="HN222" s="6">
        <v>44267.433148148149</v>
      </c>
      <c r="HO222" s="7">
        <v>100</v>
      </c>
      <c r="HP222" s="7">
        <v>2388</v>
      </c>
      <c r="HQ222" s="7">
        <v>1</v>
      </c>
      <c r="HR222" s="6">
        <v>44267.433159733795</v>
      </c>
      <c r="HS222" s="4" t="s">
        <v>314</v>
      </c>
      <c r="HT222" s="4" t="s">
        <v>779</v>
      </c>
      <c r="HU222" s="4" t="s">
        <v>1158</v>
      </c>
      <c r="HV222" s="4" t="s">
        <v>675</v>
      </c>
      <c r="HW222" s="7">
        <v>0</v>
      </c>
      <c r="HX222" s="7">
        <v>2</v>
      </c>
      <c r="HY222" s="7">
        <v>3</v>
      </c>
      <c r="HZ222" s="7">
        <v>2</v>
      </c>
      <c r="IA222" s="7">
        <v>2</v>
      </c>
      <c r="IB222" s="7">
        <v>5</v>
      </c>
      <c r="IC222" s="7">
        <v>3</v>
      </c>
      <c r="ID222" s="7">
        <v>4</v>
      </c>
      <c r="IE222" s="4" t="s">
        <v>313</v>
      </c>
      <c r="IF222" s="7">
        <v>4</v>
      </c>
      <c r="IG222" s="7">
        <v>3</v>
      </c>
      <c r="IH222" s="4" t="s">
        <v>2842</v>
      </c>
      <c r="II222" s="4" t="s">
        <v>324</v>
      </c>
      <c r="IJ222" s="4" t="s">
        <v>1366</v>
      </c>
      <c r="IK222" s="73">
        <v>0</v>
      </c>
      <c r="IL222" s="4" t="s">
        <v>2843</v>
      </c>
      <c r="IM222" s="73">
        <v>0</v>
      </c>
      <c r="IN222" s="73">
        <v>0.3</v>
      </c>
      <c r="IO222" s="73">
        <v>0</v>
      </c>
      <c r="IP222" s="4" t="s">
        <v>2844</v>
      </c>
      <c r="IQ222" s="4" t="s">
        <v>2845</v>
      </c>
      <c r="IR222" s="73">
        <v>22</v>
      </c>
      <c r="IS222" s="4"/>
      <c r="IT222" s="73">
        <v>1</v>
      </c>
      <c r="IU222" s="73">
        <v>21</v>
      </c>
      <c r="IV222" s="73">
        <v>21</v>
      </c>
      <c r="IW222" s="4"/>
      <c r="IX222" s="73">
        <v>1</v>
      </c>
      <c r="IY222" s="4" t="s">
        <v>2846</v>
      </c>
      <c r="IZ222" s="4" t="s">
        <v>1150</v>
      </c>
      <c r="JA222" s="73">
        <v>40</v>
      </c>
      <c r="JB222" s="4"/>
      <c r="JC222" s="73">
        <v>1</v>
      </c>
      <c r="JD222" s="4" t="s">
        <v>2847</v>
      </c>
      <c r="JE222" s="73">
        <v>60</v>
      </c>
      <c r="JF222" s="4"/>
      <c r="JG222" s="73">
        <v>1</v>
      </c>
      <c r="JH222" s="4" t="s">
        <v>2848</v>
      </c>
      <c r="JI222" s="7">
        <v>3</v>
      </c>
      <c r="JJ222" s="7">
        <v>1</v>
      </c>
      <c r="JK222" s="7">
        <v>2</v>
      </c>
      <c r="JL222" s="7">
        <v>2</v>
      </c>
      <c r="JM222" s="4" t="s">
        <v>2849</v>
      </c>
      <c r="JN222" s="7">
        <v>3</v>
      </c>
      <c r="JO222" s="7">
        <v>1</v>
      </c>
      <c r="JP222" s="7">
        <v>3</v>
      </c>
      <c r="JQ222" s="7">
        <v>1</v>
      </c>
      <c r="JR222" s="7">
        <v>2</v>
      </c>
      <c r="JS222" s="4" t="s">
        <v>2850</v>
      </c>
      <c r="JT222" s="7">
        <v>3</v>
      </c>
      <c r="JU222" s="7">
        <v>3</v>
      </c>
      <c r="JV222" s="4" t="s">
        <v>2851</v>
      </c>
      <c r="JW222" s="7">
        <v>3</v>
      </c>
      <c r="JX222" s="7">
        <v>3</v>
      </c>
      <c r="JY222" s="7">
        <v>3</v>
      </c>
      <c r="JZ222" s="7">
        <v>3</v>
      </c>
      <c r="KA222" s="7">
        <v>0</v>
      </c>
      <c r="KB222" s="4" t="s">
        <v>336</v>
      </c>
      <c r="KC222" s="4" t="s">
        <v>313</v>
      </c>
      <c r="KD222" s="7">
        <v>2</v>
      </c>
      <c r="KE222" s="7">
        <v>1.0620000000000001</v>
      </c>
      <c r="KF222" s="7">
        <v>20.553000000000001</v>
      </c>
      <c r="KG222" s="7">
        <v>30.468</v>
      </c>
      <c r="KH222" s="7">
        <v>10</v>
      </c>
      <c r="KI222" s="7">
        <v>3</v>
      </c>
      <c r="KJ222" s="7">
        <v>1</v>
      </c>
      <c r="KK222" s="7">
        <v>4</v>
      </c>
      <c r="KL222" s="7">
        <v>2</v>
      </c>
      <c r="KM222" s="7">
        <v>5</v>
      </c>
      <c r="KN222" s="7">
        <v>10</v>
      </c>
      <c r="KO222" s="7">
        <v>1</v>
      </c>
      <c r="KP222" s="4" t="s">
        <v>448</v>
      </c>
      <c r="KQ222" s="4" t="s">
        <v>313</v>
      </c>
      <c r="KR222" s="7">
        <v>1</v>
      </c>
      <c r="KS222" s="4" t="s">
        <v>2852</v>
      </c>
      <c r="KT222" s="4" t="s">
        <v>313</v>
      </c>
      <c r="KU222" s="7">
        <v>1</v>
      </c>
      <c r="KV222" s="7">
        <v>4</v>
      </c>
      <c r="KW222" s="7">
        <v>4</v>
      </c>
      <c r="KX222" s="7">
        <v>3</v>
      </c>
      <c r="KY222" s="7">
        <v>4</v>
      </c>
      <c r="KZ222" s="7">
        <v>1</v>
      </c>
      <c r="LA222" s="7">
        <v>2</v>
      </c>
      <c r="LB222" s="7">
        <v>3</v>
      </c>
      <c r="LC222" s="7">
        <v>4</v>
      </c>
      <c r="LD222" s="7">
        <v>5</v>
      </c>
      <c r="LE222" s="7">
        <v>2</v>
      </c>
      <c r="LF222" s="7">
        <v>3</v>
      </c>
      <c r="LG222" s="7">
        <v>4</v>
      </c>
      <c r="LH222" s="7">
        <v>2</v>
      </c>
      <c r="LI222" s="7">
        <v>1</v>
      </c>
      <c r="LJ222" s="7">
        <v>2</v>
      </c>
      <c r="LK222" s="7">
        <v>2</v>
      </c>
      <c r="LL222" s="7">
        <v>3</v>
      </c>
      <c r="LM222" s="7">
        <v>2</v>
      </c>
      <c r="LN222" s="7">
        <v>2</v>
      </c>
      <c r="LO222" s="7">
        <v>4</v>
      </c>
      <c r="LP222" s="7">
        <v>3</v>
      </c>
      <c r="LQ222" s="7">
        <v>2</v>
      </c>
      <c r="LR222" s="7">
        <v>4</v>
      </c>
      <c r="LS222" s="7">
        <v>1</v>
      </c>
      <c r="LT222" s="7">
        <v>3</v>
      </c>
      <c r="LU222" s="7">
        <v>2</v>
      </c>
      <c r="LV222" s="4" t="s">
        <v>313</v>
      </c>
      <c r="LW222" s="4" t="s">
        <v>313</v>
      </c>
      <c r="LX222" s="4" t="s">
        <v>313</v>
      </c>
      <c r="LY222" s="4" t="s">
        <v>313</v>
      </c>
      <c r="LZ222" s="7">
        <v>42</v>
      </c>
      <c r="MA222">
        <f t="shared" si="175"/>
        <v>11</v>
      </c>
      <c r="MB222">
        <f t="shared" si="176"/>
        <v>19</v>
      </c>
      <c r="MC222">
        <f t="shared" si="177"/>
        <v>15</v>
      </c>
      <c r="MD222">
        <f t="shared" si="178"/>
        <v>15</v>
      </c>
      <c r="ME222">
        <f t="shared" si="208"/>
        <v>36</v>
      </c>
      <c r="MF222">
        <f t="shared" si="209"/>
        <v>1.8333333333333333</v>
      </c>
      <c r="MG222">
        <f t="shared" si="210"/>
        <v>3.1666666666666665</v>
      </c>
      <c r="MH222">
        <f t="shared" si="211"/>
        <v>3</v>
      </c>
      <c r="MI222">
        <f t="shared" si="212"/>
        <v>3</v>
      </c>
      <c r="MJ222">
        <f t="shared" si="213"/>
        <v>3</v>
      </c>
      <c r="MK222">
        <f t="shared" si="214"/>
        <v>2</v>
      </c>
      <c r="ML222">
        <f t="shared" si="215"/>
        <v>3.8</v>
      </c>
      <c r="MM222">
        <f t="shared" si="216"/>
        <v>3</v>
      </c>
      <c r="MN222">
        <f t="shared" si="217"/>
        <v>3</v>
      </c>
      <c r="MO222">
        <f t="shared" si="218"/>
        <v>2.1666666666666665</v>
      </c>
      <c r="MP222">
        <f t="shared" si="219"/>
        <v>3.6666666666666665</v>
      </c>
      <c r="MQ222">
        <f t="shared" si="220"/>
        <v>2.3333333333333335</v>
      </c>
      <c r="MR222">
        <f t="shared" si="221"/>
        <v>3.3333333333333335</v>
      </c>
      <c r="MS222">
        <f t="shared" si="222"/>
        <v>97.571428571428569</v>
      </c>
      <c r="MT222">
        <f t="shared" si="223"/>
        <v>99.857142857142861</v>
      </c>
      <c r="MU222" s="77">
        <f t="shared" si="179"/>
        <v>0</v>
      </c>
      <c r="MV222">
        <f t="shared" si="180"/>
        <v>0</v>
      </c>
      <c r="MW222">
        <v>0</v>
      </c>
      <c r="MX222">
        <v>0</v>
      </c>
      <c r="MY222">
        <f t="shared" si="181"/>
        <v>0</v>
      </c>
      <c r="MZ222">
        <v>0</v>
      </c>
      <c r="NA222">
        <v>0</v>
      </c>
      <c r="NB222">
        <f t="shared" si="182"/>
        <v>1</v>
      </c>
      <c r="NC222">
        <f t="shared" si="183"/>
        <v>0</v>
      </c>
      <c r="ND222">
        <f t="shared" si="184"/>
        <v>1</v>
      </c>
      <c r="NE222">
        <f t="shared" si="185"/>
        <v>0</v>
      </c>
      <c r="NF222">
        <f t="shared" si="186"/>
        <v>0</v>
      </c>
      <c r="NG222">
        <f t="shared" si="187"/>
        <v>0</v>
      </c>
      <c r="NH222">
        <f t="shared" si="188"/>
        <v>0</v>
      </c>
      <c r="NI222">
        <f t="shared" si="189"/>
        <v>0</v>
      </c>
      <c r="NJ222">
        <f t="shared" si="190"/>
        <v>1</v>
      </c>
      <c r="NK222">
        <f t="shared" si="191"/>
        <v>1</v>
      </c>
      <c r="NL222">
        <f t="shared" si="192"/>
        <v>1</v>
      </c>
      <c r="NM222">
        <f t="shared" si="193"/>
        <v>1</v>
      </c>
      <c r="NN222" s="77">
        <f t="shared" si="194"/>
        <v>1</v>
      </c>
      <c r="NO222" s="77">
        <f t="shared" si="195"/>
        <v>1</v>
      </c>
      <c r="NP222" s="77">
        <f t="shared" si="196"/>
        <v>0</v>
      </c>
      <c r="NQ222" s="77">
        <f t="shared" si="197"/>
        <v>0</v>
      </c>
      <c r="NR222" s="77">
        <f t="shared" si="198"/>
        <v>0</v>
      </c>
      <c r="NS222" s="77">
        <f t="shared" si="199"/>
        <v>0</v>
      </c>
      <c r="NT222" s="77">
        <f t="shared" si="200"/>
        <v>0</v>
      </c>
      <c r="NU222" s="77">
        <f t="shared" si="201"/>
        <v>0</v>
      </c>
      <c r="NV222" s="77">
        <f t="shared" si="202"/>
        <v>0</v>
      </c>
      <c r="NW222" s="77" t="e">
        <f>IF(LEN(VLOOKUP(I:I,#REF!, 2, 0))=0, "", VLOOKUP(I:I,#REF!, 2, 0))</f>
        <v>#REF!</v>
      </c>
      <c r="NX222" s="77" t="e">
        <f>IF(LEN(VLOOKUP(I:I,#REF!, 3, 0))=0, "", VLOOKUP(I:I,#REF!, 3, 0))</f>
        <v>#REF!</v>
      </c>
      <c r="NY222" s="77">
        <f t="shared" si="224"/>
        <v>0</v>
      </c>
      <c r="NZ222" s="77">
        <f t="shared" si="225"/>
        <v>0</v>
      </c>
      <c r="OA222" s="77">
        <f t="shared" si="226"/>
        <v>0</v>
      </c>
      <c r="OB222" s="77">
        <f t="shared" si="203"/>
        <v>0.33333333333333331</v>
      </c>
      <c r="OC222">
        <f t="shared" si="204"/>
        <v>1</v>
      </c>
      <c r="OD222" s="77">
        <f t="shared" si="227"/>
        <v>0</v>
      </c>
      <c r="OE222">
        <f t="shared" si="205"/>
        <v>0.4</v>
      </c>
      <c r="OF222">
        <f t="shared" si="206"/>
        <v>0.36363636363636365</v>
      </c>
      <c r="OG222" t="e">
        <f t="shared" si="228"/>
        <v>#REF!</v>
      </c>
      <c r="OH222">
        <f t="shared" si="207"/>
        <v>0.16666666666666666</v>
      </c>
      <c r="OI222">
        <f t="shared" si="229"/>
        <v>0.5</v>
      </c>
      <c r="OJ222" s="77">
        <f t="shared" si="230"/>
        <v>0</v>
      </c>
      <c r="OK222" t="e">
        <f>IF(LEN(VLOOKUP(I:I,#REF!, 2, 0))=0, "", VLOOKUP(I:I,#REF!, 2, 0))</f>
        <v>#REF!</v>
      </c>
      <c r="OL222" t="e">
        <f>IF(LEN(VLOOKUP(I:I,#REF!, 3, 0))=0, "", VLOOKUP(I:I,#REF!, 3, 0))</f>
        <v>#REF!</v>
      </c>
      <c r="OM222">
        <v>3</v>
      </c>
      <c r="ON222">
        <v>1</v>
      </c>
      <c r="OO222" s="1">
        <v>0</v>
      </c>
      <c r="OP222">
        <f t="shared" si="231"/>
        <v>15</v>
      </c>
      <c r="OQ222">
        <v>0</v>
      </c>
      <c r="OR222">
        <v>7</v>
      </c>
      <c r="OS222">
        <f t="shared" si="232"/>
        <v>8</v>
      </c>
    </row>
    <row r="223" spans="3:409" ht="18" customHeight="1">
      <c r="F223">
        <v>1</v>
      </c>
      <c r="G223">
        <v>1</v>
      </c>
      <c r="H223" s="110" t="s">
        <v>2853</v>
      </c>
      <c r="I223" s="110" t="s">
        <v>2853</v>
      </c>
      <c r="J223" s="5"/>
      <c r="K223" s="6">
        <v>44264.410740740743</v>
      </c>
      <c r="L223" s="6">
        <v>44264.445983796293</v>
      </c>
      <c r="M223" s="7">
        <v>100</v>
      </c>
      <c r="N223" s="7">
        <v>2</v>
      </c>
      <c r="O223" s="73">
        <v>1</v>
      </c>
      <c r="P223" s="4" t="s">
        <v>313</v>
      </c>
      <c r="Q223" s="7">
        <v>3044</v>
      </c>
      <c r="R223" s="7">
        <v>1</v>
      </c>
      <c r="S223" s="6">
        <v>44264.445995092596</v>
      </c>
      <c r="T223" s="4" t="s">
        <v>314</v>
      </c>
      <c r="U223" s="4" t="s">
        <v>1220</v>
      </c>
      <c r="V223" s="4" t="s">
        <v>1221</v>
      </c>
      <c r="W223" s="4" t="s">
        <v>979</v>
      </c>
      <c r="X223" s="7">
        <v>10.52</v>
      </c>
      <c r="Y223" s="7">
        <v>32.151000000000003</v>
      </c>
      <c r="Z223" s="7">
        <v>34.695</v>
      </c>
      <c r="AA223" s="7">
        <v>46</v>
      </c>
      <c r="AB223" s="7">
        <v>3</v>
      </c>
      <c r="AC223" s="7">
        <v>0</v>
      </c>
      <c r="AD223" s="7">
        <v>0</v>
      </c>
      <c r="AE223" s="7">
        <v>0</v>
      </c>
      <c r="AF223" s="7">
        <v>0</v>
      </c>
      <c r="AG223" s="7">
        <v>0</v>
      </c>
      <c r="AH223" s="7">
        <v>0</v>
      </c>
      <c r="AI223" s="7">
        <v>0</v>
      </c>
      <c r="AJ223" s="4" t="s">
        <v>2854</v>
      </c>
      <c r="AK223" s="7">
        <v>3.0430000000000001</v>
      </c>
      <c r="AL223" s="7">
        <v>4.7169999999999996</v>
      </c>
      <c r="AM223" s="7">
        <v>5.3</v>
      </c>
      <c r="AN223" s="7">
        <v>2</v>
      </c>
      <c r="AO223" s="7">
        <v>3</v>
      </c>
      <c r="AP223" s="7">
        <v>0</v>
      </c>
      <c r="AQ223" s="7">
        <v>156.02799999999999</v>
      </c>
      <c r="AR223" s="7">
        <v>162.21100000000001</v>
      </c>
      <c r="AS223" s="7">
        <v>163.726</v>
      </c>
      <c r="AT223" s="7">
        <v>21</v>
      </c>
      <c r="AU223" s="7">
        <v>11.579000000000001</v>
      </c>
      <c r="AV223" s="7">
        <v>162.279</v>
      </c>
      <c r="AW223" s="7">
        <v>164.84899999999999</v>
      </c>
      <c r="AX223" s="7">
        <v>22</v>
      </c>
      <c r="AY223" s="4" t="s">
        <v>377</v>
      </c>
      <c r="AZ223" s="4" t="s">
        <v>377</v>
      </c>
      <c r="BA223" s="4"/>
      <c r="BB223" s="73">
        <v>1</v>
      </c>
      <c r="BC223" s="4" t="s">
        <v>2855</v>
      </c>
      <c r="BD223" s="7">
        <v>285.95100000000002</v>
      </c>
      <c r="BE223" s="7">
        <v>286.81599999999997</v>
      </c>
      <c r="BF223" s="7">
        <v>288.78500000000003</v>
      </c>
      <c r="BG223" s="7">
        <v>2</v>
      </c>
      <c r="BH223" s="7">
        <v>0.84299999999999997</v>
      </c>
      <c r="BI223" s="7">
        <v>0.84299999999999997</v>
      </c>
      <c r="BJ223" s="7">
        <v>5.56</v>
      </c>
      <c r="BK223" s="7">
        <v>1</v>
      </c>
      <c r="BL223" s="4" t="s">
        <v>377</v>
      </c>
      <c r="BM223" s="7">
        <v>0.56200000000000006</v>
      </c>
      <c r="BN223" s="7">
        <v>0.56200000000000006</v>
      </c>
      <c r="BO223" s="7">
        <v>78.501999999999995</v>
      </c>
      <c r="BP223" s="7">
        <v>1</v>
      </c>
      <c r="BQ223" s="7">
        <v>100</v>
      </c>
      <c r="BR223" s="7">
        <v>100</v>
      </c>
      <c r="BS223" s="7">
        <v>6.1109999999999998</v>
      </c>
      <c r="BT223" s="7">
        <v>108.316</v>
      </c>
      <c r="BU223" s="7">
        <v>133.154</v>
      </c>
      <c r="BV223" s="7">
        <v>6</v>
      </c>
      <c r="BW223" s="4" t="s">
        <v>1116</v>
      </c>
      <c r="BX223" s="4" t="s">
        <v>510</v>
      </c>
      <c r="BY223" s="4" t="s">
        <v>956</v>
      </c>
      <c r="BZ223" s="73">
        <v>1</v>
      </c>
      <c r="CA223" s="4" t="s">
        <v>2856</v>
      </c>
      <c r="CB223" s="7">
        <v>0</v>
      </c>
      <c r="CC223" s="7">
        <v>0</v>
      </c>
      <c r="CD223" s="7">
        <v>47.243000000000002</v>
      </c>
      <c r="CE223" s="7">
        <v>0</v>
      </c>
      <c r="CF223" s="7">
        <v>100</v>
      </c>
      <c r="CG223" s="7">
        <v>100</v>
      </c>
      <c r="CH223" s="7">
        <v>35.509</v>
      </c>
      <c r="CI223" s="7">
        <v>49.540999999999997</v>
      </c>
      <c r="CJ223" s="7">
        <v>50.478999999999999</v>
      </c>
      <c r="CK223" s="7">
        <v>4</v>
      </c>
      <c r="CL223" s="97" t="s">
        <v>413</v>
      </c>
      <c r="CM223" s="94" t="s">
        <v>414</v>
      </c>
      <c r="CN223" s="7">
        <v>0</v>
      </c>
      <c r="CO223" s="7">
        <v>0</v>
      </c>
      <c r="CP223" s="7">
        <v>167.696</v>
      </c>
      <c r="CQ223" s="7">
        <v>0</v>
      </c>
      <c r="CR223" s="7">
        <v>100</v>
      </c>
      <c r="CS223" s="7">
        <v>100</v>
      </c>
      <c r="CT223" s="7">
        <v>3</v>
      </c>
      <c r="CU223" s="7">
        <v>0</v>
      </c>
      <c r="CV223" s="4" t="s">
        <v>2857</v>
      </c>
      <c r="CW223" s="7">
        <v>0</v>
      </c>
      <c r="CX223" s="7">
        <v>0</v>
      </c>
      <c r="CY223" s="7">
        <v>227.74100000000001</v>
      </c>
      <c r="CZ223" s="7">
        <v>0</v>
      </c>
      <c r="DA223" s="7">
        <v>1.371</v>
      </c>
      <c r="DB223" s="7">
        <v>6.08</v>
      </c>
      <c r="DC223" s="7">
        <v>7.7460000000000004</v>
      </c>
      <c r="DD223" s="7">
        <v>3</v>
      </c>
      <c r="DE223" s="4" t="s">
        <v>377</v>
      </c>
      <c r="DF223" s="7">
        <v>0</v>
      </c>
      <c r="DG223" s="7">
        <v>0</v>
      </c>
      <c r="DH223" s="7">
        <v>25.931000000000001</v>
      </c>
      <c r="DI223" s="7">
        <v>0</v>
      </c>
      <c r="DJ223" s="7">
        <v>100</v>
      </c>
      <c r="DK223" s="7">
        <v>100</v>
      </c>
      <c r="DL223" s="7">
        <v>0.54800000000000004</v>
      </c>
      <c r="DM223" s="7">
        <v>68.105999999999995</v>
      </c>
      <c r="DN223" s="7">
        <v>106.754</v>
      </c>
      <c r="DO223" s="7">
        <v>9</v>
      </c>
      <c r="DP223" s="4" t="s">
        <v>1116</v>
      </c>
      <c r="DQ223" s="4" t="s">
        <v>510</v>
      </c>
      <c r="DR223" s="4" t="s">
        <v>956</v>
      </c>
      <c r="DS223" s="73">
        <v>1</v>
      </c>
      <c r="DT223" s="4" t="s">
        <v>2858</v>
      </c>
      <c r="DU223" s="7">
        <v>0</v>
      </c>
      <c r="DV223" s="7">
        <v>0</v>
      </c>
      <c r="DW223" s="7">
        <v>80.861000000000004</v>
      </c>
      <c r="DX223" s="7">
        <v>0</v>
      </c>
      <c r="DY223" s="7">
        <v>100</v>
      </c>
      <c r="DZ223" s="7">
        <v>100</v>
      </c>
      <c r="EA223" s="7">
        <v>0.67400000000000004</v>
      </c>
      <c r="EB223" s="7">
        <v>29.92</v>
      </c>
      <c r="EC223" s="7">
        <v>36.814</v>
      </c>
      <c r="ED223" s="7">
        <v>3</v>
      </c>
      <c r="EE223" s="94" t="s">
        <v>417</v>
      </c>
      <c r="EF223" s="94" t="s">
        <v>364</v>
      </c>
      <c r="EG223" s="7">
        <v>132.374</v>
      </c>
      <c r="EH223" s="7">
        <v>135.023</v>
      </c>
      <c r="EI223" s="7">
        <v>136.61799999999999</v>
      </c>
      <c r="EJ223" s="7">
        <v>2</v>
      </c>
      <c r="EK223" s="7">
        <v>100</v>
      </c>
      <c r="EL223" s="7">
        <v>100</v>
      </c>
      <c r="EM223" s="7">
        <v>2</v>
      </c>
      <c r="EN223" s="7">
        <v>0</v>
      </c>
      <c r="EO223" s="4" t="s">
        <v>2859</v>
      </c>
      <c r="EP223" s="7">
        <v>2.9009999999999998</v>
      </c>
      <c r="EQ223" s="7">
        <v>45.951999999999998</v>
      </c>
      <c r="ER223" s="7">
        <v>46.792999999999999</v>
      </c>
      <c r="ES223" s="7">
        <v>41</v>
      </c>
      <c r="ET223" s="4" t="s">
        <v>2860</v>
      </c>
      <c r="EU223" s="7">
        <v>35.921999999999997</v>
      </c>
      <c r="EV223" s="7">
        <v>35.921999999999997</v>
      </c>
      <c r="EW223" s="7">
        <v>410.30099999999999</v>
      </c>
      <c r="EX223" s="7">
        <v>1</v>
      </c>
      <c r="EY223" s="7">
        <v>100</v>
      </c>
      <c r="EZ223" s="7">
        <v>100</v>
      </c>
      <c r="FA223" s="7">
        <v>13.031000000000001</v>
      </c>
      <c r="FB223" s="7">
        <v>23.029</v>
      </c>
      <c r="FC223" s="7">
        <v>53.966000000000001</v>
      </c>
      <c r="FD223" s="7">
        <v>7</v>
      </c>
      <c r="FE223" s="4" t="s">
        <v>2861</v>
      </c>
      <c r="FF223" s="7">
        <v>1</v>
      </c>
      <c r="FG223" s="7">
        <v>4</v>
      </c>
      <c r="FH223" s="7">
        <v>2</v>
      </c>
      <c r="FI223" s="7">
        <v>0</v>
      </c>
      <c r="FJ223" s="7">
        <v>2</v>
      </c>
      <c r="FK223" s="7">
        <v>0</v>
      </c>
      <c r="FL223" s="4" t="s">
        <v>336</v>
      </c>
      <c r="FM223" s="4" t="s">
        <v>2862</v>
      </c>
      <c r="FN223" s="7">
        <v>1</v>
      </c>
      <c r="FO223" s="7">
        <v>6.6929999999999996</v>
      </c>
      <c r="FP223" s="7">
        <v>55.048000000000002</v>
      </c>
      <c r="FQ223" s="7">
        <v>59.530999999999999</v>
      </c>
      <c r="FR223" s="7">
        <v>12</v>
      </c>
      <c r="FS223" s="4" t="s">
        <v>323</v>
      </c>
      <c r="FT223" s="4" t="s">
        <v>323</v>
      </c>
      <c r="FU223" s="4"/>
      <c r="FV223" s="73">
        <v>1</v>
      </c>
      <c r="FW223" s="4" t="s">
        <v>2863</v>
      </c>
      <c r="FX223" s="4" t="s">
        <v>339</v>
      </c>
      <c r="FY223" s="7">
        <v>3.6309999999999998</v>
      </c>
      <c r="FZ223" s="7">
        <v>116.786</v>
      </c>
      <c r="GA223" s="7">
        <v>117.815</v>
      </c>
      <c r="GB223" s="7">
        <v>8</v>
      </c>
      <c r="GC223" s="4" t="s">
        <v>368</v>
      </c>
      <c r="GD223" s="4" t="s">
        <v>368</v>
      </c>
      <c r="GE223" s="4"/>
      <c r="GF223" s="73">
        <v>1</v>
      </c>
      <c r="GG223" s="4" t="s">
        <v>2864</v>
      </c>
      <c r="GH223" s="4" t="s">
        <v>339</v>
      </c>
      <c r="GI223" s="7">
        <v>3.637</v>
      </c>
      <c r="GJ223" s="7">
        <v>29.788</v>
      </c>
      <c r="GK223" s="7">
        <v>70.423000000000002</v>
      </c>
      <c r="GL223" s="7">
        <v>4</v>
      </c>
      <c r="GM223" s="7">
        <v>1</v>
      </c>
      <c r="GN223" s="4" t="s">
        <v>2865</v>
      </c>
      <c r="GO223" s="7">
        <v>11.906000000000001</v>
      </c>
      <c r="GP223" s="7">
        <v>25.155999999999999</v>
      </c>
      <c r="GQ223" s="7">
        <v>30.018999999999998</v>
      </c>
      <c r="GR223" s="7">
        <v>6</v>
      </c>
      <c r="GS223" s="7">
        <v>2</v>
      </c>
      <c r="GT223" s="7">
        <v>3</v>
      </c>
      <c r="GU223" s="7">
        <v>0</v>
      </c>
      <c r="GV223" s="7">
        <v>1</v>
      </c>
      <c r="GW223" s="4" t="s">
        <v>448</v>
      </c>
      <c r="GX223" s="7">
        <v>0.73299999999999998</v>
      </c>
      <c r="GY223" s="7">
        <v>4.2939999999999996</v>
      </c>
      <c r="GZ223" s="7">
        <v>7.9269999999999996</v>
      </c>
      <c r="HA223" s="7">
        <v>9</v>
      </c>
      <c r="HB223" s="7">
        <v>1</v>
      </c>
      <c r="HC223" s="7">
        <v>1</v>
      </c>
      <c r="HD223" s="7">
        <v>1</v>
      </c>
      <c r="HE223" s="7">
        <v>1</v>
      </c>
      <c r="HF223" s="7">
        <v>1</v>
      </c>
      <c r="HG223" s="7">
        <v>1</v>
      </c>
      <c r="HH223" s="7">
        <v>1</v>
      </c>
      <c r="HI223" s="4" t="s">
        <v>346</v>
      </c>
      <c r="HJ223" s="4" t="s">
        <v>347</v>
      </c>
      <c r="HK223" s="8"/>
      <c r="HL223" s="4" t="s">
        <v>2853</v>
      </c>
      <c r="HM223" s="6">
        <v>44267.405381944445</v>
      </c>
      <c r="HN223" s="6">
        <v>44267.428587962961</v>
      </c>
      <c r="HO223" s="7">
        <v>100</v>
      </c>
      <c r="HP223" s="7">
        <v>2005</v>
      </c>
      <c r="HQ223" s="7">
        <v>1</v>
      </c>
      <c r="HR223" s="6">
        <v>44267.428627222223</v>
      </c>
      <c r="HS223" s="4" t="s">
        <v>314</v>
      </c>
      <c r="HT223" s="4" t="s">
        <v>1220</v>
      </c>
      <c r="HU223" s="4" t="s">
        <v>1221</v>
      </c>
      <c r="HV223" s="4" t="s">
        <v>979</v>
      </c>
      <c r="HW223" s="7">
        <v>1</v>
      </c>
      <c r="HX223" s="7">
        <v>2</v>
      </c>
      <c r="HY223" s="7">
        <v>1</v>
      </c>
      <c r="HZ223" s="7">
        <v>1</v>
      </c>
      <c r="IA223" s="7">
        <v>1</v>
      </c>
      <c r="IB223" s="7">
        <v>1</v>
      </c>
      <c r="IC223" s="7">
        <v>1</v>
      </c>
      <c r="ID223" s="7">
        <v>1</v>
      </c>
      <c r="IE223" s="4" t="s">
        <v>2866</v>
      </c>
      <c r="IF223" s="7">
        <v>3</v>
      </c>
      <c r="IG223" s="7">
        <v>0</v>
      </c>
      <c r="IH223" s="4" t="s">
        <v>391</v>
      </c>
      <c r="II223" s="4" t="s">
        <v>391</v>
      </c>
      <c r="IJ223" s="4"/>
      <c r="IK223" s="73">
        <v>1</v>
      </c>
      <c r="IL223" s="73">
        <v>33</v>
      </c>
      <c r="IM223" s="73">
        <v>33</v>
      </c>
      <c r="IN223" s="4"/>
      <c r="IO223" s="73">
        <v>1</v>
      </c>
      <c r="IP223" s="4" t="s">
        <v>2867</v>
      </c>
      <c r="IQ223" s="73">
        <v>22</v>
      </c>
      <c r="IR223" s="73">
        <v>22</v>
      </c>
      <c r="IS223" s="4"/>
      <c r="IT223" s="73">
        <v>1</v>
      </c>
      <c r="IU223" s="73">
        <v>21</v>
      </c>
      <c r="IV223" s="73">
        <v>21</v>
      </c>
      <c r="IW223" s="4"/>
      <c r="IX223" s="73">
        <v>1</v>
      </c>
      <c r="IY223" s="4" t="s">
        <v>2868</v>
      </c>
      <c r="IZ223" s="73">
        <v>40</v>
      </c>
      <c r="JA223" s="73">
        <v>40</v>
      </c>
      <c r="JB223" s="4"/>
      <c r="JC223" s="73">
        <v>1</v>
      </c>
      <c r="JD223" s="73">
        <v>60</v>
      </c>
      <c r="JE223" s="73">
        <v>60</v>
      </c>
      <c r="JF223" s="4"/>
      <c r="JG223" s="73">
        <v>1</v>
      </c>
      <c r="JH223" s="4" t="s">
        <v>2869</v>
      </c>
      <c r="JI223" s="7">
        <v>3</v>
      </c>
      <c r="JJ223" s="7">
        <v>0</v>
      </c>
      <c r="JK223" s="7">
        <v>2</v>
      </c>
      <c r="JL223" s="7">
        <v>2</v>
      </c>
      <c r="JM223" s="4" t="s">
        <v>2870</v>
      </c>
      <c r="JN223" s="7">
        <v>1</v>
      </c>
      <c r="JO223" s="7">
        <v>2</v>
      </c>
      <c r="JP223" s="7">
        <v>2</v>
      </c>
      <c r="JQ223" s="7">
        <v>3</v>
      </c>
      <c r="JR223" s="7">
        <v>1</v>
      </c>
      <c r="JS223" s="4" t="s">
        <v>2871</v>
      </c>
      <c r="JT223" s="7">
        <v>2</v>
      </c>
      <c r="JU223" s="7">
        <v>1</v>
      </c>
      <c r="JV223" s="4" t="s">
        <v>2872</v>
      </c>
      <c r="JW223" s="7">
        <v>2</v>
      </c>
      <c r="JX223" s="7">
        <v>3</v>
      </c>
      <c r="JY223" s="7">
        <v>0</v>
      </c>
      <c r="JZ223" s="7">
        <v>1</v>
      </c>
      <c r="KA223" s="7">
        <v>0</v>
      </c>
      <c r="KB223" s="4" t="s">
        <v>336</v>
      </c>
      <c r="KC223" s="4" t="s">
        <v>2862</v>
      </c>
      <c r="KD223" s="7">
        <v>1</v>
      </c>
      <c r="KE223" s="7">
        <v>0.93</v>
      </c>
      <c r="KF223" s="7">
        <v>4.1520000000000001</v>
      </c>
      <c r="KG223" s="7">
        <v>5.35</v>
      </c>
      <c r="KH223" s="7">
        <v>7</v>
      </c>
      <c r="KI223" s="7">
        <v>1</v>
      </c>
      <c r="KJ223" s="7">
        <v>1</v>
      </c>
      <c r="KK223" s="7">
        <v>1</v>
      </c>
      <c r="KL223" s="7">
        <v>1</v>
      </c>
      <c r="KM223" s="7">
        <v>1</v>
      </c>
      <c r="KN223" s="7">
        <v>11</v>
      </c>
      <c r="KO223" s="7">
        <v>1</v>
      </c>
      <c r="KP223" s="4" t="s">
        <v>322</v>
      </c>
      <c r="KQ223" s="4" t="s">
        <v>313</v>
      </c>
      <c r="KR223" s="7">
        <v>0</v>
      </c>
      <c r="KS223" s="4" t="s">
        <v>329</v>
      </c>
      <c r="KT223" s="4" t="s">
        <v>313</v>
      </c>
      <c r="KU223" s="7">
        <v>4</v>
      </c>
      <c r="KV223" s="7">
        <v>4</v>
      </c>
      <c r="KW223" s="7">
        <v>4</v>
      </c>
      <c r="KX223" s="7">
        <v>4</v>
      </c>
      <c r="KY223" s="7">
        <v>4</v>
      </c>
      <c r="KZ223" s="7">
        <v>4</v>
      </c>
      <c r="LA223" s="7">
        <v>4</v>
      </c>
      <c r="LB223" s="7">
        <v>5</v>
      </c>
      <c r="LC223" s="7">
        <v>5</v>
      </c>
      <c r="LD223" s="7">
        <v>5</v>
      </c>
      <c r="LE223" s="7">
        <v>5</v>
      </c>
      <c r="LF223" s="7">
        <v>4</v>
      </c>
      <c r="LG223" s="7">
        <v>4</v>
      </c>
      <c r="LH223" s="7">
        <v>1</v>
      </c>
      <c r="LI223" s="7">
        <v>4</v>
      </c>
      <c r="LJ223" s="7">
        <v>4</v>
      </c>
      <c r="LK223" s="7">
        <v>4</v>
      </c>
      <c r="LL223" s="7">
        <v>4</v>
      </c>
      <c r="LM223" s="7">
        <v>4</v>
      </c>
      <c r="LN223" s="7">
        <v>4</v>
      </c>
      <c r="LO223" s="7">
        <v>4</v>
      </c>
      <c r="LP223" s="7">
        <v>4</v>
      </c>
      <c r="LQ223" s="7">
        <v>4</v>
      </c>
      <c r="LR223" s="7">
        <v>4</v>
      </c>
      <c r="LS223" s="7">
        <v>4</v>
      </c>
      <c r="LT223" s="7">
        <v>4</v>
      </c>
      <c r="LU223" s="7">
        <v>4</v>
      </c>
      <c r="LV223" s="4" t="s">
        <v>2873</v>
      </c>
      <c r="LW223" s="4" t="s">
        <v>2873</v>
      </c>
      <c r="LX223" s="4" t="s">
        <v>2874</v>
      </c>
      <c r="LY223" s="4" t="s">
        <v>2875</v>
      </c>
      <c r="LZ223" s="7">
        <v>57</v>
      </c>
      <c r="MA223">
        <f t="shared" si="175"/>
        <v>0</v>
      </c>
      <c r="MB223">
        <f t="shared" si="176"/>
        <v>6</v>
      </c>
      <c r="MC223">
        <f t="shared" si="177"/>
        <v>5</v>
      </c>
      <c r="MD223">
        <f t="shared" si="178"/>
        <v>5</v>
      </c>
      <c r="ME223">
        <f t="shared" si="208"/>
        <v>52</v>
      </c>
      <c r="MF223">
        <f t="shared" si="209"/>
        <v>0</v>
      </c>
      <c r="MG223">
        <f t="shared" si="210"/>
        <v>1</v>
      </c>
      <c r="MH223">
        <f t="shared" si="211"/>
        <v>1</v>
      </c>
      <c r="MI223">
        <f t="shared" si="212"/>
        <v>1</v>
      </c>
      <c r="MJ223">
        <f t="shared" si="213"/>
        <v>4.333333333333333</v>
      </c>
      <c r="MK223">
        <f t="shared" si="214"/>
        <v>0</v>
      </c>
      <c r="ML223">
        <f t="shared" si="215"/>
        <v>2.6</v>
      </c>
      <c r="MM223">
        <f t="shared" si="216"/>
        <v>0</v>
      </c>
      <c r="MN223">
        <f t="shared" si="217"/>
        <v>3</v>
      </c>
      <c r="MO223">
        <f t="shared" si="218"/>
        <v>0</v>
      </c>
      <c r="MP223">
        <f t="shared" si="219"/>
        <v>2.6666666666666665</v>
      </c>
      <c r="MQ223">
        <f t="shared" si="220"/>
        <v>0</v>
      </c>
      <c r="MR223">
        <f t="shared" si="221"/>
        <v>3</v>
      </c>
      <c r="MS223">
        <f t="shared" si="222"/>
        <v>100</v>
      </c>
      <c r="MT223">
        <f t="shared" si="223"/>
        <v>100</v>
      </c>
      <c r="MU223" s="77">
        <f t="shared" si="179"/>
        <v>1</v>
      </c>
      <c r="MV223">
        <f t="shared" si="180"/>
        <v>1</v>
      </c>
      <c r="MW223">
        <v>1</v>
      </c>
      <c r="MX223">
        <v>1</v>
      </c>
      <c r="MY223">
        <f t="shared" si="181"/>
        <v>1</v>
      </c>
      <c r="MZ223">
        <v>1</v>
      </c>
      <c r="NA223">
        <v>1</v>
      </c>
      <c r="NB223">
        <f t="shared" si="182"/>
        <v>1</v>
      </c>
      <c r="NC223">
        <f t="shared" si="183"/>
        <v>1</v>
      </c>
      <c r="ND223">
        <f t="shared" si="184"/>
        <v>1</v>
      </c>
      <c r="NE223">
        <f t="shared" si="185"/>
        <v>1</v>
      </c>
      <c r="NF223">
        <f t="shared" si="186"/>
        <v>1</v>
      </c>
      <c r="NG223">
        <f t="shared" si="187"/>
        <v>0</v>
      </c>
      <c r="NH223">
        <f t="shared" si="188"/>
        <v>1</v>
      </c>
      <c r="NI223">
        <f t="shared" si="189"/>
        <v>1</v>
      </c>
      <c r="NJ223">
        <f t="shared" si="190"/>
        <v>1</v>
      </c>
      <c r="NK223">
        <f t="shared" si="191"/>
        <v>1</v>
      </c>
      <c r="NL223">
        <f t="shared" si="192"/>
        <v>1</v>
      </c>
      <c r="NM223">
        <f t="shared" si="193"/>
        <v>1</v>
      </c>
      <c r="NN223" s="77">
        <f t="shared" si="194"/>
        <v>1</v>
      </c>
      <c r="NO223" s="77">
        <f t="shared" si="195"/>
        <v>1</v>
      </c>
      <c r="NP223" s="77">
        <f t="shared" si="196"/>
        <v>1</v>
      </c>
      <c r="NQ223" s="77">
        <f t="shared" si="197"/>
        <v>1</v>
      </c>
      <c r="NR223" s="77">
        <f t="shared" si="198"/>
        <v>1</v>
      </c>
      <c r="NS223" s="77">
        <f t="shared" si="199"/>
        <v>1</v>
      </c>
      <c r="NT223" s="77">
        <f t="shared" si="200"/>
        <v>1</v>
      </c>
      <c r="NU223" s="77">
        <f t="shared" si="201"/>
        <v>1</v>
      </c>
      <c r="NV223" s="77">
        <f t="shared" si="202"/>
        <v>1</v>
      </c>
      <c r="NW223" s="77" t="e">
        <f>IF(LEN(VLOOKUP(I:I,#REF!, 2, 0))=0, "", VLOOKUP(I:I,#REF!, 2, 0))</f>
        <v>#REF!</v>
      </c>
      <c r="NX223" s="77" t="e">
        <f>IF(LEN(VLOOKUP(I:I,#REF!, 3, 0))=0, "", VLOOKUP(I:I,#REF!, 3, 0))</f>
        <v>#REF!</v>
      </c>
      <c r="NY223" s="77">
        <f t="shared" si="224"/>
        <v>1</v>
      </c>
      <c r="NZ223" s="77">
        <f t="shared" si="225"/>
        <v>1</v>
      </c>
      <c r="OA223" s="77">
        <f t="shared" si="226"/>
        <v>1</v>
      </c>
      <c r="OB223" s="77">
        <f t="shared" si="203"/>
        <v>0.83333333333333337</v>
      </c>
      <c r="OC223">
        <f t="shared" si="204"/>
        <v>1</v>
      </c>
      <c r="OD223" s="77">
        <f t="shared" si="227"/>
        <v>0.75</v>
      </c>
      <c r="OE223">
        <f t="shared" si="205"/>
        <v>1</v>
      </c>
      <c r="OF223">
        <f t="shared" si="206"/>
        <v>1</v>
      </c>
      <c r="OG223" t="e">
        <f t="shared" si="228"/>
        <v>#REF!</v>
      </c>
      <c r="OH223">
        <f t="shared" si="207"/>
        <v>0.91666666666666663</v>
      </c>
      <c r="OI223">
        <f t="shared" si="229"/>
        <v>1</v>
      </c>
      <c r="OJ223" s="77">
        <f t="shared" si="230"/>
        <v>0.875</v>
      </c>
      <c r="OK223" t="e">
        <f>IF(LEN(VLOOKUP(I:I,#REF!, 2, 0))=0, "", VLOOKUP(I:I,#REF!, 2, 0))</f>
        <v>#REF!</v>
      </c>
      <c r="OL223" t="e">
        <f>IF(LEN(VLOOKUP(I:I,#REF!, 3, 0))=0, "", VLOOKUP(I:I,#REF!, 3, 0))</f>
        <v>#REF!</v>
      </c>
      <c r="OM223" t="s">
        <v>353</v>
      </c>
      <c r="ON223" t="s">
        <v>353</v>
      </c>
      <c r="OO223" s="1">
        <v>1</v>
      </c>
      <c r="OP223">
        <f t="shared" si="231"/>
        <v>5</v>
      </c>
      <c r="OQ223">
        <v>0</v>
      </c>
      <c r="OR223">
        <v>7</v>
      </c>
      <c r="OS223">
        <f t="shared" si="232"/>
        <v>0</v>
      </c>
    </row>
    <row r="224" spans="3:409" ht="18" customHeight="1">
      <c r="F224">
        <v>1</v>
      </c>
      <c r="G224">
        <v>1</v>
      </c>
      <c r="H224" s="112" t="s">
        <v>6052</v>
      </c>
      <c r="I224" s="112" t="s">
        <v>6052</v>
      </c>
      <c r="J224" s="22"/>
      <c r="K224" s="23">
        <v>44264.580011574071</v>
      </c>
      <c r="L224" s="23">
        <v>44264.754803240743</v>
      </c>
      <c r="M224" s="24">
        <v>100</v>
      </c>
      <c r="N224" s="24">
        <v>1</v>
      </c>
      <c r="O224" s="74">
        <v>1</v>
      </c>
      <c r="P224" s="25" t="s">
        <v>313</v>
      </c>
      <c r="Q224" s="24">
        <v>15102</v>
      </c>
      <c r="R224" s="24">
        <v>1</v>
      </c>
      <c r="S224" s="23">
        <v>44264.75481820602</v>
      </c>
      <c r="T224" s="25" t="s">
        <v>314</v>
      </c>
      <c r="U224" s="25" t="s">
        <v>407</v>
      </c>
      <c r="V224" s="25" t="s">
        <v>444</v>
      </c>
      <c r="W224" s="25" t="s">
        <v>812</v>
      </c>
      <c r="X224" s="24">
        <v>13.45</v>
      </c>
      <c r="Y224" s="24">
        <v>50.965000000000003</v>
      </c>
      <c r="Z224" s="24">
        <v>53.070999999999998</v>
      </c>
      <c r="AA224" s="24">
        <v>10</v>
      </c>
      <c r="AB224" s="24">
        <v>2</v>
      </c>
      <c r="AC224" s="24">
        <v>1</v>
      </c>
      <c r="AD224" s="24">
        <v>0</v>
      </c>
      <c r="AE224" s="24">
        <v>2</v>
      </c>
      <c r="AF224" s="24">
        <v>3</v>
      </c>
      <c r="AG224" s="24">
        <v>3</v>
      </c>
      <c r="AH224" s="24">
        <v>2</v>
      </c>
      <c r="AI224" s="24">
        <v>2</v>
      </c>
      <c r="AJ224" s="25" t="s">
        <v>6053</v>
      </c>
      <c r="AK224" s="24">
        <v>7.78</v>
      </c>
      <c r="AL224" s="24">
        <v>12.744</v>
      </c>
      <c r="AM224" s="24">
        <v>14.6</v>
      </c>
      <c r="AN224" s="24">
        <v>5</v>
      </c>
      <c r="AO224" s="24">
        <v>3</v>
      </c>
      <c r="AP224" s="24">
        <v>0</v>
      </c>
      <c r="AQ224" s="24">
        <v>173.75299999999999</v>
      </c>
      <c r="AR224" s="24">
        <v>173.75299999999999</v>
      </c>
      <c r="AS224" s="24">
        <v>258.61099999999999</v>
      </c>
      <c r="AT224" s="24">
        <v>1</v>
      </c>
      <c r="AU224" s="24">
        <v>144.00299999999999</v>
      </c>
      <c r="AV224" s="24">
        <v>282.27999999999997</v>
      </c>
      <c r="AW224" s="24">
        <v>286.47699999999998</v>
      </c>
      <c r="AX224" s="24">
        <v>9</v>
      </c>
      <c r="AY224" s="25" t="s">
        <v>377</v>
      </c>
      <c r="AZ224" s="25" t="s">
        <v>377</v>
      </c>
      <c r="BA224" s="25"/>
      <c r="BB224" s="74">
        <v>1</v>
      </c>
      <c r="BC224" s="25" t="s">
        <v>6054</v>
      </c>
      <c r="BD224" s="24">
        <v>0</v>
      </c>
      <c r="BE224" s="24">
        <v>0</v>
      </c>
      <c r="BF224" s="24">
        <v>557.20299999999997</v>
      </c>
      <c r="BG224" s="24">
        <v>0</v>
      </c>
      <c r="BH224" s="24">
        <v>7.5990000000000002</v>
      </c>
      <c r="BI224" s="24">
        <v>9.4930000000000003</v>
      </c>
      <c r="BJ224" s="24">
        <v>32.673000000000002</v>
      </c>
      <c r="BK224" s="24">
        <v>2</v>
      </c>
      <c r="BL224" s="25" t="s">
        <v>1297</v>
      </c>
      <c r="BM224" s="24">
        <v>94.6</v>
      </c>
      <c r="BN224" s="24">
        <v>162.184</v>
      </c>
      <c r="BO224" s="24">
        <v>280.673</v>
      </c>
      <c r="BP224" s="24">
        <v>2</v>
      </c>
      <c r="BQ224" s="24">
        <v>83</v>
      </c>
      <c r="BR224" s="24">
        <v>74</v>
      </c>
      <c r="BS224" s="24">
        <v>22.911999999999999</v>
      </c>
      <c r="BT224" s="24">
        <v>479.154</v>
      </c>
      <c r="BU224" s="24">
        <v>514.81600000000003</v>
      </c>
      <c r="BV224" s="24">
        <v>23</v>
      </c>
      <c r="BW224" s="25" t="s">
        <v>1116</v>
      </c>
      <c r="BX224" s="25" t="s">
        <v>3754</v>
      </c>
      <c r="BY224" s="25" t="s">
        <v>956</v>
      </c>
      <c r="BZ224" s="74">
        <v>1</v>
      </c>
      <c r="CA224" s="25" t="s">
        <v>6055</v>
      </c>
      <c r="CB224" s="24">
        <v>0</v>
      </c>
      <c r="CC224" s="24">
        <v>0</v>
      </c>
      <c r="CD224" s="24">
        <v>52.194000000000003</v>
      </c>
      <c r="CE224" s="24">
        <v>0</v>
      </c>
      <c r="CF224" s="24">
        <v>84</v>
      </c>
      <c r="CG224" s="24">
        <v>58</v>
      </c>
      <c r="CH224" s="24">
        <v>4.2869999999999999</v>
      </c>
      <c r="CI224" s="24">
        <v>126.44499999999999</v>
      </c>
      <c r="CJ224" s="24">
        <v>130.79900000000001</v>
      </c>
      <c r="CK224" s="24">
        <v>5</v>
      </c>
      <c r="CL224" s="99" t="s">
        <v>413</v>
      </c>
      <c r="CM224" s="96" t="s">
        <v>414</v>
      </c>
      <c r="CN224" s="24">
        <v>55.12</v>
      </c>
      <c r="CO224" s="24">
        <v>55.12</v>
      </c>
      <c r="CP224" s="24">
        <v>215.87799999999999</v>
      </c>
      <c r="CQ224" s="24">
        <v>1</v>
      </c>
      <c r="CR224" s="24">
        <v>22</v>
      </c>
      <c r="CS224" s="24">
        <v>41</v>
      </c>
      <c r="CT224" s="24">
        <v>2</v>
      </c>
      <c r="CU224" s="24">
        <v>0</v>
      </c>
      <c r="CV224" s="25" t="s">
        <v>6056</v>
      </c>
      <c r="CW224" s="24">
        <v>47.554000000000002</v>
      </c>
      <c r="CX224" s="24">
        <v>47.554000000000002</v>
      </c>
      <c r="CY224" s="24">
        <v>5436.326</v>
      </c>
      <c r="CZ224" s="24">
        <v>1</v>
      </c>
      <c r="DA224" s="24">
        <v>2.1779999999999999</v>
      </c>
      <c r="DB224" s="24">
        <v>2.1779999999999999</v>
      </c>
      <c r="DC224" s="24">
        <v>19.901</v>
      </c>
      <c r="DD224" s="24">
        <v>1</v>
      </c>
      <c r="DE224" s="25" t="s">
        <v>6057</v>
      </c>
      <c r="DF224" s="24">
        <v>0</v>
      </c>
      <c r="DG224" s="24">
        <v>0</v>
      </c>
      <c r="DH224" s="24">
        <v>53.384</v>
      </c>
      <c r="DI224" s="24">
        <v>0</v>
      </c>
      <c r="DJ224" s="24">
        <v>29</v>
      </c>
      <c r="DK224" s="24">
        <v>38</v>
      </c>
      <c r="DL224" s="24">
        <v>954.83799999999997</v>
      </c>
      <c r="DM224" s="24">
        <v>1424.7070000000001</v>
      </c>
      <c r="DN224" s="24">
        <v>1435.58</v>
      </c>
      <c r="DO224" s="24">
        <v>22</v>
      </c>
      <c r="DP224" s="25" t="s">
        <v>6058</v>
      </c>
      <c r="DQ224" s="25" t="s">
        <v>327</v>
      </c>
      <c r="DR224" s="25"/>
      <c r="DS224" s="74">
        <v>0</v>
      </c>
      <c r="DT224" s="25" t="s">
        <v>6059</v>
      </c>
      <c r="DU224" s="24">
        <v>70.546000000000006</v>
      </c>
      <c r="DV224" s="24">
        <v>156.08000000000001</v>
      </c>
      <c r="DW224" s="24">
        <v>240.47499999999999</v>
      </c>
      <c r="DX224" s="24">
        <v>3</v>
      </c>
      <c r="DY224" s="24">
        <v>49</v>
      </c>
      <c r="DZ224" s="24">
        <v>11</v>
      </c>
      <c r="EA224" s="24">
        <v>38.287999999999997</v>
      </c>
      <c r="EB224" s="24">
        <v>150.59899999999999</v>
      </c>
      <c r="EC224" s="24">
        <v>153.07300000000001</v>
      </c>
      <c r="ED224" s="24">
        <v>4</v>
      </c>
      <c r="EE224" s="96" t="s">
        <v>3932</v>
      </c>
      <c r="EF224" s="96" t="s">
        <v>364</v>
      </c>
      <c r="EG224" s="24">
        <v>19.762</v>
      </c>
      <c r="EH224" s="24">
        <v>27.509</v>
      </c>
      <c r="EI224" s="24">
        <v>184.071</v>
      </c>
      <c r="EJ224" s="24">
        <v>2</v>
      </c>
      <c r="EK224" s="24">
        <v>38</v>
      </c>
      <c r="EL224" s="24">
        <v>21</v>
      </c>
      <c r="EM224" s="24">
        <v>1</v>
      </c>
      <c r="EN224" s="24">
        <v>2</v>
      </c>
      <c r="EO224" s="25" t="s">
        <v>6060</v>
      </c>
      <c r="EP224" s="24">
        <v>25.175999999999998</v>
      </c>
      <c r="EQ224" s="24">
        <v>59.289000000000001</v>
      </c>
      <c r="ER224" s="24">
        <v>60.3</v>
      </c>
      <c r="ES224" s="24">
        <v>14</v>
      </c>
      <c r="ET224" s="25" t="s">
        <v>456</v>
      </c>
      <c r="EU224" s="24">
        <v>0</v>
      </c>
      <c r="EV224" s="24">
        <v>0</v>
      </c>
      <c r="EW224" s="24">
        <v>311.89999999999998</v>
      </c>
      <c r="EX224" s="24">
        <v>0</v>
      </c>
      <c r="EY224" s="24">
        <v>49</v>
      </c>
      <c r="EZ224" s="24">
        <v>50</v>
      </c>
      <c r="FA224" s="24">
        <v>9.5</v>
      </c>
      <c r="FB224" s="24">
        <v>85.917000000000002</v>
      </c>
      <c r="FC224" s="24">
        <v>87.587000000000003</v>
      </c>
      <c r="FD224" s="24">
        <v>13</v>
      </c>
      <c r="FE224" s="25" t="s">
        <v>6061</v>
      </c>
      <c r="FF224" s="24">
        <v>1</v>
      </c>
      <c r="FG224" s="24">
        <v>1</v>
      </c>
      <c r="FH224" s="24">
        <v>1</v>
      </c>
      <c r="FI224" s="24">
        <v>1</v>
      </c>
      <c r="FJ224" s="24">
        <v>1</v>
      </c>
      <c r="FK224" s="24">
        <v>0</v>
      </c>
      <c r="FL224" s="25" t="s">
        <v>336</v>
      </c>
      <c r="FM224" s="25" t="s">
        <v>6062</v>
      </c>
      <c r="FN224" s="24">
        <v>1</v>
      </c>
      <c r="FO224" s="24">
        <v>142.541</v>
      </c>
      <c r="FP224" s="24">
        <v>360.62099999999998</v>
      </c>
      <c r="FQ224" s="24">
        <v>365.44400000000002</v>
      </c>
      <c r="FR224" s="24">
        <v>7</v>
      </c>
      <c r="FS224" s="25" t="s">
        <v>323</v>
      </c>
      <c r="FT224" s="25" t="s">
        <v>323</v>
      </c>
      <c r="FU224" s="25"/>
      <c r="FV224" s="74">
        <v>1</v>
      </c>
      <c r="FW224" s="25" t="s">
        <v>6063</v>
      </c>
      <c r="FX224" s="25" t="s">
        <v>339</v>
      </c>
      <c r="FY224" s="24">
        <v>117.792</v>
      </c>
      <c r="FZ224" s="24">
        <v>909.89099999999996</v>
      </c>
      <c r="GA224" s="24">
        <v>913.58</v>
      </c>
      <c r="GB224" s="24">
        <v>39</v>
      </c>
      <c r="GC224" s="25" t="s">
        <v>2205</v>
      </c>
      <c r="GD224" s="25" t="s">
        <v>424</v>
      </c>
      <c r="GE224" s="25" t="s">
        <v>1013</v>
      </c>
      <c r="GF224" s="74">
        <v>0</v>
      </c>
      <c r="GG224" s="25" t="s">
        <v>6064</v>
      </c>
      <c r="GH224" s="25" t="s">
        <v>456</v>
      </c>
      <c r="GI224" s="24">
        <v>64.534999999999997</v>
      </c>
      <c r="GJ224" s="24">
        <v>159.83199999999999</v>
      </c>
      <c r="GK224" s="24">
        <v>163.26</v>
      </c>
      <c r="GL224" s="24">
        <v>8</v>
      </c>
      <c r="GM224" s="24">
        <v>1</v>
      </c>
      <c r="GN224" s="25" t="s">
        <v>6065</v>
      </c>
      <c r="GO224" s="24">
        <v>982.65099999999995</v>
      </c>
      <c r="GP224" s="24">
        <v>982.65099999999995</v>
      </c>
      <c r="GQ224" s="24">
        <v>986.49900000000002</v>
      </c>
      <c r="GR224" s="24">
        <v>1</v>
      </c>
      <c r="GS224" s="24">
        <v>1</v>
      </c>
      <c r="GT224" s="24">
        <v>0</v>
      </c>
      <c r="GU224" s="24">
        <v>0</v>
      </c>
      <c r="GV224" s="24">
        <v>3</v>
      </c>
      <c r="GW224" s="25" t="s">
        <v>345</v>
      </c>
      <c r="GX224" s="24">
        <v>44.16</v>
      </c>
      <c r="GY224" s="24">
        <v>94.924999999999997</v>
      </c>
      <c r="GZ224" s="24">
        <v>96</v>
      </c>
      <c r="HA224" s="24">
        <v>10</v>
      </c>
      <c r="HB224" s="24">
        <v>4</v>
      </c>
      <c r="HC224" s="24">
        <v>3</v>
      </c>
      <c r="HD224" s="24">
        <v>2</v>
      </c>
      <c r="HE224" s="24">
        <v>2</v>
      </c>
      <c r="HF224" s="24">
        <v>3</v>
      </c>
      <c r="HG224" s="24">
        <v>2</v>
      </c>
      <c r="HH224" s="24">
        <v>3</v>
      </c>
      <c r="HI224" s="25" t="s">
        <v>3684</v>
      </c>
      <c r="HJ224" s="25" t="s">
        <v>3685</v>
      </c>
      <c r="HK224" s="8"/>
      <c r="HL224" s="25" t="s">
        <v>6052</v>
      </c>
      <c r="HM224" s="23">
        <v>44267.412858796299</v>
      </c>
      <c r="HN224" s="23">
        <v>44267.47115740741</v>
      </c>
      <c r="HO224" s="24">
        <v>100</v>
      </c>
      <c r="HP224" s="24">
        <v>5036</v>
      </c>
      <c r="HQ224" s="24">
        <v>1</v>
      </c>
      <c r="HR224" s="23">
        <v>44267.471173287035</v>
      </c>
      <c r="HS224" s="25" t="s">
        <v>314</v>
      </c>
      <c r="HT224" s="25" t="s">
        <v>407</v>
      </c>
      <c r="HU224" s="25" t="s">
        <v>444</v>
      </c>
      <c r="HV224" s="25" t="s">
        <v>812</v>
      </c>
      <c r="HW224" s="24">
        <v>1</v>
      </c>
      <c r="HX224" s="24">
        <v>0</v>
      </c>
      <c r="HY224" s="24">
        <v>2</v>
      </c>
      <c r="HZ224" s="24">
        <v>2</v>
      </c>
      <c r="IA224" s="24">
        <v>3</v>
      </c>
      <c r="IB224" s="24">
        <v>2</v>
      </c>
      <c r="IC224" s="24">
        <v>1</v>
      </c>
      <c r="ID224" s="24">
        <v>3</v>
      </c>
      <c r="IE224" s="25" t="s">
        <v>6066</v>
      </c>
      <c r="IF224" s="24">
        <v>1</v>
      </c>
      <c r="IG224" s="24">
        <v>0</v>
      </c>
      <c r="IH224" s="25" t="s">
        <v>6067</v>
      </c>
      <c r="II224" s="25" t="s">
        <v>370</v>
      </c>
      <c r="IJ224" s="25" t="s">
        <v>2791</v>
      </c>
      <c r="IK224" s="74">
        <v>0</v>
      </c>
      <c r="IL224" s="25" t="s">
        <v>428</v>
      </c>
      <c r="IM224" s="74">
        <v>33</v>
      </c>
      <c r="IN224" s="25"/>
      <c r="IO224" s="74">
        <v>1</v>
      </c>
      <c r="IP224" s="25" t="s">
        <v>6068</v>
      </c>
      <c r="IQ224" s="25" t="s">
        <v>6069</v>
      </c>
      <c r="IR224" s="74">
        <v>5</v>
      </c>
      <c r="IS224" s="74">
        <v>0.5</v>
      </c>
      <c r="IT224" s="74">
        <v>0</v>
      </c>
      <c r="IU224" s="25" t="s">
        <v>3118</v>
      </c>
      <c r="IV224" s="74">
        <v>21</v>
      </c>
      <c r="IW224" s="25"/>
      <c r="IX224" s="74">
        <v>1</v>
      </c>
      <c r="IY224" s="25" t="s">
        <v>6070</v>
      </c>
      <c r="IZ224" s="25" t="s">
        <v>435</v>
      </c>
      <c r="JA224" s="74">
        <v>40</v>
      </c>
      <c r="JB224" s="25"/>
      <c r="JC224" s="74">
        <v>1</v>
      </c>
      <c r="JD224" s="25" t="s">
        <v>635</v>
      </c>
      <c r="JE224" s="74">
        <v>60</v>
      </c>
      <c r="JF224" s="25"/>
      <c r="JG224" s="74">
        <v>1</v>
      </c>
      <c r="JH224" s="25" t="s">
        <v>6071</v>
      </c>
      <c r="JI224" s="24">
        <v>0</v>
      </c>
      <c r="JJ224" s="24">
        <v>1</v>
      </c>
      <c r="JK224" s="24">
        <v>3</v>
      </c>
      <c r="JL224" s="24">
        <v>2</v>
      </c>
      <c r="JM224" s="25" t="s">
        <v>6072</v>
      </c>
      <c r="JN224" s="24">
        <v>1</v>
      </c>
      <c r="JO224" s="24">
        <v>2</v>
      </c>
      <c r="JP224" s="24">
        <v>2</v>
      </c>
      <c r="JQ224" s="24">
        <v>3</v>
      </c>
      <c r="JR224" s="24">
        <v>1</v>
      </c>
      <c r="JS224" s="25" t="s">
        <v>6073</v>
      </c>
      <c r="JT224" s="24">
        <v>2</v>
      </c>
      <c r="JU224" s="24">
        <v>1</v>
      </c>
      <c r="JV224" s="25" t="s">
        <v>6074</v>
      </c>
      <c r="JW224" s="24">
        <v>1</v>
      </c>
      <c r="JX224" s="24">
        <v>1</v>
      </c>
      <c r="JY224" s="24">
        <v>0</v>
      </c>
      <c r="JZ224" s="24">
        <v>1</v>
      </c>
      <c r="KA224" s="24">
        <v>0</v>
      </c>
      <c r="KB224" s="25" t="s">
        <v>313</v>
      </c>
      <c r="KC224" s="25" t="s">
        <v>313</v>
      </c>
      <c r="KD224" s="24">
        <v>2</v>
      </c>
      <c r="KE224" s="24">
        <v>8.8059999999999992</v>
      </c>
      <c r="KF224" s="24">
        <v>32.639000000000003</v>
      </c>
      <c r="KG224" s="24">
        <v>33.588999999999999</v>
      </c>
      <c r="KH224" s="24">
        <v>5</v>
      </c>
      <c r="KI224" s="24">
        <v>1</v>
      </c>
      <c r="KJ224" s="24">
        <v>1</v>
      </c>
      <c r="KK224" s="24">
        <v>1</v>
      </c>
      <c r="KL224" s="24">
        <v>2</v>
      </c>
      <c r="KM224" s="24">
        <v>2</v>
      </c>
      <c r="KN224" s="24">
        <v>11</v>
      </c>
      <c r="KO224" s="24">
        <v>2</v>
      </c>
      <c r="KP224" s="25" t="s">
        <v>6075</v>
      </c>
      <c r="KQ224" s="25" t="s">
        <v>6076</v>
      </c>
      <c r="KR224" s="24">
        <v>1</v>
      </c>
      <c r="KS224" s="25" t="s">
        <v>633</v>
      </c>
      <c r="KT224" s="25" t="s">
        <v>313</v>
      </c>
      <c r="KU224" s="24">
        <v>2</v>
      </c>
      <c r="KV224" s="24">
        <v>2</v>
      </c>
      <c r="KW224" s="24">
        <v>2</v>
      </c>
      <c r="KX224" s="24">
        <v>3</v>
      </c>
      <c r="KY224" s="24">
        <v>3</v>
      </c>
      <c r="KZ224" s="24">
        <v>3</v>
      </c>
      <c r="LA224" s="24">
        <v>3</v>
      </c>
      <c r="LB224" s="24">
        <v>4</v>
      </c>
      <c r="LC224" s="24">
        <v>4</v>
      </c>
      <c r="LD224" s="24">
        <v>3</v>
      </c>
      <c r="LE224" s="24">
        <v>3</v>
      </c>
      <c r="LF224" s="24">
        <v>3</v>
      </c>
      <c r="LG224" s="24">
        <v>2</v>
      </c>
      <c r="LH224" s="24">
        <v>3</v>
      </c>
      <c r="LI224" s="24">
        <v>2</v>
      </c>
      <c r="LJ224" s="24">
        <v>1</v>
      </c>
      <c r="LK224" s="24">
        <v>1</v>
      </c>
      <c r="LL224" s="24">
        <v>1</v>
      </c>
      <c r="LM224" s="24">
        <v>1</v>
      </c>
      <c r="LN224" s="24">
        <v>3</v>
      </c>
      <c r="LO224" s="24">
        <v>4</v>
      </c>
      <c r="LP224" s="24">
        <v>4</v>
      </c>
      <c r="LQ224" s="24">
        <v>4</v>
      </c>
      <c r="LR224" s="24">
        <v>3</v>
      </c>
      <c r="LS224" s="24">
        <v>4</v>
      </c>
      <c r="LT224" s="24">
        <v>1</v>
      </c>
      <c r="LU224" s="24">
        <v>4</v>
      </c>
      <c r="LV224" s="25" t="s">
        <v>6077</v>
      </c>
      <c r="LW224" s="25" t="s">
        <v>6078</v>
      </c>
      <c r="LX224" s="25" t="s">
        <v>6079</v>
      </c>
      <c r="LY224" s="25" t="s">
        <v>6080</v>
      </c>
      <c r="LZ224" s="24">
        <v>40</v>
      </c>
      <c r="MA224">
        <f t="shared" si="175"/>
        <v>12</v>
      </c>
      <c r="MB224">
        <f t="shared" si="176"/>
        <v>13</v>
      </c>
      <c r="MC224">
        <f t="shared" si="177"/>
        <v>14</v>
      </c>
      <c r="MD224">
        <f t="shared" si="178"/>
        <v>7</v>
      </c>
      <c r="ME224">
        <f t="shared" si="208"/>
        <v>35</v>
      </c>
      <c r="MF224">
        <f t="shared" si="209"/>
        <v>2</v>
      </c>
      <c r="MG224">
        <f t="shared" si="210"/>
        <v>2.1666666666666665</v>
      </c>
      <c r="MH224">
        <f t="shared" si="211"/>
        <v>2.8</v>
      </c>
      <c r="MI224">
        <f t="shared" si="212"/>
        <v>1.4</v>
      </c>
      <c r="MJ224">
        <f t="shared" si="213"/>
        <v>2.9166666666666665</v>
      </c>
      <c r="MK224">
        <f t="shared" si="214"/>
        <v>0.8</v>
      </c>
      <c r="ML224">
        <f t="shared" si="215"/>
        <v>1.8</v>
      </c>
      <c r="MM224">
        <f t="shared" si="216"/>
        <v>0</v>
      </c>
      <c r="MN224">
        <f t="shared" si="217"/>
        <v>0</v>
      </c>
      <c r="MO224">
        <f t="shared" si="218"/>
        <v>0.66666666666666663</v>
      </c>
      <c r="MP224">
        <f t="shared" si="219"/>
        <v>1.5</v>
      </c>
      <c r="MQ224">
        <f t="shared" si="220"/>
        <v>0.33333333333333331</v>
      </c>
      <c r="MR224">
        <f t="shared" si="221"/>
        <v>0.66666666666666663</v>
      </c>
      <c r="MS224">
        <f t="shared" si="222"/>
        <v>50.571428571428569</v>
      </c>
      <c r="MT224">
        <f t="shared" si="223"/>
        <v>41.857142857142854</v>
      </c>
      <c r="MU224" s="77">
        <f t="shared" si="179"/>
        <v>1</v>
      </c>
      <c r="MV224">
        <f t="shared" si="180"/>
        <v>1</v>
      </c>
      <c r="MW224">
        <v>1</v>
      </c>
      <c r="MX224">
        <v>1</v>
      </c>
      <c r="MY224">
        <f t="shared" si="181"/>
        <v>0</v>
      </c>
      <c r="MZ224">
        <v>1</v>
      </c>
      <c r="NA224">
        <v>1</v>
      </c>
      <c r="NB224">
        <f t="shared" si="182"/>
        <v>1</v>
      </c>
      <c r="NC224">
        <f t="shared" si="183"/>
        <v>1</v>
      </c>
      <c r="ND224">
        <f t="shared" si="184"/>
        <v>0</v>
      </c>
      <c r="NE224">
        <f t="shared" si="185"/>
        <v>0.5</v>
      </c>
      <c r="NF224">
        <f t="shared" si="186"/>
        <v>1</v>
      </c>
      <c r="NG224">
        <f t="shared" si="187"/>
        <v>1</v>
      </c>
      <c r="NH224">
        <f t="shared" si="188"/>
        <v>0</v>
      </c>
      <c r="NI224">
        <f t="shared" si="189"/>
        <v>1</v>
      </c>
      <c r="NJ224">
        <f t="shared" si="190"/>
        <v>0</v>
      </c>
      <c r="NK224">
        <f t="shared" si="191"/>
        <v>1</v>
      </c>
      <c r="NL224">
        <f t="shared" si="192"/>
        <v>1</v>
      </c>
      <c r="NM224">
        <f t="shared" si="193"/>
        <v>1</v>
      </c>
      <c r="NN224" s="77">
        <f t="shared" si="194"/>
        <v>0.5</v>
      </c>
      <c r="NO224" s="77">
        <f t="shared" si="195"/>
        <v>1</v>
      </c>
      <c r="NP224" s="77">
        <f t="shared" si="196"/>
        <v>1</v>
      </c>
      <c r="NQ224" s="77">
        <f t="shared" si="197"/>
        <v>1</v>
      </c>
      <c r="NR224" s="77">
        <f t="shared" si="198"/>
        <v>1</v>
      </c>
      <c r="NS224" s="77">
        <f t="shared" si="199"/>
        <v>1</v>
      </c>
      <c r="NT224" s="77">
        <f t="shared" si="200"/>
        <v>1</v>
      </c>
      <c r="NU224" s="77">
        <f t="shared" si="201"/>
        <v>1</v>
      </c>
      <c r="NV224" s="77">
        <f t="shared" si="202"/>
        <v>1</v>
      </c>
      <c r="NW224" s="77" t="e">
        <f>IF(LEN(VLOOKUP(I:I,#REF!, 2, 0))=0, "", VLOOKUP(I:I,#REF!, 2, 0))</f>
        <v>#REF!</v>
      </c>
      <c r="NX224" s="77" t="e">
        <f>IF(LEN(VLOOKUP(I:I,#REF!, 3, 0))=0, "", VLOOKUP(I:I,#REF!, 3, 0))</f>
        <v>#REF!</v>
      </c>
      <c r="NY224" s="77">
        <f t="shared" si="224"/>
        <v>0.83333333333333337</v>
      </c>
      <c r="NZ224" s="77">
        <f t="shared" si="225"/>
        <v>1</v>
      </c>
      <c r="OA224" s="77">
        <f t="shared" si="226"/>
        <v>0.5</v>
      </c>
      <c r="OB224" s="77">
        <f t="shared" si="203"/>
        <v>0.75</v>
      </c>
      <c r="OC224">
        <f t="shared" si="204"/>
        <v>0.5</v>
      </c>
      <c r="OD224" s="77">
        <f t="shared" si="227"/>
        <v>0.875</v>
      </c>
      <c r="OE224">
        <f t="shared" si="205"/>
        <v>0.83333333333333337</v>
      </c>
      <c r="OF224">
        <f t="shared" si="206"/>
        <v>0.81818181818181823</v>
      </c>
      <c r="OG224" t="e">
        <f t="shared" si="228"/>
        <v>#REF!</v>
      </c>
      <c r="OH224">
        <f t="shared" si="207"/>
        <v>0.79166666666666663</v>
      </c>
      <c r="OI224">
        <f t="shared" si="229"/>
        <v>0.5</v>
      </c>
      <c r="OJ224" s="77">
        <f t="shared" si="230"/>
        <v>0.9375</v>
      </c>
      <c r="OK224" t="e">
        <f>IF(LEN(VLOOKUP(I:I,#REF!, 2, 0))=0, "", VLOOKUP(I:I,#REF!, 2, 0))</f>
        <v>#REF!</v>
      </c>
      <c r="OL224" t="e">
        <f>IF(LEN(VLOOKUP(I:I,#REF!, 3, 0))=0, "", VLOOKUP(I:I,#REF!, 3, 0))</f>
        <v>#REF!</v>
      </c>
      <c r="OM224">
        <v>5</v>
      </c>
      <c r="ON224">
        <v>1</v>
      </c>
      <c r="OO224" s="109">
        <v>1</v>
      </c>
      <c r="OP224">
        <f t="shared" si="231"/>
        <v>10</v>
      </c>
      <c r="OQ224">
        <v>0</v>
      </c>
      <c r="OR224">
        <v>7</v>
      </c>
      <c r="OS224">
        <f t="shared" si="232"/>
        <v>10</v>
      </c>
    </row>
    <row r="225" spans="1:409" ht="18" customHeight="1">
      <c r="F225">
        <v>1</v>
      </c>
      <c r="G225">
        <v>1</v>
      </c>
      <c r="H225" s="110" t="s">
        <v>2876</v>
      </c>
      <c r="I225" s="110" t="s">
        <v>2876</v>
      </c>
      <c r="J225" s="5"/>
      <c r="K225" s="6">
        <v>44264.579675925925</v>
      </c>
      <c r="L225" s="6">
        <v>44264.638993055552</v>
      </c>
      <c r="M225" s="7">
        <v>100</v>
      </c>
      <c r="N225" s="7">
        <v>2</v>
      </c>
      <c r="O225" s="73">
        <v>1</v>
      </c>
      <c r="P225" s="4" t="s">
        <v>313</v>
      </c>
      <c r="Q225" s="7">
        <v>5124</v>
      </c>
      <c r="R225" s="7">
        <v>1</v>
      </c>
      <c r="S225" s="6">
        <v>44264.639001805554</v>
      </c>
      <c r="T225" s="4" t="s">
        <v>314</v>
      </c>
      <c r="U225" s="4" t="s">
        <v>1220</v>
      </c>
      <c r="V225" s="4" t="s">
        <v>1221</v>
      </c>
      <c r="W225" s="4" t="s">
        <v>2692</v>
      </c>
      <c r="X225" s="7">
        <v>18.920000000000002</v>
      </c>
      <c r="Y225" s="7">
        <v>32.997</v>
      </c>
      <c r="Z225" s="7">
        <v>33.344000000000001</v>
      </c>
      <c r="AA225" s="7">
        <v>6</v>
      </c>
      <c r="AB225" s="7">
        <v>3</v>
      </c>
      <c r="AC225" s="7">
        <v>0</v>
      </c>
      <c r="AD225" s="7">
        <v>2</v>
      </c>
      <c r="AE225" s="7">
        <v>1</v>
      </c>
      <c r="AF225" s="7">
        <v>3</v>
      </c>
      <c r="AG225" s="7">
        <v>3</v>
      </c>
      <c r="AH225" s="7">
        <v>0</v>
      </c>
      <c r="AI225" s="7">
        <v>0</v>
      </c>
      <c r="AJ225" s="4" t="s">
        <v>2877</v>
      </c>
      <c r="AK225" s="7">
        <v>2.3730000000000002</v>
      </c>
      <c r="AL225" s="7">
        <v>4.407</v>
      </c>
      <c r="AM225" s="7">
        <v>6.1859999999999999</v>
      </c>
      <c r="AN225" s="7">
        <v>2</v>
      </c>
      <c r="AO225" s="7">
        <v>3</v>
      </c>
      <c r="AP225" s="7">
        <v>0</v>
      </c>
      <c r="AQ225" s="7">
        <v>153.16</v>
      </c>
      <c r="AR225" s="7">
        <v>153.16</v>
      </c>
      <c r="AS225" s="7">
        <v>153.727</v>
      </c>
      <c r="AT225" s="7">
        <v>1</v>
      </c>
      <c r="AU225" s="7">
        <v>62.991999999999997</v>
      </c>
      <c r="AV225" s="7">
        <v>132.09399999999999</v>
      </c>
      <c r="AW225" s="7">
        <v>135.006</v>
      </c>
      <c r="AX225" s="7">
        <v>2</v>
      </c>
      <c r="AY225" s="4" t="s">
        <v>377</v>
      </c>
      <c r="AZ225" s="4" t="s">
        <v>377</v>
      </c>
      <c r="BA225" s="4"/>
      <c r="BB225" s="73">
        <v>1</v>
      </c>
      <c r="BC225" s="4" t="s">
        <v>2878</v>
      </c>
      <c r="BD225" s="7">
        <v>0</v>
      </c>
      <c r="BE225" s="7">
        <v>0</v>
      </c>
      <c r="BF225" s="7">
        <v>1302.5450000000001</v>
      </c>
      <c r="BG225" s="7">
        <v>0</v>
      </c>
      <c r="BH225" s="7">
        <v>4.1970000000000001</v>
      </c>
      <c r="BI225" s="7">
        <v>10.519</v>
      </c>
      <c r="BJ225" s="7">
        <v>15.829000000000001</v>
      </c>
      <c r="BK225" s="7">
        <v>3</v>
      </c>
      <c r="BL225" s="4" t="s">
        <v>377</v>
      </c>
      <c r="BM225" s="7">
        <v>0</v>
      </c>
      <c r="BN225" s="7">
        <v>0</v>
      </c>
      <c r="BO225" s="7">
        <v>99.363</v>
      </c>
      <c r="BP225" s="7">
        <v>0</v>
      </c>
      <c r="BQ225" s="7">
        <v>66</v>
      </c>
      <c r="BR225" s="7">
        <v>96</v>
      </c>
      <c r="BS225" s="7">
        <v>552.56399999999996</v>
      </c>
      <c r="BT225" s="7">
        <v>567.51199999999994</v>
      </c>
      <c r="BU225" s="7">
        <v>629.62300000000005</v>
      </c>
      <c r="BV225" s="7">
        <v>2</v>
      </c>
      <c r="BW225" s="4" t="s">
        <v>526</v>
      </c>
      <c r="BX225" s="4" t="s">
        <v>526</v>
      </c>
      <c r="BY225" s="4"/>
      <c r="BZ225" s="73">
        <v>0</v>
      </c>
      <c r="CA225" s="4" t="s">
        <v>2879</v>
      </c>
      <c r="CB225" s="7">
        <v>0</v>
      </c>
      <c r="CC225" s="7">
        <v>0</v>
      </c>
      <c r="CD225" s="7">
        <v>125.044</v>
      </c>
      <c r="CE225" s="7">
        <v>0</v>
      </c>
      <c r="CF225" s="7">
        <v>97</v>
      </c>
      <c r="CG225" s="7">
        <v>100</v>
      </c>
      <c r="CH225" s="7">
        <v>89.316000000000003</v>
      </c>
      <c r="CI225" s="7">
        <v>134.00899999999999</v>
      </c>
      <c r="CJ225" s="7">
        <v>138.59700000000001</v>
      </c>
      <c r="CK225" s="7">
        <v>2</v>
      </c>
      <c r="CL225" s="97" t="s">
        <v>413</v>
      </c>
      <c r="CM225" s="94" t="s">
        <v>414</v>
      </c>
      <c r="CN225" s="7">
        <v>0</v>
      </c>
      <c r="CO225" s="7">
        <v>0</v>
      </c>
      <c r="CP225" s="7">
        <v>136.30000000000001</v>
      </c>
      <c r="CQ225" s="7">
        <v>0</v>
      </c>
      <c r="CR225" s="7">
        <v>73</v>
      </c>
      <c r="CS225" s="7">
        <v>100</v>
      </c>
      <c r="CT225" s="7">
        <v>3</v>
      </c>
      <c r="CU225" s="7">
        <v>0</v>
      </c>
      <c r="CV225" s="4" t="s">
        <v>2880</v>
      </c>
      <c r="CW225" s="7">
        <v>408.29199999999997</v>
      </c>
      <c r="CX225" s="7">
        <v>408.29199999999997</v>
      </c>
      <c r="CY225" s="7">
        <v>409.12900000000002</v>
      </c>
      <c r="CZ225" s="7">
        <v>1</v>
      </c>
      <c r="DA225" s="7">
        <v>41.503999999999998</v>
      </c>
      <c r="DB225" s="7">
        <v>49.411999999999999</v>
      </c>
      <c r="DC225" s="7">
        <v>51.372999999999998</v>
      </c>
      <c r="DD225" s="7">
        <v>2</v>
      </c>
      <c r="DE225" s="4" t="s">
        <v>377</v>
      </c>
      <c r="DF225" s="7">
        <v>11.574999999999999</v>
      </c>
      <c r="DG225" s="7">
        <v>22.3</v>
      </c>
      <c r="DH225" s="7">
        <v>50.015999999999998</v>
      </c>
      <c r="DI225" s="7">
        <v>5</v>
      </c>
      <c r="DJ225" s="7">
        <v>100</v>
      </c>
      <c r="DK225" s="7">
        <v>100</v>
      </c>
      <c r="DL225" s="7">
        <v>4.5149999999999997</v>
      </c>
      <c r="DM225" s="7">
        <v>151.63399999999999</v>
      </c>
      <c r="DN225" s="7">
        <v>186.62700000000001</v>
      </c>
      <c r="DO225" s="7">
        <v>10</v>
      </c>
      <c r="DP225" s="4" t="s">
        <v>2881</v>
      </c>
      <c r="DQ225" s="4" t="s">
        <v>526</v>
      </c>
      <c r="DR225" s="4"/>
      <c r="DS225" s="73">
        <v>0</v>
      </c>
      <c r="DT225" s="4" t="s">
        <v>2882</v>
      </c>
      <c r="DU225" s="7">
        <v>23.041</v>
      </c>
      <c r="DV225" s="7">
        <v>23.667000000000002</v>
      </c>
      <c r="DW225" s="7">
        <v>76.099999999999994</v>
      </c>
      <c r="DX225" s="7">
        <v>2</v>
      </c>
      <c r="DY225" s="7">
        <v>21</v>
      </c>
      <c r="DZ225" s="7">
        <v>35</v>
      </c>
      <c r="EA225" s="7">
        <v>19.100000000000001</v>
      </c>
      <c r="EB225" s="7">
        <v>28.760999999999999</v>
      </c>
      <c r="EC225" s="7">
        <v>33.121000000000002</v>
      </c>
      <c r="ED225" s="7">
        <v>2</v>
      </c>
      <c r="EE225" s="94" t="s">
        <v>2883</v>
      </c>
      <c r="EF225" s="94" t="s">
        <v>364</v>
      </c>
      <c r="EG225" s="7">
        <v>0</v>
      </c>
      <c r="EH225" s="7">
        <v>0</v>
      </c>
      <c r="EI225" s="7">
        <v>142.61600000000001</v>
      </c>
      <c r="EJ225" s="7">
        <v>0</v>
      </c>
      <c r="EK225" s="7">
        <v>60</v>
      </c>
      <c r="EL225" s="7">
        <v>63</v>
      </c>
      <c r="EM225" s="7">
        <v>3</v>
      </c>
      <c r="EN225" s="7">
        <v>1</v>
      </c>
      <c r="EO225" s="4" t="s">
        <v>2884</v>
      </c>
      <c r="EP225" s="7">
        <v>14.305999999999999</v>
      </c>
      <c r="EQ225" s="7">
        <v>14.305999999999999</v>
      </c>
      <c r="ER225" s="7">
        <v>16.66</v>
      </c>
      <c r="ES225" s="7">
        <v>1</v>
      </c>
      <c r="ET225" s="4" t="s">
        <v>326</v>
      </c>
      <c r="EU225" s="7">
        <v>0</v>
      </c>
      <c r="EV225" s="7">
        <v>0</v>
      </c>
      <c r="EW225" s="7">
        <v>260.84500000000003</v>
      </c>
      <c r="EX225" s="7">
        <v>0</v>
      </c>
      <c r="EY225" s="7">
        <v>0</v>
      </c>
      <c r="EZ225" s="7">
        <v>0</v>
      </c>
      <c r="FA225" s="7">
        <v>3.504</v>
      </c>
      <c r="FB225" s="7">
        <v>59.473999999999997</v>
      </c>
      <c r="FC225" s="7">
        <v>61.408999999999999</v>
      </c>
      <c r="FD225" s="7">
        <v>5</v>
      </c>
      <c r="FE225" s="4" t="s">
        <v>2885</v>
      </c>
      <c r="FF225" s="7">
        <v>4</v>
      </c>
      <c r="FG225" s="7">
        <v>0</v>
      </c>
      <c r="FH225" s="7">
        <v>0</v>
      </c>
      <c r="FI225" s="7">
        <v>0</v>
      </c>
      <c r="FJ225" s="7">
        <v>1</v>
      </c>
      <c r="FK225" s="7">
        <v>0</v>
      </c>
      <c r="FL225" s="4" t="s">
        <v>336</v>
      </c>
      <c r="FM225" s="4" t="s">
        <v>2886</v>
      </c>
      <c r="FN225" s="7">
        <v>3</v>
      </c>
      <c r="FO225" s="7">
        <v>9.4309999999999992</v>
      </c>
      <c r="FP225" s="7">
        <v>39.679000000000002</v>
      </c>
      <c r="FQ225" s="7">
        <v>60.844999999999999</v>
      </c>
      <c r="FR225" s="7">
        <v>4</v>
      </c>
      <c r="FS225" s="4" t="s">
        <v>420</v>
      </c>
      <c r="FT225" s="4" t="s">
        <v>323</v>
      </c>
      <c r="FU225" s="4"/>
      <c r="FV225" s="73">
        <v>1</v>
      </c>
      <c r="FW225" s="4" t="s">
        <v>2887</v>
      </c>
      <c r="FX225" s="4" t="s">
        <v>336</v>
      </c>
      <c r="FY225" s="7">
        <v>4.6449999999999996</v>
      </c>
      <c r="FZ225" s="7">
        <v>181.05199999999999</v>
      </c>
      <c r="GA225" s="7">
        <v>181.71600000000001</v>
      </c>
      <c r="GB225" s="7">
        <v>8</v>
      </c>
      <c r="GC225" s="4" t="s">
        <v>2888</v>
      </c>
      <c r="GD225" s="4" t="s">
        <v>2889</v>
      </c>
      <c r="GE225" s="4"/>
      <c r="GF225" s="73">
        <v>0</v>
      </c>
      <c r="GG225" s="4" t="s">
        <v>2890</v>
      </c>
      <c r="GH225" s="4" t="s">
        <v>312</v>
      </c>
      <c r="GI225" s="7">
        <v>50.529000000000003</v>
      </c>
      <c r="GJ225" s="7">
        <v>96.22</v>
      </c>
      <c r="GK225" s="7">
        <v>96.765000000000001</v>
      </c>
      <c r="GL225" s="7">
        <v>4</v>
      </c>
      <c r="GM225" s="7">
        <v>3</v>
      </c>
      <c r="GN225" s="4" t="s">
        <v>2891</v>
      </c>
      <c r="GO225" s="7">
        <v>6.3310000000000004</v>
      </c>
      <c r="GP225" s="7">
        <v>6.3310000000000004</v>
      </c>
      <c r="GQ225" s="7">
        <v>8.3889999999999993</v>
      </c>
      <c r="GR225" s="7">
        <v>1</v>
      </c>
      <c r="GS225" s="7">
        <v>1</v>
      </c>
      <c r="GT225" s="7">
        <v>0</v>
      </c>
      <c r="GU225" s="7">
        <v>0</v>
      </c>
      <c r="GV225" s="7">
        <v>1</v>
      </c>
      <c r="GW225" s="4" t="s">
        <v>912</v>
      </c>
      <c r="GX225" s="7">
        <v>7.7160000000000002</v>
      </c>
      <c r="GY225" s="7">
        <v>49.728999999999999</v>
      </c>
      <c r="GZ225" s="7">
        <v>51.226999999999997</v>
      </c>
      <c r="HA225" s="7">
        <v>10</v>
      </c>
      <c r="HB225" s="7">
        <v>4</v>
      </c>
      <c r="HC225" s="7">
        <v>3</v>
      </c>
      <c r="HD225" s="7">
        <v>1</v>
      </c>
      <c r="HE225" s="7">
        <v>5</v>
      </c>
      <c r="HF225" s="7">
        <v>5</v>
      </c>
      <c r="HG225" s="7">
        <v>3</v>
      </c>
      <c r="HH225" s="7">
        <v>2</v>
      </c>
      <c r="HI225" s="4" t="s">
        <v>346</v>
      </c>
      <c r="HJ225" s="4" t="s">
        <v>347</v>
      </c>
      <c r="HK225" s="8"/>
      <c r="HL225" s="4" t="s">
        <v>2876</v>
      </c>
      <c r="HM225" s="6">
        <v>44267.405555555553</v>
      </c>
      <c r="HN225" s="6">
        <v>44267.428738425922</v>
      </c>
      <c r="HO225" s="7">
        <v>100</v>
      </c>
      <c r="HP225" s="7">
        <v>2003</v>
      </c>
      <c r="HQ225" s="7">
        <v>1</v>
      </c>
      <c r="HR225" s="6">
        <v>44267.428756041663</v>
      </c>
      <c r="HS225" s="4" t="s">
        <v>1394</v>
      </c>
      <c r="HT225" s="4" t="s">
        <v>1395</v>
      </c>
      <c r="HU225" s="4" t="s">
        <v>811</v>
      </c>
      <c r="HV225" s="4" t="s">
        <v>812</v>
      </c>
      <c r="HW225" s="7">
        <v>1</v>
      </c>
      <c r="HX225" s="7">
        <v>0</v>
      </c>
      <c r="HY225" s="7">
        <v>3</v>
      </c>
      <c r="HZ225" s="7">
        <v>4</v>
      </c>
      <c r="IA225" s="7">
        <v>5</v>
      </c>
      <c r="IB225" s="7">
        <v>2</v>
      </c>
      <c r="IC225" s="7">
        <v>1</v>
      </c>
      <c r="ID225" s="7">
        <v>3</v>
      </c>
      <c r="IE225" s="4" t="s">
        <v>2892</v>
      </c>
      <c r="IF225" s="7">
        <v>0</v>
      </c>
      <c r="IG225" s="7">
        <v>0</v>
      </c>
      <c r="IH225" s="4" t="s">
        <v>2893</v>
      </c>
      <c r="II225" s="4" t="s">
        <v>370</v>
      </c>
      <c r="IJ225" s="4" t="s">
        <v>1013</v>
      </c>
      <c r="IK225" s="73">
        <v>0</v>
      </c>
      <c r="IL225" s="73">
        <v>33</v>
      </c>
      <c r="IM225" s="73">
        <v>33</v>
      </c>
      <c r="IN225" s="4"/>
      <c r="IO225" s="73">
        <v>1</v>
      </c>
      <c r="IP225" s="4" t="s">
        <v>2887</v>
      </c>
      <c r="IQ225" s="73">
        <v>22</v>
      </c>
      <c r="IR225" s="73">
        <v>22</v>
      </c>
      <c r="IS225" s="4"/>
      <c r="IT225" s="73">
        <v>1</v>
      </c>
      <c r="IU225" s="73">
        <v>18</v>
      </c>
      <c r="IV225" s="73">
        <v>18</v>
      </c>
      <c r="IW225" s="4"/>
      <c r="IX225" s="73">
        <v>0</v>
      </c>
      <c r="IY225" s="4" t="s">
        <v>2887</v>
      </c>
      <c r="IZ225" s="73">
        <v>40</v>
      </c>
      <c r="JA225" s="73">
        <v>40</v>
      </c>
      <c r="JB225" s="4"/>
      <c r="JC225" s="73">
        <v>1</v>
      </c>
      <c r="JD225" s="73">
        <v>60</v>
      </c>
      <c r="JE225" s="73">
        <v>60</v>
      </c>
      <c r="JF225" s="4"/>
      <c r="JG225" s="73">
        <v>1</v>
      </c>
      <c r="JH225" s="4" t="s">
        <v>2894</v>
      </c>
      <c r="JI225" s="7">
        <v>2</v>
      </c>
      <c r="JJ225" s="7">
        <v>0</v>
      </c>
      <c r="JK225" s="7">
        <v>3</v>
      </c>
      <c r="JL225" s="7">
        <v>3</v>
      </c>
      <c r="JM225" s="4" t="s">
        <v>2895</v>
      </c>
      <c r="JN225" s="7">
        <v>1</v>
      </c>
      <c r="JO225" s="7">
        <v>2</v>
      </c>
      <c r="JP225" s="7">
        <v>2</v>
      </c>
      <c r="JQ225" s="7">
        <v>2</v>
      </c>
      <c r="JR225" s="7">
        <v>1</v>
      </c>
      <c r="JS225" s="4" t="s">
        <v>2896</v>
      </c>
      <c r="JT225" s="7">
        <v>2</v>
      </c>
      <c r="JU225" s="7">
        <v>1</v>
      </c>
      <c r="JV225" s="4" t="s">
        <v>2897</v>
      </c>
      <c r="JW225" s="7">
        <v>2</v>
      </c>
      <c r="JX225" s="7">
        <v>4</v>
      </c>
      <c r="JY225" s="7">
        <v>0</v>
      </c>
      <c r="JZ225" s="7">
        <v>1</v>
      </c>
      <c r="KA225" s="7">
        <v>0</v>
      </c>
      <c r="KB225" s="4" t="s">
        <v>313</v>
      </c>
      <c r="KC225" s="4" t="s">
        <v>313</v>
      </c>
      <c r="KD225" s="7">
        <v>1</v>
      </c>
      <c r="KE225" s="7">
        <v>6.6289999999999996</v>
      </c>
      <c r="KF225" s="7">
        <v>25.045000000000002</v>
      </c>
      <c r="KG225" s="7">
        <v>25.881</v>
      </c>
      <c r="KH225" s="7">
        <v>6</v>
      </c>
      <c r="KI225" s="7">
        <v>1</v>
      </c>
      <c r="KJ225" s="7">
        <v>1</v>
      </c>
      <c r="KK225" s="7">
        <v>2</v>
      </c>
      <c r="KL225" s="7">
        <v>1</v>
      </c>
      <c r="KM225" s="7">
        <v>1</v>
      </c>
      <c r="KN225" s="7">
        <v>10</v>
      </c>
      <c r="KO225" s="7">
        <v>1</v>
      </c>
      <c r="KP225" s="4" t="s">
        <v>312</v>
      </c>
      <c r="KQ225" s="4" t="s">
        <v>313</v>
      </c>
      <c r="KR225" s="7">
        <v>1</v>
      </c>
      <c r="KS225" s="4" t="s">
        <v>633</v>
      </c>
      <c r="KT225" s="4" t="s">
        <v>313</v>
      </c>
      <c r="KU225" s="7">
        <v>3</v>
      </c>
      <c r="KV225" s="7">
        <v>1</v>
      </c>
      <c r="KW225" s="7">
        <v>2</v>
      </c>
      <c r="KX225" s="7">
        <v>4</v>
      </c>
      <c r="KY225" s="7">
        <v>1</v>
      </c>
      <c r="KZ225" s="7">
        <v>1</v>
      </c>
      <c r="LA225" s="7">
        <v>1</v>
      </c>
      <c r="LB225" s="7">
        <v>4</v>
      </c>
      <c r="LC225" s="7">
        <v>1</v>
      </c>
      <c r="LD225" s="7">
        <v>2</v>
      </c>
      <c r="LE225" s="7">
        <v>3</v>
      </c>
      <c r="LF225" s="7">
        <v>1</v>
      </c>
      <c r="LG225" s="7">
        <v>1</v>
      </c>
      <c r="LH225" s="7">
        <v>1</v>
      </c>
      <c r="LI225" s="7">
        <v>2</v>
      </c>
      <c r="LJ225" s="7">
        <v>2</v>
      </c>
      <c r="LK225" s="7">
        <v>1</v>
      </c>
      <c r="LL225" s="7">
        <v>4</v>
      </c>
      <c r="LM225" s="7">
        <v>3</v>
      </c>
      <c r="LN225" s="7">
        <v>3</v>
      </c>
      <c r="LO225" s="7">
        <v>5</v>
      </c>
      <c r="LP225" s="7">
        <v>4</v>
      </c>
      <c r="LQ225" s="7">
        <v>3</v>
      </c>
      <c r="LR225" s="7">
        <v>1</v>
      </c>
      <c r="LS225" s="7">
        <v>3</v>
      </c>
      <c r="LT225" s="7">
        <v>3</v>
      </c>
      <c r="LU225" s="7">
        <v>5</v>
      </c>
      <c r="LV225" s="4" t="s">
        <v>2898</v>
      </c>
      <c r="LW225" s="4" t="s">
        <v>2899</v>
      </c>
      <c r="LX225" s="4" t="s">
        <v>2900</v>
      </c>
      <c r="LY225" s="4" t="s">
        <v>2901</v>
      </c>
      <c r="LZ225" s="7">
        <v>26</v>
      </c>
      <c r="MA225">
        <f t="shared" si="175"/>
        <v>9</v>
      </c>
      <c r="MB225">
        <f t="shared" si="176"/>
        <v>18</v>
      </c>
      <c r="MC225">
        <f t="shared" si="177"/>
        <v>18</v>
      </c>
      <c r="MD225">
        <f t="shared" si="178"/>
        <v>6</v>
      </c>
      <c r="ME225">
        <f t="shared" si="208"/>
        <v>24</v>
      </c>
      <c r="MF225">
        <f t="shared" si="209"/>
        <v>1.5</v>
      </c>
      <c r="MG225">
        <f t="shared" si="210"/>
        <v>3</v>
      </c>
      <c r="MH225">
        <f t="shared" si="211"/>
        <v>3.6</v>
      </c>
      <c r="MI225">
        <f t="shared" si="212"/>
        <v>1.2</v>
      </c>
      <c r="MJ225">
        <f t="shared" si="213"/>
        <v>2</v>
      </c>
      <c r="MK225">
        <f t="shared" si="214"/>
        <v>0.2</v>
      </c>
      <c r="ML225">
        <f t="shared" si="215"/>
        <v>2.4</v>
      </c>
      <c r="MM225">
        <f t="shared" si="216"/>
        <v>0</v>
      </c>
      <c r="MN225">
        <f t="shared" si="217"/>
        <v>0</v>
      </c>
      <c r="MO225">
        <f t="shared" si="218"/>
        <v>0.16666666666666666</v>
      </c>
      <c r="MP225">
        <f t="shared" si="219"/>
        <v>2</v>
      </c>
      <c r="MQ225">
        <f t="shared" si="220"/>
        <v>0</v>
      </c>
      <c r="MR225">
        <f t="shared" si="221"/>
        <v>2</v>
      </c>
      <c r="MS225">
        <f t="shared" si="222"/>
        <v>59.571428571428569</v>
      </c>
      <c r="MT225">
        <f t="shared" si="223"/>
        <v>70.571428571428569</v>
      </c>
      <c r="MU225" s="77">
        <f t="shared" si="179"/>
        <v>1</v>
      </c>
      <c r="MV225">
        <f t="shared" si="180"/>
        <v>0</v>
      </c>
      <c r="MW225">
        <v>1</v>
      </c>
      <c r="MX225">
        <v>1</v>
      </c>
      <c r="MY225">
        <f t="shared" si="181"/>
        <v>0</v>
      </c>
      <c r="MZ225">
        <v>1</v>
      </c>
      <c r="NA225">
        <v>1</v>
      </c>
      <c r="NB225">
        <f t="shared" si="182"/>
        <v>1</v>
      </c>
      <c r="NC225">
        <f t="shared" si="183"/>
        <v>0</v>
      </c>
      <c r="ND225">
        <f t="shared" si="184"/>
        <v>0</v>
      </c>
      <c r="NE225">
        <f t="shared" si="185"/>
        <v>0</v>
      </c>
      <c r="NF225">
        <f t="shared" si="186"/>
        <v>0</v>
      </c>
      <c r="NG225">
        <f t="shared" si="187"/>
        <v>1</v>
      </c>
      <c r="NH225">
        <f t="shared" si="188"/>
        <v>0</v>
      </c>
      <c r="NI225">
        <f t="shared" si="189"/>
        <v>1</v>
      </c>
      <c r="NJ225">
        <f t="shared" si="190"/>
        <v>1</v>
      </c>
      <c r="NK225">
        <f t="shared" si="191"/>
        <v>0</v>
      </c>
      <c r="NL225">
        <f t="shared" si="192"/>
        <v>1</v>
      </c>
      <c r="NM225">
        <f t="shared" si="193"/>
        <v>1</v>
      </c>
      <c r="NN225" s="77">
        <f t="shared" si="194"/>
        <v>0.5</v>
      </c>
      <c r="NO225" s="77">
        <f t="shared" si="195"/>
        <v>0</v>
      </c>
      <c r="NP225" s="77">
        <f t="shared" si="196"/>
        <v>1</v>
      </c>
      <c r="NQ225" s="77">
        <f t="shared" si="197"/>
        <v>1</v>
      </c>
      <c r="NR225" s="77">
        <f t="shared" si="198"/>
        <v>1</v>
      </c>
      <c r="NS225" s="77">
        <f t="shared" si="199"/>
        <v>0</v>
      </c>
      <c r="NT225" s="77">
        <f t="shared" si="200"/>
        <v>1</v>
      </c>
      <c r="NU225" s="77">
        <f t="shared" si="201"/>
        <v>1</v>
      </c>
      <c r="NV225" s="77">
        <f t="shared" si="202"/>
        <v>1</v>
      </c>
      <c r="NW225" s="77" t="e">
        <f>IF(LEN(VLOOKUP(I:I,#REF!, 2, 0))=0, "", VLOOKUP(I:I,#REF!, 2, 0))</f>
        <v>#REF!</v>
      </c>
      <c r="NX225" s="77" t="e">
        <f>IF(LEN(VLOOKUP(I:I,#REF!, 3, 0))=0, "", VLOOKUP(I:I,#REF!, 3, 0))</f>
        <v>#REF!</v>
      </c>
      <c r="NY225" s="77">
        <f t="shared" si="224"/>
        <v>0.66666666666666663</v>
      </c>
      <c r="NZ225" s="77">
        <f t="shared" si="225"/>
        <v>1</v>
      </c>
      <c r="OA225" s="77">
        <f t="shared" si="226"/>
        <v>0</v>
      </c>
      <c r="OB225" s="77">
        <f t="shared" si="203"/>
        <v>0.33333333333333331</v>
      </c>
      <c r="OC225">
        <f t="shared" si="204"/>
        <v>0.5</v>
      </c>
      <c r="OD225" s="77">
        <f t="shared" si="227"/>
        <v>0.25</v>
      </c>
      <c r="OE225">
        <f t="shared" si="205"/>
        <v>0.7</v>
      </c>
      <c r="OF225">
        <f t="shared" si="206"/>
        <v>0.81818181818181823</v>
      </c>
      <c r="OG225" t="e">
        <f t="shared" si="228"/>
        <v>#REF!</v>
      </c>
      <c r="OH225">
        <f t="shared" si="207"/>
        <v>0.5</v>
      </c>
      <c r="OI225">
        <f t="shared" si="229"/>
        <v>0.25</v>
      </c>
      <c r="OJ225" s="77">
        <f t="shared" si="230"/>
        <v>0.625</v>
      </c>
      <c r="OK225" t="e">
        <f>IF(LEN(VLOOKUP(I:I,#REF!, 2, 0))=0, "", VLOOKUP(I:I,#REF!, 2, 0))</f>
        <v>#REF!</v>
      </c>
      <c r="OL225" t="e">
        <f>IF(LEN(VLOOKUP(I:I,#REF!, 3, 0))=0, "", VLOOKUP(I:I,#REF!, 3, 0))</f>
        <v>#REF!</v>
      </c>
      <c r="OM225">
        <v>1</v>
      </c>
      <c r="ON225">
        <v>0</v>
      </c>
      <c r="OO225" s="1">
        <v>1</v>
      </c>
      <c r="OP225">
        <f t="shared" si="231"/>
        <v>15</v>
      </c>
      <c r="OQ225">
        <v>0</v>
      </c>
      <c r="OR225">
        <v>7</v>
      </c>
      <c r="OS225">
        <f t="shared" si="232"/>
        <v>9</v>
      </c>
    </row>
    <row r="226" spans="1:409" ht="18" customHeight="1">
      <c r="F226">
        <v>1</v>
      </c>
      <c r="G226">
        <v>1</v>
      </c>
      <c r="H226" s="112" t="s">
        <v>6081</v>
      </c>
      <c r="I226" s="112" t="s">
        <v>6081</v>
      </c>
      <c r="J226" s="22"/>
      <c r="K226" s="23">
        <v>44264.409525462965</v>
      </c>
      <c r="L226" s="23">
        <v>44264.492083333331</v>
      </c>
      <c r="M226" s="24">
        <v>100</v>
      </c>
      <c r="N226" s="24">
        <v>1</v>
      </c>
      <c r="O226" s="74">
        <v>1</v>
      </c>
      <c r="P226" s="25" t="s">
        <v>313</v>
      </c>
      <c r="Q226" s="24">
        <v>7132</v>
      </c>
      <c r="R226" s="24">
        <v>1</v>
      </c>
      <c r="S226" s="23">
        <v>44264.492104641206</v>
      </c>
      <c r="T226" s="25" t="s">
        <v>314</v>
      </c>
      <c r="U226" s="25" t="s">
        <v>407</v>
      </c>
      <c r="V226" s="25" t="s">
        <v>444</v>
      </c>
      <c r="W226" s="25" t="s">
        <v>317</v>
      </c>
      <c r="X226" s="24">
        <v>23.183</v>
      </c>
      <c r="Y226" s="24">
        <v>26.920999999999999</v>
      </c>
      <c r="Z226" s="24">
        <v>28.882000000000001</v>
      </c>
      <c r="AA226" s="24">
        <v>2</v>
      </c>
      <c r="AB226" s="24">
        <v>3</v>
      </c>
      <c r="AC226" s="24">
        <v>0</v>
      </c>
      <c r="AD226" s="24">
        <v>0</v>
      </c>
      <c r="AE226" s="24">
        <v>0</v>
      </c>
      <c r="AF226" s="24">
        <v>1</v>
      </c>
      <c r="AG226" s="24">
        <v>3</v>
      </c>
      <c r="AH226" s="24">
        <v>1</v>
      </c>
      <c r="AI226" s="24">
        <v>1</v>
      </c>
      <c r="AJ226" s="25" t="s">
        <v>6082</v>
      </c>
      <c r="AK226" s="24">
        <v>3.157</v>
      </c>
      <c r="AL226" s="24">
        <v>4.9790000000000001</v>
      </c>
      <c r="AM226" s="24">
        <v>5.9850000000000003</v>
      </c>
      <c r="AN226" s="24">
        <v>2</v>
      </c>
      <c r="AO226" s="24">
        <v>4</v>
      </c>
      <c r="AP226" s="24">
        <v>0</v>
      </c>
      <c r="AQ226" s="24">
        <v>0</v>
      </c>
      <c r="AR226" s="24">
        <v>0</v>
      </c>
      <c r="AS226" s="24">
        <v>181.435</v>
      </c>
      <c r="AT226" s="24">
        <v>0</v>
      </c>
      <c r="AU226" s="24">
        <v>6.2549999999999999</v>
      </c>
      <c r="AV226" s="24">
        <v>576.947</v>
      </c>
      <c r="AW226" s="24">
        <v>580.68399999999997</v>
      </c>
      <c r="AX226" s="24">
        <v>23</v>
      </c>
      <c r="AY226" s="25" t="s">
        <v>1943</v>
      </c>
      <c r="AZ226" s="25" t="s">
        <v>377</v>
      </c>
      <c r="BA226" s="25"/>
      <c r="BB226" s="74">
        <v>1</v>
      </c>
      <c r="BC226" s="25" t="s">
        <v>6083</v>
      </c>
      <c r="BD226" s="24">
        <v>0</v>
      </c>
      <c r="BE226" s="24">
        <v>0</v>
      </c>
      <c r="BF226" s="24">
        <v>279.20499999999998</v>
      </c>
      <c r="BG226" s="24">
        <v>0</v>
      </c>
      <c r="BH226" s="24">
        <v>6.3520000000000003</v>
      </c>
      <c r="BI226" s="24">
        <v>21.468</v>
      </c>
      <c r="BJ226" s="24">
        <v>22.312000000000001</v>
      </c>
      <c r="BK226" s="24">
        <v>2</v>
      </c>
      <c r="BL226" s="25" t="s">
        <v>1943</v>
      </c>
      <c r="BM226" s="24">
        <v>0</v>
      </c>
      <c r="BN226" s="24">
        <v>0</v>
      </c>
      <c r="BO226" s="24">
        <v>48.052999999999997</v>
      </c>
      <c r="BP226" s="24">
        <v>0</v>
      </c>
      <c r="BQ226" s="24">
        <v>97</v>
      </c>
      <c r="BR226" s="24">
        <v>98</v>
      </c>
      <c r="BS226" s="24">
        <v>30.821999999999999</v>
      </c>
      <c r="BT226" s="24">
        <v>776.15300000000002</v>
      </c>
      <c r="BU226" s="24">
        <v>797.15099999999995</v>
      </c>
      <c r="BV226" s="24">
        <v>43</v>
      </c>
      <c r="BW226" s="25" t="s">
        <v>1191</v>
      </c>
      <c r="BX226" s="25" t="s">
        <v>3754</v>
      </c>
      <c r="BY226" s="25" t="s">
        <v>956</v>
      </c>
      <c r="BZ226" s="74">
        <v>1</v>
      </c>
      <c r="CA226" s="25" t="s">
        <v>6084</v>
      </c>
      <c r="CB226" s="24">
        <v>47.512999999999998</v>
      </c>
      <c r="CC226" s="24">
        <v>47.512999999999998</v>
      </c>
      <c r="CD226" s="24">
        <v>94.227000000000004</v>
      </c>
      <c r="CE226" s="24">
        <v>1</v>
      </c>
      <c r="CF226" s="24">
        <v>97</v>
      </c>
      <c r="CG226" s="24">
        <v>99</v>
      </c>
      <c r="CH226" s="24">
        <v>23.734000000000002</v>
      </c>
      <c r="CI226" s="24">
        <v>495.77</v>
      </c>
      <c r="CJ226" s="24">
        <v>498.6</v>
      </c>
      <c r="CK226" s="24">
        <v>28</v>
      </c>
      <c r="CL226" s="99" t="s">
        <v>6085</v>
      </c>
      <c r="CM226" s="96" t="s">
        <v>6086</v>
      </c>
      <c r="CN226" s="24">
        <v>118.316</v>
      </c>
      <c r="CO226" s="24">
        <v>118.316</v>
      </c>
      <c r="CP226" s="24">
        <v>354.21199999999999</v>
      </c>
      <c r="CQ226" s="24">
        <v>1</v>
      </c>
      <c r="CR226" s="24">
        <v>91</v>
      </c>
      <c r="CS226" s="24">
        <v>96</v>
      </c>
      <c r="CT226" s="24">
        <v>3</v>
      </c>
      <c r="CU226" s="24">
        <v>0</v>
      </c>
      <c r="CV226" s="25" t="s">
        <v>6087</v>
      </c>
      <c r="CW226" s="24">
        <v>17.076000000000001</v>
      </c>
      <c r="CX226" s="24">
        <v>25.132999999999999</v>
      </c>
      <c r="CY226" s="24">
        <v>227.583</v>
      </c>
      <c r="CZ226" s="24">
        <v>3</v>
      </c>
      <c r="DA226" s="24">
        <v>42.405999999999999</v>
      </c>
      <c r="DB226" s="24">
        <v>42.405999999999999</v>
      </c>
      <c r="DC226" s="24">
        <v>59.302</v>
      </c>
      <c r="DD226" s="24">
        <v>1</v>
      </c>
      <c r="DE226" s="25" t="s">
        <v>1943</v>
      </c>
      <c r="DF226" s="24">
        <v>22.792999999999999</v>
      </c>
      <c r="DG226" s="24">
        <v>25.957999999999998</v>
      </c>
      <c r="DH226" s="24">
        <v>41.284999999999997</v>
      </c>
      <c r="DI226" s="24">
        <v>3</v>
      </c>
      <c r="DJ226" s="24">
        <v>95</v>
      </c>
      <c r="DK226" s="24">
        <v>93</v>
      </c>
      <c r="DL226" s="24">
        <v>45.155000000000001</v>
      </c>
      <c r="DM226" s="24">
        <v>406.07799999999997</v>
      </c>
      <c r="DN226" s="24">
        <v>409.29500000000002</v>
      </c>
      <c r="DO226" s="24">
        <v>23</v>
      </c>
      <c r="DP226" s="25" t="s">
        <v>5083</v>
      </c>
      <c r="DQ226" s="25" t="s">
        <v>510</v>
      </c>
      <c r="DR226" s="25" t="s">
        <v>544</v>
      </c>
      <c r="DS226" s="74">
        <v>1</v>
      </c>
      <c r="DT226" s="25" t="s">
        <v>6088</v>
      </c>
      <c r="DU226" s="24">
        <v>21.062999999999999</v>
      </c>
      <c r="DV226" s="24">
        <v>21.062999999999999</v>
      </c>
      <c r="DW226" s="24">
        <v>308.95499999999998</v>
      </c>
      <c r="DX226" s="24">
        <v>1</v>
      </c>
      <c r="DY226" s="24">
        <v>95</v>
      </c>
      <c r="DZ226" s="24">
        <v>98</v>
      </c>
      <c r="EA226" s="24">
        <v>16.829000000000001</v>
      </c>
      <c r="EB226" s="24">
        <v>84.918999999999997</v>
      </c>
      <c r="EC226" s="24">
        <v>92.53</v>
      </c>
      <c r="ED226" s="24">
        <v>7</v>
      </c>
      <c r="EE226" s="96" t="s">
        <v>1368</v>
      </c>
      <c r="EF226" s="96" t="s">
        <v>6089</v>
      </c>
      <c r="EG226" s="24">
        <v>0</v>
      </c>
      <c r="EH226" s="24">
        <v>0</v>
      </c>
      <c r="EI226" s="24">
        <v>179.32300000000001</v>
      </c>
      <c r="EJ226" s="24">
        <v>0</v>
      </c>
      <c r="EK226" s="24">
        <v>95</v>
      </c>
      <c r="EL226" s="24">
        <v>97</v>
      </c>
      <c r="EM226" s="24">
        <v>3</v>
      </c>
      <c r="EN226" s="24">
        <v>0</v>
      </c>
      <c r="EO226" s="25" t="s">
        <v>6090</v>
      </c>
      <c r="EP226" s="24">
        <v>39.677</v>
      </c>
      <c r="EQ226" s="24">
        <v>52.435000000000002</v>
      </c>
      <c r="ER226" s="24">
        <v>53.829000000000001</v>
      </c>
      <c r="ES226" s="24">
        <v>4</v>
      </c>
      <c r="ET226" s="25" t="s">
        <v>334</v>
      </c>
      <c r="EU226" s="24">
        <v>0</v>
      </c>
      <c r="EV226" s="24">
        <v>0</v>
      </c>
      <c r="EW226" s="24">
        <v>264.048</v>
      </c>
      <c r="EX226" s="24">
        <v>0</v>
      </c>
      <c r="EY226" s="24">
        <v>92</v>
      </c>
      <c r="EZ226" s="24">
        <v>96</v>
      </c>
      <c r="FA226" s="24">
        <v>54.301000000000002</v>
      </c>
      <c r="FB226" s="24">
        <v>77.224999999999994</v>
      </c>
      <c r="FC226" s="24">
        <v>78.334999999999994</v>
      </c>
      <c r="FD226" s="24">
        <v>7</v>
      </c>
      <c r="FE226" s="25" t="s">
        <v>6091</v>
      </c>
      <c r="FF226" s="24">
        <v>3</v>
      </c>
      <c r="FG226" s="24">
        <v>3</v>
      </c>
      <c r="FH226" s="24">
        <v>3</v>
      </c>
      <c r="FI226" s="24">
        <v>0</v>
      </c>
      <c r="FJ226" s="24">
        <v>2</v>
      </c>
      <c r="FK226" s="24">
        <v>0</v>
      </c>
      <c r="FL226" s="25" t="s">
        <v>336</v>
      </c>
      <c r="FM226" s="25" t="s">
        <v>6092</v>
      </c>
      <c r="FN226" s="24">
        <v>1</v>
      </c>
      <c r="FO226" s="24">
        <v>5.4080000000000004</v>
      </c>
      <c r="FP226" s="24">
        <v>333.22199999999998</v>
      </c>
      <c r="FQ226" s="24">
        <v>334.34</v>
      </c>
      <c r="FR226" s="24">
        <v>9</v>
      </c>
      <c r="FS226" s="25" t="s">
        <v>2114</v>
      </c>
      <c r="FT226" s="25" t="s">
        <v>323</v>
      </c>
      <c r="FU226" s="25"/>
      <c r="FV226" s="74">
        <v>1</v>
      </c>
      <c r="FW226" s="25" t="s">
        <v>6093</v>
      </c>
      <c r="FX226" s="25" t="s">
        <v>370</v>
      </c>
      <c r="FY226" s="24">
        <v>52.923999999999999</v>
      </c>
      <c r="FZ226" s="24">
        <v>179.37899999999999</v>
      </c>
      <c r="GA226" s="24">
        <v>180.63900000000001</v>
      </c>
      <c r="GB226" s="24">
        <v>4</v>
      </c>
      <c r="GC226" s="25" t="s">
        <v>6094</v>
      </c>
      <c r="GD226" s="25" t="s">
        <v>327</v>
      </c>
      <c r="GE226" s="25"/>
      <c r="GF226" s="74">
        <v>0</v>
      </c>
      <c r="GG226" s="25" t="s">
        <v>6095</v>
      </c>
      <c r="GH226" s="25" t="s">
        <v>370</v>
      </c>
      <c r="GI226" s="24">
        <v>90.781000000000006</v>
      </c>
      <c r="GJ226" s="24">
        <v>196.672</v>
      </c>
      <c r="GK226" s="24">
        <v>197.66800000000001</v>
      </c>
      <c r="GL226" s="24">
        <v>5</v>
      </c>
      <c r="GM226" s="24">
        <v>1</v>
      </c>
      <c r="GN226" s="25" t="s">
        <v>6096</v>
      </c>
      <c r="GO226" s="24">
        <v>791.50900000000001</v>
      </c>
      <c r="GP226" s="24">
        <v>890.72299999999996</v>
      </c>
      <c r="GQ226" s="24">
        <v>891.976</v>
      </c>
      <c r="GR226" s="24">
        <v>2</v>
      </c>
      <c r="GS226" s="24">
        <v>2</v>
      </c>
      <c r="GT226" s="24">
        <v>3</v>
      </c>
      <c r="GU226" s="24">
        <v>0</v>
      </c>
      <c r="GV226" s="24">
        <v>3</v>
      </c>
      <c r="GW226" s="25" t="s">
        <v>808</v>
      </c>
      <c r="GX226" s="24">
        <v>6.64</v>
      </c>
      <c r="GY226" s="24">
        <v>235.06700000000001</v>
      </c>
      <c r="GZ226" s="24">
        <v>236.77099999999999</v>
      </c>
      <c r="HA226" s="24">
        <v>17</v>
      </c>
      <c r="HB226" s="24">
        <v>3</v>
      </c>
      <c r="HC226" s="24">
        <v>4</v>
      </c>
      <c r="HD226" s="24">
        <v>3</v>
      </c>
      <c r="HE226" s="24">
        <v>4</v>
      </c>
      <c r="HF226" s="24">
        <v>3</v>
      </c>
      <c r="HG226" s="24">
        <v>4</v>
      </c>
      <c r="HH226" s="24">
        <v>3</v>
      </c>
      <c r="HI226" s="25" t="s">
        <v>3684</v>
      </c>
      <c r="HJ226" s="25" t="s">
        <v>3685</v>
      </c>
      <c r="HK226" s="8"/>
      <c r="HL226" s="25" t="s">
        <v>6081</v>
      </c>
      <c r="HM226" s="23">
        <v>44267.407442129632</v>
      </c>
      <c r="HN226" s="23">
        <v>44267.432962962965</v>
      </c>
      <c r="HO226" s="24">
        <v>100</v>
      </c>
      <c r="HP226" s="24">
        <v>2205</v>
      </c>
      <c r="HQ226" s="24">
        <v>1</v>
      </c>
      <c r="HR226" s="23">
        <v>44267.432980995371</v>
      </c>
      <c r="HS226" s="25" t="s">
        <v>314</v>
      </c>
      <c r="HT226" s="25" t="s">
        <v>407</v>
      </c>
      <c r="HU226" s="25" t="s">
        <v>444</v>
      </c>
      <c r="HV226" s="25" t="s">
        <v>317</v>
      </c>
      <c r="HW226" s="24">
        <v>1</v>
      </c>
      <c r="HX226" s="24">
        <v>0</v>
      </c>
      <c r="HY226" s="24">
        <v>2</v>
      </c>
      <c r="HZ226" s="24">
        <v>1</v>
      </c>
      <c r="IA226" s="24">
        <v>3</v>
      </c>
      <c r="IB226" s="24">
        <v>2</v>
      </c>
      <c r="IC226" s="24">
        <v>3</v>
      </c>
      <c r="ID226" s="24">
        <v>2</v>
      </c>
      <c r="IE226" s="25" t="s">
        <v>6097</v>
      </c>
      <c r="IF226" s="24">
        <v>4</v>
      </c>
      <c r="IG226" s="24">
        <v>0</v>
      </c>
      <c r="IH226" s="25" t="s">
        <v>4857</v>
      </c>
      <c r="II226" s="25" t="s">
        <v>391</v>
      </c>
      <c r="IJ226" s="25"/>
      <c r="IK226" s="74">
        <v>1</v>
      </c>
      <c r="IL226" s="25" t="s">
        <v>1989</v>
      </c>
      <c r="IM226" s="74">
        <v>33</v>
      </c>
      <c r="IN226" s="25"/>
      <c r="IO226" s="74">
        <v>1</v>
      </c>
      <c r="IP226" s="25" t="s">
        <v>6098</v>
      </c>
      <c r="IQ226" s="25" t="s">
        <v>6099</v>
      </c>
      <c r="IR226" s="74">
        <v>24</v>
      </c>
      <c r="IS226" s="25"/>
      <c r="IT226" s="74">
        <v>0</v>
      </c>
      <c r="IU226" s="25" t="s">
        <v>6100</v>
      </c>
      <c r="IV226" s="74">
        <v>19</v>
      </c>
      <c r="IW226" s="25"/>
      <c r="IX226" s="74">
        <v>0</v>
      </c>
      <c r="IY226" s="25" t="s">
        <v>6101</v>
      </c>
      <c r="IZ226" s="25" t="s">
        <v>6102</v>
      </c>
      <c r="JA226" s="74">
        <v>40</v>
      </c>
      <c r="JB226" s="25"/>
      <c r="JC226" s="74">
        <v>1</v>
      </c>
      <c r="JD226" s="25" t="s">
        <v>6103</v>
      </c>
      <c r="JE226" s="74">
        <v>49</v>
      </c>
      <c r="JF226" s="25"/>
      <c r="JG226" s="74">
        <v>0</v>
      </c>
      <c r="JH226" s="25" t="s">
        <v>6104</v>
      </c>
      <c r="JI226" s="24">
        <v>3</v>
      </c>
      <c r="JJ226" s="24">
        <v>0</v>
      </c>
      <c r="JK226" s="24">
        <v>2</v>
      </c>
      <c r="JL226" s="24">
        <v>3</v>
      </c>
      <c r="JM226" s="25" t="s">
        <v>6105</v>
      </c>
      <c r="JN226" s="24">
        <v>1</v>
      </c>
      <c r="JO226" s="24">
        <v>1</v>
      </c>
      <c r="JP226" s="24">
        <v>2</v>
      </c>
      <c r="JQ226" s="24">
        <v>3</v>
      </c>
      <c r="JR226" s="24">
        <v>1</v>
      </c>
      <c r="JS226" s="25" t="s">
        <v>6106</v>
      </c>
      <c r="JT226" s="24">
        <v>3</v>
      </c>
      <c r="JU226" s="24">
        <v>1</v>
      </c>
      <c r="JV226" s="25" t="s">
        <v>6107</v>
      </c>
      <c r="JW226" s="24">
        <v>1</v>
      </c>
      <c r="JX226" s="24">
        <v>3</v>
      </c>
      <c r="JY226" s="24">
        <v>0</v>
      </c>
      <c r="JZ226" s="24">
        <v>1</v>
      </c>
      <c r="KA226" s="24">
        <v>0</v>
      </c>
      <c r="KB226" s="25" t="s">
        <v>336</v>
      </c>
      <c r="KC226" s="25" t="s">
        <v>6108</v>
      </c>
      <c r="KD226" s="24">
        <v>0</v>
      </c>
      <c r="KE226" s="24">
        <v>4.0629999999999997</v>
      </c>
      <c r="KF226" s="24">
        <v>23.99</v>
      </c>
      <c r="KG226" s="24">
        <v>24.901</v>
      </c>
      <c r="KH226" s="24">
        <v>7</v>
      </c>
      <c r="KI226" s="24">
        <v>2</v>
      </c>
      <c r="KJ226" s="24">
        <v>2</v>
      </c>
      <c r="KK226" s="24">
        <v>2</v>
      </c>
      <c r="KL226" s="24">
        <v>1</v>
      </c>
      <c r="KM226" s="24">
        <v>1</v>
      </c>
      <c r="KN226" s="24">
        <v>10</v>
      </c>
      <c r="KO226" s="24">
        <v>2</v>
      </c>
      <c r="KP226" s="25" t="s">
        <v>336</v>
      </c>
      <c r="KQ226" s="25" t="s">
        <v>313</v>
      </c>
      <c r="KR226" s="24">
        <v>1</v>
      </c>
      <c r="KS226" s="25" t="s">
        <v>448</v>
      </c>
      <c r="KT226" s="25" t="s">
        <v>313</v>
      </c>
      <c r="KU226" s="24">
        <v>3</v>
      </c>
      <c r="KV226" s="24">
        <v>3</v>
      </c>
      <c r="KW226" s="24">
        <v>3</v>
      </c>
      <c r="KX226" s="24">
        <v>3</v>
      </c>
      <c r="KY226" s="24">
        <v>3</v>
      </c>
      <c r="KZ226" s="24">
        <v>3</v>
      </c>
      <c r="LA226" s="24">
        <v>3</v>
      </c>
      <c r="LB226" s="24">
        <v>3</v>
      </c>
      <c r="LC226" s="24">
        <v>3</v>
      </c>
      <c r="LD226" s="24">
        <v>3</v>
      </c>
      <c r="LE226" s="24">
        <v>4</v>
      </c>
      <c r="LF226" s="24">
        <v>4</v>
      </c>
      <c r="LG226" s="24">
        <v>3</v>
      </c>
      <c r="LH226" s="24">
        <v>3</v>
      </c>
      <c r="LI226" s="24">
        <v>3</v>
      </c>
      <c r="LJ226" s="24">
        <v>3</v>
      </c>
      <c r="LK226" s="24">
        <v>3</v>
      </c>
      <c r="LL226" s="24">
        <v>3</v>
      </c>
      <c r="LM226" s="24">
        <v>4</v>
      </c>
      <c r="LN226" s="24">
        <v>4</v>
      </c>
      <c r="LO226" s="24">
        <v>4</v>
      </c>
      <c r="LP226" s="24">
        <v>4</v>
      </c>
      <c r="LQ226" s="24">
        <v>4</v>
      </c>
      <c r="LR226" s="24">
        <v>4</v>
      </c>
      <c r="LS226" s="24">
        <v>3</v>
      </c>
      <c r="LT226" s="24">
        <v>3</v>
      </c>
      <c r="LU226" s="24">
        <v>4</v>
      </c>
      <c r="LV226" s="25" t="s">
        <v>6109</v>
      </c>
      <c r="LW226" s="25" t="s">
        <v>6110</v>
      </c>
      <c r="LX226" s="25" t="s">
        <v>6111</v>
      </c>
      <c r="LY226" s="25" t="s">
        <v>6112</v>
      </c>
      <c r="LZ226" s="24">
        <v>44</v>
      </c>
      <c r="MA226">
        <f t="shared" si="175"/>
        <v>6</v>
      </c>
      <c r="MB226">
        <f t="shared" si="176"/>
        <v>13</v>
      </c>
      <c r="MC226">
        <f t="shared" si="177"/>
        <v>17</v>
      </c>
      <c r="MD226">
        <f t="shared" si="178"/>
        <v>8</v>
      </c>
      <c r="ME226">
        <f t="shared" si="208"/>
        <v>38</v>
      </c>
      <c r="MF226">
        <f t="shared" si="209"/>
        <v>1</v>
      </c>
      <c r="MG226">
        <f t="shared" si="210"/>
        <v>2.1666666666666665</v>
      </c>
      <c r="MH226">
        <f t="shared" si="211"/>
        <v>3.4</v>
      </c>
      <c r="MI226">
        <f t="shared" si="212"/>
        <v>1.6</v>
      </c>
      <c r="MJ226">
        <f t="shared" si="213"/>
        <v>3.1666666666666665</v>
      </c>
      <c r="MK226">
        <f t="shared" si="214"/>
        <v>0</v>
      </c>
      <c r="ML226">
        <f t="shared" si="215"/>
        <v>3.2</v>
      </c>
      <c r="MM226">
        <f t="shared" si="216"/>
        <v>0</v>
      </c>
      <c r="MN226">
        <f t="shared" si="217"/>
        <v>3</v>
      </c>
      <c r="MO226">
        <f t="shared" si="218"/>
        <v>0</v>
      </c>
      <c r="MP226">
        <f t="shared" si="219"/>
        <v>3.1666666666666665</v>
      </c>
      <c r="MQ226">
        <f t="shared" si="220"/>
        <v>0</v>
      </c>
      <c r="MR226">
        <f t="shared" si="221"/>
        <v>3.3333333333333335</v>
      </c>
      <c r="MS226">
        <f t="shared" si="222"/>
        <v>94.571428571428569</v>
      </c>
      <c r="MT226">
        <f t="shared" si="223"/>
        <v>96.714285714285708</v>
      </c>
      <c r="MU226" s="77">
        <f t="shared" si="179"/>
        <v>1</v>
      </c>
      <c r="MV226">
        <f t="shared" si="180"/>
        <v>1</v>
      </c>
      <c r="MW226">
        <v>1</v>
      </c>
      <c r="MX226">
        <v>1</v>
      </c>
      <c r="MY226">
        <f t="shared" si="181"/>
        <v>1</v>
      </c>
      <c r="MZ226">
        <v>1</v>
      </c>
      <c r="NA226">
        <v>0</v>
      </c>
      <c r="NB226">
        <f t="shared" si="182"/>
        <v>1</v>
      </c>
      <c r="NC226">
        <f t="shared" si="183"/>
        <v>0</v>
      </c>
      <c r="ND226">
        <f t="shared" si="184"/>
        <v>0</v>
      </c>
      <c r="NE226">
        <f t="shared" si="185"/>
        <v>0</v>
      </c>
      <c r="NF226">
        <f t="shared" si="186"/>
        <v>1</v>
      </c>
      <c r="NG226">
        <f t="shared" si="187"/>
        <v>0</v>
      </c>
      <c r="NH226">
        <f t="shared" si="188"/>
        <v>1</v>
      </c>
      <c r="NI226">
        <f t="shared" si="189"/>
        <v>1</v>
      </c>
      <c r="NJ226">
        <f t="shared" si="190"/>
        <v>0</v>
      </c>
      <c r="NK226">
        <f t="shared" si="191"/>
        <v>0</v>
      </c>
      <c r="NL226">
        <f t="shared" si="192"/>
        <v>1</v>
      </c>
      <c r="NM226">
        <f t="shared" si="193"/>
        <v>0</v>
      </c>
      <c r="NN226" s="77">
        <f t="shared" si="194"/>
        <v>1</v>
      </c>
      <c r="NO226" s="77">
        <f t="shared" si="195"/>
        <v>0</v>
      </c>
      <c r="NP226" s="77">
        <f t="shared" si="196"/>
        <v>1</v>
      </c>
      <c r="NQ226" s="77">
        <f t="shared" si="197"/>
        <v>0</v>
      </c>
      <c r="NR226" s="77">
        <f t="shared" si="198"/>
        <v>1</v>
      </c>
      <c r="NS226" s="77">
        <f t="shared" si="199"/>
        <v>1</v>
      </c>
      <c r="NT226" s="77">
        <f t="shared" si="200"/>
        <v>1</v>
      </c>
      <c r="NU226" s="77">
        <f t="shared" si="201"/>
        <v>0</v>
      </c>
      <c r="NV226" s="77">
        <f t="shared" si="202"/>
        <v>1</v>
      </c>
      <c r="NW226" s="77" t="e">
        <f>IF(LEN(VLOOKUP(I:I,#REF!, 2, 0))=0, "", VLOOKUP(I:I,#REF!, 2, 0))</f>
        <v>#REF!</v>
      </c>
      <c r="NX226" s="77" t="e">
        <f>IF(LEN(VLOOKUP(I:I,#REF!, 3, 0))=0, "", VLOOKUP(I:I,#REF!, 3, 0))</f>
        <v>#REF!</v>
      </c>
      <c r="NY226" s="77">
        <f t="shared" si="224"/>
        <v>0.83333333333333337</v>
      </c>
      <c r="NZ226" s="77">
        <f t="shared" si="225"/>
        <v>0.75</v>
      </c>
      <c r="OA226" s="77">
        <f t="shared" si="226"/>
        <v>1</v>
      </c>
      <c r="OB226" s="77">
        <f t="shared" si="203"/>
        <v>0.33333333333333331</v>
      </c>
      <c r="OC226">
        <f t="shared" si="204"/>
        <v>0.5</v>
      </c>
      <c r="OD226" s="77">
        <f t="shared" si="227"/>
        <v>0.25</v>
      </c>
      <c r="OE226">
        <f t="shared" si="205"/>
        <v>0.6</v>
      </c>
      <c r="OF226">
        <f t="shared" si="206"/>
        <v>0.63636363636363635</v>
      </c>
      <c r="OG226" t="e">
        <f t="shared" si="228"/>
        <v>#REF!</v>
      </c>
      <c r="OH226">
        <f t="shared" si="207"/>
        <v>0.58333333333333337</v>
      </c>
      <c r="OI226">
        <f t="shared" si="229"/>
        <v>0.75</v>
      </c>
      <c r="OJ226" s="77">
        <f t="shared" si="230"/>
        <v>0.5</v>
      </c>
      <c r="OK226" t="e">
        <f>IF(LEN(VLOOKUP(I:I,#REF!, 2, 0))=0, "", VLOOKUP(I:I,#REF!, 2, 0))</f>
        <v>#REF!</v>
      </c>
      <c r="OL226" t="e">
        <f>IF(LEN(VLOOKUP(I:I,#REF!, 3, 0))=0, "", VLOOKUP(I:I,#REF!, 3, 0))</f>
        <v>#REF!</v>
      </c>
      <c r="OM226">
        <v>3</v>
      </c>
      <c r="ON226">
        <v>1</v>
      </c>
      <c r="OO226" s="1">
        <v>1</v>
      </c>
      <c r="OP226">
        <f t="shared" si="231"/>
        <v>11</v>
      </c>
      <c r="OQ226">
        <v>0</v>
      </c>
      <c r="OR226">
        <v>7</v>
      </c>
      <c r="OS226">
        <f t="shared" si="232"/>
        <v>5</v>
      </c>
    </row>
    <row r="227" spans="1:409" ht="18" customHeight="1">
      <c r="F227">
        <v>1</v>
      </c>
      <c r="G227">
        <v>1</v>
      </c>
      <c r="H227" s="112" t="s">
        <v>6113</v>
      </c>
      <c r="I227" s="112" t="s">
        <v>6113</v>
      </c>
      <c r="J227" s="22"/>
      <c r="K227" s="23">
        <v>44264.579687500001</v>
      </c>
      <c r="L227" s="23">
        <v>44264.642048611109</v>
      </c>
      <c r="M227" s="24">
        <v>100</v>
      </c>
      <c r="N227" s="24">
        <v>1</v>
      </c>
      <c r="O227" s="74">
        <v>1</v>
      </c>
      <c r="P227" s="25" t="s">
        <v>313</v>
      </c>
      <c r="Q227" s="24">
        <v>5387</v>
      </c>
      <c r="R227" s="24">
        <v>1</v>
      </c>
      <c r="S227" s="23">
        <v>44264.642061863429</v>
      </c>
      <c r="T227" s="25" t="s">
        <v>314</v>
      </c>
      <c r="U227" s="25" t="s">
        <v>888</v>
      </c>
      <c r="V227" s="25" t="s">
        <v>889</v>
      </c>
      <c r="W227" s="25" t="s">
        <v>317</v>
      </c>
      <c r="X227" s="24">
        <v>8.0719999999999992</v>
      </c>
      <c r="Y227" s="24">
        <v>26.414999999999999</v>
      </c>
      <c r="Z227" s="24">
        <v>27.856999999999999</v>
      </c>
      <c r="AA227" s="24">
        <v>22</v>
      </c>
      <c r="AB227" s="24">
        <v>3</v>
      </c>
      <c r="AC227" s="24">
        <v>1</v>
      </c>
      <c r="AD227" s="24">
        <v>1</v>
      </c>
      <c r="AE227" s="24">
        <v>0</v>
      </c>
      <c r="AF227" s="24">
        <v>1</v>
      </c>
      <c r="AG227" s="24">
        <v>2</v>
      </c>
      <c r="AH227" s="24">
        <v>2</v>
      </c>
      <c r="AI227" s="24">
        <v>0</v>
      </c>
      <c r="AJ227" s="25" t="s">
        <v>6114</v>
      </c>
      <c r="AK227" s="24">
        <v>2.7410000000000001</v>
      </c>
      <c r="AL227" s="24">
        <v>5.0789999999999997</v>
      </c>
      <c r="AM227" s="24">
        <v>6.8339999999999996</v>
      </c>
      <c r="AN227" s="24">
        <v>2</v>
      </c>
      <c r="AO227" s="24">
        <v>3</v>
      </c>
      <c r="AP227" s="24">
        <v>1</v>
      </c>
      <c r="AQ227" s="24">
        <v>8.3070000000000004</v>
      </c>
      <c r="AR227" s="24">
        <v>8.3070000000000004</v>
      </c>
      <c r="AS227" s="24">
        <v>160.97800000000001</v>
      </c>
      <c r="AT227" s="24">
        <v>1</v>
      </c>
      <c r="AU227" s="24">
        <v>5.4119999999999999</v>
      </c>
      <c r="AV227" s="24">
        <v>262.99599999999998</v>
      </c>
      <c r="AW227" s="24">
        <v>275.35300000000001</v>
      </c>
      <c r="AX227" s="24">
        <v>15</v>
      </c>
      <c r="AY227" s="25" t="s">
        <v>377</v>
      </c>
      <c r="AZ227" s="25" t="s">
        <v>377</v>
      </c>
      <c r="BA227" s="25"/>
      <c r="BB227" s="74">
        <v>1</v>
      </c>
      <c r="BC227" s="25" t="s">
        <v>6115</v>
      </c>
      <c r="BD227" s="24">
        <v>10.742000000000001</v>
      </c>
      <c r="BE227" s="24">
        <v>367.20800000000003</v>
      </c>
      <c r="BF227" s="24">
        <v>385.36200000000002</v>
      </c>
      <c r="BG227" s="24">
        <v>4</v>
      </c>
      <c r="BH227" s="24">
        <v>6.69</v>
      </c>
      <c r="BI227" s="24">
        <v>35.033999999999999</v>
      </c>
      <c r="BJ227" s="24">
        <v>91.218000000000004</v>
      </c>
      <c r="BK227" s="24">
        <v>2</v>
      </c>
      <c r="BL227" s="25" t="s">
        <v>6116</v>
      </c>
      <c r="BM227" s="24">
        <v>6.968</v>
      </c>
      <c r="BN227" s="24">
        <v>138.77199999999999</v>
      </c>
      <c r="BO227" s="24">
        <v>155.97800000000001</v>
      </c>
      <c r="BP227" s="24">
        <v>6</v>
      </c>
      <c r="BQ227" s="24">
        <v>99</v>
      </c>
      <c r="BR227" s="24">
        <v>92</v>
      </c>
      <c r="BS227" s="24">
        <v>10.145</v>
      </c>
      <c r="BT227" s="24">
        <v>1102.2750000000001</v>
      </c>
      <c r="BU227" s="24">
        <v>1103.883</v>
      </c>
      <c r="BV227" s="24">
        <v>56</v>
      </c>
      <c r="BW227" s="25" t="s">
        <v>5635</v>
      </c>
      <c r="BX227" s="25" t="s">
        <v>5635</v>
      </c>
      <c r="BY227" s="25"/>
      <c r="BZ227" s="74">
        <v>0</v>
      </c>
      <c r="CA227" s="25" t="s">
        <v>6117</v>
      </c>
      <c r="CB227" s="24">
        <v>3.3210000000000002</v>
      </c>
      <c r="CC227" s="24">
        <v>6.2889999999999997</v>
      </c>
      <c r="CD227" s="24">
        <v>91.427000000000007</v>
      </c>
      <c r="CE227" s="24">
        <v>3</v>
      </c>
      <c r="CF227" s="24">
        <v>88</v>
      </c>
      <c r="CG227" s="24">
        <v>89</v>
      </c>
      <c r="CH227" s="24">
        <v>18.213000000000001</v>
      </c>
      <c r="CI227" s="24">
        <v>54.716000000000001</v>
      </c>
      <c r="CJ227" s="24">
        <v>61.651000000000003</v>
      </c>
      <c r="CK227" s="24">
        <v>5</v>
      </c>
      <c r="CL227" s="99" t="s">
        <v>413</v>
      </c>
      <c r="CM227" s="96" t="s">
        <v>414</v>
      </c>
      <c r="CN227" s="24">
        <v>10.661</v>
      </c>
      <c r="CO227" s="24">
        <v>11.436</v>
      </c>
      <c r="CP227" s="24">
        <v>248.52799999999999</v>
      </c>
      <c r="CQ227" s="24">
        <v>2</v>
      </c>
      <c r="CR227" s="24">
        <v>100</v>
      </c>
      <c r="CS227" s="24">
        <v>96</v>
      </c>
      <c r="CT227" s="24">
        <v>3</v>
      </c>
      <c r="CU227" s="24">
        <v>2</v>
      </c>
      <c r="CV227" s="25" t="s">
        <v>6118</v>
      </c>
      <c r="CW227" s="24">
        <v>8.33</v>
      </c>
      <c r="CX227" s="24">
        <v>8.33</v>
      </c>
      <c r="CY227" s="24">
        <v>318.73899999999998</v>
      </c>
      <c r="CZ227" s="24">
        <v>1</v>
      </c>
      <c r="DA227" s="24">
        <v>1.405</v>
      </c>
      <c r="DB227" s="24">
        <v>1.405</v>
      </c>
      <c r="DC227" s="24">
        <v>5.4980000000000002</v>
      </c>
      <c r="DD227" s="24">
        <v>1</v>
      </c>
      <c r="DE227" s="25" t="s">
        <v>377</v>
      </c>
      <c r="DF227" s="24">
        <v>0</v>
      </c>
      <c r="DG227" s="24">
        <v>0</v>
      </c>
      <c r="DH227" s="24">
        <v>62.152999999999999</v>
      </c>
      <c r="DI227" s="24">
        <v>0</v>
      </c>
      <c r="DJ227" s="24">
        <v>91</v>
      </c>
      <c r="DK227" s="24">
        <v>81</v>
      </c>
      <c r="DL227" s="24">
        <v>3.468</v>
      </c>
      <c r="DM227" s="24">
        <v>189.833</v>
      </c>
      <c r="DN227" s="24">
        <v>193.827</v>
      </c>
      <c r="DO227" s="24">
        <v>13</v>
      </c>
      <c r="DP227" s="25" t="s">
        <v>356</v>
      </c>
      <c r="DQ227" s="25" t="s">
        <v>320</v>
      </c>
      <c r="DR227" s="25"/>
      <c r="DS227" s="74">
        <v>-888</v>
      </c>
      <c r="DT227" s="25" t="s">
        <v>356</v>
      </c>
      <c r="DU227" s="24">
        <v>91.637</v>
      </c>
      <c r="DV227" s="24">
        <v>105.89</v>
      </c>
      <c r="DW227" s="24">
        <v>111.505</v>
      </c>
      <c r="DX227" s="24">
        <v>10</v>
      </c>
      <c r="DY227" s="24">
        <v>99</v>
      </c>
      <c r="DZ227" s="24">
        <v>81</v>
      </c>
      <c r="EA227" s="24">
        <v>5.1929999999999996</v>
      </c>
      <c r="EB227" s="24">
        <v>106.756</v>
      </c>
      <c r="EC227" s="24">
        <v>113.575</v>
      </c>
      <c r="ED227" s="24">
        <v>13</v>
      </c>
      <c r="EE227" s="96" t="s">
        <v>363</v>
      </c>
      <c r="EF227" s="96" t="s">
        <v>364</v>
      </c>
      <c r="EG227" s="24">
        <v>121.39100000000001</v>
      </c>
      <c r="EH227" s="24">
        <v>121.39100000000001</v>
      </c>
      <c r="EI227" s="24">
        <v>122.175</v>
      </c>
      <c r="EJ227" s="24">
        <v>1</v>
      </c>
      <c r="EK227" s="24">
        <v>100</v>
      </c>
      <c r="EL227" s="24">
        <v>100</v>
      </c>
      <c r="EM227" s="24">
        <v>1</v>
      </c>
      <c r="EN227" s="24">
        <v>3</v>
      </c>
      <c r="EO227" s="25" t="s">
        <v>6119</v>
      </c>
      <c r="EP227" s="24">
        <v>22.024000000000001</v>
      </c>
      <c r="EQ227" s="24">
        <v>46.499000000000002</v>
      </c>
      <c r="ER227" s="24">
        <v>56.802999999999997</v>
      </c>
      <c r="ES227" s="24">
        <v>9</v>
      </c>
      <c r="ET227" s="25" t="s">
        <v>4362</v>
      </c>
      <c r="EU227" s="24">
        <v>4.0949999999999998</v>
      </c>
      <c r="EV227" s="24">
        <v>96.024000000000001</v>
      </c>
      <c r="EW227" s="24">
        <v>294.56299999999999</v>
      </c>
      <c r="EX227" s="24">
        <v>3</v>
      </c>
      <c r="EY227" s="24">
        <v>71</v>
      </c>
      <c r="EZ227" s="24">
        <v>72</v>
      </c>
      <c r="FA227" s="24">
        <v>9.2720000000000002</v>
      </c>
      <c r="FB227" s="24">
        <v>41.567999999999998</v>
      </c>
      <c r="FC227" s="24">
        <v>44.604999999999997</v>
      </c>
      <c r="FD227" s="24">
        <v>7</v>
      </c>
      <c r="FE227" s="25" t="s">
        <v>356</v>
      </c>
      <c r="FF227" s="24">
        <v>4</v>
      </c>
      <c r="FG227" s="24">
        <v>2</v>
      </c>
      <c r="FH227" s="24">
        <v>1</v>
      </c>
      <c r="FI227" s="24">
        <v>1</v>
      </c>
      <c r="FJ227" s="24">
        <v>1</v>
      </c>
      <c r="FK227" s="24">
        <v>0</v>
      </c>
      <c r="FL227" s="25" t="s">
        <v>313</v>
      </c>
      <c r="FM227" s="25" t="s">
        <v>313</v>
      </c>
      <c r="FN227" s="24">
        <v>1</v>
      </c>
      <c r="FO227" s="24">
        <v>27.324000000000002</v>
      </c>
      <c r="FP227" s="24">
        <v>112.626</v>
      </c>
      <c r="FQ227" s="24">
        <v>115.96899999999999</v>
      </c>
      <c r="FR227" s="24">
        <v>16</v>
      </c>
      <c r="FS227" s="25" t="s">
        <v>486</v>
      </c>
      <c r="FT227" s="25" t="s">
        <v>323</v>
      </c>
      <c r="FU227" s="25"/>
      <c r="FV227" s="74">
        <v>1</v>
      </c>
      <c r="FW227" s="25" t="s">
        <v>6120</v>
      </c>
      <c r="FX227" s="25" t="s">
        <v>336</v>
      </c>
      <c r="FY227" s="24">
        <v>6.2389999999999999</v>
      </c>
      <c r="FZ227" s="24">
        <v>69.659000000000006</v>
      </c>
      <c r="GA227" s="24">
        <v>71.100999999999999</v>
      </c>
      <c r="GB227" s="24">
        <v>9</v>
      </c>
      <c r="GC227" s="25" t="s">
        <v>424</v>
      </c>
      <c r="GD227" s="25" t="s">
        <v>424</v>
      </c>
      <c r="GE227" s="25"/>
      <c r="GF227" s="74">
        <v>0</v>
      </c>
      <c r="GG227" s="25" t="s">
        <v>6121</v>
      </c>
      <c r="GH227" s="25" t="s">
        <v>370</v>
      </c>
      <c r="GI227" s="24">
        <v>22.082000000000001</v>
      </c>
      <c r="GJ227" s="24">
        <v>346.67399999999998</v>
      </c>
      <c r="GK227" s="24">
        <v>370.20800000000003</v>
      </c>
      <c r="GL227" s="24">
        <v>6</v>
      </c>
      <c r="GM227" s="24">
        <v>1</v>
      </c>
      <c r="GN227" s="25" t="s">
        <v>6122</v>
      </c>
      <c r="GO227" s="24">
        <v>35.746000000000002</v>
      </c>
      <c r="GP227" s="24">
        <v>35.746000000000002</v>
      </c>
      <c r="GQ227" s="24">
        <v>36.869999999999997</v>
      </c>
      <c r="GR227" s="24">
        <v>1</v>
      </c>
      <c r="GS227" s="24">
        <v>1</v>
      </c>
      <c r="GT227" s="24">
        <v>2</v>
      </c>
      <c r="GU227" s="24">
        <v>1</v>
      </c>
      <c r="GV227" s="24">
        <v>2</v>
      </c>
      <c r="GW227" s="25" t="s">
        <v>627</v>
      </c>
      <c r="GX227" s="24">
        <v>23.895</v>
      </c>
      <c r="GY227" s="24">
        <v>69.655000000000001</v>
      </c>
      <c r="GZ227" s="24">
        <v>70.572999999999993</v>
      </c>
      <c r="HA227" s="24">
        <v>12</v>
      </c>
      <c r="HB227" s="24">
        <v>2</v>
      </c>
      <c r="HC227" s="24">
        <v>3</v>
      </c>
      <c r="HD227" s="24">
        <v>2</v>
      </c>
      <c r="HE227" s="24">
        <v>3</v>
      </c>
      <c r="HF227" s="24">
        <v>2</v>
      </c>
      <c r="HG227" s="24">
        <v>4</v>
      </c>
      <c r="HH227" s="24">
        <v>5</v>
      </c>
      <c r="HI227" s="25" t="s">
        <v>3684</v>
      </c>
      <c r="HJ227" s="25" t="s">
        <v>3685</v>
      </c>
      <c r="HK227" s="8"/>
      <c r="HL227" s="25" t="s">
        <v>6113</v>
      </c>
      <c r="HM227" s="23">
        <v>44267.406701388885</v>
      </c>
      <c r="HN227" s="23">
        <v>44267.449178240742</v>
      </c>
      <c r="HO227" s="24">
        <v>100</v>
      </c>
      <c r="HP227" s="24">
        <v>3670</v>
      </c>
      <c r="HQ227" s="24">
        <v>1</v>
      </c>
      <c r="HR227" s="23">
        <v>44267.449200358795</v>
      </c>
      <c r="HS227" s="25" t="s">
        <v>314</v>
      </c>
      <c r="HT227" s="25" t="s">
        <v>888</v>
      </c>
      <c r="HU227" s="25" t="s">
        <v>889</v>
      </c>
      <c r="HV227" s="25" t="s">
        <v>317</v>
      </c>
      <c r="HW227" s="24">
        <v>1</v>
      </c>
      <c r="HX227" s="24">
        <v>0</v>
      </c>
      <c r="HY227" s="24">
        <v>2</v>
      </c>
      <c r="HZ227" s="24">
        <v>1</v>
      </c>
      <c r="IA227" s="24">
        <v>1</v>
      </c>
      <c r="IB227" s="24">
        <v>2</v>
      </c>
      <c r="IC227" s="24">
        <v>2</v>
      </c>
      <c r="ID227" s="24">
        <v>3</v>
      </c>
      <c r="IE227" s="25" t="s">
        <v>691</v>
      </c>
      <c r="IF227" s="24">
        <v>4</v>
      </c>
      <c r="IG227" s="24">
        <v>1</v>
      </c>
      <c r="IH227" s="25" t="s">
        <v>391</v>
      </c>
      <c r="II227" s="25" t="s">
        <v>391</v>
      </c>
      <c r="IJ227" s="25"/>
      <c r="IK227" s="74">
        <v>1</v>
      </c>
      <c r="IL227" s="74">
        <v>33</v>
      </c>
      <c r="IM227" s="74">
        <v>33</v>
      </c>
      <c r="IN227" s="25"/>
      <c r="IO227" s="74">
        <v>1</v>
      </c>
      <c r="IP227" s="25" t="s">
        <v>6123</v>
      </c>
      <c r="IQ227" s="25" t="s">
        <v>356</v>
      </c>
      <c r="IR227" s="25" t="s">
        <v>320</v>
      </c>
      <c r="IS227" s="25"/>
      <c r="IT227" s="74">
        <v>-888</v>
      </c>
      <c r="IU227" s="74">
        <v>19</v>
      </c>
      <c r="IV227" s="74">
        <v>19</v>
      </c>
      <c r="IW227" s="25"/>
      <c r="IX227" s="74">
        <v>0</v>
      </c>
      <c r="IY227" s="25" t="s">
        <v>6124</v>
      </c>
      <c r="IZ227" s="74">
        <v>40</v>
      </c>
      <c r="JA227" s="74">
        <v>40</v>
      </c>
      <c r="JB227" s="25"/>
      <c r="JC227" s="74">
        <v>1</v>
      </c>
      <c r="JD227" s="74">
        <v>60</v>
      </c>
      <c r="JE227" s="74">
        <v>60</v>
      </c>
      <c r="JF227" s="25"/>
      <c r="JG227" s="74">
        <v>1</v>
      </c>
      <c r="JH227" s="25" t="s">
        <v>6125</v>
      </c>
      <c r="JI227" s="24">
        <v>2</v>
      </c>
      <c r="JJ227" s="24">
        <v>1</v>
      </c>
      <c r="JK227" s="24">
        <v>3</v>
      </c>
      <c r="JL227" s="24">
        <v>3</v>
      </c>
      <c r="JM227" s="25" t="s">
        <v>6126</v>
      </c>
      <c r="JN227" s="24">
        <v>1</v>
      </c>
      <c r="JO227" s="24">
        <v>2</v>
      </c>
      <c r="JP227" s="24">
        <v>2</v>
      </c>
      <c r="JQ227" s="24">
        <v>1</v>
      </c>
      <c r="JR227" s="24">
        <v>3</v>
      </c>
      <c r="JS227" s="25" t="s">
        <v>356</v>
      </c>
      <c r="JT227" s="24">
        <v>1</v>
      </c>
      <c r="JU227" s="24">
        <v>3</v>
      </c>
      <c r="JV227" s="25" t="s">
        <v>356</v>
      </c>
      <c r="JW227" s="24">
        <v>3</v>
      </c>
      <c r="JX227" s="24">
        <v>2</v>
      </c>
      <c r="JY227" s="24">
        <v>1</v>
      </c>
      <c r="JZ227" s="24">
        <v>1</v>
      </c>
      <c r="KA227" s="24">
        <v>0</v>
      </c>
      <c r="KB227" s="25" t="s">
        <v>313</v>
      </c>
      <c r="KC227" s="25" t="s">
        <v>313</v>
      </c>
      <c r="KD227" s="24">
        <v>2</v>
      </c>
      <c r="KE227" s="24">
        <v>10.8</v>
      </c>
      <c r="KF227" s="24">
        <v>34.180999999999997</v>
      </c>
      <c r="KG227" s="24">
        <v>36.023000000000003</v>
      </c>
      <c r="KH227" s="24">
        <v>13</v>
      </c>
      <c r="KI227" s="24">
        <v>3</v>
      </c>
      <c r="KJ227" s="24">
        <v>2</v>
      </c>
      <c r="KK227" s="24">
        <v>1</v>
      </c>
      <c r="KL227" s="24">
        <v>3</v>
      </c>
      <c r="KM227" s="24">
        <v>2</v>
      </c>
      <c r="KN227" s="24">
        <v>11</v>
      </c>
      <c r="KO227" s="24">
        <v>2</v>
      </c>
      <c r="KP227" s="25" t="s">
        <v>322</v>
      </c>
      <c r="KQ227" s="25" t="s">
        <v>313</v>
      </c>
      <c r="KR227" s="24">
        <v>1</v>
      </c>
      <c r="KS227" s="25" t="s">
        <v>633</v>
      </c>
      <c r="KT227" s="25" t="s">
        <v>313</v>
      </c>
      <c r="KU227" s="24">
        <v>4</v>
      </c>
      <c r="KV227" s="24">
        <v>3</v>
      </c>
      <c r="KW227" s="24">
        <v>1</v>
      </c>
      <c r="KX227" s="24">
        <v>2</v>
      </c>
      <c r="KY227" s="24">
        <v>1</v>
      </c>
      <c r="KZ227" s="24">
        <v>2</v>
      </c>
      <c r="LA227" s="24">
        <v>3</v>
      </c>
      <c r="LB227" s="24">
        <v>3</v>
      </c>
      <c r="LC227" s="24">
        <v>4</v>
      </c>
      <c r="LD227" s="24">
        <v>3</v>
      </c>
      <c r="LE227" s="24">
        <v>5</v>
      </c>
      <c r="LF227" s="24">
        <v>4</v>
      </c>
      <c r="LG227" s="24">
        <v>3</v>
      </c>
      <c r="LH227" s="24">
        <v>2</v>
      </c>
      <c r="LI227" s="24">
        <v>3</v>
      </c>
      <c r="LJ227" s="24">
        <v>2</v>
      </c>
      <c r="LK227" s="24">
        <v>2</v>
      </c>
      <c r="LL227" s="24">
        <v>2</v>
      </c>
      <c r="LM227" s="24">
        <v>2</v>
      </c>
      <c r="LN227" s="24">
        <v>3</v>
      </c>
      <c r="LO227" s="24">
        <v>3</v>
      </c>
      <c r="LP227" s="24">
        <v>4</v>
      </c>
      <c r="LQ227" s="24">
        <v>4</v>
      </c>
      <c r="LR227" s="24">
        <v>3</v>
      </c>
      <c r="LS227" s="24">
        <v>3</v>
      </c>
      <c r="LT227" s="24">
        <v>1</v>
      </c>
      <c r="LU227" s="24">
        <v>3</v>
      </c>
      <c r="LV227" s="25" t="s">
        <v>6127</v>
      </c>
      <c r="LW227" s="25" t="s">
        <v>6128</v>
      </c>
      <c r="LX227" s="25" t="s">
        <v>6129</v>
      </c>
      <c r="LY227" s="25" t="s">
        <v>6130</v>
      </c>
      <c r="LZ227" s="24">
        <v>40</v>
      </c>
      <c r="MA227">
        <f t="shared" si="175"/>
        <v>6</v>
      </c>
      <c r="MB227">
        <f t="shared" si="176"/>
        <v>11</v>
      </c>
      <c r="MC227">
        <f t="shared" si="177"/>
        <v>12</v>
      </c>
      <c r="MD227">
        <f t="shared" si="178"/>
        <v>11</v>
      </c>
      <c r="ME227">
        <f t="shared" si="208"/>
        <v>35</v>
      </c>
      <c r="MF227">
        <f t="shared" si="209"/>
        <v>1</v>
      </c>
      <c r="MG227">
        <f t="shared" si="210"/>
        <v>1.8333333333333333</v>
      </c>
      <c r="MH227">
        <f t="shared" si="211"/>
        <v>2.4</v>
      </c>
      <c r="MI227">
        <f t="shared" si="212"/>
        <v>2.2000000000000002</v>
      </c>
      <c r="MJ227">
        <f t="shared" si="213"/>
        <v>2.9166666666666665</v>
      </c>
      <c r="MK227">
        <f t="shared" si="214"/>
        <v>1.6</v>
      </c>
      <c r="ML227">
        <f t="shared" si="215"/>
        <v>2.2000000000000002</v>
      </c>
      <c r="MM227">
        <f t="shared" si="216"/>
        <v>1</v>
      </c>
      <c r="MN227">
        <f t="shared" si="217"/>
        <v>2</v>
      </c>
      <c r="MO227">
        <f t="shared" si="218"/>
        <v>1.5</v>
      </c>
      <c r="MP227">
        <f t="shared" si="219"/>
        <v>2.1666666666666665</v>
      </c>
      <c r="MQ227">
        <f t="shared" si="220"/>
        <v>1</v>
      </c>
      <c r="MR227">
        <f t="shared" si="221"/>
        <v>2.6666666666666665</v>
      </c>
      <c r="MS227">
        <f t="shared" si="222"/>
        <v>92.571428571428569</v>
      </c>
      <c r="MT227">
        <f t="shared" si="223"/>
        <v>87.285714285714292</v>
      </c>
      <c r="MU227" s="77">
        <f t="shared" si="179"/>
        <v>1</v>
      </c>
      <c r="MV227">
        <f t="shared" si="180"/>
        <v>0</v>
      </c>
      <c r="MW227">
        <v>1</v>
      </c>
      <c r="MX227">
        <v>1</v>
      </c>
      <c r="MY227">
        <f t="shared" si="181"/>
        <v>0</v>
      </c>
      <c r="MZ227">
        <v>1</v>
      </c>
      <c r="NA227">
        <v>1</v>
      </c>
      <c r="NB227">
        <f t="shared" si="182"/>
        <v>1</v>
      </c>
      <c r="NC227">
        <f t="shared" si="183"/>
        <v>0</v>
      </c>
      <c r="ND227">
        <f t="shared" si="184"/>
        <v>0</v>
      </c>
      <c r="NE227">
        <f t="shared" si="185"/>
        <v>0</v>
      </c>
      <c r="NF227">
        <f t="shared" si="186"/>
        <v>1</v>
      </c>
      <c r="NG227">
        <f t="shared" si="187"/>
        <v>1</v>
      </c>
      <c r="NH227">
        <f t="shared" si="188"/>
        <v>1</v>
      </c>
      <c r="NI227">
        <f t="shared" si="189"/>
        <v>1</v>
      </c>
      <c r="NJ227">
        <f t="shared" si="190"/>
        <v>0</v>
      </c>
      <c r="NK227">
        <f t="shared" si="191"/>
        <v>0</v>
      </c>
      <c r="NL227">
        <f t="shared" si="192"/>
        <v>1</v>
      </c>
      <c r="NM227">
        <f t="shared" si="193"/>
        <v>1</v>
      </c>
      <c r="NN227" s="77">
        <f t="shared" si="194"/>
        <v>0.5</v>
      </c>
      <c r="NO227" s="77">
        <f t="shared" si="195"/>
        <v>0</v>
      </c>
      <c r="NP227" s="77">
        <f t="shared" si="196"/>
        <v>1</v>
      </c>
      <c r="NQ227" s="77">
        <f t="shared" si="197"/>
        <v>1</v>
      </c>
      <c r="NR227" s="77">
        <f t="shared" si="198"/>
        <v>1</v>
      </c>
      <c r="NS227" s="77">
        <f t="shared" si="199"/>
        <v>0</v>
      </c>
      <c r="NT227" s="77">
        <f t="shared" si="200"/>
        <v>0</v>
      </c>
      <c r="NU227" s="77">
        <f t="shared" si="201"/>
        <v>0</v>
      </c>
      <c r="NV227" s="77">
        <f t="shared" si="202"/>
        <v>0</v>
      </c>
      <c r="NW227" s="77" t="e">
        <f>IF(LEN(VLOOKUP(I:I,#REF!, 2, 0))=0, "", VLOOKUP(I:I,#REF!, 2, 0))</f>
        <v>#REF!</v>
      </c>
      <c r="NX227" s="77" t="e">
        <f>IF(LEN(VLOOKUP(I:I,#REF!, 3, 0))=0, "", VLOOKUP(I:I,#REF!, 3, 0))</f>
        <v>#REF!</v>
      </c>
      <c r="NY227" s="77">
        <f t="shared" si="224"/>
        <v>0.66666666666666663</v>
      </c>
      <c r="NZ227" s="77">
        <f t="shared" si="225"/>
        <v>1</v>
      </c>
      <c r="OA227" s="77">
        <f t="shared" si="226"/>
        <v>0</v>
      </c>
      <c r="OB227" s="77">
        <f t="shared" si="203"/>
        <v>0.5</v>
      </c>
      <c r="OC227">
        <f t="shared" si="204"/>
        <v>0.5</v>
      </c>
      <c r="OD227" s="77">
        <f t="shared" si="227"/>
        <v>0.5</v>
      </c>
      <c r="OE227">
        <f t="shared" si="205"/>
        <v>0.5</v>
      </c>
      <c r="OF227">
        <f t="shared" si="206"/>
        <v>0.63636363636363635</v>
      </c>
      <c r="OG227" t="e">
        <f t="shared" si="228"/>
        <v>#REF!</v>
      </c>
      <c r="OH227">
        <f t="shared" si="207"/>
        <v>0.58333333333333337</v>
      </c>
      <c r="OI227">
        <f t="shared" si="229"/>
        <v>0.25</v>
      </c>
      <c r="OJ227" s="77">
        <f t="shared" si="230"/>
        <v>0.75</v>
      </c>
      <c r="OK227" t="e">
        <f>IF(LEN(VLOOKUP(I:I,#REF!, 2, 0))=0, "", VLOOKUP(I:I,#REF!, 2, 0))</f>
        <v>#REF!</v>
      </c>
      <c r="OL227" t="e">
        <f>IF(LEN(VLOOKUP(I:I,#REF!, 3, 0))=0, "", VLOOKUP(I:I,#REF!, 3, 0))</f>
        <v>#REF!</v>
      </c>
      <c r="OM227" t="s">
        <v>353</v>
      </c>
      <c r="ON227" t="s">
        <v>353</v>
      </c>
      <c r="OO227" s="1">
        <v>1</v>
      </c>
      <c r="OP227">
        <f t="shared" si="231"/>
        <v>8</v>
      </c>
      <c r="OQ227">
        <v>0</v>
      </c>
      <c r="OR227">
        <v>7</v>
      </c>
      <c r="OS227">
        <f t="shared" si="232"/>
        <v>4</v>
      </c>
    </row>
    <row r="228" spans="1:409" ht="18" customHeight="1">
      <c r="F228" t="s">
        <v>353</v>
      </c>
      <c r="G228">
        <v>1</v>
      </c>
      <c r="H228" s="112" t="s">
        <v>6131</v>
      </c>
      <c r="I228" s="112" t="s">
        <v>6131</v>
      </c>
      <c r="J228" s="22"/>
      <c r="K228" s="23">
        <v>44264.579699074071</v>
      </c>
      <c r="L228" s="23">
        <v>44264.919942129629</v>
      </c>
      <c r="M228" s="24">
        <v>100</v>
      </c>
      <c r="N228" s="24">
        <v>1</v>
      </c>
      <c r="O228" s="74">
        <v>1</v>
      </c>
      <c r="P228" s="25" t="s">
        <v>313</v>
      </c>
      <c r="Q228" s="24">
        <v>29397</v>
      </c>
      <c r="R228" s="24">
        <v>1</v>
      </c>
      <c r="S228" s="23">
        <v>44264.919967187503</v>
      </c>
      <c r="T228" s="25" t="s">
        <v>314</v>
      </c>
      <c r="U228" s="25" t="s">
        <v>407</v>
      </c>
      <c r="V228" s="25" t="s">
        <v>408</v>
      </c>
      <c r="W228" s="25" t="s">
        <v>979</v>
      </c>
      <c r="X228" s="24">
        <v>8.9489999999999998</v>
      </c>
      <c r="Y228" s="24">
        <v>41.939</v>
      </c>
      <c r="Z228" s="24">
        <v>44.398000000000003</v>
      </c>
      <c r="AA228" s="24">
        <v>18</v>
      </c>
      <c r="AB228" s="24">
        <v>3</v>
      </c>
      <c r="AC228" s="24">
        <v>0</v>
      </c>
      <c r="AD228" s="24">
        <v>2</v>
      </c>
      <c r="AE228" s="24">
        <v>3</v>
      </c>
      <c r="AF228" s="24">
        <v>0</v>
      </c>
      <c r="AG228" s="24">
        <v>2</v>
      </c>
      <c r="AH228" s="24">
        <v>2</v>
      </c>
      <c r="AI228" s="24">
        <v>2</v>
      </c>
      <c r="AJ228" s="25" t="s">
        <v>6132</v>
      </c>
      <c r="AK228" s="24">
        <v>2.7330000000000001</v>
      </c>
      <c r="AL228" s="24">
        <v>8.3420000000000005</v>
      </c>
      <c r="AM228" s="24">
        <v>10.574999999999999</v>
      </c>
      <c r="AN228" s="24">
        <v>4</v>
      </c>
      <c r="AO228" s="24">
        <v>3</v>
      </c>
      <c r="AP228" s="24">
        <v>0</v>
      </c>
      <c r="AQ228" s="24">
        <v>7.2990000000000004</v>
      </c>
      <c r="AR228" s="24">
        <v>7.2990000000000004</v>
      </c>
      <c r="AS228" s="24">
        <v>751.03499999999997</v>
      </c>
      <c r="AT228" s="24">
        <v>1</v>
      </c>
      <c r="AU228" s="24">
        <v>32.591999999999999</v>
      </c>
      <c r="AV228" s="24">
        <v>201.83699999999999</v>
      </c>
      <c r="AW228" s="24">
        <v>251.821</v>
      </c>
      <c r="AX228" s="24">
        <v>9</v>
      </c>
      <c r="AY228" s="25" t="s">
        <v>377</v>
      </c>
      <c r="AZ228" s="25" t="s">
        <v>377</v>
      </c>
      <c r="BA228" s="25"/>
      <c r="BB228" s="74">
        <v>1</v>
      </c>
      <c r="BC228" s="25" t="s">
        <v>6133</v>
      </c>
      <c r="BD228" s="24">
        <v>327.27800000000002</v>
      </c>
      <c r="BE228" s="24">
        <v>329.03199999999998</v>
      </c>
      <c r="BF228" s="24">
        <v>340.04500000000002</v>
      </c>
      <c r="BG228" s="24">
        <v>2</v>
      </c>
      <c r="BH228" s="24">
        <v>3.7749999999999999</v>
      </c>
      <c r="BI228" s="24">
        <v>16.695</v>
      </c>
      <c r="BJ228" s="24">
        <v>18.425999999999998</v>
      </c>
      <c r="BK228" s="24">
        <v>2</v>
      </c>
      <c r="BL228" s="25" t="s">
        <v>377</v>
      </c>
      <c r="BM228" s="24">
        <v>154.59700000000001</v>
      </c>
      <c r="BN228" s="24">
        <v>170.56800000000001</v>
      </c>
      <c r="BO228" s="24">
        <v>186.625</v>
      </c>
      <c r="BP228" s="24">
        <v>2</v>
      </c>
      <c r="BQ228" s="24">
        <v>90</v>
      </c>
      <c r="BR228" s="24">
        <v>90</v>
      </c>
      <c r="BS228" s="24">
        <v>62.564</v>
      </c>
      <c r="BT228" s="24">
        <v>133.31700000000001</v>
      </c>
      <c r="BU228" s="24">
        <v>138.83199999999999</v>
      </c>
      <c r="BV228" s="24">
        <v>5</v>
      </c>
      <c r="BW228" s="25" t="s">
        <v>411</v>
      </c>
      <c r="BX228" s="25" t="s">
        <v>411</v>
      </c>
      <c r="BY228" s="25"/>
      <c r="BZ228" s="74">
        <v>0</v>
      </c>
      <c r="CA228" s="25" t="s">
        <v>6134</v>
      </c>
      <c r="CB228" s="24">
        <v>96.647000000000006</v>
      </c>
      <c r="CC228" s="24">
        <v>96.647000000000006</v>
      </c>
      <c r="CD228" s="24">
        <v>110</v>
      </c>
      <c r="CE228" s="24">
        <v>1</v>
      </c>
      <c r="CF228" s="24">
        <v>90</v>
      </c>
      <c r="CG228" s="24">
        <v>91</v>
      </c>
      <c r="CH228" s="24">
        <v>70.177999999999997</v>
      </c>
      <c r="CI228" s="24">
        <v>150.279</v>
      </c>
      <c r="CJ228" s="24">
        <v>153.14599999999999</v>
      </c>
      <c r="CK228" s="24">
        <v>7</v>
      </c>
      <c r="CL228" s="99" t="s">
        <v>841</v>
      </c>
      <c r="CM228" s="96" t="s">
        <v>414</v>
      </c>
      <c r="CN228" s="24">
        <v>10.696999999999999</v>
      </c>
      <c r="CO228" s="24">
        <v>180.75200000000001</v>
      </c>
      <c r="CP228" s="24">
        <v>189.892</v>
      </c>
      <c r="CQ228" s="24">
        <v>3</v>
      </c>
      <c r="CR228" s="24">
        <v>81</v>
      </c>
      <c r="CS228" s="24">
        <v>81</v>
      </c>
      <c r="CT228" s="24">
        <v>2</v>
      </c>
      <c r="CU228" s="24">
        <v>0</v>
      </c>
      <c r="CV228" s="25" t="s">
        <v>2974</v>
      </c>
      <c r="CW228" s="24">
        <v>295.12400000000002</v>
      </c>
      <c r="CX228" s="24">
        <v>295.12400000000002</v>
      </c>
      <c r="CY228" s="24">
        <v>299.32499999999999</v>
      </c>
      <c r="CZ228" s="24">
        <v>1</v>
      </c>
      <c r="DA228" s="24">
        <v>2.3759999999999999</v>
      </c>
      <c r="DB228" s="24">
        <v>7.298</v>
      </c>
      <c r="DC228" s="24">
        <v>8.9600000000000009</v>
      </c>
      <c r="DD228" s="24">
        <v>2</v>
      </c>
      <c r="DE228" s="25" t="s">
        <v>377</v>
      </c>
      <c r="DF228" s="24">
        <v>5.4219999999999997</v>
      </c>
      <c r="DG228" s="24">
        <v>161.95599999999999</v>
      </c>
      <c r="DH228" s="24">
        <v>178.387</v>
      </c>
      <c r="DI228" s="24">
        <v>7</v>
      </c>
      <c r="DJ228" s="24">
        <v>71</v>
      </c>
      <c r="DK228" s="24">
        <v>61</v>
      </c>
      <c r="DL228" s="24">
        <v>126.746</v>
      </c>
      <c r="DM228" s="24">
        <v>644.46100000000001</v>
      </c>
      <c r="DN228" s="24">
        <v>737.26199999999994</v>
      </c>
      <c r="DO228" s="24">
        <v>26</v>
      </c>
      <c r="DP228" s="25" t="s">
        <v>380</v>
      </c>
      <c r="DQ228" s="25" t="s">
        <v>380</v>
      </c>
      <c r="DR228" s="25"/>
      <c r="DS228" s="74">
        <v>0</v>
      </c>
      <c r="DT228" s="25" t="s">
        <v>6135</v>
      </c>
      <c r="DU228" s="24">
        <v>61.834000000000003</v>
      </c>
      <c r="DV228" s="24">
        <v>61.834000000000003</v>
      </c>
      <c r="DW228" s="24">
        <v>114.34099999999999</v>
      </c>
      <c r="DX228" s="24">
        <v>1</v>
      </c>
      <c r="DY228" s="24">
        <v>80</v>
      </c>
      <c r="DZ228" s="24">
        <v>65</v>
      </c>
      <c r="EA228" s="24">
        <v>27.687999999999999</v>
      </c>
      <c r="EB228" s="24">
        <v>53.66</v>
      </c>
      <c r="EC228" s="24">
        <v>55.362000000000002</v>
      </c>
      <c r="ED228" s="24">
        <v>6</v>
      </c>
      <c r="EE228" s="96" t="s">
        <v>363</v>
      </c>
      <c r="EF228" s="96" t="s">
        <v>364</v>
      </c>
      <c r="EG228" s="24">
        <v>59.5</v>
      </c>
      <c r="EH228" s="24">
        <v>204.52</v>
      </c>
      <c r="EI228" s="24">
        <v>211.45500000000001</v>
      </c>
      <c r="EJ228" s="24">
        <v>3</v>
      </c>
      <c r="EK228" s="24">
        <v>92</v>
      </c>
      <c r="EL228" s="24">
        <v>91</v>
      </c>
      <c r="EM228" s="24">
        <v>2</v>
      </c>
      <c r="EN228" s="24">
        <v>0</v>
      </c>
      <c r="EO228" s="25" t="s">
        <v>6136</v>
      </c>
      <c r="EP228" s="24">
        <v>2.77</v>
      </c>
      <c r="EQ228" s="24">
        <v>29.277999999999999</v>
      </c>
      <c r="ER228" s="24">
        <v>30.533999999999999</v>
      </c>
      <c r="ES228" s="24">
        <v>14</v>
      </c>
      <c r="ET228" s="25" t="s">
        <v>6137</v>
      </c>
      <c r="EU228" s="24">
        <v>187.91300000000001</v>
      </c>
      <c r="EV228" s="24">
        <v>237.733</v>
      </c>
      <c r="EW228" s="24">
        <v>241.667</v>
      </c>
      <c r="EX228" s="24">
        <v>16</v>
      </c>
      <c r="EY228" s="24">
        <v>100</v>
      </c>
      <c r="EZ228" s="24">
        <v>100</v>
      </c>
      <c r="FA228" s="24">
        <v>3.0680000000000001</v>
      </c>
      <c r="FB228" s="24">
        <v>23.077000000000002</v>
      </c>
      <c r="FC228" s="24">
        <v>53.048000000000002</v>
      </c>
      <c r="FD228" s="24">
        <v>7</v>
      </c>
      <c r="FE228" s="25" t="s">
        <v>6138</v>
      </c>
      <c r="FF228" s="24">
        <v>1</v>
      </c>
      <c r="FG228" s="24">
        <v>2</v>
      </c>
      <c r="FH228" s="24">
        <v>2</v>
      </c>
      <c r="FI228" s="24">
        <v>0</v>
      </c>
      <c r="FJ228" s="24">
        <v>1</v>
      </c>
      <c r="FK228" s="24">
        <v>0</v>
      </c>
      <c r="FL228" s="25" t="s">
        <v>313</v>
      </c>
      <c r="FM228" s="25" t="s">
        <v>313</v>
      </c>
      <c r="FN228" s="24">
        <v>1</v>
      </c>
      <c r="FO228" s="24">
        <v>10.182</v>
      </c>
      <c r="FP228" s="24">
        <v>164.27699999999999</v>
      </c>
      <c r="FQ228" s="24">
        <v>167.02500000000001</v>
      </c>
      <c r="FR228" s="24">
        <v>6</v>
      </c>
      <c r="FS228" s="25" t="s">
        <v>6139</v>
      </c>
      <c r="FT228" s="25"/>
      <c r="FU228" s="25"/>
      <c r="FV228" s="74">
        <v>0</v>
      </c>
      <c r="FW228" s="25" t="s">
        <v>6140</v>
      </c>
      <c r="FX228" s="25" t="s">
        <v>370</v>
      </c>
      <c r="FY228" s="24">
        <v>15.552</v>
      </c>
      <c r="FZ228" s="24">
        <v>106.514</v>
      </c>
      <c r="GA228" s="24">
        <v>107.533</v>
      </c>
      <c r="GB228" s="24">
        <v>8</v>
      </c>
      <c r="GC228" s="25" t="s">
        <v>424</v>
      </c>
      <c r="GD228" s="25" t="s">
        <v>424</v>
      </c>
      <c r="GE228" s="25"/>
      <c r="GF228" s="74">
        <v>0</v>
      </c>
      <c r="GG228" s="25" t="s">
        <v>6141</v>
      </c>
      <c r="GH228" s="25" t="s">
        <v>312</v>
      </c>
      <c r="GI228" s="24">
        <v>13.057</v>
      </c>
      <c r="GJ228" s="24">
        <v>14.856</v>
      </c>
      <c r="GK228" s="24">
        <v>35.896999999999998</v>
      </c>
      <c r="GL228" s="24">
        <v>4</v>
      </c>
      <c r="GM228" s="24">
        <v>4</v>
      </c>
      <c r="GN228" s="25" t="s">
        <v>6142</v>
      </c>
      <c r="GO228" s="24">
        <v>1.5669999999999999</v>
      </c>
      <c r="GP228" s="24">
        <v>8.9960000000000004</v>
      </c>
      <c r="GQ228" s="24">
        <v>9.9689999999999994</v>
      </c>
      <c r="GR228" s="24">
        <v>8</v>
      </c>
      <c r="GS228" s="24">
        <v>2</v>
      </c>
      <c r="GT228" s="24">
        <v>2</v>
      </c>
      <c r="GU228" s="24">
        <v>0</v>
      </c>
      <c r="GV228" s="24">
        <v>3</v>
      </c>
      <c r="GW228" s="25" t="s">
        <v>336</v>
      </c>
      <c r="GX228" s="24">
        <v>4.79</v>
      </c>
      <c r="GY228" s="24">
        <v>36.527999999999999</v>
      </c>
      <c r="GZ228" s="24">
        <v>38.780999999999999</v>
      </c>
      <c r="HA228" s="24">
        <v>9</v>
      </c>
      <c r="HB228" s="24">
        <v>2</v>
      </c>
      <c r="HC228" s="24">
        <v>4</v>
      </c>
      <c r="HD228" s="24">
        <v>2</v>
      </c>
      <c r="HE228" s="24">
        <v>1</v>
      </c>
      <c r="HF228" s="24">
        <v>2</v>
      </c>
      <c r="HG228" s="24">
        <v>1</v>
      </c>
      <c r="HH228" s="24">
        <v>4</v>
      </c>
      <c r="HI228" s="25" t="s">
        <v>3684</v>
      </c>
      <c r="HJ228" s="25" t="s">
        <v>3685</v>
      </c>
      <c r="HK228" s="8"/>
      <c r="HL228" s="25" t="s">
        <v>6131</v>
      </c>
      <c r="HM228" s="23">
        <v>44267.406041666669</v>
      </c>
      <c r="HN228" s="23">
        <v>44267.441759259258</v>
      </c>
      <c r="HO228" s="24">
        <v>100</v>
      </c>
      <c r="HP228" s="24">
        <v>3085</v>
      </c>
      <c r="HQ228" s="24">
        <v>1</v>
      </c>
      <c r="HR228" s="23">
        <v>44267.441781689813</v>
      </c>
      <c r="HS228" s="25" t="s">
        <v>314</v>
      </c>
      <c r="HT228" s="25" t="s">
        <v>407</v>
      </c>
      <c r="HU228" s="25" t="s">
        <v>408</v>
      </c>
      <c r="HV228" s="25" t="s">
        <v>979</v>
      </c>
      <c r="HW228" s="24">
        <v>1</v>
      </c>
      <c r="HX228" s="24">
        <v>1</v>
      </c>
      <c r="HY228" s="24">
        <v>3</v>
      </c>
      <c r="HZ228" s="24">
        <v>5</v>
      </c>
      <c r="IA228" s="24">
        <v>5</v>
      </c>
      <c r="IB228" s="24">
        <v>5</v>
      </c>
      <c r="IC228" s="24">
        <v>3</v>
      </c>
      <c r="ID228" s="24">
        <v>3</v>
      </c>
      <c r="IE228" s="25" t="s">
        <v>6143</v>
      </c>
      <c r="IF228" s="24">
        <v>2</v>
      </c>
      <c r="IG228" s="24">
        <v>0</v>
      </c>
      <c r="IH228" s="25" t="s">
        <v>6144</v>
      </c>
      <c r="II228" s="25" t="s">
        <v>448</v>
      </c>
      <c r="IJ228" s="25" t="s">
        <v>2237</v>
      </c>
      <c r="IK228" s="74">
        <v>0</v>
      </c>
      <c r="IL228" s="85">
        <v>8.5</v>
      </c>
      <c r="IM228" s="74">
        <v>8</v>
      </c>
      <c r="IN228" s="74">
        <v>0.5</v>
      </c>
      <c r="IO228" s="74">
        <v>0</v>
      </c>
      <c r="IP228" s="25" t="s">
        <v>6145</v>
      </c>
      <c r="IQ228" s="74">
        <v>22</v>
      </c>
      <c r="IR228" s="74">
        <v>22</v>
      </c>
      <c r="IS228" s="25"/>
      <c r="IT228" s="74">
        <v>1</v>
      </c>
      <c r="IU228" s="74">
        <v>27</v>
      </c>
      <c r="IV228" s="74">
        <v>27</v>
      </c>
      <c r="IW228" s="25"/>
      <c r="IX228" s="74">
        <v>0</v>
      </c>
      <c r="IY228" s="25" t="s">
        <v>6146</v>
      </c>
      <c r="IZ228" s="74">
        <v>40</v>
      </c>
      <c r="JA228" s="74">
        <v>40</v>
      </c>
      <c r="JB228" s="25"/>
      <c r="JC228" s="74">
        <v>1</v>
      </c>
      <c r="JD228" s="74">
        <v>60</v>
      </c>
      <c r="JE228" s="74">
        <v>60</v>
      </c>
      <c r="JF228" s="25"/>
      <c r="JG228" s="74">
        <v>1</v>
      </c>
      <c r="JH228" s="25" t="s">
        <v>6147</v>
      </c>
      <c r="JI228" s="24">
        <v>3</v>
      </c>
      <c r="JJ228" s="24">
        <v>0</v>
      </c>
      <c r="JK228" s="24">
        <v>2</v>
      </c>
      <c r="JL228" s="24">
        <v>2</v>
      </c>
      <c r="JM228" s="25" t="s">
        <v>6148</v>
      </c>
      <c r="JN228" s="24">
        <v>1</v>
      </c>
      <c r="JO228" s="24">
        <v>2</v>
      </c>
      <c r="JP228" s="24">
        <v>2</v>
      </c>
      <c r="JQ228" s="24">
        <v>1</v>
      </c>
      <c r="JR228" s="24">
        <v>1</v>
      </c>
      <c r="JS228" s="25" t="s">
        <v>6149</v>
      </c>
      <c r="JT228" s="24">
        <v>1</v>
      </c>
      <c r="JU228" s="24">
        <v>3</v>
      </c>
      <c r="JV228" s="25" t="s">
        <v>6150</v>
      </c>
      <c r="JW228" s="24">
        <v>2</v>
      </c>
      <c r="JX228" s="24">
        <v>3</v>
      </c>
      <c r="JY228" s="24">
        <v>0</v>
      </c>
      <c r="JZ228" s="24">
        <v>1</v>
      </c>
      <c r="KA228" s="24">
        <v>0</v>
      </c>
      <c r="KB228" s="25" t="s">
        <v>313</v>
      </c>
      <c r="KC228" s="25" t="s">
        <v>313</v>
      </c>
      <c r="KD228" s="24">
        <v>1</v>
      </c>
      <c r="KE228" s="24">
        <v>7.1710000000000003</v>
      </c>
      <c r="KF228" s="24">
        <v>31.49</v>
      </c>
      <c r="KG228" s="24">
        <v>32.700000000000003</v>
      </c>
      <c r="KH228" s="24">
        <v>5</v>
      </c>
      <c r="KI228" s="24">
        <v>2</v>
      </c>
      <c r="KJ228" s="24">
        <v>2</v>
      </c>
      <c r="KK228" s="24">
        <v>1</v>
      </c>
      <c r="KL228" s="24">
        <v>2</v>
      </c>
      <c r="KM228" s="24">
        <v>1</v>
      </c>
      <c r="KN228" s="24">
        <v>11</v>
      </c>
      <c r="KO228" s="24">
        <v>1</v>
      </c>
      <c r="KP228" s="25" t="s">
        <v>336</v>
      </c>
      <c r="KQ228" s="25" t="s">
        <v>313</v>
      </c>
      <c r="KR228" s="24">
        <v>0</v>
      </c>
      <c r="KS228" s="25" t="s">
        <v>322</v>
      </c>
      <c r="KT228" s="25" t="s">
        <v>313</v>
      </c>
      <c r="KU228" s="24">
        <v>2</v>
      </c>
      <c r="KV228" s="24">
        <v>2</v>
      </c>
      <c r="KW228" s="24">
        <v>2</v>
      </c>
      <c r="KX228" s="24">
        <v>2</v>
      </c>
      <c r="KY228" s="24">
        <v>2</v>
      </c>
      <c r="KZ228" s="24">
        <v>4</v>
      </c>
      <c r="LA228" s="24">
        <v>3</v>
      </c>
      <c r="LB228" s="24">
        <v>3</v>
      </c>
      <c r="LC228" s="24">
        <v>3</v>
      </c>
      <c r="LD228" s="24">
        <v>3</v>
      </c>
      <c r="LE228" s="24">
        <v>3</v>
      </c>
      <c r="LF228" s="24">
        <v>2</v>
      </c>
      <c r="LG228" s="24">
        <v>3</v>
      </c>
      <c r="LH228" s="24">
        <v>2</v>
      </c>
      <c r="LI228" s="24">
        <v>3</v>
      </c>
      <c r="LJ228" s="24">
        <v>3</v>
      </c>
      <c r="LK228" s="24">
        <v>3</v>
      </c>
      <c r="LL228" s="24">
        <v>3</v>
      </c>
      <c r="LM228" s="24">
        <v>3</v>
      </c>
      <c r="LN228" s="24">
        <v>3</v>
      </c>
      <c r="LO228" s="24">
        <v>3</v>
      </c>
      <c r="LP228" s="24">
        <v>3</v>
      </c>
      <c r="LQ228" s="24">
        <v>3</v>
      </c>
      <c r="LR228" s="24">
        <v>3</v>
      </c>
      <c r="LS228" s="24">
        <v>3</v>
      </c>
      <c r="LT228" s="24">
        <v>3</v>
      </c>
      <c r="LU228" s="24">
        <v>3</v>
      </c>
      <c r="LV228" s="25" t="s">
        <v>6151</v>
      </c>
      <c r="LW228" s="25" t="s">
        <v>6152</v>
      </c>
      <c r="LX228" s="25" t="s">
        <v>6153</v>
      </c>
      <c r="LY228" s="25" t="s">
        <v>6154</v>
      </c>
      <c r="LZ228" s="24">
        <v>36</v>
      </c>
      <c r="MA228">
        <f t="shared" si="175"/>
        <v>11</v>
      </c>
      <c r="MB228">
        <f t="shared" si="176"/>
        <v>24</v>
      </c>
      <c r="MC228">
        <f t="shared" si="177"/>
        <v>11</v>
      </c>
      <c r="MD228">
        <f t="shared" si="178"/>
        <v>8</v>
      </c>
      <c r="ME228">
        <f t="shared" si="208"/>
        <v>31</v>
      </c>
      <c r="MF228">
        <f t="shared" si="209"/>
        <v>1.8333333333333333</v>
      </c>
      <c r="MG228">
        <f t="shared" si="210"/>
        <v>4</v>
      </c>
      <c r="MH228">
        <f t="shared" si="211"/>
        <v>2.2000000000000002</v>
      </c>
      <c r="MI228">
        <f t="shared" si="212"/>
        <v>1.6</v>
      </c>
      <c r="MJ228">
        <f t="shared" si="213"/>
        <v>2.5833333333333335</v>
      </c>
      <c r="MK228">
        <f t="shared" si="214"/>
        <v>0</v>
      </c>
      <c r="ML228">
        <f t="shared" si="215"/>
        <v>2.4</v>
      </c>
      <c r="MM228">
        <f t="shared" si="216"/>
        <v>0</v>
      </c>
      <c r="MN228">
        <f t="shared" si="217"/>
        <v>2</v>
      </c>
      <c r="MO228">
        <f t="shared" si="218"/>
        <v>0</v>
      </c>
      <c r="MP228">
        <f t="shared" si="219"/>
        <v>2.3333333333333335</v>
      </c>
      <c r="MQ228">
        <f t="shared" si="220"/>
        <v>0</v>
      </c>
      <c r="MR228">
        <f t="shared" si="221"/>
        <v>2.6666666666666665</v>
      </c>
      <c r="MS228">
        <f t="shared" si="222"/>
        <v>86.285714285714292</v>
      </c>
      <c r="MT228">
        <f t="shared" si="223"/>
        <v>82.714285714285708</v>
      </c>
      <c r="MU228" s="77">
        <f t="shared" si="179"/>
        <v>1</v>
      </c>
      <c r="MV228">
        <f t="shared" si="180"/>
        <v>0</v>
      </c>
      <c r="MW228">
        <v>1</v>
      </c>
      <c r="MX228">
        <v>1</v>
      </c>
      <c r="MY228">
        <f t="shared" si="181"/>
        <v>0</v>
      </c>
      <c r="MZ228">
        <v>1</v>
      </c>
      <c r="NA228">
        <v>1</v>
      </c>
      <c r="NB228">
        <f t="shared" si="182"/>
        <v>0</v>
      </c>
      <c r="NC228">
        <f t="shared" si="183"/>
        <v>0</v>
      </c>
      <c r="ND228">
        <f t="shared" si="184"/>
        <v>0</v>
      </c>
      <c r="NE228">
        <f t="shared" si="185"/>
        <v>0</v>
      </c>
      <c r="NF228">
        <f t="shared" si="186"/>
        <v>0</v>
      </c>
      <c r="NG228">
        <f t="shared" si="187"/>
        <v>0</v>
      </c>
      <c r="NH228">
        <f t="shared" si="188"/>
        <v>0</v>
      </c>
      <c r="NI228">
        <f t="shared" si="189"/>
        <v>0</v>
      </c>
      <c r="NJ228">
        <f t="shared" si="190"/>
        <v>1</v>
      </c>
      <c r="NK228">
        <f t="shared" si="191"/>
        <v>0</v>
      </c>
      <c r="NL228">
        <f t="shared" si="192"/>
        <v>1</v>
      </c>
      <c r="NM228">
        <f t="shared" si="193"/>
        <v>1</v>
      </c>
      <c r="NN228" s="77">
        <f t="shared" si="194"/>
        <v>1</v>
      </c>
      <c r="NO228" s="77">
        <f t="shared" si="195"/>
        <v>1</v>
      </c>
      <c r="NP228" s="77">
        <f t="shared" si="196"/>
        <v>1</v>
      </c>
      <c r="NQ228" s="77">
        <f t="shared" si="197"/>
        <v>1</v>
      </c>
      <c r="NR228" s="77">
        <f t="shared" si="198"/>
        <v>1</v>
      </c>
      <c r="NS228" s="77">
        <f t="shared" si="199"/>
        <v>0</v>
      </c>
      <c r="NT228" s="77">
        <f t="shared" si="200"/>
        <v>1</v>
      </c>
      <c r="NU228" s="77">
        <f t="shared" si="201"/>
        <v>0</v>
      </c>
      <c r="NV228" s="77">
        <f t="shared" si="202"/>
        <v>0</v>
      </c>
      <c r="NW228" s="77" t="e">
        <f>IF(LEN(VLOOKUP(I:I,#REF!, 2, 0))=0, "", VLOOKUP(I:I,#REF!, 2, 0))</f>
        <v>#REF!</v>
      </c>
      <c r="NX228" s="77" t="e">
        <f>IF(LEN(VLOOKUP(I:I,#REF!, 3, 0))=0, "", VLOOKUP(I:I,#REF!, 3, 0))</f>
        <v>#REF!</v>
      </c>
      <c r="NY228" s="77">
        <f t="shared" si="224"/>
        <v>0.66666666666666663</v>
      </c>
      <c r="NZ228" s="77">
        <f t="shared" si="225"/>
        <v>1</v>
      </c>
      <c r="OA228" s="77">
        <f t="shared" si="226"/>
        <v>0</v>
      </c>
      <c r="OB228" s="77">
        <f t="shared" si="203"/>
        <v>0</v>
      </c>
      <c r="OC228">
        <f t="shared" si="204"/>
        <v>0</v>
      </c>
      <c r="OD228" s="77">
        <f t="shared" si="227"/>
        <v>0</v>
      </c>
      <c r="OE228">
        <f t="shared" si="205"/>
        <v>0.6</v>
      </c>
      <c r="OF228">
        <f t="shared" si="206"/>
        <v>0.63636363636363635</v>
      </c>
      <c r="OG228" t="e">
        <f t="shared" si="228"/>
        <v>#REF!</v>
      </c>
      <c r="OH228">
        <f t="shared" si="207"/>
        <v>0.33333333333333331</v>
      </c>
      <c r="OI228">
        <f t="shared" si="229"/>
        <v>0</v>
      </c>
      <c r="OJ228" s="77">
        <f t="shared" si="230"/>
        <v>0.5</v>
      </c>
      <c r="OK228" t="e">
        <f>IF(LEN(VLOOKUP(I:I,#REF!, 2, 0))=0, "", VLOOKUP(I:I,#REF!, 2, 0))</f>
        <v>#REF!</v>
      </c>
      <c r="OL228" t="e">
        <f>IF(LEN(VLOOKUP(I:I,#REF!, 3, 0))=0, "", VLOOKUP(I:I,#REF!, 3, 0))</f>
        <v>#REF!</v>
      </c>
      <c r="OM228">
        <v>3</v>
      </c>
      <c r="ON228">
        <v>1</v>
      </c>
      <c r="OO228" s="1">
        <v>1</v>
      </c>
      <c r="OP228">
        <f t="shared" si="231"/>
        <v>21</v>
      </c>
      <c r="OQ228">
        <v>0</v>
      </c>
      <c r="OR228">
        <v>7</v>
      </c>
      <c r="OS228">
        <f t="shared" si="232"/>
        <v>9</v>
      </c>
    </row>
    <row r="229" spans="1:409" ht="18" customHeight="1">
      <c r="F229">
        <v>1</v>
      </c>
      <c r="G229">
        <v>1</v>
      </c>
      <c r="H229" s="112" t="s">
        <v>6155</v>
      </c>
      <c r="I229" s="112" t="s">
        <v>6155</v>
      </c>
      <c r="J229" s="22"/>
      <c r="K229" s="23">
        <v>44270.505057870374</v>
      </c>
      <c r="L229" s="23">
        <v>44270.648854166669</v>
      </c>
      <c r="M229" s="24">
        <v>100</v>
      </c>
      <c r="N229" s="24">
        <v>1</v>
      </c>
      <c r="O229" s="74">
        <v>1</v>
      </c>
      <c r="P229" s="25" t="s">
        <v>313</v>
      </c>
      <c r="Q229" s="24">
        <v>12423</v>
      </c>
      <c r="R229" s="24">
        <v>1</v>
      </c>
      <c r="S229" s="23">
        <v>44270.648872268517</v>
      </c>
      <c r="T229" s="25" t="s">
        <v>314</v>
      </c>
      <c r="U229" s="25" t="s">
        <v>2136</v>
      </c>
      <c r="V229" s="25" t="s">
        <v>2137</v>
      </c>
      <c r="W229" s="25" t="s">
        <v>537</v>
      </c>
      <c r="X229" s="24">
        <v>215.72900000000001</v>
      </c>
      <c r="Y229" s="24">
        <v>239.95400000000001</v>
      </c>
      <c r="Z229" s="24">
        <v>245.648</v>
      </c>
      <c r="AA229" s="24">
        <v>2</v>
      </c>
      <c r="AB229" s="24">
        <v>3</v>
      </c>
      <c r="AC229" s="24">
        <v>0</v>
      </c>
      <c r="AD229" s="24">
        <v>0</v>
      </c>
      <c r="AE229" s="24">
        <v>0</v>
      </c>
      <c r="AF229" s="24">
        <v>2</v>
      </c>
      <c r="AG229" s="24">
        <v>0</v>
      </c>
      <c r="AH229" s="24">
        <v>0</v>
      </c>
      <c r="AI229" s="24">
        <v>0</v>
      </c>
      <c r="AJ229" s="25" t="s">
        <v>6156</v>
      </c>
      <c r="AK229" s="24">
        <v>9.6150000000000002</v>
      </c>
      <c r="AL229" s="24">
        <v>30.088000000000001</v>
      </c>
      <c r="AM229" s="24">
        <v>31.068000000000001</v>
      </c>
      <c r="AN229" s="24">
        <v>4</v>
      </c>
      <c r="AO229" s="24">
        <v>2</v>
      </c>
      <c r="AP229" s="24">
        <v>0</v>
      </c>
      <c r="AQ229" s="24">
        <v>0</v>
      </c>
      <c r="AR229" s="24">
        <v>0</v>
      </c>
      <c r="AS229" s="24">
        <v>196.86099999999999</v>
      </c>
      <c r="AT229" s="24">
        <v>0</v>
      </c>
      <c r="AU229" s="24">
        <v>683.928</v>
      </c>
      <c r="AV229" s="24">
        <v>757.50099999999998</v>
      </c>
      <c r="AW229" s="24">
        <v>797.52599999999995</v>
      </c>
      <c r="AX229" s="24">
        <v>10</v>
      </c>
      <c r="AY229" s="25" t="s">
        <v>377</v>
      </c>
      <c r="AZ229" s="25" t="s">
        <v>377</v>
      </c>
      <c r="BA229" s="25"/>
      <c r="BB229" s="74">
        <v>1</v>
      </c>
      <c r="BC229" s="25" t="s">
        <v>6157</v>
      </c>
      <c r="BD229" s="24">
        <v>283.40300000000002</v>
      </c>
      <c r="BE229" s="24">
        <v>283.40300000000002</v>
      </c>
      <c r="BF229" s="24">
        <v>284</v>
      </c>
      <c r="BG229" s="24">
        <v>1</v>
      </c>
      <c r="BH229" s="24">
        <v>7.62</v>
      </c>
      <c r="BI229" s="24">
        <v>9.9629999999999992</v>
      </c>
      <c r="BJ229" s="24">
        <v>19.492999999999999</v>
      </c>
      <c r="BK229" s="24">
        <v>3</v>
      </c>
      <c r="BL229" s="25" t="s">
        <v>377</v>
      </c>
      <c r="BM229" s="24">
        <v>0</v>
      </c>
      <c r="BN229" s="24">
        <v>0</v>
      </c>
      <c r="BO229" s="24">
        <v>128.92699999999999</v>
      </c>
      <c r="BP229" s="24">
        <v>0</v>
      </c>
      <c r="BQ229" s="24">
        <v>100</v>
      </c>
      <c r="BR229" s="24">
        <v>100</v>
      </c>
      <c r="BS229" s="24">
        <v>896.55</v>
      </c>
      <c r="BT229" s="24">
        <v>1205.883</v>
      </c>
      <c r="BU229" s="24">
        <v>1330.6869999999999</v>
      </c>
      <c r="BV229" s="24">
        <v>6</v>
      </c>
      <c r="BW229" s="25" t="s">
        <v>572</v>
      </c>
      <c r="BX229" s="25" t="s">
        <v>572</v>
      </c>
      <c r="BY229" s="25"/>
      <c r="BZ229" s="74">
        <v>0</v>
      </c>
      <c r="CA229" s="25" t="s">
        <v>6158</v>
      </c>
      <c r="CB229" s="24">
        <v>52.527999999999999</v>
      </c>
      <c r="CC229" s="24">
        <v>52.527999999999999</v>
      </c>
      <c r="CD229" s="24">
        <v>95.007999999999996</v>
      </c>
      <c r="CE229" s="24">
        <v>1</v>
      </c>
      <c r="CF229" s="24">
        <v>100</v>
      </c>
      <c r="CG229" s="24">
        <v>90</v>
      </c>
      <c r="CH229" s="24">
        <v>65.870999999999995</v>
      </c>
      <c r="CI229" s="24">
        <v>91.370999999999995</v>
      </c>
      <c r="CJ229" s="24">
        <v>98.584000000000003</v>
      </c>
      <c r="CK229" s="24">
        <v>3</v>
      </c>
      <c r="CL229" s="99" t="s">
        <v>413</v>
      </c>
      <c r="CM229" s="96" t="s">
        <v>414</v>
      </c>
      <c r="CN229" s="24">
        <v>121.807</v>
      </c>
      <c r="CO229" s="24">
        <v>202.63300000000001</v>
      </c>
      <c r="CP229" s="24">
        <v>259.36099999999999</v>
      </c>
      <c r="CQ229" s="24">
        <v>2</v>
      </c>
      <c r="CR229" s="24">
        <v>95</v>
      </c>
      <c r="CS229" s="24">
        <v>95</v>
      </c>
      <c r="CT229" s="24">
        <v>2</v>
      </c>
      <c r="CU229" s="24">
        <v>0</v>
      </c>
      <c r="CV229" s="25" t="s">
        <v>6159</v>
      </c>
      <c r="CW229" s="24">
        <v>486.12299999999999</v>
      </c>
      <c r="CX229" s="24">
        <v>1475.5250000000001</v>
      </c>
      <c r="CY229" s="24">
        <v>1839.836</v>
      </c>
      <c r="CZ229" s="24">
        <v>10</v>
      </c>
      <c r="DA229" s="24">
        <v>0.876</v>
      </c>
      <c r="DB229" s="24">
        <v>65.798000000000002</v>
      </c>
      <c r="DC229" s="24">
        <v>66.801000000000002</v>
      </c>
      <c r="DD229" s="24">
        <v>8</v>
      </c>
      <c r="DE229" s="25" t="s">
        <v>572</v>
      </c>
      <c r="DF229" s="24">
        <v>214.56</v>
      </c>
      <c r="DG229" s="24">
        <v>215.34</v>
      </c>
      <c r="DH229" s="24">
        <v>405.91699999999997</v>
      </c>
      <c r="DI229" s="24">
        <v>2</v>
      </c>
      <c r="DJ229" s="24">
        <v>100</v>
      </c>
      <c r="DK229" s="24">
        <v>100</v>
      </c>
      <c r="DL229" s="24">
        <v>279.358</v>
      </c>
      <c r="DM229" s="24">
        <v>984.88900000000001</v>
      </c>
      <c r="DN229" s="24">
        <v>990.21199999999999</v>
      </c>
      <c r="DO229" s="24">
        <v>9</v>
      </c>
      <c r="DP229" s="25" t="s">
        <v>572</v>
      </c>
      <c r="DQ229" s="25" t="s">
        <v>572</v>
      </c>
      <c r="DR229" s="25"/>
      <c r="DS229" s="74">
        <v>0</v>
      </c>
      <c r="DT229" s="25" t="s">
        <v>6160</v>
      </c>
      <c r="DU229" s="24">
        <v>0</v>
      </c>
      <c r="DV229" s="24">
        <v>0</v>
      </c>
      <c r="DW229" s="24">
        <v>316.58800000000002</v>
      </c>
      <c r="DX229" s="24">
        <v>0</v>
      </c>
      <c r="DY229" s="24">
        <v>100</v>
      </c>
      <c r="DZ229" s="24">
        <v>100</v>
      </c>
      <c r="EA229" s="24">
        <v>152.22800000000001</v>
      </c>
      <c r="EB229" s="24">
        <v>286.39299999999997</v>
      </c>
      <c r="EC229" s="24">
        <v>324.74799999999999</v>
      </c>
      <c r="ED229" s="24">
        <v>4</v>
      </c>
      <c r="EE229" s="96" t="s">
        <v>417</v>
      </c>
      <c r="EF229" s="96" t="s">
        <v>5930</v>
      </c>
      <c r="EG229" s="24">
        <v>0</v>
      </c>
      <c r="EH229" s="24">
        <v>0</v>
      </c>
      <c r="EI229" s="24">
        <v>282.22000000000003</v>
      </c>
      <c r="EJ229" s="24">
        <v>0</v>
      </c>
      <c r="EK229" s="24">
        <v>100</v>
      </c>
      <c r="EL229" s="24">
        <v>100</v>
      </c>
      <c r="EM229" s="24">
        <v>2</v>
      </c>
      <c r="EN229" s="24">
        <v>0</v>
      </c>
      <c r="EO229" s="25" t="s">
        <v>6161</v>
      </c>
      <c r="EP229" s="24">
        <v>299.10599999999999</v>
      </c>
      <c r="EQ229" s="24">
        <v>302.55900000000003</v>
      </c>
      <c r="ER229" s="24">
        <v>305.43900000000002</v>
      </c>
      <c r="ES229" s="24">
        <v>4</v>
      </c>
      <c r="ET229" s="25" t="s">
        <v>578</v>
      </c>
      <c r="EU229" s="24">
        <v>0</v>
      </c>
      <c r="EV229" s="24">
        <v>0</v>
      </c>
      <c r="EW229" s="24">
        <v>462.61599999999999</v>
      </c>
      <c r="EX229" s="24">
        <v>0</v>
      </c>
      <c r="EY229" s="24">
        <v>100</v>
      </c>
      <c r="EZ229" s="24">
        <v>100</v>
      </c>
      <c r="FA229" s="24">
        <v>11.079000000000001</v>
      </c>
      <c r="FB229" s="24">
        <v>59.511000000000003</v>
      </c>
      <c r="FC229" s="24">
        <v>60.933999999999997</v>
      </c>
      <c r="FD229" s="24">
        <v>5</v>
      </c>
      <c r="FE229" s="25" t="s">
        <v>6162</v>
      </c>
      <c r="FF229" s="24">
        <v>4</v>
      </c>
      <c r="FG229" s="24">
        <v>1</v>
      </c>
      <c r="FH229" s="24">
        <v>2</v>
      </c>
      <c r="FI229" s="24">
        <v>0</v>
      </c>
      <c r="FJ229" s="24">
        <v>1</v>
      </c>
      <c r="FK229" s="24">
        <v>0</v>
      </c>
      <c r="FL229" s="25" t="s">
        <v>313</v>
      </c>
      <c r="FM229" s="25" t="s">
        <v>313</v>
      </c>
      <c r="FN229" s="24">
        <v>1</v>
      </c>
      <c r="FO229" s="24">
        <v>46.976999999999997</v>
      </c>
      <c r="FP229" s="24">
        <v>196.06800000000001</v>
      </c>
      <c r="FQ229" s="24">
        <v>202.21799999999999</v>
      </c>
      <c r="FR229" s="24">
        <v>4</v>
      </c>
      <c r="FS229" s="25" t="s">
        <v>323</v>
      </c>
      <c r="FT229" s="25" t="s">
        <v>323</v>
      </c>
      <c r="FU229" s="25"/>
      <c r="FV229" s="74">
        <v>1</v>
      </c>
      <c r="FW229" s="25" t="s">
        <v>6163</v>
      </c>
      <c r="FX229" s="25" t="s">
        <v>312</v>
      </c>
      <c r="FY229" s="24">
        <v>14.215999999999999</v>
      </c>
      <c r="FZ229" s="24">
        <v>280.10399999999998</v>
      </c>
      <c r="GA229" s="24">
        <v>280.59199999999998</v>
      </c>
      <c r="GB229" s="24">
        <v>6</v>
      </c>
      <c r="GC229" s="25" t="s">
        <v>6164</v>
      </c>
      <c r="GD229" s="25" t="s">
        <v>391</v>
      </c>
      <c r="GE229" s="25" t="s">
        <v>6165</v>
      </c>
      <c r="GF229" s="74">
        <v>0</v>
      </c>
      <c r="GG229" s="25" t="s">
        <v>6166</v>
      </c>
      <c r="GH229" s="25" t="s">
        <v>360</v>
      </c>
      <c r="GI229" s="24">
        <v>59.308999999999997</v>
      </c>
      <c r="GJ229" s="24">
        <v>62.61</v>
      </c>
      <c r="GK229" s="24">
        <v>112.354</v>
      </c>
      <c r="GL229" s="24">
        <v>3</v>
      </c>
      <c r="GM229" s="24">
        <v>2</v>
      </c>
      <c r="GN229" s="25" t="s">
        <v>6167</v>
      </c>
      <c r="GO229" s="24">
        <v>10.044</v>
      </c>
      <c r="GP229" s="24">
        <v>10.044</v>
      </c>
      <c r="GQ229" s="24">
        <v>18.401</v>
      </c>
      <c r="GR229" s="24">
        <v>1</v>
      </c>
      <c r="GS229" s="24">
        <v>1</v>
      </c>
      <c r="GT229" s="24">
        <v>2</v>
      </c>
      <c r="GU229" s="24">
        <v>1</v>
      </c>
      <c r="GV229" s="24">
        <v>1</v>
      </c>
      <c r="GW229" s="25" t="s">
        <v>627</v>
      </c>
      <c r="GX229" s="24">
        <v>24.094000000000001</v>
      </c>
      <c r="GY229" s="24">
        <v>79.251999999999995</v>
      </c>
      <c r="GZ229" s="24">
        <v>81.447999999999993</v>
      </c>
      <c r="HA229" s="24">
        <v>7</v>
      </c>
      <c r="HB229" s="24">
        <v>1</v>
      </c>
      <c r="HC229" s="24">
        <v>5</v>
      </c>
      <c r="HD229" s="24">
        <v>1</v>
      </c>
      <c r="HE229" s="24">
        <v>1</v>
      </c>
      <c r="HF229" s="24">
        <v>1</v>
      </c>
      <c r="HG229" s="24">
        <v>6</v>
      </c>
      <c r="HH229" s="24">
        <v>5</v>
      </c>
      <c r="HI229" s="25" t="s">
        <v>3684</v>
      </c>
      <c r="HJ229" s="25" t="s">
        <v>3685</v>
      </c>
      <c r="HK229" s="8"/>
      <c r="HL229" s="25" t="s">
        <v>6155</v>
      </c>
      <c r="HM229" s="23">
        <v>44273.537731481483</v>
      </c>
      <c r="HN229" s="23">
        <v>44273.584780092591</v>
      </c>
      <c r="HO229" s="24">
        <v>100</v>
      </c>
      <c r="HP229" s="24">
        <v>4064</v>
      </c>
      <c r="HQ229" s="24">
        <v>1</v>
      </c>
      <c r="HR229" s="23">
        <v>44273.584798414355</v>
      </c>
      <c r="HS229" s="25" t="s">
        <v>314</v>
      </c>
      <c r="HT229" s="25" t="s">
        <v>2136</v>
      </c>
      <c r="HU229" s="25" t="s">
        <v>2137</v>
      </c>
      <c r="HV229" s="25" t="s">
        <v>537</v>
      </c>
      <c r="HW229" s="24">
        <v>0</v>
      </c>
      <c r="HX229" s="24">
        <v>0</v>
      </c>
      <c r="HY229" s="24">
        <v>1</v>
      </c>
      <c r="HZ229" s="24">
        <v>1</v>
      </c>
      <c r="IA229" s="24">
        <v>2</v>
      </c>
      <c r="IB229" s="24">
        <v>1</v>
      </c>
      <c r="IC229" s="24">
        <v>1</v>
      </c>
      <c r="ID229" s="24">
        <v>1</v>
      </c>
      <c r="IE229" s="25" t="s">
        <v>6168</v>
      </c>
      <c r="IF229" s="24">
        <v>2</v>
      </c>
      <c r="IG229" s="24">
        <v>0</v>
      </c>
      <c r="IH229" s="25" t="s">
        <v>391</v>
      </c>
      <c r="II229" s="25" t="s">
        <v>391</v>
      </c>
      <c r="IJ229" s="25"/>
      <c r="IK229" s="74">
        <v>1</v>
      </c>
      <c r="IL229" s="74">
        <v>33</v>
      </c>
      <c r="IM229" s="74">
        <v>33</v>
      </c>
      <c r="IN229" s="25"/>
      <c r="IO229" s="74">
        <v>1</v>
      </c>
      <c r="IP229" s="25" t="s">
        <v>6169</v>
      </c>
      <c r="IQ229" s="74">
        <v>55</v>
      </c>
      <c r="IR229" s="74">
        <v>55</v>
      </c>
      <c r="IS229" s="25"/>
      <c r="IT229" s="74">
        <v>0</v>
      </c>
      <c r="IU229" s="74">
        <v>13</v>
      </c>
      <c r="IV229" s="74">
        <v>13</v>
      </c>
      <c r="IW229" s="25"/>
      <c r="IX229" s="74">
        <v>0</v>
      </c>
      <c r="IY229" s="25" t="s">
        <v>6170</v>
      </c>
      <c r="IZ229" s="74">
        <v>40</v>
      </c>
      <c r="JA229" s="74">
        <v>40</v>
      </c>
      <c r="JB229" s="25"/>
      <c r="JC229" s="74">
        <v>1</v>
      </c>
      <c r="JD229" s="74">
        <v>30</v>
      </c>
      <c r="JE229" s="74">
        <v>30</v>
      </c>
      <c r="JF229" s="25"/>
      <c r="JG229" s="74">
        <v>0</v>
      </c>
      <c r="JH229" s="25" t="s">
        <v>6171</v>
      </c>
      <c r="JI229" s="24">
        <v>2</v>
      </c>
      <c r="JJ229" s="24">
        <v>0</v>
      </c>
      <c r="JK229" s="24">
        <v>3</v>
      </c>
      <c r="JL229" s="24">
        <v>4</v>
      </c>
      <c r="JM229" s="25" t="s">
        <v>6172</v>
      </c>
      <c r="JN229" s="24">
        <v>1</v>
      </c>
      <c r="JO229" s="24">
        <v>2</v>
      </c>
      <c r="JP229" s="24">
        <v>2</v>
      </c>
      <c r="JQ229" s="24">
        <v>1</v>
      </c>
      <c r="JR229" s="24">
        <v>2</v>
      </c>
      <c r="JS229" s="25" t="s">
        <v>6173</v>
      </c>
      <c r="JT229" s="24">
        <v>1</v>
      </c>
      <c r="JU229" s="24">
        <v>3</v>
      </c>
      <c r="JV229" s="25" t="s">
        <v>6174</v>
      </c>
      <c r="JW229" s="24">
        <v>2</v>
      </c>
      <c r="JX229" s="24">
        <v>2</v>
      </c>
      <c r="JY229" s="24">
        <v>0</v>
      </c>
      <c r="JZ229" s="24">
        <v>1</v>
      </c>
      <c r="KA229" s="24">
        <v>0</v>
      </c>
      <c r="KB229" s="25" t="s">
        <v>313</v>
      </c>
      <c r="KC229" s="25" t="s">
        <v>313</v>
      </c>
      <c r="KD229" s="24">
        <v>2</v>
      </c>
      <c r="KE229" s="24">
        <v>7.9859999999999998</v>
      </c>
      <c r="KF229" s="24">
        <v>27.52</v>
      </c>
      <c r="KG229" s="24">
        <v>29.931999999999999</v>
      </c>
      <c r="KH229" s="24">
        <v>6</v>
      </c>
      <c r="KI229" s="24">
        <v>1</v>
      </c>
      <c r="KJ229" s="24">
        <v>1</v>
      </c>
      <c r="KK229" s="24">
        <v>1</v>
      </c>
      <c r="KL229" s="24">
        <v>1</v>
      </c>
      <c r="KM229" s="24">
        <v>1</v>
      </c>
      <c r="KN229" s="24">
        <v>10</v>
      </c>
      <c r="KO229" s="24">
        <v>1</v>
      </c>
      <c r="KP229" s="25" t="s">
        <v>360</v>
      </c>
      <c r="KQ229" s="25" t="s">
        <v>313</v>
      </c>
      <c r="KR229" s="24">
        <v>1</v>
      </c>
      <c r="KS229" s="25" t="s">
        <v>633</v>
      </c>
      <c r="KT229" s="25" t="s">
        <v>313</v>
      </c>
      <c r="KU229" s="24">
        <v>3</v>
      </c>
      <c r="KV229" s="24">
        <v>3</v>
      </c>
      <c r="KW229" s="24">
        <v>2</v>
      </c>
      <c r="KX229" s="24">
        <v>3</v>
      </c>
      <c r="KY229" s="24">
        <v>3</v>
      </c>
      <c r="KZ229" s="24">
        <v>3</v>
      </c>
      <c r="LA229" s="24">
        <v>3</v>
      </c>
      <c r="LB229" s="24">
        <v>2</v>
      </c>
      <c r="LC229" s="24">
        <v>3</v>
      </c>
      <c r="LD229" s="24">
        <v>3</v>
      </c>
      <c r="LE229" s="24">
        <v>3</v>
      </c>
      <c r="LF229" s="24">
        <v>3</v>
      </c>
      <c r="LG229" s="24">
        <v>3</v>
      </c>
      <c r="LH229" s="24">
        <v>2</v>
      </c>
      <c r="LI229" s="24">
        <v>3</v>
      </c>
      <c r="LJ229" s="24">
        <v>3</v>
      </c>
      <c r="LK229" s="24">
        <v>3</v>
      </c>
      <c r="LL229" s="24">
        <v>3</v>
      </c>
      <c r="LM229" s="24">
        <v>3</v>
      </c>
      <c r="LN229" s="24">
        <v>5</v>
      </c>
      <c r="LO229" s="24">
        <v>5</v>
      </c>
      <c r="LP229" s="24">
        <v>5</v>
      </c>
      <c r="LQ229" s="24">
        <v>5</v>
      </c>
      <c r="LR229" s="24">
        <v>3</v>
      </c>
      <c r="LS229" s="24">
        <v>3</v>
      </c>
      <c r="LT229" s="24">
        <v>3</v>
      </c>
      <c r="LU229" s="24">
        <v>4</v>
      </c>
      <c r="LV229" s="25" t="s">
        <v>6175</v>
      </c>
      <c r="LW229" s="25" t="s">
        <v>6176</v>
      </c>
      <c r="LX229" s="25" t="s">
        <v>6177</v>
      </c>
      <c r="LY229" s="25" t="s">
        <v>6178</v>
      </c>
      <c r="LZ229" s="24">
        <v>39</v>
      </c>
      <c r="MA229">
        <f t="shared" si="175"/>
        <v>2</v>
      </c>
      <c r="MB229">
        <f t="shared" si="176"/>
        <v>7</v>
      </c>
      <c r="MC229">
        <f t="shared" si="177"/>
        <v>9</v>
      </c>
      <c r="MD229">
        <f t="shared" si="178"/>
        <v>5</v>
      </c>
      <c r="ME229">
        <f t="shared" si="208"/>
        <v>34</v>
      </c>
      <c r="MF229">
        <f t="shared" si="209"/>
        <v>0.33333333333333331</v>
      </c>
      <c r="MG229">
        <f t="shared" si="210"/>
        <v>1.1666666666666667</v>
      </c>
      <c r="MH229">
        <f t="shared" si="211"/>
        <v>1.8</v>
      </c>
      <c r="MI229">
        <f t="shared" si="212"/>
        <v>1</v>
      </c>
      <c r="MJ229">
        <f t="shared" si="213"/>
        <v>2.8333333333333335</v>
      </c>
      <c r="MK229">
        <f t="shared" si="214"/>
        <v>0</v>
      </c>
      <c r="ML229">
        <f t="shared" si="215"/>
        <v>2.2000000000000002</v>
      </c>
      <c r="MM229">
        <f t="shared" si="216"/>
        <v>1</v>
      </c>
      <c r="MN229">
        <f t="shared" si="217"/>
        <v>2</v>
      </c>
      <c r="MO229">
        <f t="shared" si="218"/>
        <v>0.16666666666666666</v>
      </c>
      <c r="MP229">
        <f t="shared" si="219"/>
        <v>2.1666666666666665</v>
      </c>
      <c r="MQ229">
        <f t="shared" si="220"/>
        <v>0</v>
      </c>
      <c r="MR229">
        <f t="shared" si="221"/>
        <v>2</v>
      </c>
      <c r="MS229">
        <f t="shared" si="222"/>
        <v>99.285714285714292</v>
      </c>
      <c r="MT229">
        <f t="shared" si="223"/>
        <v>97.857142857142861</v>
      </c>
      <c r="MU229" s="77">
        <f t="shared" si="179"/>
        <v>1</v>
      </c>
      <c r="MV229">
        <f t="shared" si="180"/>
        <v>0</v>
      </c>
      <c r="MW229">
        <v>1</v>
      </c>
      <c r="MX229">
        <v>1</v>
      </c>
      <c r="MY229">
        <f t="shared" si="181"/>
        <v>0</v>
      </c>
      <c r="MZ229">
        <v>1</v>
      </c>
      <c r="NA229">
        <v>0</v>
      </c>
      <c r="NB229">
        <f t="shared" si="182"/>
        <v>1</v>
      </c>
      <c r="NC229">
        <f t="shared" si="183"/>
        <v>0</v>
      </c>
      <c r="ND229">
        <f t="shared" si="184"/>
        <v>0</v>
      </c>
      <c r="NE229">
        <f t="shared" si="185"/>
        <v>0</v>
      </c>
      <c r="NF229">
        <f t="shared" si="186"/>
        <v>0</v>
      </c>
      <c r="NG229">
        <f t="shared" si="187"/>
        <v>1</v>
      </c>
      <c r="NH229">
        <f t="shared" si="188"/>
        <v>1</v>
      </c>
      <c r="NI229">
        <f t="shared" si="189"/>
        <v>1</v>
      </c>
      <c r="NJ229">
        <f t="shared" si="190"/>
        <v>0</v>
      </c>
      <c r="NK229">
        <f t="shared" si="191"/>
        <v>0</v>
      </c>
      <c r="NL229">
        <f t="shared" si="192"/>
        <v>1</v>
      </c>
      <c r="NM229">
        <f t="shared" si="193"/>
        <v>0</v>
      </c>
      <c r="NN229" s="77">
        <f t="shared" si="194"/>
        <v>0.5</v>
      </c>
      <c r="NO229" s="77">
        <f t="shared" si="195"/>
        <v>0</v>
      </c>
      <c r="NP229" s="77">
        <f t="shared" si="196"/>
        <v>1</v>
      </c>
      <c r="NQ229" s="77">
        <f t="shared" si="197"/>
        <v>1</v>
      </c>
      <c r="NR229" s="77">
        <f t="shared" si="198"/>
        <v>1</v>
      </c>
      <c r="NS229" s="77">
        <f t="shared" si="199"/>
        <v>0</v>
      </c>
      <c r="NT229" s="77">
        <f t="shared" si="200"/>
        <v>0</v>
      </c>
      <c r="NU229" s="77">
        <f t="shared" si="201"/>
        <v>0</v>
      </c>
      <c r="NV229" s="77">
        <f t="shared" si="202"/>
        <v>0</v>
      </c>
      <c r="NW229" s="77" t="e">
        <f>IF(LEN(VLOOKUP(I:I,#REF!, 2, 0))=0, "", VLOOKUP(I:I,#REF!, 2, 0))</f>
        <v>#REF!</v>
      </c>
      <c r="NX229" s="77" t="e">
        <f>IF(LEN(VLOOKUP(I:I,#REF!, 3, 0))=0, "", VLOOKUP(I:I,#REF!, 3, 0))</f>
        <v>#REF!</v>
      </c>
      <c r="NY229" s="77">
        <f t="shared" si="224"/>
        <v>0.5</v>
      </c>
      <c r="NZ229" s="77">
        <f t="shared" si="225"/>
        <v>0.75</v>
      </c>
      <c r="OA229" s="77">
        <f t="shared" si="226"/>
        <v>0</v>
      </c>
      <c r="OB229" s="77">
        <f t="shared" si="203"/>
        <v>0.33333333333333331</v>
      </c>
      <c r="OC229">
        <f t="shared" si="204"/>
        <v>0.5</v>
      </c>
      <c r="OD229" s="77">
        <f t="shared" si="227"/>
        <v>0.25</v>
      </c>
      <c r="OE229">
        <f t="shared" si="205"/>
        <v>0.43333333333333335</v>
      </c>
      <c r="OF229">
        <f t="shared" si="206"/>
        <v>0.54545454545454541</v>
      </c>
      <c r="OG229" t="e">
        <f t="shared" si="228"/>
        <v>#REF!</v>
      </c>
      <c r="OH229">
        <f t="shared" si="207"/>
        <v>0.41666666666666669</v>
      </c>
      <c r="OI229">
        <f t="shared" si="229"/>
        <v>0.25</v>
      </c>
      <c r="OJ229" s="77">
        <f t="shared" si="230"/>
        <v>0.5</v>
      </c>
      <c r="OK229" t="e">
        <f>IF(LEN(VLOOKUP(I:I,#REF!, 2, 0))=0, "", VLOOKUP(I:I,#REF!, 2, 0))</f>
        <v>#REF!</v>
      </c>
      <c r="OL229" t="e">
        <f>IF(LEN(VLOOKUP(I:I,#REF!, 3, 0))=0, "", VLOOKUP(I:I,#REF!, 3, 0))</f>
        <v>#REF!</v>
      </c>
      <c r="OM229">
        <v>2</v>
      </c>
      <c r="ON229">
        <v>1</v>
      </c>
      <c r="OO229" s="1">
        <v>1</v>
      </c>
      <c r="OP229">
        <f t="shared" si="231"/>
        <v>6</v>
      </c>
      <c r="OQ229">
        <v>0</v>
      </c>
      <c r="OR229">
        <v>8</v>
      </c>
      <c r="OS229">
        <f t="shared" si="232"/>
        <v>2</v>
      </c>
    </row>
    <row r="230" spans="1:409" ht="18" customHeight="1">
      <c r="F230">
        <v>1</v>
      </c>
      <c r="G230">
        <v>1</v>
      </c>
      <c r="H230" s="112" t="s">
        <v>6179</v>
      </c>
      <c r="I230" s="112" t="s">
        <v>6179</v>
      </c>
      <c r="J230" s="22"/>
      <c r="K230" s="23">
        <v>44270.532199074078</v>
      </c>
      <c r="L230" s="23">
        <v>44270.633773148147</v>
      </c>
      <c r="M230" s="24">
        <v>100</v>
      </c>
      <c r="N230" s="24">
        <v>1</v>
      </c>
      <c r="O230" s="74">
        <v>1</v>
      </c>
      <c r="P230" s="25" t="s">
        <v>313</v>
      </c>
      <c r="Q230" s="24">
        <v>8776</v>
      </c>
      <c r="R230" s="24">
        <v>1</v>
      </c>
      <c r="S230" s="23">
        <v>44270.633791574073</v>
      </c>
      <c r="T230" s="25" t="s">
        <v>314</v>
      </c>
      <c r="U230" s="25" t="s">
        <v>2136</v>
      </c>
      <c r="V230" s="25" t="s">
        <v>2137</v>
      </c>
      <c r="W230" s="25" t="s">
        <v>317</v>
      </c>
      <c r="X230" s="24">
        <v>26.170999999999999</v>
      </c>
      <c r="Y230" s="24">
        <v>42.338000000000001</v>
      </c>
      <c r="Z230" s="24">
        <v>50.606999999999999</v>
      </c>
      <c r="AA230" s="24">
        <v>4</v>
      </c>
      <c r="AB230" s="24">
        <v>4</v>
      </c>
      <c r="AC230" s="24">
        <v>0</v>
      </c>
      <c r="AD230" s="24">
        <v>1</v>
      </c>
      <c r="AE230" s="24">
        <v>0</v>
      </c>
      <c r="AF230" s="24">
        <v>2</v>
      </c>
      <c r="AG230" s="24">
        <v>2</v>
      </c>
      <c r="AH230" s="24">
        <v>1</v>
      </c>
      <c r="AI230" s="24">
        <v>2</v>
      </c>
      <c r="AJ230" s="25" t="s">
        <v>6180</v>
      </c>
      <c r="AK230" s="24">
        <v>3.92</v>
      </c>
      <c r="AL230" s="24">
        <v>8.0190000000000001</v>
      </c>
      <c r="AM230" s="24">
        <v>10.044</v>
      </c>
      <c r="AN230" s="24">
        <v>2</v>
      </c>
      <c r="AO230" s="24">
        <v>4</v>
      </c>
      <c r="AP230" s="24">
        <v>0</v>
      </c>
      <c r="AQ230" s="24">
        <v>12.445</v>
      </c>
      <c r="AR230" s="24">
        <v>195.91900000000001</v>
      </c>
      <c r="AS230" s="24">
        <v>196.31399999999999</v>
      </c>
      <c r="AT230" s="24">
        <v>9</v>
      </c>
      <c r="AU230" s="24">
        <v>2.5840000000000001</v>
      </c>
      <c r="AV230" s="24">
        <v>306.55700000000002</v>
      </c>
      <c r="AW230" s="24">
        <v>311.70400000000001</v>
      </c>
      <c r="AX230" s="24">
        <v>17</v>
      </c>
      <c r="AY230" s="25" t="s">
        <v>377</v>
      </c>
      <c r="AZ230" s="25" t="s">
        <v>377</v>
      </c>
      <c r="BA230" s="25"/>
      <c r="BB230" s="74">
        <v>1</v>
      </c>
      <c r="BC230" s="25" t="s">
        <v>6181</v>
      </c>
      <c r="BD230" s="24">
        <v>104.916</v>
      </c>
      <c r="BE230" s="24">
        <v>599.66899999999998</v>
      </c>
      <c r="BF230" s="24">
        <v>616.072</v>
      </c>
      <c r="BG230" s="24">
        <v>6</v>
      </c>
      <c r="BH230" s="24">
        <v>8.6679999999999993</v>
      </c>
      <c r="BI230" s="24">
        <v>31.085000000000001</v>
      </c>
      <c r="BJ230" s="24">
        <v>35.671999999999997</v>
      </c>
      <c r="BK230" s="24">
        <v>3</v>
      </c>
      <c r="BL230" s="25" t="s">
        <v>600</v>
      </c>
      <c r="BM230" s="24">
        <v>14.263999999999999</v>
      </c>
      <c r="BN230" s="24">
        <v>100.197</v>
      </c>
      <c r="BO230" s="24">
        <v>104.961</v>
      </c>
      <c r="BP230" s="24">
        <v>12</v>
      </c>
      <c r="BQ230" s="24">
        <v>100</v>
      </c>
      <c r="BR230" s="24">
        <v>100</v>
      </c>
      <c r="BS230" s="24">
        <v>6.3410000000000002</v>
      </c>
      <c r="BT230" s="24">
        <v>794.95799999999997</v>
      </c>
      <c r="BU230" s="24">
        <v>857.18299999999999</v>
      </c>
      <c r="BV230" s="24">
        <v>36</v>
      </c>
      <c r="BW230" s="25" t="s">
        <v>6182</v>
      </c>
      <c r="BX230" s="25" t="s">
        <v>508</v>
      </c>
      <c r="BY230" s="25"/>
      <c r="BZ230" s="74">
        <v>0</v>
      </c>
      <c r="CA230" s="25" t="s">
        <v>6183</v>
      </c>
      <c r="CB230" s="24">
        <v>0</v>
      </c>
      <c r="CC230" s="24">
        <v>0</v>
      </c>
      <c r="CD230" s="24">
        <v>68.744</v>
      </c>
      <c r="CE230" s="24">
        <v>0</v>
      </c>
      <c r="CF230" s="24">
        <v>100</v>
      </c>
      <c r="CG230" s="24">
        <v>100</v>
      </c>
      <c r="CH230" s="24">
        <v>7.5170000000000003</v>
      </c>
      <c r="CI230" s="24">
        <v>119.15300000000001</v>
      </c>
      <c r="CJ230" s="24">
        <v>121.762</v>
      </c>
      <c r="CK230" s="24">
        <v>9</v>
      </c>
      <c r="CL230" s="99" t="s">
        <v>413</v>
      </c>
      <c r="CM230" s="96" t="s">
        <v>414</v>
      </c>
      <c r="CN230" s="24">
        <v>75.262</v>
      </c>
      <c r="CO230" s="24">
        <v>76.72</v>
      </c>
      <c r="CP230" s="24">
        <v>225.43299999999999</v>
      </c>
      <c r="CQ230" s="24">
        <v>2</v>
      </c>
      <c r="CR230" s="24">
        <v>100</v>
      </c>
      <c r="CS230" s="24">
        <v>100</v>
      </c>
      <c r="CT230" s="24">
        <v>4</v>
      </c>
      <c r="CU230" s="24">
        <v>0</v>
      </c>
      <c r="CV230" s="25" t="s">
        <v>6184</v>
      </c>
      <c r="CW230" s="24">
        <v>80.043000000000006</v>
      </c>
      <c r="CX230" s="24">
        <v>80.043000000000006</v>
      </c>
      <c r="CY230" s="24">
        <v>262.52800000000002</v>
      </c>
      <c r="CZ230" s="24">
        <v>1</v>
      </c>
      <c r="DA230" s="24">
        <v>6.9089999999999998</v>
      </c>
      <c r="DB230" s="24">
        <v>7.49</v>
      </c>
      <c r="DC230" s="24">
        <v>20.001000000000001</v>
      </c>
      <c r="DD230" s="24">
        <v>2</v>
      </c>
      <c r="DE230" s="25" t="s">
        <v>5108</v>
      </c>
      <c r="DF230" s="24">
        <v>0</v>
      </c>
      <c r="DG230" s="24">
        <v>0</v>
      </c>
      <c r="DH230" s="24">
        <v>36.622</v>
      </c>
      <c r="DI230" s="24">
        <v>0</v>
      </c>
      <c r="DJ230" s="24">
        <v>100</v>
      </c>
      <c r="DK230" s="24">
        <v>100</v>
      </c>
      <c r="DL230" s="24">
        <v>122.607</v>
      </c>
      <c r="DM230" s="24">
        <v>300.589</v>
      </c>
      <c r="DN230" s="24">
        <v>553.05200000000002</v>
      </c>
      <c r="DO230" s="24">
        <v>15</v>
      </c>
      <c r="DP230" s="25" t="s">
        <v>6185</v>
      </c>
      <c r="DQ230" s="25" t="s">
        <v>508</v>
      </c>
      <c r="DR230" s="25"/>
      <c r="DS230" s="74">
        <v>0</v>
      </c>
      <c r="DT230" s="25" t="s">
        <v>6186</v>
      </c>
      <c r="DU230" s="24">
        <v>1.3</v>
      </c>
      <c r="DV230" s="24">
        <v>74.623000000000005</v>
      </c>
      <c r="DW230" s="24">
        <v>76.287999999999997</v>
      </c>
      <c r="DX230" s="24">
        <v>2</v>
      </c>
      <c r="DY230" s="24">
        <v>100</v>
      </c>
      <c r="DZ230" s="24">
        <v>100</v>
      </c>
      <c r="EA230" s="24">
        <v>12.268000000000001</v>
      </c>
      <c r="EB230" s="24">
        <v>60.509</v>
      </c>
      <c r="EC230" s="24">
        <v>72.84</v>
      </c>
      <c r="ED230" s="24">
        <v>5</v>
      </c>
      <c r="EE230" s="96" t="s">
        <v>3932</v>
      </c>
      <c r="EF230" s="96" t="s">
        <v>364</v>
      </c>
      <c r="EG230" s="24">
        <v>0</v>
      </c>
      <c r="EH230" s="24">
        <v>0</v>
      </c>
      <c r="EI230" s="24">
        <v>176.18799999999999</v>
      </c>
      <c r="EJ230" s="24">
        <v>0</v>
      </c>
      <c r="EK230" s="24">
        <v>100</v>
      </c>
      <c r="EL230" s="24">
        <v>100</v>
      </c>
      <c r="EM230" s="24">
        <v>4</v>
      </c>
      <c r="EN230" s="24">
        <v>0</v>
      </c>
      <c r="EO230" s="25" t="s">
        <v>6187</v>
      </c>
      <c r="EP230" s="24">
        <v>9.8019999999999996</v>
      </c>
      <c r="EQ230" s="24">
        <v>31.963000000000001</v>
      </c>
      <c r="ER230" s="24">
        <v>35.713000000000001</v>
      </c>
      <c r="ES230" s="24">
        <v>6</v>
      </c>
      <c r="ET230" s="25" t="s">
        <v>606</v>
      </c>
      <c r="EU230" s="24">
        <v>614.976</v>
      </c>
      <c r="EV230" s="24">
        <v>614.976</v>
      </c>
      <c r="EW230" s="24">
        <v>712.26400000000001</v>
      </c>
      <c r="EX230" s="24">
        <v>1</v>
      </c>
      <c r="EY230" s="24">
        <v>100</v>
      </c>
      <c r="EZ230" s="24">
        <v>100</v>
      </c>
      <c r="FA230" s="24">
        <v>26.184999999999999</v>
      </c>
      <c r="FB230" s="24">
        <v>346.846</v>
      </c>
      <c r="FC230" s="24">
        <v>359.48599999999999</v>
      </c>
      <c r="FD230" s="24">
        <v>14</v>
      </c>
      <c r="FE230" s="25" t="s">
        <v>6188</v>
      </c>
      <c r="FF230" s="24">
        <v>3</v>
      </c>
      <c r="FG230" s="24">
        <v>3</v>
      </c>
      <c r="FH230" s="24">
        <v>4</v>
      </c>
      <c r="FI230" s="24">
        <v>0</v>
      </c>
      <c r="FJ230" s="24">
        <v>1</v>
      </c>
      <c r="FK230" s="24">
        <v>0</v>
      </c>
      <c r="FL230" s="25" t="s">
        <v>313</v>
      </c>
      <c r="FM230" s="25" t="s">
        <v>313</v>
      </c>
      <c r="FN230" s="24">
        <v>1</v>
      </c>
      <c r="FO230" s="24">
        <v>16.364000000000001</v>
      </c>
      <c r="FP230" s="24">
        <v>140.30699999999999</v>
      </c>
      <c r="FQ230" s="24">
        <v>143.06299999999999</v>
      </c>
      <c r="FR230" s="24">
        <v>19</v>
      </c>
      <c r="FS230" s="25" t="s">
        <v>6189</v>
      </c>
      <c r="FT230" s="25" t="s">
        <v>522</v>
      </c>
      <c r="FU230" s="25"/>
      <c r="FV230" s="74">
        <v>0</v>
      </c>
      <c r="FW230" s="25" t="s">
        <v>6190</v>
      </c>
      <c r="FX230" s="25" t="s">
        <v>339</v>
      </c>
      <c r="FY230" s="24">
        <v>64.085999999999999</v>
      </c>
      <c r="FZ230" s="24">
        <v>153.97499999999999</v>
      </c>
      <c r="GA230" s="24">
        <v>157.69999999999999</v>
      </c>
      <c r="GB230" s="24">
        <v>6</v>
      </c>
      <c r="GC230" s="25" t="s">
        <v>1511</v>
      </c>
      <c r="GD230" s="25" t="s">
        <v>368</v>
      </c>
      <c r="GE230" s="25"/>
      <c r="GF230" s="74">
        <v>1</v>
      </c>
      <c r="GG230" s="25" t="s">
        <v>6191</v>
      </c>
      <c r="GH230" s="25" t="s">
        <v>339</v>
      </c>
      <c r="GI230" s="24">
        <v>5.2119999999999997</v>
      </c>
      <c r="GJ230" s="24">
        <v>268.05799999999999</v>
      </c>
      <c r="GK230" s="24">
        <v>271.62200000000001</v>
      </c>
      <c r="GL230" s="24">
        <v>8</v>
      </c>
      <c r="GM230" s="24">
        <v>2</v>
      </c>
      <c r="GN230" s="25" t="s">
        <v>6192</v>
      </c>
      <c r="GO230" s="24">
        <v>75.820999999999998</v>
      </c>
      <c r="GP230" s="24">
        <v>75.820999999999998</v>
      </c>
      <c r="GQ230" s="24">
        <v>78.23</v>
      </c>
      <c r="GR230" s="24">
        <v>1</v>
      </c>
      <c r="GS230" s="24">
        <v>1</v>
      </c>
      <c r="GT230" s="24">
        <v>4</v>
      </c>
      <c r="GU230" s="24">
        <v>0</v>
      </c>
      <c r="GV230" s="24">
        <v>2</v>
      </c>
      <c r="GW230" s="25" t="s">
        <v>312</v>
      </c>
      <c r="GX230" s="24">
        <v>8.3789999999999996</v>
      </c>
      <c r="GY230" s="24">
        <v>54.668999999999997</v>
      </c>
      <c r="GZ230" s="24">
        <v>56.37</v>
      </c>
      <c r="HA230" s="24">
        <v>7</v>
      </c>
      <c r="HB230" s="24">
        <v>1</v>
      </c>
      <c r="HC230" s="24">
        <v>1</v>
      </c>
      <c r="HD230" s="24">
        <v>1</v>
      </c>
      <c r="HE230" s="24">
        <v>1</v>
      </c>
      <c r="HF230" s="24">
        <v>1</v>
      </c>
      <c r="HG230" s="24">
        <v>6</v>
      </c>
      <c r="HH230" s="24">
        <v>6</v>
      </c>
      <c r="HI230" s="25" t="s">
        <v>3684</v>
      </c>
      <c r="HJ230" s="25" t="s">
        <v>3685</v>
      </c>
      <c r="HK230" s="8"/>
      <c r="HL230" s="25" t="s">
        <v>6179</v>
      </c>
      <c r="HM230" s="23">
        <v>44273.565648148149</v>
      </c>
      <c r="HN230" s="23">
        <v>44273.633055555554</v>
      </c>
      <c r="HO230" s="24">
        <v>100</v>
      </c>
      <c r="HP230" s="24">
        <v>5823</v>
      </c>
      <c r="HQ230" s="24">
        <v>1</v>
      </c>
      <c r="HR230" s="23">
        <v>44273.633064016205</v>
      </c>
      <c r="HS230" s="25" t="s">
        <v>314</v>
      </c>
      <c r="HT230" s="25" t="s">
        <v>2136</v>
      </c>
      <c r="HU230" s="25" t="s">
        <v>2137</v>
      </c>
      <c r="HV230" s="25" t="s">
        <v>317</v>
      </c>
      <c r="HW230" s="24">
        <v>1</v>
      </c>
      <c r="HX230" s="24">
        <v>2</v>
      </c>
      <c r="HY230" s="24">
        <v>2</v>
      </c>
      <c r="HZ230" s="24">
        <v>1</v>
      </c>
      <c r="IA230" s="24">
        <v>1</v>
      </c>
      <c r="IB230" s="24">
        <v>1</v>
      </c>
      <c r="IC230" s="24">
        <v>2</v>
      </c>
      <c r="ID230" s="24">
        <v>2</v>
      </c>
      <c r="IE230" s="25" t="s">
        <v>6193</v>
      </c>
      <c r="IF230" s="24">
        <v>4</v>
      </c>
      <c r="IG230" s="24">
        <v>0</v>
      </c>
      <c r="IH230" s="25" t="s">
        <v>427</v>
      </c>
      <c r="II230" s="25" t="s">
        <v>391</v>
      </c>
      <c r="IJ230" s="25"/>
      <c r="IK230" s="74">
        <v>1</v>
      </c>
      <c r="IL230" s="25" t="s">
        <v>6194</v>
      </c>
      <c r="IM230" s="74">
        <v>33</v>
      </c>
      <c r="IN230" s="25"/>
      <c r="IO230" s="74">
        <v>1</v>
      </c>
      <c r="IP230" s="25" t="s">
        <v>6195</v>
      </c>
      <c r="IQ230" s="25" t="s">
        <v>1727</v>
      </c>
      <c r="IR230" s="74">
        <v>22</v>
      </c>
      <c r="IS230" s="25"/>
      <c r="IT230" s="74">
        <v>1</v>
      </c>
      <c r="IU230" s="25" t="s">
        <v>1467</v>
      </c>
      <c r="IV230" s="74">
        <v>21</v>
      </c>
      <c r="IW230" s="25"/>
      <c r="IX230" s="74">
        <v>1</v>
      </c>
      <c r="IY230" s="25" t="s">
        <v>6196</v>
      </c>
      <c r="IZ230" s="25" t="s">
        <v>435</v>
      </c>
      <c r="JA230" s="74">
        <v>40</v>
      </c>
      <c r="JB230" s="25"/>
      <c r="JC230" s="74">
        <v>1</v>
      </c>
      <c r="JD230" s="25" t="s">
        <v>635</v>
      </c>
      <c r="JE230" s="74">
        <v>60</v>
      </c>
      <c r="JF230" s="25"/>
      <c r="JG230" s="74">
        <v>1</v>
      </c>
      <c r="JH230" s="25" t="s">
        <v>6197</v>
      </c>
      <c r="JI230" s="24">
        <v>4</v>
      </c>
      <c r="JJ230" s="24">
        <v>0</v>
      </c>
      <c r="JK230" s="24">
        <v>3</v>
      </c>
      <c r="JL230" s="24">
        <v>1</v>
      </c>
      <c r="JM230" s="25" t="s">
        <v>6198</v>
      </c>
      <c r="JN230" s="24">
        <v>1</v>
      </c>
      <c r="JO230" s="24">
        <v>2</v>
      </c>
      <c r="JP230" s="24">
        <v>1</v>
      </c>
      <c r="JQ230" s="24">
        <v>3</v>
      </c>
      <c r="JR230" s="24">
        <v>1</v>
      </c>
      <c r="JS230" s="25" t="s">
        <v>6199</v>
      </c>
      <c r="JT230" s="24">
        <v>3</v>
      </c>
      <c r="JU230" s="24">
        <v>1</v>
      </c>
      <c r="JV230" s="25" t="s">
        <v>6200</v>
      </c>
      <c r="JW230" s="24">
        <v>1</v>
      </c>
      <c r="JX230" s="24">
        <v>4</v>
      </c>
      <c r="JY230" s="24">
        <v>0</v>
      </c>
      <c r="JZ230" s="24">
        <v>1</v>
      </c>
      <c r="KA230" s="24">
        <v>0</v>
      </c>
      <c r="KB230" s="25" t="s">
        <v>313</v>
      </c>
      <c r="KC230" s="25" t="s">
        <v>313</v>
      </c>
      <c r="KD230" s="24">
        <v>1</v>
      </c>
      <c r="KE230" s="24">
        <v>7.4640000000000004</v>
      </c>
      <c r="KF230" s="24">
        <v>38.417000000000002</v>
      </c>
      <c r="KG230" s="24">
        <v>39.9</v>
      </c>
      <c r="KH230" s="24">
        <v>13</v>
      </c>
      <c r="KI230" s="24">
        <v>2</v>
      </c>
      <c r="KJ230" s="24">
        <v>1</v>
      </c>
      <c r="KK230" s="24">
        <v>1</v>
      </c>
      <c r="KL230" s="24">
        <v>1</v>
      </c>
      <c r="KM230" s="24">
        <v>1</v>
      </c>
      <c r="KN230" s="24">
        <v>10</v>
      </c>
      <c r="KO230" s="24">
        <v>2</v>
      </c>
      <c r="KP230" s="25" t="s">
        <v>419</v>
      </c>
      <c r="KQ230" s="25" t="s">
        <v>313</v>
      </c>
      <c r="KR230" s="24">
        <v>1</v>
      </c>
      <c r="KS230" s="25" t="s">
        <v>312</v>
      </c>
      <c r="KT230" s="25" t="s">
        <v>313</v>
      </c>
      <c r="KU230" s="24">
        <v>4</v>
      </c>
      <c r="KV230" s="24">
        <v>3</v>
      </c>
      <c r="KW230" s="24">
        <v>5</v>
      </c>
      <c r="KX230" s="24">
        <v>5</v>
      </c>
      <c r="KY230" s="24">
        <v>4</v>
      </c>
      <c r="KZ230" s="24">
        <v>5</v>
      </c>
      <c r="LA230" s="24">
        <v>5</v>
      </c>
      <c r="LB230" s="24">
        <v>4</v>
      </c>
      <c r="LC230" s="24">
        <v>4</v>
      </c>
      <c r="LD230" s="24">
        <v>4</v>
      </c>
      <c r="LE230" s="24">
        <v>5</v>
      </c>
      <c r="LF230" s="24">
        <v>4</v>
      </c>
      <c r="LG230" s="24">
        <v>5</v>
      </c>
      <c r="LH230" s="24">
        <v>1</v>
      </c>
      <c r="LI230" s="24">
        <v>3</v>
      </c>
      <c r="LJ230" s="24">
        <v>4</v>
      </c>
      <c r="LK230" s="24">
        <v>3</v>
      </c>
      <c r="LL230" s="24">
        <v>2</v>
      </c>
      <c r="LM230" s="24">
        <v>3</v>
      </c>
      <c r="LN230" s="24">
        <v>4</v>
      </c>
      <c r="LO230" s="24">
        <v>5</v>
      </c>
      <c r="LP230" s="24">
        <v>5</v>
      </c>
      <c r="LQ230" s="24">
        <v>5</v>
      </c>
      <c r="LR230" s="24">
        <v>5</v>
      </c>
      <c r="LS230" s="24">
        <v>4</v>
      </c>
      <c r="LT230" s="24">
        <v>5</v>
      </c>
      <c r="LU230" s="24">
        <v>5</v>
      </c>
      <c r="LV230" s="25" t="s">
        <v>6201</v>
      </c>
      <c r="LW230" s="25" t="s">
        <v>6202</v>
      </c>
      <c r="LX230" s="25" t="s">
        <v>6203</v>
      </c>
      <c r="LY230" s="25" t="s">
        <v>6204</v>
      </c>
      <c r="LZ230" s="24">
        <v>58</v>
      </c>
      <c r="MA230">
        <f t="shared" si="175"/>
        <v>8</v>
      </c>
      <c r="MB230">
        <f t="shared" si="176"/>
        <v>9</v>
      </c>
      <c r="MC230">
        <f t="shared" si="177"/>
        <v>5</v>
      </c>
      <c r="MD230">
        <f t="shared" si="178"/>
        <v>6</v>
      </c>
      <c r="ME230">
        <f t="shared" si="208"/>
        <v>52</v>
      </c>
      <c r="MF230">
        <f t="shared" si="209"/>
        <v>1.3333333333333333</v>
      </c>
      <c r="MG230">
        <f t="shared" si="210"/>
        <v>1.5</v>
      </c>
      <c r="MH230">
        <f t="shared" si="211"/>
        <v>1</v>
      </c>
      <c r="MI230">
        <f t="shared" si="212"/>
        <v>1.2</v>
      </c>
      <c r="MJ230">
        <f t="shared" si="213"/>
        <v>4.333333333333333</v>
      </c>
      <c r="MK230">
        <f t="shared" si="214"/>
        <v>0</v>
      </c>
      <c r="ML230">
        <f t="shared" si="215"/>
        <v>4</v>
      </c>
      <c r="MM230">
        <f t="shared" si="216"/>
        <v>0</v>
      </c>
      <c r="MN230">
        <f t="shared" si="217"/>
        <v>4</v>
      </c>
      <c r="MO230">
        <f t="shared" si="218"/>
        <v>0</v>
      </c>
      <c r="MP230">
        <f t="shared" si="219"/>
        <v>4</v>
      </c>
      <c r="MQ230">
        <f t="shared" si="220"/>
        <v>0</v>
      </c>
      <c r="MR230">
        <f t="shared" si="221"/>
        <v>4</v>
      </c>
      <c r="MS230">
        <f t="shared" si="222"/>
        <v>100</v>
      </c>
      <c r="MT230">
        <f t="shared" si="223"/>
        <v>100</v>
      </c>
      <c r="MU230" s="77">
        <f t="shared" si="179"/>
        <v>1</v>
      </c>
      <c r="MV230">
        <f t="shared" si="180"/>
        <v>0</v>
      </c>
      <c r="MW230">
        <v>1</v>
      </c>
      <c r="MX230">
        <v>1</v>
      </c>
      <c r="MY230">
        <f t="shared" si="181"/>
        <v>0</v>
      </c>
      <c r="MZ230">
        <v>1</v>
      </c>
      <c r="NA230">
        <v>1</v>
      </c>
      <c r="NB230">
        <f t="shared" si="182"/>
        <v>0</v>
      </c>
      <c r="NC230">
        <f t="shared" si="183"/>
        <v>1</v>
      </c>
      <c r="ND230">
        <f t="shared" si="184"/>
        <v>1</v>
      </c>
      <c r="NE230">
        <f t="shared" si="185"/>
        <v>1</v>
      </c>
      <c r="NF230">
        <f t="shared" si="186"/>
        <v>0</v>
      </c>
      <c r="NG230">
        <f t="shared" si="187"/>
        <v>1</v>
      </c>
      <c r="NH230">
        <f t="shared" si="188"/>
        <v>1</v>
      </c>
      <c r="NI230">
        <f t="shared" si="189"/>
        <v>1</v>
      </c>
      <c r="NJ230">
        <f t="shared" si="190"/>
        <v>1</v>
      </c>
      <c r="NK230">
        <f t="shared" si="191"/>
        <v>1</v>
      </c>
      <c r="NL230">
        <f t="shared" si="192"/>
        <v>1</v>
      </c>
      <c r="NM230">
        <f t="shared" si="193"/>
        <v>1</v>
      </c>
      <c r="NN230" s="77">
        <f t="shared" si="194"/>
        <v>0.5</v>
      </c>
      <c r="NO230" s="77">
        <f t="shared" si="195"/>
        <v>0</v>
      </c>
      <c r="NP230" s="77">
        <f t="shared" si="196"/>
        <v>1</v>
      </c>
      <c r="NQ230" s="77">
        <f t="shared" si="197"/>
        <v>1</v>
      </c>
      <c r="NR230" s="77">
        <f t="shared" si="198"/>
        <v>0</v>
      </c>
      <c r="NS230" s="77">
        <f t="shared" si="199"/>
        <v>1</v>
      </c>
      <c r="NT230" s="77">
        <f t="shared" si="200"/>
        <v>1</v>
      </c>
      <c r="NU230" s="77">
        <f t="shared" si="201"/>
        <v>0</v>
      </c>
      <c r="NV230" s="77">
        <f t="shared" si="202"/>
        <v>1</v>
      </c>
      <c r="NW230" s="77" t="e">
        <f>IF(LEN(VLOOKUP(I:I,#REF!, 2, 0))=0, "", VLOOKUP(I:I,#REF!, 2, 0))</f>
        <v>#REF!</v>
      </c>
      <c r="NX230" s="77" t="e">
        <f>IF(LEN(VLOOKUP(I:I,#REF!, 3, 0))=0, "", VLOOKUP(I:I,#REF!, 3, 0))</f>
        <v>#REF!</v>
      </c>
      <c r="NY230" s="77">
        <f t="shared" si="224"/>
        <v>0.66666666666666663</v>
      </c>
      <c r="NZ230" s="77">
        <f t="shared" si="225"/>
        <v>1</v>
      </c>
      <c r="OA230" s="77">
        <f t="shared" si="226"/>
        <v>0</v>
      </c>
      <c r="OB230" s="77">
        <f t="shared" si="203"/>
        <v>0.66666666666666663</v>
      </c>
      <c r="OC230">
        <f t="shared" si="204"/>
        <v>0.5</v>
      </c>
      <c r="OD230" s="77">
        <f t="shared" si="227"/>
        <v>0.75</v>
      </c>
      <c r="OE230">
        <f t="shared" si="205"/>
        <v>0.76666666666666672</v>
      </c>
      <c r="OF230">
        <f t="shared" si="206"/>
        <v>0.90909090909090906</v>
      </c>
      <c r="OG230" t="e">
        <f t="shared" si="228"/>
        <v>#REF!</v>
      </c>
      <c r="OH230">
        <f t="shared" si="207"/>
        <v>0.66666666666666663</v>
      </c>
      <c r="OI230">
        <f t="shared" si="229"/>
        <v>0.25</v>
      </c>
      <c r="OJ230" s="77">
        <f t="shared" si="230"/>
        <v>0.875</v>
      </c>
      <c r="OK230" t="e">
        <f>IF(LEN(VLOOKUP(I:I,#REF!, 2, 0))=0, "", VLOOKUP(I:I,#REF!, 2, 0))</f>
        <v>#REF!</v>
      </c>
      <c r="OL230" t="e">
        <f>IF(LEN(VLOOKUP(I:I,#REF!, 3, 0))=0, "", VLOOKUP(I:I,#REF!, 3, 0))</f>
        <v>#REF!</v>
      </c>
      <c r="OM230">
        <v>5</v>
      </c>
      <c r="ON230">
        <v>1</v>
      </c>
      <c r="OO230" s="109">
        <v>1</v>
      </c>
      <c r="OP230">
        <f t="shared" si="231"/>
        <v>7</v>
      </c>
      <c r="OQ230">
        <v>0</v>
      </c>
      <c r="OR230">
        <v>8</v>
      </c>
      <c r="OS230">
        <f t="shared" si="232"/>
        <v>7</v>
      </c>
    </row>
    <row r="231" spans="1:409" ht="18" customHeight="1">
      <c r="F231">
        <v>1</v>
      </c>
      <c r="G231">
        <v>1</v>
      </c>
      <c r="H231" s="110" t="s">
        <v>2902</v>
      </c>
      <c r="I231" s="110" t="s">
        <v>2902</v>
      </c>
      <c r="J231" s="5"/>
      <c r="K231" s="6">
        <v>44270.483541666668</v>
      </c>
      <c r="L231" s="6">
        <v>44270.911134259259</v>
      </c>
      <c r="M231" s="7">
        <v>100</v>
      </c>
      <c r="N231" s="7">
        <v>2</v>
      </c>
      <c r="O231" s="73">
        <v>1</v>
      </c>
      <c r="P231" s="4" t="s">
        <v>313</v>
      </c>
      <c r="Q231" s="7">
        <v>36944</v>
      </c>
      <c r="R231" s="7">
        <v>1</v>
      </c>
      <c r="S231" s="6">
        <v>44270.911153159723</v>
      </c>
      <c r="T231" s="4" t="s">
        <v>314</v>
      </c>
      <c r="U231" s="4" t="s">
        <v>2136</v>
      </c>
      <c r="V231" s="4" t="s">
        <v>2137</v>
      </c>
      <c r="W231" s="4" t="s">
        <v>317</v>
      </c>
      <c r="X231" s="7">
        <v>21.917000000000002</v>
      </c>
      <c r="Y231" s="7">
        <v>24.594000000000001</v>
      </c>
      <c r="Z231" s="7">
        <v>27.669</v>
      </c>
      <c r="AA231" s="7">
        <v>2</v>
      </c>
      <c r="AB231" s="7">
        <v>4</v>
      </c>
      <c r="AC231" s="7">
        <v>0</v>
      </c>
      <c r="AD231" s="4"/>
      <c r="AE231" s="4"/>
      <c r="AF231" s="4"/>
      <c r="AG231" s="4"/>
      <c r="AH231" s="4"/>
      <c r="AI231" s="4"/>
      <c r="AJ231" s="4" t="s">
        <v>313</v>
      </c>
      <c r="AK231" s="7">
        <v>3.3809999999999998</v>
      </c>
      <c r="AL231" s="7">
        <v>3.3809999999999998</v>
      </c>
      <c r="AM231" s="7">
        <v>3.39</v>
      </c>
      <c r="AN231" s="7">
        <v>1</v>
      </c>
      <c r="AO231" s="4"/>
      <c r="AP231" s="4"/>
      <c r="AQ231" s="7">
        <v>31.765999999999998</v>
      </c>
      <c r="AR231" s="7">
        <v>504.512</v>
      </c>
      <c r="AS231" s="7">
        <v>893.21400000000006</v>
      </c>
      <c r="AT231" s="7">
        <v>5</v>
      </c>
      <c r="AU231" s="7">
        <v>1.4910000000000001</v>
      </c>
      <c r="AV231" s="7">
        <v>599.32399999999996</v>
      </c>
      <c r="AW231" s="7">
        <v>640.51099999999997</v>
      </c>
      <c r="AX231" s="7">
        <v>6</v>
      </c>
      <c r="AY231" s="4" t="s">
        <v>377</v>
      </c>
      <c r="AZ231" s="4" t="s">
        <v>377</v>
      </c>
      <c r="BA231" s="4"/>
      <c r="BB231" s="73">
        <v>1</v>
      </c>
      <c r="BC231" s="4" t="s">
        <v>2903</v>
      </c>
      <c r="BD231" s="7">
        <v>5669.3590000000004</v>
      </c>
      <c r="BE231" s="7">
        <v>7136.3130000000001</v>
      </c>
      <c r="BF231" s="7">
        <v>7162.4769999999999</v>
      </c>
      <c r="BG231" s="7">
        <v>23</v>
      </c>
      <c r="BH231" s="7">
        <v>0.85</v>
      </c>
      <c r="BI231" s="7">
        <v>27.361999999999998</v>
      </c>
      <c r="BJ231" s="7">
        <v>28.116</v>
      </c>
      <c r="BK231" s="7">
        <v>5</v>
      </c>
      <c r="BL231" s="4" t="s">
        <v>377</v>
      </c>
      <c r="BM231" s="7">
        <v>68.349000000000004</v>
      </c>
      <c r="BN231" s="7">
        <v>202.12</v>
      </c>
      <c r="BO231" s="7">
        <v>202.482</v>
      </c>
      <c r="BP231" s="7">
        <v>8</v>
      </c>
      <c r="BQ231" s="7">
        <v>85</v>
      </c>
      <c r="BR231" s="7">
        <v>100</v>
      </c>
      <c r="BS231" s="7">
        <v>5.5119999999999996</v>
      </c>
      <c r="BT231" s="7">
        <v>1512.1590000000001</v>
      </c>
      <c r="BU231" s="7">
        <v>1516.0060000000001</v>
      </c>
      <c r="BV231" s="7">
        <v>12</v>
      </c>
      <c r="BW231" s="4" t="s">
        <v>1116</v>
      </c>
      <c r="BX231" s="4" t="s">
        <v>510</v>
      </c>
      <c r="BY231" s="4" t="s">
        <v>956</v>
      </c>
      <c r="BZ231" s="73">
        <v>1</v>
      </c>
      <c r="CA231" s="4" t="s">
        <v>2904</v>
      </c>
      <c r="CB231" s="7">
        <v>46.523000000000003</v>
      </c>
      <c r="CC231" s="7">
        <v>93.146000000000001</v>
      </c>
      <c r="CD231" s="7">
        <v>106.068</v>
      </c>
      <c r="CE231" s="7">
        <v>3</v>
      </c>
      <c r="CF231" s="7">
        <v>95</v>
      </c>
      <c r="CG231" s="7">
        <v>100</v>
      </c>
      <c r="CH231" s="7">
        <v>34.398000000000003</v>
      </c>
      <c r="CI231" s="7">
        <v>46.210999999999999</v>
      </c>
      <c r="CJ231" s="7">
        <v>56.292999999999999</v>
      </c>
      <c r="CK231" s="7">
        <v>2</v>
      </c>
      <c r="CL231" s="97" t="s">
        <v>413</v>
      </c>
      <c r="CM231" s="94" t="s">
        <v>414</v>
      </c>
      <c r="CN231" s="7">
        <v>0</v>
      </c>
      <c r="CO231" s="7">
        <v>0</v>
      </c>
      <c r="CP231" s="7">
        <v>161.4</v>
      </c>
      <c r="CQ231" s="7">
        <v>0</v>
      </c>
      <c r="CR231" s="7">
        <v>95</v>
      </c>
      <c r="CS231" s="7">
        <v>100</v>
      </c>
      <c r="CT231" s="7">
        <v>3</v>
      </c>
      <c r="CU231" s="7">
        <v>0</v>
      </c>
      <c r="CV231" s="4" t="s">
        <v>2905</v>
      </c>
      <c r="CW231" s="7">
        <v>0</v>
      </c>
      <c r="CX231" s="7">
        <v>0</v>
      </c>
      <c r="CY231" s="7">
        <v>228.22</v>
      </c>
      <c r="CZ231" s="7">
        <v>0</v>
      </c>
      <c r="DA231" s="7">
        <v>1.4259999999999999</v>
      </c>
      <c r="DB231" s="7">
        <v>1.4259999999999999</v>
      </c>
      <c r="DC231" s="7">
        <v>4.9000000000000004</v>
      </c>
      <c r="DD231" s="7">
        <v>1</v>
      </c>
      <c r="DE231" s="4" t="s">
        <v>377</v>
      </c>
      <c r="DF231" s="7">
        <v>0</v>
      </c>
      <c r="DG231" s="7">
        <v>0</v>
      </c>
      <c r="DH231" s="7">
        <v>64.022000000000006</v>
      </c>
      <c r="DI231" s="7">
        <v>0</v>
      </c>
      <c r="DJ231" s="7">
        <v>100</v>
      </c>
      <c r="DK231" s="7">
        <v>100</v>
      </c>
      <c r="DL231" s="7">
        <v>11.641999999999999</v>
      </c>
      <c r="DM231" s="7">
        <v>212.072</v>
      </c>
      <c r="DN231" s="7">
        <v>214.988</v>
      </c>
      <c r="DO231" s="7">
        <v>9</v>
      </c>
      <c r="DP231" s="4" t="s">
        <v>2906</v>
      </c>
      <c r="DQ231" s="4" t="s">
        <v>510</v>
      </c>
      <c r="DR231" s="4" t="s">
        <v>956</v>
      </c>
      <c r="DS231" s="73">
        <v>1</v>
      </c>
      <c r="DT231" s="4" t="s">
        <v>2907</v>
      </c>
      <c r="DU231" s="7">
        <v>44.887</v>
      </c>
      <c r="DV231" s="7">
        <v>44.887</v>
      </c>
      <c r="DW231" s="7">
        <v>97.63</v>
      </c>
      <c r="DX231" s="7">
        <v>1</v>
      </c>
      <c r="DY231" s="7">
        <v>95</v>
      </c>
      <c r="DZ231" s="7">
        <v>100</v>
      </c>
      <c r="EA231" s="7">
        <v>177.38300000000001</v>
      </c>
      <c r="EB231" s="7">
        <v>186.65899999999999</v>
      </c>
      <c r="EC231" s="7">
        <v>192.828</v>
      </c>
      <c r="ED231" s="7">
        <v>3</v>
      </c>
      <c r="EE231" s="94" t="s">
        <v>417</v>
      </c>
      <c r="EF231" s="94" t="s">
        <v>364</v>
      </c>
      <c r="EG231" s="7">
        <v>0</v>
      </c>
      <c r="EH231" s="7">
        <v>0</v>
      </c>
      <c r="EI231" s="7">
        <v>398.55399999999997</v>
      </c>
      <c r="EJ231" s="7">
        <v>0</v>
      </c>
      <c r="EK231" s="7">
        <v>90</v>
      </c>
      <c r="EL231" s="7">
        <v>100</v>
      </c>
      <c r="EM231" s="7">
        <v>2</v>
      </c>
      <c r="EN231" s="7">
        <v>1</v>
      </c>
      <c r="EO231" s="4" t="s">
        <v>2908</v>
      </c>
      <c r="EP231" s="7">
        <v>12.936999999999999</v>
      </c>
      <c r="EQ231" s="7">
        <v>31.841000000000001</v>
      </c>
      <c r="ER231" s="7">
        <v>48.793999999999997</v>
      </c>
      <c r="ES231" s="7">
        <v>4</v>
      </c>
      <c r="ET231" s="4" t="s">
        <v>1645</v>
      </c>
      <c r="EU231" s="7">
        <v>0</v>
      </c>
      <c r="EV231" s="7">
        <v>0</v>
      </c>
      <c r="EW231" s="7">
        <v>388.12400000000002</v>
      </c>
      <c r="EX231" s="7">
        <v>0</v>
      </c>
      <c r="EY231" s="7">
        <v>75</v>
      </c>
      <c r="EZ231" s="7">
        <v>95</v>
      </c>
      <c r="FA231" s="7">
        <v>3.8410000000000002</v>
      </c>
      <c r="FB231" s="7">
        <v>76.915999999999997</v>
      </c>
      <c r="FC231" s="7">
        <v>79.445999999999998</v>
      </c>
      <c r="FD231" s="7">
        <v>5</v>
      </c>
      <c r="FE231" s="4" t="s">
        <v>2909</v>
      </c>
      <c r="FF231" s="7">
        <v>3</v>
      </c>
      <c r="FG231" s="7">
        <v>3</v>
      </c>
      <c r="FH231" s="7">
        <v>3</v>
      </c>
      <c r="FI231" s="7">
        <v>0</v>
      </c>
      <c r="FJ231" s="7">
        <v>1</v>
      </c>
      <c r="FK231" s="7">
        <v>0</v>
      </c>
      <c r="FL231" s="4" t="s">
        <v>313</v>
      </c>
      <c r="FM231" s="4" t="s">
        <v>313</v>
      </c>
      <c r="FN231" s="7">
        <v>0</v>
      </c>
      <c r="FO231" s="7">
        <v>12.183999999999999</v>
      </c>
      <c r="FP231" s="7">
        <v>325.113</v>
      </c>
      <c r="FQ231" s="7">
        <v>327.34800000000001</v>
      </c>
      <c r="FR231" s="7">
        <v>15</v>
      </c>
      <c r="FS231" s="4" t="s">
        <v>323</v>
      </c>
      <c r="FT231" s="4" t="s">
        <v>323</v>
      </c>
      <c r="FU231" s="4"/>
      <c r="FV231" s="73">
        <v>1</v>
      </c>
      <c r="FW231" s="4" t="s">
        <v>2910</v>
      </c>
      <c r="FX231" s="4" t="s">
        <v>339</v>
      </c>
      <c r="FY231" s="7">
        <v>39.167000000000002</v>
      </c>
      <c r="FZ231" s="7">
        <v>90.248000000000005</v>
      </c>
      <c r="GA231" s="7">
        <v>94.248999999999995</v>
      </c>
      <c r="GB231" s="7">
        <v>5</v>
      </c>
      <c r="GC231" s="4" t="s">
        <v>368</v>
      </c>
      <c r="GD231" s="4" t="s">
        <v>368</v>
      </c>
      <c r="GE231" s="4"/>
      <c r="GF231" s="73">
        <v>1</v>
      </c>
      <c r="GG231" s="4" t="s">
        <v>2911</v>
      </c>
      <c r="GH231" s="4" t="s">
        <v>339</v>
      </c>
      <c r="GI231" s="7">
        <v>55.777999999999999</v>
      </c>
      <c r="GJ231" s="7">
        <v>60.381999999999998</v>
      </c>
      <c r="GK231" s="7">
        <v>118.2</v>
      </c>
      <c r="GL231" s="7">
        <v>4</v>
      </c>
      <c r="GM231" s="7">
        <v>1</v>
      </c>
      <c r="GN231" s="4" t="s">
        <v>2912</v>
      </c>
      <c r="GO231" s="7">
        <v>4.3639999999999999</v>
      </c>
      <c r="GP231" s="7">
        <v>4.3639999999999999</v>
      </c>
      <c r="GQ231" s="7">
        <v>9.9</v>
      </c>
      <c r="GR231" s="7">
        <v>1</v>
      </c>
      <c r="GS231" s="7">
        <v>1</v>
      </c>
      <c r="GT231" s="7">
        <v>3</v>
      </c>
      <c r="GU231" s="7">
        <v>0</v>
      </c>
      <c r="GV231" s="7">
        <v>2</v>
      </c>
      <c r="GW231" s="4" t="s">
        <v>2913</v>
      </c>
      <c r="GX231" s="7">
        <v>10.807</v>
      </c>
      <c r="GY231" s="7">
        <v>49.206000000000003</v>
      </c>
      <c r="GZ231" s="7">
        <v>49.761000000000003</v>
      </c>
      <c r="HA231" s="7">
        <v>10</v>
      </c>
      <c r="HB231" s="7">
        <v>2</v>
      </c>
      <c r="HC231" s="7">
        <v>3</v>
      </c>
      <c r="HD231" s="7">
        <v>2</v>
      </c>
      <c r="HE231" s="7">
        <v>1</v>
      </c>
      <c r="HF231" s="7">
        <v>2</v>
      </c>
      <c r="HG231" s="7">
        <v>6</v>
      </c>
      <c r="HH231" s="7">
        <v>5</v>
      </c>
      <c r="HI231" s="4" t="s">
        <v>346</v>
      </c>
      <c r="HJ231" s="4" t="s">
        <v>347</v>
      </c>
      <c r="HK231" s="8"/>
      <c r="HL231" s="4" t="s">
        <v>2902</v>
      </c>
      <c r="HM231" s="6">
        <v>44273.507592592592</v>
      </c>
      <c r="HN231" s="6">
        <v>44273.659872685188</v>
      </c>
      <c r="HO231" s="7">
        <v>100</v>
      </c>
      <c r="HP231" s="7">
        <v>13156</v>
      </c>
      <c r="HQ231" s="7">
        <v>1</v>
      </c>
      <c r="HR231" s="6">
        <v>44273.659889675924</v>
      </c>
      <c r="HS231" s="4" t="s">
        <v>314</v>
      </c>
      <c r="HT231" s="4" t="s">
        <v>2136</v>
      </c>
      <c r="HU231" s="4" t="s">
        <v>2137</v>
      </c>
      <c r="HV231" s="4" t="s">
        <v>317</v>
      </c>
      <c r="HW231" s="7">
        <v>0</v>
      </c>
      <c r="HX231" s="7">
        <v>2</v>
      </c>
      <c r="HY231" s="7">
        <v>1</v>
      </c>
      <c r="HZ231" s="7">
        <v>2</v>
      </c>
      <c r="IA231" s="7">
        <v>3</v>
      </c>
      <c r="IB231" s="7">
        <v>1</v>
      </c>
      <c r="IC231" s="7">
        <v>1</v>
      </c>
      <c r="ID231" s="7">
        <v>2</v>
      </c>
      <c r="IE231" s="4" t="s">
        <v>2914</v>
      </c>
      <c r="IF231" s="7">
        <v>4</v>
      </c>
      <c r="IG231" s="7">
        <v>0</v>
      </c>
      <c r="IH231" s="4" t="s">
        <v>391</v>
      </c>
      <c r="II231" s="4" t="s">
        <v>391</v>
      </c>
      <c r="IJ231" s="4"/>
      <c r="IK231" s="73">
        <v>1</v>
      </c>
      <c r="IL231" s="73">
        <v>33</v>
      </c>
      <c r="IM231" s="73">
        <v>33</v>
      </c>
      <c r="IN231" s="4"/>
      <c r="IO231" s="73">
        <v>1</v>
      </c>
      <c r="IP231" s="4" t="s">
        <v>2915</v>
      </c>
      <c r="IQ231" s="73">
        <v>22</v>
      </c>
      <c r="IR231" s="73">
        <v>22</v>
      </c>
      <c r="IS231" s="4"/>
      <c r="IT231" s="73">
        <v>1</v>
      </c>
      <c r="IU231" s="73">
        <v>21</v>
      </c>
      <c r="IV231" s="73">
        <v>21</v>
      </c>
      <c r="IW231" s="4"/>
      <c r="IX231" s="73">
        <v>1</v>
      </c>
      <c r="IY231" s="4" t="s">
        <v>2916</v>
      </c>
      <c r="IZ231" s="73">
        <v>40</v>
      </c>
      <c r="JA231" s="73">
        <v>40</v>
      </c>
      <c r="JB231" s="4"/>
      <c r="JC231" s="73">
        <v>1</v>
      </c>
      <c r="JD231" s="73">
        <v>60</v>
      </c>
      <c r="JE231" s="73">
        <v>60</v>
      </c>
      <c r="JF231" s="4"/>
      <c r="JG231" s="73">
        <v>1</v>
      </c>
      <c r="JH231" s="4" t="s">
        <v>2917</v>
      </c>
      <c r="JI231" s="7">
        <v>4</v>
      </c>
      <c r="JJ231" s="7">
        <v>0</v>
      </c>
      <c r="JK231" s="7">
        <v>3</v>
      </c>
      <c r="JL231" s="7">
        <v>2</v>
      </c>
      <c r="JM231" s="4" t="s">
        <v>2918</v>
      </c>
      <c r="JN231" s="7">
        <v>1</v>
      </c>
      <c r="JO231" s="7">
        <v>2</v>
      </c>
      <c r="JP231" s="7">
        <v>2</v>
      </c>
      <c r="JQ231" s="7">
        <v>3</v>
      </c>
      <c r="JR231" s="7">
        <v>1</v>
      </c>
      <c r="JS231" s="4" t="s">
        <v>2919</v>
      </c>
      <c r="JT231" s="7">
        <v>2</v>
      </c>
      <c r="JU231" s="7">
        <v>1</v>
      </c>
      <c r="JV231" s="4" t="s">
        <v>2920</v>
      </c>
      <c r="JW231" s="7">
        <v>2</v>
      </c>
      <c r="JX231" s="7">
        <v>3</v>
      </c>
      <c r="JY231" s="7">
        <v>0</v>
      </c>
      <c r="JZ231" s="7">
        <v>1</v>
      </c>
      <c r="KA231" s="7">
        <v>0</v>
      </c>
      <c r="KB231" s="4" t="s">
        <v>313</v>
      </c>
      <c r="KC231" s="4" t="s">
        <v>313</v>
      </c>
      <c r="KD231" s="7">
        <v>1</v>
      </c>
      <c r="KE231" s="7">
        <v>4.6749999999999998</v>
      </c>
      <c r="KF231" s="7">
        <v>24.696000000000002</v>
      </c>
      <c r="KG231" s="7">
        <v>25.78</v>
      </c>
      <c r="KH231" s="7">
        <v>5</v>
      </c>
      <c r="KI231" s="7">
        <v>1</v>
      </c>
      <c r="KJ231" s="7">
        <v>1</v>
      </c>
      <c r="KK231" s="7">
        <v>2</v>
      </c>
      <c r="KL231" s="7">
        <v>1</v>
      </c>
      <c r="KM231" s="7">
        <v>2</v>
      </c>
      <c r="KN231" s="7">
        <v>11</v>
      </c>
      <c r="KO231" s="7">
        <v>2</v>
      </c>
      <c r="KP231" s="4" t="s">
        <v>2921</v>
      </c>
      <c r="KQ231" s="4" t="s">
        <v>313</v>
      </c>
      <c r="KR231" s="7">
        <v>0</v>
      </c>
      <c r="KS231" s="4" t="s">
        <v>2922</v>
      </c>
      <c r="KT231" s="4" t="s">
        <v>2923</v>
      </c>
      <c r="KU231" s="7">
        <v>3</v>
      </c>
      <c r="KV231" s="7">
        <v>2</v>
      </c>
      <c r="KW231" s="7">
        <v>3</v>
      </c>
      <c r="KX231" s="7">
        <v>2</v>
      </c>
      <c r="KY231" s="7">
        <v>4</v>
      </c>
      <c r="KZ231" s="7">
        <v>4</v>
      </c>
      <c r="LA231" s="7">
        <v>4</v>
      </c>
      <c r="LB231" s="7">
        <v>4</v>
      </c>
      <c r="LC231" s="7">
        <v>4</v>
      </c>
      <c r="LD231" s="7">
        <v>4</v>
      </c>
      <c r="LE231" s="7">
        <v>5</v>
      </c>
      <c r="LF231" s="7">
        <v>4</v>
      </c>
      <c r="LG231" s="7">
        <v>2</v>
      </c>
      <c r="LH231" s="7">
        <v>1</v>
      </c>
      <c r="LI231" s="7">
        <v>4</v>
      </c>
      <c r="LJ231" s="7">
        <v>2</v>
      </c>
      <c r="LK231" s="7">
        <v>3</v>
      </c>
      <c r="LL231" s="7">
        <v>5</v>
      </c>
      <c r="LM231" s="7">
        <v>3</v>
      </c>
      <c r="LN231" s="7">
        <v>3</v>
      </c>
      <c r="LO231" s="7">
        <v>4</v>
      </c>
      <c r="LP231" s="7">
        <v>5</v>
      </c>
      <c r="LQ231" s="7">
        <v>5</v>
      </c>
      <c r="LR231" s="7">
        <v>3</v>
      </c>
      <c r="LS231" s="7">
        <v>4</v>
      </c>
      <c r="LT231" s="7">
        <v>4</v>
      </c>
      <c r="LU231" s="7">
        <v>4</v>
      </c>
      <c r="LV231" s="4" t="s">
        <v>2924</v>
      </c>
      <c r="LW231" s="4" t="s">
        <v>2925</v>
      </c>
      <c r="LX231" s="4" t="s">
        <v>2926</v>
      </c>
      <c r="LY231" s="4" t="s">
        <v>2927</v>
      </c>
      <c r="LZ231" s="7">
        <v>46</v>
      </c>
      <c r="MA231" t="str">
        <f t="shared" si="175"/>
        <v/>
      </c>
      <c r="MB231">
        <f t="shared" si="176"/>
        <v>10</v>
      </c>
      <c r="MC231">
        <f t="shared" si="177"/>
        <v>10</v>
      </c>
      <c r="MD231">
        <f t="shared" si="178"/>
        <v>7</v>
      </c>
      <c r="ME231">
        <f t="shared" si="208"/>
        <v>43</v>
      </c>
      <c r="MF231" t="str">
        <f t="shared" si="209"/>
        <v/>
      </c>
      <c r="MG231">
        <f t="shared" si="210"/>
        <v>1.6666666666666667</v>
      </c>
      <c r="MH231">
        <f t="shared" si="211"/>
        <v>2</v>
      </c>
      <c r="MI231">
        <f t="shared" si="212"/>
        <v>1.4</v>
      </c>
      <c r="MJ231">
        <f t="shared" si="213"/>
        <v>3.5833333333333335</v>
      </c>
      <c r="MK231">
        <f t="shared" si="214"/>
        <v>0.25</v>
      </c>
      <c r="ML231">
        <f t="shared" si="215"/>
        <v>3</v>
      </c>
      <c r="MM231">
        <f t="shared" si="216"/>
        <v>0</v>
      </c>
      <c r="MN231">
        <f t="shared" si="217"/>
        <v>3</v>
      </c>
      <c r="MO231">
        <f t="shared" si="218"/>
        <v>0.2</v>
      </c>
      <c r="MP231">
        <f t="shared" si="219"/>
        <v>3</v>
      </c>
      <c r="MQ231">
        <f t="shared" si="220"/>
        <v>0</v>
      </c>
      <c r="MR231">
        <f t="shared" si="221"/>
        <v>3.6666666666666665</v>
      </c>
      <c r="MS231">
        <f t="shared" si="222"/>
        <v>90.714285714285708</v>
      </c>
      <c r="MT231">
        <f t="shared" si="223"/>
        <v>99.285714285714292</v>
      </c>
      <c r="MU231" s="77">
        <f t="shared" si="179"/>
        <v>1</v>
      </c>
      <c r="MV231">
        <f t="shared" si="180"/>
        <v>1</v>
      </c>
      <c r="MW231">
        <v>1</v>
      </c>
      <c r="MX231">
        <v>1</v>
      </c>
      <c r="MY231">
        <f t="shared" si="181"/>
        <v>1</v>
      </c>
      <c r="MZ231">
        <v>1</v>
      </c>
      <c r="NA231">
        <v>1</v>
      </c>
      <c r="NB231">
        <f t="shared" si="182"/>
        <v>1</v>
      </c>
      <c r="NC231">
        <f t="shared" si="183"/>
        <v>1</v>
      </c>
      <c r="ND231">
        <f t="shared" si="184"/>
        <v>1</v>
      </c>
      <c r="NE231">
        <f t="shared" si="185"/>
        <v>1</v>
      </c>
      <c r="NF231">
        <f t="shared" si="186"/>
        <v>1</v>
      </c>
      <c r="NG231">
        <f t="shared" si="187"/>
        <v>1</v>
      </c>
      <c r="NH231">
        <f t="shared" si="188"/>
        <v>1</v>
      </c>
      <c r="NI231">
        <f t="shared" si="189"/>
        <v>1</v>
      </c>
      <c r="NJ231">
        <f t="shared" si="190"/>
        <v>1</v>
      </c>
      <c r="NK231">
        <f t="shared" si="191"/>
        <v>1</v>
      </c>
      <c r="NL231">
        <f t="shared" si="192"/>
        <v>1</v>
      </c>
      <c r="NM231">
        <f t="shared" si="193"/>
        <v>1</v>
      </c>
      <c r="NN231" s="77">
        <f t="shared" si="194"/>
        <v>0.5</v>
      </c>
      <c r="NO231" s="77">
        <f t="shared" si="195"/>
        <v>1</v>
      </c>
      <c r="NP231" s="77">
        <f t="shared" si="196"/>
        <v>1</v>
      </c>
      <c r="NQ231" s="77">
        <f t="shared" si="197"/>
        <v>1</v>
      </c>
      <c r="NR231" s="77">
        <f t="shared" si="198"/>
        <v>1</v>
      </c>
      <c r="NS231" s="77">
        <f t="shared" si="199"/>
        <v>1</v>
      </c>
      <c r="NT231" s="77">
        <f t="shared" si="200"/>
        <v>1</v>
      </c>
      <c r="NU231" s="77">
        <f t="shared" si="201"/>
        <v>1</v>
      </c>
      <c r="NV231" s="77">
        <f t="shared" si="202"/>
        <v>1</v>
      </c>
      <c r="NW231" s="77" t="e">
        <f>IF(LEN(VLOOKUP(I:I,#REF!, 2, 0))=0, "", VLOOKUP(I:I,#REF!, 2, 0))</f>
        <v>#REF!</v>
      </c>
      <c r="NX231" s="77" t="e">
        <f>IF(LEN(VLOOKUP(I:I,#REF!, 3, 0))=0, "", VLOOKUP(I:I,#REF!, 3, 0))</f>
        <v>#REF!</v>
      </c>
      <c r="NY231" s="77">
        <f t="shared" si="224"/>
        <v>1</v>
      </c>
      <c r="NZ231" s="77">
        <f t="shared" si="225"/>
        <v>1</v>
      </c>
      <c r="OA231" s="77">
        <f t="shared" si="226"/>
        <v>1</v>
      </c>
      <c r="OB231" s="77">
        <f t="shared" si="203"/>
        <v>1</v>
      </c>
      <c r="OC231">
        <f t="shared" si="204"/>
        <v>1</v>
      </c>
      <c r="OD231" s="77">
        <f t="shared" si="227"/>
        <v>1</v>
      </c>
      <c r="OE231">
        <f t="shared" si="205"/>
        <v>0.96666666666666667</v>
      </c>
      <c r="OF231">
        <f t="shared" si="206"/>
        <v>1</v>
      </c>
      <c r="OG231" t="e">
        <f t="shared" si="228"/>
        <v>#REF!</v>
      </c>
      <c r="OH231">
        <f t="shared" si="207"/>
        <v>1</v>
      </c>
      <c r="OI231">
        <f t="shared" si="229"/>
        <v>1</v>
      </c>
      <c r="OJ231" s="77">
        <f t="shared" si="230"/>
        <v>1</v>
      </c>
      <c r="OK231" t="e">
        <f>IF(LEN(VLOOKUP(I:I,#REF!, 2, 0))=0, "", VLOOKUP(I:I,#REF!, 2, 0))</f>
        <v>#REF!</v>
      </c>
      <c r="OL231" t="e">
        <f>IF(LEN(VLOOKUP(I:I,#REF!, 3, 0))=0, "", VLOOKUP(I:I,#REF!, 3, 0))</f>
        <v>#REF!</v>
      </c>
      <c r="OM231">
        <v>5</v>
      </c>
      <c r="ON231">
        <v>1</v>
      </c>
      <c r="OO231" s="109">
        <v>1</v>
      </c>
      <c r="OP231">
        <f t="shared" si="231"/>
        <v>8</v>
      </c>
      <c r="OQ231">
        <v>0</v>
      </c>
      <c r="OR231">
        <v>8</v>
      </c>
      <c r="OS231" t="str">
        <f t="shared" si="232"/>
        <v/>
      </c>
    </row>
    <row r="232" spans="1:409" ht="18" customHeight="1">
      <c r="F232">
        <v>1</v>
      </c>
      <c r="G232">
        <v>1</v>
      </c>
      <c r="H232" s="112" t="s">
        <v>6205</v>
      </c>
      <c r="I232" s="112" t="s">
        <v>6205</v>
      </c>
      <c r="J232" s="22"/>
      <c r="K232" s="23">
        <v>44270.427418981482</v>
      </c>
      <c r="L232" s="23">
        <v>44270.681087962963</v>
      </c>
      <c r="M232" s="24">
        <v>100</v>
      </c>
      <c r="N232" s="24">
        <v>1</v>
      </c>
      <c r="O232" s="74">
        <v>1</v>
      </c>
      <c r="P232" s="25" t="s">
        <v>313</v>
      </c>
      <c r="Q232" s="24">
        <v>21916</v>
      </c>
      <c r="R232" s="24">
        <v>1</v>
      </c>
      <c r="S232" s="23">
        <v>44270.681102106479</v>
      </c>
      <c r="T232" s="25" t="s">
        <v>314</v>
      </c>
      <c r="U232" s="25" t="s">
        <v>2136</v>
      </c>
      <c r="V232" s="25" t="s">
        <v>2137</v>
      </c>
      <c r="W232" s="25" t="s">
        <v>317</v>
      </c>
      <c r="X232" s="24">
        <v>11.224</v>
      </c>
      <c r="Y232" s="24">
        <v>33.167999999999999</v>
      </c>
      <c r="Z232" s="24">
        <v>37.406999999999996</v>
      </c>
      <c r="AA232" s="24">
        <v>5</v>
      </c>
      <c r="AB232" s="24">
        <v>3</v>
      </c>
      <c r="AC232" s="24">
        <v>0</v>
      </c>
      <c r="AD232" s="24">
        <v>1</v>
      </c>
      <c r="AE232" s="24">
        <v>0</v>
      </c>
      <c r="AF232" s="24">
        <v>0</v>
      </c>
      <c r="AG232" s="24">
        <v>0</v>
      </c>
      <c r="AH232" s="24">
        <v>2</v>
      </c>
      <c r="AI232" s="24">
        <v>1</v>
      </c>
      <c r="AJ232" s="25" t="s">
        <v>6206</v>
      </c>
      <c r="AK232" s="24">
        <v>2.4929999999999999</v>
      </c>
      <c r="AL232" s="24">
        <v>11.997999999999999</v>
      </c>
      <c r="AM232" s="24">
        <v>13.750999999999999</v>
      </c>
      <c r="AN232" s="24">
        <v>6</v>
      </c>
      <c r="AO232" s="24">
        <v>3</v>
      </c>
      <c r="AP232" s="24">
        <v>0</v>
      </c>
      <c r="AQ232" s="24">
        <v>3.3109999999999999</v>
      </c>
      <c r="AR232" s="24">
        <v>552.97400000000005</v>
      </c>
      <c r="AS232" s="24">
        <v>554.15599999999995</v>
      </c>
      <c r="AT232" s="24">
        <v>50</v>
      </c>
      <c r="AU232" s="24">
        <v>12.196</v>
      </c>
      <c r="AV232" s="24">
        <v>389.43</v>
      </c>
      <c r="AW232" s="24">
        <v>404.08699999999999</v>
      </c>
      <c r="AX232" s="24">
        <v>10</v>
      </c>
      <c r="AY232" s="25" t="s">
        <v>377</v>
      </c>
      <c r="AZ232" s="25" t="s">
        <v>377</v>
      </c>
      <c r="BA232" s="25"/>
      <c r="BB232" s="74">
        <v>1</v>
      </c>
      <c r="BC232" s="25" t="s">
        <v>4384</v>
      </c>
      <c r="BD232" s="24">
        <v>688.50800000000004</v>
      </c>
      <c r="BE232" s="24">
        <v>1294.0809999999999</v>
      </c>
      <c r="BF232" s="24">
        <v>1295.2439999999999</v>
      </c>
      <c r="BG232" s="24">
        <v>4</v>
      </c>
      <c r="BH232" s="24">
        <v>7.7859999999999996</v>
      </c>
      <c r="BI232" s="24">
        <v>17.638999999999999</v>
      </c>
      <c r="BJ232" s="24">
        <v>23.969000000000001</v>
      </c>
      <c r="BK232" s="24">
        <v>3</v>
      </c>
      <c r="BL232" s="25" t="s">
        <v>377</v>
      </c>
      <c r="BM232" s="24">
        <v>2.411</v>
      </c>
      <c r="BN232" s="24">
        <v>49.499000000000002</v>
      </c>
      <c r="BO232" s="24">
        <v>50.651000000000003</v>
      </c>
      <c r="BP232" s="24">
        <v>2</v>
      </c>
      <c r="BQ232" s="24">
        <v>99</v>
      </c>
      <c r="BR232" s="24">
        <v>100</v>
      </c>
      <c r="BS232" s="24">
        <v>7.577</v>
      </c>
      <c r="BT232" s="24">
        <v>118.509</v>
      </c>
      <c r="BU232" s="24">
        <v>119.97199999999999</v>
      </c>
      <c r="BV232" s="24">
        <v>7</v>
      </c>
      <c r="BW232" s="25" t="s">
        <v>1241</v>
      </c>
      <c r="BX232" s="25" t="s">
        <v>1241</v>
      </c>
      <c r="BY232" s="25"/>
      <c r="BZ232" s="74">
        <v>0</v>
      </c>
      <c r="CA232" s="25" t="s">
        <v>6207</v>
      </c>
      <c r="CB232" s="24">
        <v>72.126999999999995</v>
      </c>
      <c r="CC232" s="24">
        <v>124.166</v>
      </c>
      <c r="CD232" s="24">
        <v>155.24199999999999</v>
      </c>
      <c r="CE232" s="24">
        <v>5</v>
      </c>
      <c r="CF232" s="24">
        <v>100</v>
      </c>
      <c r="CG232" s="24">
        <v>90</v>
      </c>
      <c r="CH232" s="24">
        <v>4.5810000000000004</v>
      </c>
      <c r="CI232" s="24">
        <v>252.404</v>
      </c>
      <c r="CJ232" s="24">
        <v>268.72899999999998</v>
      </c>
      <c r="CK232" s="24">
        <v>28</v>
      </c>
      <c r="CL232" s="99" t="s">
        <v>800</v>
      </c>
      <c r="CM232" s="96" t="s">
        <v>414</v>
      </c>
      <c r="CN232" s="24">
        <v>241.5</v>
      </c>
      <c r="CO232" s="24">
        <v>268.18099999999998</v>
      </c>
      <c r="CP232" s="24">
        <v>297.19099999999997</v>
      </c>
      <c r="CQ232" s="24">
        <v>7</v>
      </c>
      <c r="CR232" s="24">
        <v>100</v>
      </c>
      <c r="CS232" s="24">
        <v>96</v>
      </c>
      <c r="CT232" s="24">
        <v>3</v>
      </c>
      <c r="CU232" s="24">
        <v>0</v>
      </c>
      <c r="CV232" s="25" t="s">
        <v>1780</v>
      </c>
      <c r="CW232" s="24">
        <v>4.032</v>
      </c>
      <c r="CX232" s="24">
        <v>569.28</v>
      </c>
      <c r="CY232" s="24">
        <v>799.13800000000003</v>
      </c>
      <c r="CZ232" s="24">
        <v>10</v>
      </c>
      <c r="DA232" s="24">
        <v>5.0720000000000001</v>
      </c>
      <c r="DB232" s="24">
        <v>11.752000000000001</v>
      </c>
      <c r="DC232" s="24">
        <v>24.13</v>
      </c>
      <c r="DD232" s="24">
        <v>3</v>
      </c>
      <c r="DE232" s="25" t="s">
        <v>377</v>
      </c>
      <c r="DF232" s="24">
        <v>166.149</v>
      </c>
      <c r="DG232" s="24">
        <v>252.191</v>
      </c>
      <c r="DH232" s="24">
        <v>253.333</v>
      </c>
      <c r="DI232" s="24">
        <v>6</v>
      </c>
      <c r="DJ232" s="24">
        <v>100</v>
      </c>
      <c r="DK232" s="24">
        <v>98</v>
      </c>
      <c r="DL232" s="24">
        <v>3.585</v>
      </c>
      <c r="DM232" s="24">
        <v>167.27799999999999</v>
      </c>
      <c r="DN232" s="24">
        <v>169.89</v>
      </c>
      <c r="DO232" s="24">
        <v>7</v>
      </c>
      <c r="DP232" s="25" t="s">
        <v>1241</v>
      </c>
      <c r="DQ232" s="25" t="s">
        <v>1241</v>
      </c>
      <c r="DR232" s="25"/>
      <c r="DS232" s="74">
        <v>0</v>
      </c>
      <c r="DT232" s="25" t="s">
        <v>6207</v>
      </c>
      <c r="DU232" s="24">
        <v>2.0449999999999999</v>
      </c>
      <c r="DV232" s="24">
        <v>146.512</v>
      </c>
      <c r="DW232" s="24">
        <v>147.619</v>
      </c>
      <c r="DX232" s="24">
        <v>4</v>
      </c>
      <c r="DY232" s="24">
        <v>100</v>
      </c>
      <c r="DZ232" s="24">
        <v>100</v>
      </c>
      <c r="EA232" s="24">
        <v>5.6360000000000001</v>
      </c>
      <c r="EB232" s="24">
        <v>168.45</v>
      </c>
      <c r="EC232" s="24">
        <v>182.92599999999999</v>
      </c>
      <c r="ED232" s="24">
        <v>10</v>
      </c>
      <c r="EE232" s="96" t="s">
        <v>413</v>
      </c>
      <c r="EF232" s="96" t="s">
        <v>3905</v>
      </c>
      <c r="EG232" s="24">
        <v>5.5</v>
      </c>
      <c r="EH232" s="24">
        <v>118.58499999999999</v>
      </c>
      <c r="EI232" s="24">
        <v>157.154</v>
      </c>
      <c r="EJ232" s="24">
        <v>2</v>
      </c>
      <c r="EK232" s="24">
        <v>99</v>
      </c>
      <c r="EL232" s="24">
        <v>93</v>
      </c>
      <c r="EM232" s="24">
        <v>3</v>
      </c>
      <c r="EN232" s="24">
        <v>0</v>
      </c>
      <c r="EO232" s="25" t="s">
        <v>6208</v>
      </c>
      <c r="EP232" s="24">
        <v>9.4749999999999996</v>
      </c>
      <c r="EQ232" s="24">
        <v>19.843</v>
      </c>
      <c r="ER232" s="24">
        <v>24.047000000000001</v>
      </c>
      <c r="ES232" s="24">
        <v>7</v>
      </c>
      <c r="ET232" s="25" t="s">
        <v>6209</v>
      </c>
      <c r="EU232" s="24">
        <v>1.8660000000000001</v>
      </c>
      <c r="EV232" s="24">
        <v>1.8660000000000001</v>
      </c>
      <c r="EW232" s="24">
        <v>242.19200000000001</v>
      </c>
      <c r="EX232" s="24">
        <v>1</v>
      </c>
      <c r="EY232" s="24">
        <v>100</v>
      </c>
      <c r="EZ232" s="24">
        <v>95</v>
      </c>
      <c r="FA232" s="24">
        <v>6.5609999999999999</v>
      </c>
      <c r="FB232" s="24">
        <v>30.472999999999999</v>
      </c>
      <c r="FC232" s="24">
        <v>30.488</v>
      </c>
      <c r="FD232" s="24">
        <v>8</v>
      </c>
      <c r="FE232" s="25" t="s">
        <v>313</v>
      </c>
      <c r="FF232" s="24">
        <v>3</v>
      </c>
      <c r="FG232" s="24">
        <v>2</v>
      </c>
      <c r="FH232" s="24">
        <v>3</v>
      </c>
      <c r="FI232" s="24">
        <v>0</v>
      </c>
      <c r="FJ232" s="24">
        <v>1</v>
      </c>
      <c r="FK232" s="24">
        <v>0</v>
      </c>
      <c r="FL232" s="25" t="s">
        <v>313</v>
      </c>
      <c r="FM232" s="25" t="s">
        <v>313</v>
      </c>
      <c r="FN232" s="24">
        <v>3</v>
      </c>
      <c r="FO232" s="24">
        <v>1.8320000000000001</v>
      </c>
      <c r="FP232" s="24">
        <v>36.683999999999997</v>
      </c>
      <c r="FQ232" s="24">
        <v>38.896999999999998</v>
      </c>
      <c r="FR232" s="24">
        <v>7</v>
      </c>
      <c r="FS232" s="25" t="s">
        <v>411</v>
      </c>
      <c r="FT232" s="25" t="s">
        <v>411</v>
      </c>
      <c r="FU232" s="25"/>
      <c r="FV232" s="74">
        <v>0</v>
      </c>
      <c r="FW232" s="25" t="s">
        <v>1094</v>
      </c>
      <c r="FX232" s="25" t="s">
        <v>336</v>
      </c>
      <c r="FY232" s="24">
        <v>4.5250000000000004</v>
      </c>
      <c r="FZ232" s="24">
        <v>39.777999999999999</v>
      </c>
      <c r="GA232" s="24">
        <v>41.118000000000002</v>
      </c>
      <c r="GB232" s="24">
        <v>5</v>
      </c>
      <c r="GC232" s="25" t="s">
        <v>3785</v>
      </c>
      <c r="GD232" s="25" t="s">
        <v>3785</v>
      </c>
      <c r="GE232" s="25"/>
      <c r="GF232" s="74">
        <v>0</v>
      </c>
      <c r="GG232" s="25" t="s">
        <v>6210</v>
      </c>
      <c r="GH232" s="25" t="s">
        <v>336</v>
      </c>
      <c r="GI232" s="24">
        <v>13.917</v>
      </c>
      <c r="GJ232" s="24">
        <v>35.512999999999998</v>
      </c>
      <c r="GK232" s="24">
        <v>40.701000000000001</v>
      </c>
      <c r="GL232" s="24">
        <v>6</v>
      </c>
      <c r="GM232" s="24">
        <v>1</v>
      </c>
      <c r="GN232" s="25" t="s">
        <v>6211</v>
      </c>
      <c r="GO232" s="24">
        <v>46.466000000000001</v>
      </c>
      <c r="GP232" s="24">
        <v>46.466000000000001</v>
      </c>
      <c r="GQ232" s="24">
        <v>47.88</v>
      </c>
      <c r="GR232" s="24">
        <v>1</v>
      </c>
      <c r="GS232" s="24">
        <v>2</v>
      </c>
      <c r="GT232" s="24">
        <v>4</v>
      </c>
      <c r="GU232" s="24">
        <v>0</v>
      </c>
      <c r="GV232" s="24">
        <v>3</v>
      </c>
      <c r="GW232" s="25" t="s">
        <v>345</v>
      </c>
      <c r="GX232" s="24">
        <v>2.8820000000000001</v>
      </c>
      <c r="GY232" s="24">
        <v>54.857999999999997</v>
      </c>
      <c r="GZ232" s="24">
        <v>56.027000000000001</v>
      </c>
      <c r="HA232" s="24">
        <v>10</v>
      </c>
      <c r="HB232" s="24">
        <v>2</v>
      </c>
      <c r="HC232" s="24">
        <v>4</v>
      </c>
      <c r="HD232" s="24">
        <v>3</v>
      </c>
      <c r="HE232" s="24">
        <v>3</v>
      </c>
      <c r="HF232" s="24">
        <v>3</v>
      </c>
      <c r="HG232" s="24">
        <v>4</v>
      </c>
      <c r="HH232" s="24">
        <v>6</v>
      </c>
      <c r="HI232" s="25" t="s">
        <v>3684</v>
      </c>
      <c r="HJ232" s="25" t="s">
        <v>3685</v>
      </c>
      <c r="HK232" s="8"/>
      <c r="HL232" s="25" t="s">
        <v>6205</v>
      </c>
      <c r="HM232" s="23">
        <v>44273.4218287037</v>
      </c>
      <c r="HN232" s="23">
        <v>44273.904409722221</v>
      </c>
      <c r="HO232" s="24">
        <v>100</v>
      </c>
      <c r="HP232" s="24">
        <v>41695</v>
      </c>
      <c r="HQ232" s="24">
        <v>1</v>
      </c>
      <c r="HR232" s="23">
        <v>44273.904423831016</v>
      </c>
      <c r="HS232" s="25" t="s">
        <v>314</v>
      </c>
      <c r="HT232" s="25" t="s">
        <v>2136</v>
      </c>
      <c r="HU232" s="25" t="s">
        <v>2137</v>
      </c>
      <c r="HV232" s="25" t="s">
        <v>317</v>
      </c>
      <c r="HW232" s="24">
        <v>0</v>
      </c>
      <c r="HX232" s="24">
        <v>2</v>
      </c>
      <c r="HY232" s="24">
        <v>1</v>
      </c>
      <c r="HZ232" s="24">
        <v>1</v>
      </c>
      <c r="IA232" s="24">
        <v>2</v>
      </c>
      <c r="IB232" s="24">
        <v>1</v>
      </c>
      <c r="IC232" s="24">
        <v>2</v>
      </c>
      <c r="ID232" s="24">
        <v>2</v>
      </c>
      <c r="IE232" s="25" t="s">
        <v>6212</v>
      </c>
      <c r="IF232" s="24">
        <v>3</v>
      </c>
      <c r="IG232" s="24">
        <v>0</v>
      </c>
      <c r="IH232" s="25" t="s">
        <v>391</v>
      </c>
      <c r="II232" s="25" t="s">
        <v>391</v>
      </c>
      <c r="IJ232" s="25"/>
      <c r="IK232" s="74">
        <v>1</v>
      </c>
      <c r="IL232" s="74">
        <v>33</v>
      </c>
      <c r="IM232" s="74">
        <v>33</v>
      </c>
      <c r="IN232" s="25"/>
      <c r="IO232" s="74">
        <v>1</v>
      </c>
      <c r="IP232" s="25" t="s">
        <v>3443</v>
      </c>
      <c r="IQ232" s="74">
        <v>22</v>
      </c>
      <c r="IR232" s="74">
        <v>22</v>
      </c>
      <c r="IS232" s="25"/>
      <c r="IT232" s="74">
        <v>1</v>
      </c>
      <c r="IU232" s="74">
        <v>21</v>
      </c>
      <c r="IV232" s="74">
        <v>21</v>
      </c>
      <c r="IW232" s="25"/>
      <c r="IX232" s="74">
        <v>1</v>
      </c>
      <c r="IY232" s="25" t="s">
        <v>6213</v>
      </c>
      <c r="IZ232" s="74">
        <v>40</v>
      </c>
      <c r="JA232" s="74">
        <v>40</v>
      </c>
      <c r="JB232" s="25"/>
      <c r="JC232" s="74">
        <v>1</v>
      </c>
      <c r="JD232" s="74">
        <v>60</v>
      </c>
      <c r="JE232" s="74">
        <v>60</v>
      </c>
      <c r="JF232" s="25"/>
      <c r="JG232" s="74">
        <v>1</v>
      </c>
      <c r="JH232" s="25" t="s">
        <v>6214</v>
      </c>
      <c r="JI232" s="24">
        <v>3</v>
      </c>
      <c r="JJ232" s="24">
        <v>0</v>
      </c>
      <c r="JK232" s="24">
        <v>3</v>
      </c>
      <c r="JL232" s="24">
        <v>4</v>
      </c>
      <c r="JM232" s="25" t="s">
        <v>6215</v>
      </c>
      <c r="JN232" s="24">
        <v>2</v>
      </c>
      <c r="JO232" s="24">
        <v>2</v>
      </c>
      <c r="JP232" s="24">
        <v>2</v>
      </c>
      <c r="JQ232" s="24">
        <v>3</v>
      </c>
      <c r="JR232" s="24">
        <v>1</v>
      </c>
      <c r="JS232" s="25" t="s">
        <v>6216</v>
      </c>
      <c r="JT232" s="24">
        <v>2</v>
      </c>
      <c r="JU232" s="24">
        <v>1</v>
      </c>
      <c r="JV232" s="25" t="s">
        <v>6217</v>
      </c>
      <c r="JW232" s="24">
        <v>3</v>
      </c>
      <c r="JX232" s="24">
        <v>3</v>
      </c>
      <c r="JY232" s="24">
        <v>0</v>
      </c>
      <c r="JZ232" s="24">
        <v>2</v>
      </c>
      <c r="KA232" s="24">
        <v>0</v>
      </c>
      <c r="KB232" s="25" t="s">
        <v>336</v>
      </c>
      <c r="KC232" s="25" t="s">
        <v>886</v>
      </c>
      <c r="KD232" s="24">
        <v>2</v>
      </c>
      <c r="KE232" s="24">
        <v>5.5259999999999998</v>
      </c>
      <c r="KF232" s="24">
        <v>52.404000000000003</v>
      </c>
      <c r="KG232" s="24">
        <v>53.622999999999998</v>
      </c>
      <c r="KH232" s="24">
        <v>10</v>
      </c>
      <c r="KI232" s="24">
        <v>3</v>
      </c>
      <c r="KJ232" s="24">
        <v>2</v>
      </c>
      <c r="KK232" s="24">
        <v>2</v>
      </c>
      <c r="KL232" s="24">
        <v>3</v>
      </c>
      <c r="KM232" s="24">
        <v>2</v>
      </c>
      <c r="KN232" s="24">
        <v>10</v>
      </c>
      <c r="KO232" s="24">
        <v>2</v>
      </c>
      <c r="KP232" s="25" t="s">
        <v>336</v>
      </c>
      <c r="KQ232" s="25" t="s">
        <v>313</v>
      </c>
      <c r="KR232" s="24">
        <v>0</v>
      </c>
      <c r="KS232" s="25" t="s">
        <v>336</v>
      </c>
      <c r="KT232" s="25" t="s">
        <v>313</v>
      </c>
      <c r="KU232" s="24">
        <v>4</v>
      </c>
      <c r="KV232" s="24">
        <v>3</v>
      </c>
      <c r="KW232" s="24">
        <v>3</v>
      </c>
      <c r="KX232" s="24">
        <v>3</v>
      </c>
      <c r="KY232" s="24">
        <v>3</v>
      </c>
      <c r="KZ232" s="24">
        <v>4</v>
      </c>
      <c r="LA232" s="24">
        <v>4</v>
      </c>
      <c r="LB232" s="24">
        <v>4</v>
      </c>
      <c r="LC232" s="24">
        <v>4</v>
      </c>
      <c r="LD232" s="24">
        <v>3</v>
      </c>
      <c r="LE232" s="24">
        <v>3</v>
      </c>
      <c r="LF232" s="24">
        <v>4</v>
      </c>
      <c r="LG232" s="24">
        <v>4</v>
      </c>
      <c r="LH232" s="24">
        <v>3</v>
      </c>
      <c r="LI232" s="24">
        <v>4</v>
      </c>
      <c r="LJ232" s="24">
        <v>3</v>
      </c>
      <c r="LK232" s="24">
        <v>4</v>
      </c>
      <c r="LL232" s="24">
        <v>4</v>
      </c>
      <c r="LM232" s="24">
        <v>3</v>
      </c>
      <c r="LN232" s="24">
        <v>4</v>
      </c>
      <c r="LO232" s="24">
        <v>4</v>
      </c>
      <c r="LP232" s="24">
        <v>4</v>
      </c>
      <c r="LQ232" s="24">
        <v>4</v>
      </c>
      <c r="LR232" s="24">
        <v>4</v>
      </c>
      <c r="LS232" s="24">
        <v>3</v>
      </c>
      <c r="LT232" s="24">
        <v>3</v>
      </c>
      <c r="LU232" s="24">
        <v>4</v>
      </c>
      <c r="LV232" s="25" t="s">
        <v>6218</v>
      </c>
      <c r="LW232" s="25" t="s">
        <v>6219</v>
      </c>
      <c r="LX232" s="25" t="s">
        <v>6220</v>
      </c>
      <c r="LY232" s="25" t="s">
        <v>6221</v>
      </c>
      <c r="LZ232" s="24">
        <v>49</v>
      </c>
      <c r="MA232">
        <f t="shared" si="175"/>
        <v>4</v>
      </c>
      <c r="MB232">
        <f t="shared" si="176"/>
        <v>9</v>
      </c>
      <c r="MC232">
        <f t="shared" si="177"/>
        <v>15</v>
      </c>
      <c r="MD232">
        <f t="shared" si="178"/>
        <v>12</v>
      </c>
      <c r="ME232">
        <f t="shared" si="208"/>
        <v>42</v>
      </c>
      <c r="MF232">
        <f t="shared" si="209"/>
        <v>0.66666666666666663</v>
      </c>
      <c r="MG232">
        <f t="shared" si="210"/>
        <v>1.5</v>
      </c>
      <c r="MH232">
        <f t="shared" si="211"/>
        <v>3</v>
      </c>
      <c r="MI232">
        <f t="shared" si="212"/>
        <v>2.4</v>
      </c>
      <c r="MJ232">
        <f t="shared" si="213"/>
        <v>3.5</v>
      </c>
      <c r="MK232">
        <f t="shared" si="214"/>
        <v>0</v>
      </c>
      <c r="ML232">
        <f t="shared" si="215"/>
        <v>3</v>
      </c>
      <c r="MM232">
        <f t="shared" si="216"/>
        <v>0</v>
      </c>
      <c r="MN232">
        <f t="shared" si="217"/>
        <v>4</v>
      </c>
      <c r="MO232">
        <f t="shared" si="218"/>
        <v>0</v>
      </c>
      <c r="MP232">
        <f t="shared" si="219"/>
        <v>3.1666666666666665</v>
      </c>
      <c r="MQ232">
        <f t="shared" si="220"/>
        <v>0</v>
      </c>
      <c r="MR232">
        <f t="shared" si="221"/>
        <v>3</v>
      </c>
      <c r="MS232">
        <f t="shared" si="222"/>
        <v>99.714285714285708</v>
      </c>
      <c r="MT232">
        <f t="shared" si="223"/>
        <v>96</v>
      </c>
      <c r="MU232" s="77">
        <f t="shared" si="179"/>
        <v>1</v>
      </c>
      <c r="MV232">
        <f t="shared" si="180"/>
        <v>0</v>
      </c>
      <c r="MW232">
        <v>0</v>
      </c>
      <c r="MX232">
        <v>1</v>
      </c>
      <c r="MY232">
        <f t="shared" si="181"/>
        <v>0</v>
      </c>
      <c r="MZ232">
        <v>0</v>
      </c>
      <c r="NA232">
        <v>0</v>
      </c>
      <c r="NB232">
        <f t="shared" si="182"/>
        <v>0</v>
      </c>
      <c r="NC232">
        <f t="shared" si="183"/>
        <v>0</v>
      </c>
      <c r="ND232">
        <f t="shared" si="184"/>
        <v>0</v>
      </c>
      <c r="NE232">
        <f t="shared" si="185"/>
        <v>0</v>
      </c>
      <c r="NF232">
        <f t="shared" si="186"/>
        <v>1</v>
      </c>
      <c r="NG232">
        <f t="shared" si="187"/>
        <v>0</v>
      </c>
      <c r="NH232">
        <f t="shared" si="188"/>
        <v>1</v>
      </c>
      <c r="NI232">
        <f t="shared" si="189"/>
        <v>1</v>
      </c>
      <c r="NJ232">
        <f t="shared" si="190"/>
        <v>1</v>
      </c>
      <c r="NK232">
        <f t="shared" si="191"/>
        <v>1</v>
      </c>
      <c r="NL232">
        <f t="shared" si="192"/>
        <v>1</v>
      </c>
      <c r="NM232">
        <f t="shared" si="193"/>
        <v>1</v>
      </c>
      <c r="NN232" s="77">
        <f t="shared" si="194"/>
        <v>0.5</v>
      </c>
      <c r="NO232" s="77">
        <f t="shared" si="195"/>
        <v>0</v>
      </c>
      <c r="NP232" s="77">
        <f t="shared" si="196"/>
        <v>0</v>
      </c>
      <c r="NQ232" s="77">
        <f t="shared" si="197"/>
        <v>1</v>
      </c>
      <c r="NR232" s="77">
        <f t="shared" si="198"/>
        <v>1</v>
      </c>
      <c r="NS232" s="77">
        <f t="shared" si="199"/>
        <v>1</v>
      </c>
      <c r="NT232" s="77">
        <f t="shared" si="200"/>
        <v>1</v>
      </c>
      <c r="NU232" s="77">
        <f t="shared" si="201"/>
        <v>1</v>
      </c>
      <c r="NV232" s="77">
        <f t="shared" si="202"/>
        <v>1</v>
      </c>
      <c r="NW232" s="77" t="e">
        <f>IF(LEN(VLOOKUP(I:I,#REF!, 2, 0))=0, "", VLOOKUP(I:I,#REF!, 2, 0))</f>
        <v>#REF!</v>
      </c>
      <c r="NX232" s="77" t="e">
        <f>IF(LEN(VLOOKUP(I:I,#REF!, 3, 0))=0, "", VLOOKUP(I:I,#REF!, 3, 0))</f>
        <v>#REF!</v>
      </c>
      <c r="NY232" s="77">
        <f t="shared" si="224"/>
        <v>0.16666666666666666</v>
      </c>
      <c r="NZ232" s="77">
        <f t="shared" si="225"/>
        <v>0.25</v>
      </c>
      <c r="OA232" s="77">
        <f t="shared" si="226"/>
        <v>0</v>
      </c>
      <c r="OB232" s="77">
        <f t="shared" si="203"/>
        <v>0.16666666666666666</v>
      </c>
      <c r="OC232">
        <f t="shared" si="204"/>
        <v>0</v>
      </c>
      <c r="OD232" s="77">
        <f t="shared" si="227"/>
        <v>0.25</v>
      </c>
      <c r="OE232">
        <f t="shared" si="205"/>
        <v>0.83333333333333337</v>
      </c>
      <c r="OF232">
        <f t="shared" si="206"/>
        <v>0.90909090909090906</v>
      </c>
      <c r="OG232" t="e">
        <f t="shared" si="228"/>
        <v>#REF!</v>
      </c>
      <c r="OH232">
        <f t="shared" si="207"/>
        <v>0.16666666666666666</v>
      </c>
      <c r="OI232">
        <f t="shared" si="229"/>
        <v>0</v>
      </c>
      <c r="OJ232" s="77">
        <f t="shared" si="230"/>
        <v>0.25</v>
      </c>
      <c r="OK232" t="e">
        <f>IF(LEN(VLOOKUP(I:I,#REF!, 2, 0))=0, "", VLOOKUP(I:I,#REF!, 2, 0))</f>
        <v>#REF!</v>
      </c>
      <c r="OL232" t="e">
        <f>IF(LEN(VLOOKUP(I:I,#REF!, 3, 0))=0, "", VLOOKUP(I:I,#REF!, 3, 0))</f>
        <v>#REF!</v>
      </c>
      <c r="OM232">
        <v>3</v>
      </c>
      <c r="ON232">
        <v>1</v>
      </c>
      <c r="OO232" s="1">
        <v>1</v>
      </c>
      <c r="OP232">
        <f t="shared" si="231"/>
        <v>7</v>
      </c>
      <c r="OQ232">
        <v>0</v>
      </c>
      <c r="OR232">
        <v>8</v>
      </c>
      <c r="OS232">
        <f t="shared" si="232"/>
        <v>2</v>
      </c>
    </row>
    <row r="233" spans="1:409" ht="18" customHeight="1">
      <c r="F233">
        <v>1</v>
      </c>
      <c r="G233">
        <v>1</v>
      </c>
      <c r="H233" s="112" t="s">
        <v>6222</v>
      </c>
      <c r="I233" s="112" t="s">
        <v>6222</v>
      </c>
      <c r="J233" s="22"/>
      <c r="K233" s="23">
        <v>44270.421863425923</v>
      </c>
      <c r="L233" s="23">
        <v>44270.471597222226</v>
      </c>
      <c r="M233" s="24">
        <v>100</v>
      </c>
      <c r="N233" s="24">
        <v>1</v>
      </c>
      <c r="O233" s="74">
        <v>1</v>
      </c>
      <c r="P233" s="25" t="s">
        <v>313</v>
      </c>
      <c r="Q233" s="24">
        <v>4297</v>
      </c>
      <c r="R233" s="24">
        <v>1</v>
      </c>
      <c r="S233" s="23">
        <v>44270.471619039352</v>
      </c>
      <c r="T233" s="25" t="s">
        <v>1394</v>
      </c>
      <c r="U233" s="25" t="s">
        <v>1395</v>
      </c>
      <c r="V233" s="25" t="s">
        <v>811</v>
      </c>
      <c r="W233" s="25" t="s">
        <v>812</v>
      </c>
      <c r="X233" s="24">
        <v>1.27</v>
      </c>
      <c r="Y233" s="24">
        <v>39.195999999999998</v>
      </c>
      <c r="Z233" s="24">
        <v>41.165999999999997</v>
      </c>
      <c r="AA233" s="24">
        <v>3</v>
      </c>
      <c r="AB233" s="24">
        <v>3</v>
      </c>
      <c r="AC233" s="24">
        <v>1</v>
      </c>
      <c r="AD233" s="24">
        <v>1</v>
      </c>
      <c r="AE233" s="24">
        <v>0</v>
      </c>
      <c r="AF233" s="24">
        <v>1</v>
      </c>
      <c r="AG233" s="24">
        <v>2</v>
      </c>
      <c r="AH233" s="24">
        <v>0</v>
      </c>
      <c r="AI233" s="24">
        <v>0</v>
      </c>
      <c r="AJ233" s="25" t="s">
        <v>6223</v>
      </c>
      <c r="AK233" s="24">
        <v>4.1769999999999996</v>
      </c>
      <c r="AL233" s="24">
        <v>6.1890000000000001</v>
      </c>
      <c r="AM233" s="24">
        <v>7.524</v>
      </c>
      <c r="AN233" s="24">
        <v>2</v>
      </c>
      <c r="AO233" s="24">
        <v>4</v>
      </c>
      <c r="AP233" s="24">
        <v>0</v>
      </c>
      <c r="AQ233" s="24">
        <v>0</v>
      </c>
      <c r="AR233" s="24">
        <v>0</v>
      </c>
      <c r="AS233" s="24">
        <v>275.99900000000002</v>
      </c>
      <c r="AT233" s="24">
        <v>0</v>
      </c>
      <c r="AU233" s="24">
        <v>114.97199999999999</v>
      </c>
      <c r="AV233" s="24">
        <v>217.65700000000001</v>
      </c>
      <c r="AW233" s="24">
        <v>220.255</v>
      </c>
      <c r="AX233" s="24">
        <v>8</v>
      </c>
      <c r="AY233" s="25" t="s">
        <v>6224</v>
      </c>
      <c r="AZ233" s="25" t="s">
        <v>6224</v>
      </c>
      <c r="BA233" s="25"/>
      <c r="BB233" s="74">
        <v>0</v>
      </c>
      <c r="BC233" s="25" t="s">
        <v>6225</v>
      </c>
      <c r="BD233" s="24">
        <v>26.202999999999999</v>
      </c>
      <c r="BE233" s="24">
        <v>26.202999999999999</v>
      </c>
      <c r="BF233" s="24">
        <v>273.839</v>
      </c>
      <c r="BG233" s="24">
        <v>1</v>
      </c>
      <c r="BH233" s="24">
        <v>8.9849999999999994</v>
      </c>
      <c r="BI233" s="24">
        <v>8.9849999999999994</v>
      </c>
      <c r="BJ233" s="24">
        <v>15.782</v>
      </c>
      <c r="BK233" s="24">
        <v>1</v>
      </c>
      <c r="BL233" s="25" t="s">
        <v>377</v>
      </c>
      <c r="BM233" s="24">
        <v>37.453000000000003</v>
      </c>
      <c r="BN233" s="24">
        <v>88.091999999999999</v>
      </c>
      <c r="BO233" s="24">
        <v>88.537999999999997</v>
      </c>
      <c r="BP233" s="24">
        <v>2</v>
      </c>
      <c r="BQ233" s="24">
        <v>100</v>
      </c>
      <c r="BR233" s="24">
        <v>100</v>
      </c>
      <c r="BS233" s="24">
        <v>152.28899999999999</v>
      </c>
      <c r="BT233" s="24">
        <v>173.82</v>
      </c>
      <c r="BU233" s="24">
        <v>208.935</v>
      </c>
      <c r="BV233" s="24">
        <v>3</v>
      </c>
      <c r="BW233" s="25" t="s">
        <v>411</v>
      </c>
      <c r="BX233" s="25" t="s">
        <v>411</v>
      </c>
      <c r="BY233" s="25"/>
      <c r="BZ233" s="74">
        <v>0</v>
      </c>
      <c r="CA233" s="25" t="s">
        <v>6226</v>
      </c>
      <c r="CB233" s="24">
        <v>0</v>
      </c>
      <c r="CC233" s="24">
        <v>0</v>
      </c>
      <c r="CD233" s="24">
        <v>46.128</v>
      </c>
      <c r="CE233" s="24">
        <v>0</v>
      </c>
      <c r="CF233" s="24">
        <v>100</v>
      </c>
      <c r="CG233" s="24">
        <v>98</v>
      </c>
      <c r="CH233" s="24">
        <v>21.091000000000001</v>
      </c>
      <c r="CI233" s="24">
        <v>41.704999999999998</v>
      </c>
      <c r="CJ233" s="24">
        <v>48.042999999999999</v>
      </c>
      <c r="CK233" s="24">
        <v>3</v>
      </c>
      <c r="CL233" s="99" t="s">
        <v>413</v>
      </c>
      <c r="CM233" s="96" t="s">
        <v>414</v>
      </c>
      <c r="CN233" s="24">
        <v>0</v>
      </c>
      <c r="CO233" s="24">
        <v>0</v>
      </c>
      <c r="CP233" s="24">
        <v>159.92400000000001</v>
      </c>
      <c r="CQ233" s="24">
        <v>0</v>
      </c>
      <c r="CR233" s="24">
        <v>100</v>
      </c>
      <c r="CS233" s="24">
        <v>95</v>
      </c>
      <c r="CT233" s="24">
        <v>4</v>
      </c>
      <c r="CU233" s="24">
        <v>2</v>
      </c>
      <c r="CV233" s="25" t="s">
        <v>620</v>
      </c>
      <c r="CW233" s="24">
        <v>0.314</v>
      </c>
      <c r="CX233" s="24">
        <v>288.12</v>
      </c>
      <c r="CY233" s="24">
        <v>573.35500000000002</v>
      </c>
      <c r="CZ233" s="24">
        <v>2</v>
      </c>
      <c r="DA233" s="24">
        <v>6.202</v>
      </c>
      <c r="DB233" s="24">
        <v>12.285</v>
      </c>
      <c r="DC233" s="24">
        <v>15.65</v>
      </c>
      <c r="DD233" s="24">
        <v>3</v>
      </c>
      <c r="DE233" s="25" t="s">
        <v>377</v>
      </c>
      <c r="DF233" s="24">
        <v>0</v>
      </c>
      <c r="DG233" s="24">
        <v>0</v>
      </c>
      <c r="DH233" s="24">
        <v>79.899000000000001</v>
      </c>
      <c r="DI233" s="24">
        <v>0</v>
      </c>
      <c r="DJ233" s="24">
        <v>100</v>
      </c>
      <c r="DK233" s="24">
        <v>100</v>
      </c>
      <c r="DL233" s="24">
        <v>312.22000000000003</v>
      </c>
      <c r="DM233" s="24">
        <v>342.61799999999999</v>
      </c>
      <c r="DN233" s="24">
        <v>358.68599999999998</v>
      </c>
      <c r="DO233" s="24">
        <v>3</v>
      </c>
      <c r="DP233" s="25" t="s">
        <v>378</v>
      </c>
      <c r="DQ233" s="25" t="s">
        <v>378</v>
      </c>
      <c r="DR233" s="25"/>
      <c r="DS233" s="74">
        <v>0</v>
      </c>
      <c r="DT233" s="25" t="s">
        <v>6227</v>
      </c>
      <c r="DU233" s="24">
        <v>0</v>
      </c>
      <c r="DV233" s="24">
        <v>0</v>
      </c>
      <c r="DW233" s="24">
        <v>114.209</v>
      </c>
      <c r="DX233" s="24">
        <v>0</v>
      </c>
      <c r="DY233" s="24">
        <v>100</v>
      </c>
      <c r="DZ233" s="24">
        <v>97</v>
      </c>
      <c r="EA233" s="24">
        <v>17.724</v>
      </c>
      <c r="EB233" s="24">
        <v>34.171999999999997</v>
      </c>
      <c r="EC233" s="24">
        <v>35.741</v>
      </c>
      <c r="ED233" s="24">
        <v>3</v>
      </c>
      <c r="EE233" s="96" t="s">
        <v>417</v>
      </c>
      <c r="EF233" s="96" t="s">
        <v>364</v>
      </c>
      <c r="EG233" s="24">
        <v>202.738</v>
      </c>
      <c r="EH233" s="24">
        <v>202.738</v>
      </c>
      <c r="EI233" s="24">
        <v>383.233</v>
      </c>
      <c r="EJ233" s="24">
        <v>1</v>
      </c>
      <c r="EK233" s="24">
        <v>100</v>
      </c>
      <c r="EL233" s="24">
        <v>100</v>
      </c>
      <c r="EM233" s="24">
        <v>3</v>
      </c>
      <c r="EN233" s="24">
        <v>1</v>
      </c>
      <c r="EO233" s="25" t="s">
        <v>6228</v>
      </c>
      <c r="EP233" s="24">
        <v>5.9210000000000003</v>
      </c>
      <c r="EQ233" s="24">
        <v>42.692999999999998</v>
      </c>
      <c r="ER233" s="24">
        <v>43.075000000000003</v>
      </c>
      <c r="ES233" s="24">
        <v>10</v>
      </c>
      <c r="ET233" s="25" t="s">
        <v>339</v>
      </c>
      <c r="EU233" s="24">
        <v>143.852</v>
      </c>
      <c r="EV233" s="24">
        <v>302.43299999999999</v>
      </c>
      <c r="EW233" s="24">
        <v>447.76400000000001</v>
      </c>
      <c r="EX233" s="24">
        <v>3</v>
      </c>
      <c r="EY233" s="24">
        <v>100</v>
      </c>
      <c r="EZ233" s="24">
        <v>100</v>
      </c>
      <c r="FA233" s="24">
        <v>2.859</v>
      </c>
      <c r="FB233" s="24">
        <v>69.335999999999999</v>
      </c>
      <c r="FC233" s="24">
        <v>70.468999999999994</v>
      </c>
      <c r="FD233" s="24">
        <v>7</v>
      </c>
      <c r="FE233" s="25" t="s">
        <v>6229</v>
      </c>
      <c r="FF233" s="24">
        <v>3</v>
      </c>
      <c r="FG233" s="24">
        <v>4</v>
      </c>
      <c r="FH233" s="24">
        <v>4</v>
      </c>
      <c r="FI233" s="24">
        <v>0</v>
      </c>
      <c r="FJ233" s="24">
        <v>1</v>
      </c>
      <c r="FK233" s="24">
        <v>0</v>
      </c>
      <c r="FL233" s="25" t="s">
        <v>313</v>
      </c>
      <c r="FM233" s="25" t="s">
        <v>313</v>
      </c>
      <c r="FN233" s="24">
        <v>1</v>
      </c>
      <c r="FO233" s="24">
        <v>7.3869999999999996</v>
      </c>
      <c r="FP233" s="24">
        <v>49.456000000000003</v>
      </c>
      <c r="FQ233" s="24">
        <v>50.417999999999999</v>
      </c>
      <c r="FR233" s="24">
        <v>13</v>
      </c>
      <c r="FS233" s="25" t="s">
        <v>522</v>
      </c>
      <c r="FT233" s="25" t="s">
        <v>522</v>
      </c>
      <c r="FU233" s="25"/>
      <c r="FV233" s="74">
        <v>0</v>
      </c>
      <c r="FW233" s="25" t="s">
        <v>6230</v>
      </c>
      <c r="FX233" s="25" t="s">
        <v>336</v>
      </c>
      <c r="FY233" s="24">
        <v>5.0179999999999998</v>
      </c>
      <c r="FZ233" s="24">
        <v>154.05799999999999</v>
      </c>
      <c r="GA233" s="24">
        <v>154.73500000000001</v>
      </c>
      <c r="GB233" s="24">
        <v>18</v>
      </c>
      <c r="GC233" s="25" t="s">
        <v>438</v>
      </c>
      <c r="GD233" s="25" t="s">
        <v>438</v>
      </c>
      <c r="GE233" s="25"/>
      <c r="GF233" s="74">
        <v>0</v>
      </c>
      <c r="GG233" s="25" t="s">
        <v>6231</v>
      </c>
      <c r="GH233" s="25" t="s">
        <v>370</v>
      </c>
      <c r="GI233" s="24">
        <v>26.712</v>
      </c>
      <c r="GJ233" s="24">
        <v>55.835999999999999</v>
      </c>
      <c r="GK233" s="24">
        <v>78.441000000000003</v>
      </c>
      <c r="GL233" s="24">
        <v>5</v>
      </c>
      <c r="GM233" s="24">
        <v>4</v>
      </c>
      <c r="GN233" s="25" t="s">
        <v>6232</v>
      </c>
      <c r="GO233" s="24">
        <v>6.0839999999999996</v>
      </c>
      <c r="GP233" s="24">
        <v>55.365000000000002</v>
      </c>
      <c r="GQ233" s="24">
        <v>57.167000000000002</v>
      </c>
      <c r="GR233" s="24">
        <v>9</v>
      </c>
      <c r="GS233" s="24">
        <v>1</v>
      </c>
      <c r="GT233" s="24">
        <v>2</v>
      </c>
      <c r="GU233" s="24">
        <v>2</v>
      </c>
      <c r="GV233" s="24">
        <v>3</v>
      </c>
      <c r="GW233" s="25" t="s">
        <v>345</v>
      </c>
      <c r="GX233" s="24">
        <v>3.2650000000000001</v>
      </c>
      <c r="GY233" s="24">
        <v>38.637</v>
      </c>
      <c r="GZ233" s="24">
        <v>39.956000000000003</v>
      </c>
      <c r="HA233" s="24">
        <v>8</v>
      </c>
      <c r="HB233" s="24">
        <v>2</v>
      </c>
      <c r="HC233" s="24">
        <v>1</v>
      </c>
      <c r="HD233" s="24">
        <v>1</v>
      </c>
      <c r="HE233" s="24">
        <v>1</v>
      </c>
      <c r="HF233" s="24">
        <v>2</v>
      </c>
      <c r="HG233" s="24">
        <v>6</v>
      </c>
      <c r="HH233" s="24">
        <v>6</v>
      </c>
      <c r="HI233" s="25" t="s">
        <v>3684</v>
      </c>
      <c r="HJ233" s="25" t="s">
        <v>3685</v>
      </c>
      <c r="HK233" s="8"/>
      <c r="HL233" s="25" t="s">
        <v>6222</v>
      </c>
      <c r="HM233" s="23">
        <v>44273.423101851855</v>
      </c>
      <c r="HN233" s="23">
        <v>44273.451921296299</v>
      </c>
      <c r="HO233" s="24">
        <v>100</v>
      </c>
      <c r="HP233" s="24">
        <v>2489</v>
      </c>
      <c r="HQ233" s="24">
        <v>1</v>
      </c>
      <c r="HR233" s="23">
        <v>44273.451931030089</v>
      </c>
      <c r="HS233" s="25" t="s">
        <v>1394</v>
      </c>
      <c r="HT233" s="25" t="s">
        <v>1397</v>
      </c>
      <c r="HU233" s="25" t="s">
        <v>811</v>
      </c>
      <c r="HV233" s="25" t="s">
        <v>812</v>
      </c>
      <c r="HW233" s="24">
        <v>1</v>
      </c>
      <c r="HX233" s="24">
        <v>1</v>
      </c>
      <c r="HY233" s="24">
        <v>1</v>
      </c>
      <c r="HZ233" s="24">
        <v>1</v>
      </c>
      <c r="IA233" s="24">
        <v>1</v>
      </c>
      <c r="IB233" s="24">
        <v>1</v>
      </c>
      <c r="IC233" s="24">
        <v>2</v>
      </c>
      <c r="ID233" s="24">
        <v>2</v>
      </c>
      <c r="IE233" s="25" t="s">
        <v>2577</v>
      </c>
      <c r="IF233" s="24">
        <v>1</v>
      </c>
      <c r="IG233" s="24">
        <v>1</v>
      </c>
      <c r="IH233" s="25" t="s">
        <v>6233</v>
      </c>
      <c r="II233" s="25" t="s">
        <v>324</v>
      </c>
      <c r="IJ233" s="25" t="s">
        <v>1635</v>
      </c>
      <c r="IK233" s="74">
        <v>0</v>
      </c>
      <c r="IL233" s="25" t="s">
        <v>6234</v>
      </c>
      <c r="IM233" s="25"/>
      <c r="IN233" s="25"/>
      <c r="IO233" s="74">
        <v>0</v>
      </c>
      <c r="IP233" s="25" t="s">
        <v>4176</v>
      </c>
      <c r="IQ233" s="74">
        <v>792</v>
      </c>
      <c r="IR233" s="74">
        <v>792</v>
      </c>
      <c r="IS233" s="25"/>
      <c r="IT233" s="74">
        <v>0</v>
      </c>
      <c r="IU233" s="74">
        <v>3</v>
      </c>
      <c r="IV233" s="74">
        <v>3</v>
      </c>
      <c r="IW233" s="25"/>
      <c r="IX233" s="74">
        <v>0</v>
      </c>
      <c r="IY233" s="25" t="s">
        <v>6235</v>
      </c>
      <c r="IZ233" s="74">
        <v>205</v>
      </c>
      <c r="JA233" s="74">
        <v>205</v>
      </c>
      <c r="JB233" s="25"/>
      <c r="JC233" s="74">
        <v>0</v>
      </c>
      <c r="JD233" s="74">
        <v>244</v>
      </c>
      <c r="JE233" s="74">
        <v>244</v>
      </c>
      <c r="JF233" s="25"/>
      <c r="JG233" s="74">
        <v>0</v>
      </c>
      <c r="JH233" s="25" t="s">
        <v>6236</v>
      </c>
      <c r="JI233" s="24">
        <v>3</v>
      </c>
      <c r="JJ233" s="24">
        <v>2</v>
      </c>
      <c r="JK233" s="24">
        <v>4</v>
      </c>
      <c r="JL233" s="24">
        <v>2</v>
      </c>
      <c r="JM233" s="25" t="s">
        <v>6237</v>
      </c>
      <c r="JN233" s="24">
        <v>1</v>
      </c>
      <c r="JO233" s="24">
        <v>2</v>
      </c>
      <c r="JP233" s="24">
        <v>2</v>
      </c>
      <c r="JQ233" s="24">
        <v>3</v>
      </c>
      <c r="JR233" s="24">
        <v>1</v>
      </c>
      <c r="JS233" s="25" t="s">
        <v>6238</v>
      </c>
      <c r="JT233" s="24">
        <v>2</v>
      </c>
      <c r="JU233" s="24">
        <v>1</v>
      </c>
      <c r="JV233" s="25" t="s">
        <v>6239</v>
      </c>
      <c r="JW233" s="24">
        <v>4</v>
      </c>
      <c r="JX233" s="24">
        <v>4</v>
      </c>
      <c r="JY233" s="24">
        <v>0</v>
      </c>
      <c r="JZ233" s="24">
        <v>1</v>
      </c>
      <c r="KA233" s="24">
        <v>0</v>
      </c>
      <c r="KB233" s="25" t="s">
        <v>313</v>
      </c>
      <c r="KC233" s="25" t="s">
        <v>313</v>
      </c>
      <c r="KD233" s="24">
        <v>1</v>
      </c>
      <c r="KE233" s="24">
        <v>3.758</v>
      </c>
      <c r="KF233" s="24">
        <v>19.260000000000002</v>
      </c>
      <c r="KG233" s="24">
        <v>20.556999999999999</v>
      </c>
      <c r="KH233" s="24">
        <v>5</v>
      </c>
      <c r="KI233" s="24">
        <v>2</v>
      </c>
      <c r="KJ233" s="24">
        <v>1</v>
      </c>
      <c r="KK233" s="24">
        <v>1</v>
      </c>
      <c r="KL233" s="24">
        <v>1</v>
      </c>
      <c r="KM233" s="24">
        <v>2</v>
      </c>
      <c r="KN233" s="24">
        <v>11</v>
      </c>
      <c r="KO233" s="24">
        <v>2</v>
      </c>
      <c r="KP233" s="25" t="s">
        <v>640</v>
      </c>
      <c r="KQ233" s="25" t="s">
        <v>313</v>
      </c>
      <c r="KR233" s="24">
        <v>1</v>
      </c>
      <c r="KS233" s="25" t="s">
        <v>331</v>
      </c>
      <c r="KT233" s="25" t="s">
        <v>4970</v>
      </c>
      <c r="KU233" s="24">
        <v>5</v>
      </c>
      <c r="KV233" s="24">
        <v>5</v>
      </c>
      <c r="KW233" s="24">
        <v>4</v>
      </c>
      <c r="KX233" s="24">
        <v>5</v>
      </c>
      <c r="KY233" s="24">
        <v>4</v>
      </c>
      <c r="KZ233" s="24">
        <v>5</v>
      </c>
      <c r="LA233" s="24">
        <v>4</v>
      </c>
      <c r="LB233" s="24">
        <v>4</v>
      </c>
      <c r="LC233" s="24">
        <v>5</v>
      </c>
      <c r="LD233" s="24">
        <v>3</v>
      </c>
      <c r="LE233" s="24">
        <v>5</v>
      </c>
      <c r="LF233" s="24">
        <v>4</v>
      </c>
      <c r="LG233" s="24">
        <v>4</v>
      </c>
      <c r="LH233" s="24">
        <v>3</v>
      </c>
      <c r="LI233" s="24">
        <v>5</v>
      </c>
      <c r="LJ233" s="24">
        <v>4</v>
      </c>
      <c r="LK233" s="24">
        <v>3</v>
      </c>
      <c r="LL233" s="24">
        <v>3</v>
      </c>
      <c r="LM233" s="24">
        <v>4</v>
      </c>
      <c r="LN233" s="24">
        <v>5</v>
      </c>
      <c r="LO233" s="24">
        <v>5</v>
      </c>
      <c r="LP233" s="24">
        <v>5</v>
      </c>
      <c r="LQ233" s="24">
        <v>5</v>
      </c>
      <c r="LR233" s="24">
        <v>5</v>
      </c>
      <c r="LS233" s="24">
        <v>4</v>
      </c>
      <c r="LT233" s="24">
        <v>5</v>
      </c>
      <c r="LU233" s="24">
        <v>4</v>
      </c>
      <c r="LV233" s="25" t="s">
        <v>6240</v>
      </c>
      <c r="LW233" s="25" t="s">
        <v>6241</v>
      </c>
      <c r="LX233" s="25" t="s">
        <v>6242</v>
      </c>
      <c r="LY233" s="25" t="s">
        <v>6243</v>
      </c>
      <c r="LZ233" s="24">
        <v>60</v>
      </c>
      <c r="MA233">
        <f t="shared" si="175"/>
        <v>4</v>
      </c>
      <c r="MB233">
        <f t="shared" si="176"/>
        <v>8</v>
      </c>
      <c r="MC233">
        <f t="shared" si="177"/>
        <v>7</v>
      </c>
      <c r="MD233">
        <f t="shared" si="178"/>
        <v>7</v>
      </c>
      <c r="ME233">
        <f t="shared" si="208"/>
        <v>53</v>
      </c>
      <c r="MF233">
        <f t="shared" si="209"/>
        <v>0.66666666666666663</v>
      </c>
      <c r="MG233">
        <f t="shared" si="210"/>
        <v>1.3333333333333333</v>
      </c>
      <c r="MH233">
        <f t="shared" si="211"/>
        <v>1.4</v>
      </c>
      <c r="MI233">
        <f t="shared" si="212"/>
        <v>1.4</v>
      </c>
      <c r="MJ233">
        <f t="shared" si="213"/>
        <v>4.416666666666667</v>
      </c>
      <c r="MK233">
        <f t="shared" si="214"/>
        <v>0.8</v>
      </c>
      <c r="ML233">
        <f t="shared" si="215"/>
        <v>3.6</v>
      </c>
      <c r="MM233">
        <f t="shared" si="216"/>
        <v>2</v>
      </c>
      <c r="MN233">
        <f t="shared" si="217"/>
        <v>2</v>
      </c>
      <c r="MO233">
        <f t="shared" si="218"/>
        <v>1</v>
      </c>
      <c r="MP233">
        <f t="shared" si="219"/>
        <v>3.3333333333333335</v>
      </c>
      <c r="MQ233">
        <f t="shared" si="220"/>
        <v>1</v>
      </c>
      <c r="MR233">
        <f t="shared" si="221"/>
        <v>2.6666666666666665</v>
      </c>
      <c r="MS233">
        <f t="shared" si="222"/>
        <v>100</v>
      </c>
      <c r="MT233">
        <f t="shared" si="223"/>
        <v>98.571428571428569</v>
      </c>
      <c r="MU233" s="77">
        <f t="shared" si="179"/>
        <v>0</v>
      </c>
      <c r="MV233">
        <f t="shared" si="180"/>
        <v>0</v>
      </c>
      <c r="MW233">
        <v>1</v>
      </c>
      <c r="MX233">
        <v>1</v>
      </c>
      <c r="MY233">
        <f t="shared" si="181"/>
        <v>0</v>
      </c>
      <c r="MZ233">
        <v>1</v>
      </c>
      <c r="NA233">
        <v>1</v>
      </c>
      <c r="NB233">
        <f t="shared" si="182"/>
        <v>0</v>
      </c>
      <c r="NC233">
        <f t="shared" si="183"/>
        <v>0</v>
      </c>
      <c r="ND233">
        <f t="shared" si="184"/>
        <v>0</v>
      </c>
      <c r="NE233">
        <f t="shared" si="185"/>
        <v>0</v>
      </c>
      <c r="NF233">
        <f t="shared" si="186"/>
        <v>0</v>
      </c>
      <c r="NG233">
        <f t="shared" si="187"/>
        <v>1</v>
      </c>
      <c r="NH233">
        <f t="shared" si="188"/>
        <v>0</v>
      </c>
      <c r="NI233">
        <f t="shared" si="189"/>
        <v>0</v>
      </c>
      <c r="NJ233">
        <f t="shared" si="190"/>
        <v>0</v>
      </c>
      <c r="NK233">
        <f t="shared" si="191"/>
        <v>0</v>
      </c>
      <c r="NL233">
        <f t="shared" si="192"/>
        <v>0</v>
      </c>
      <c r="NM233">
        <f t="shared" si="193"/>
        <v>0</v>
      </c>
      <c r="NN233" s="77">
        <f t="shared" si="194"/>
        <v>0</v>
      </c>
      <c r="NO233" s="77">
        <f t="shared" si="195"/>
        <v>1</v>
      </c>
      <c r="NP233" s="77">
        <f t="shared" si="196"/>
        <v>1</v>
      </c>
      <c r="NQ233" s="77">
        <f t="shared" si="197"/>
        <v>1</v>
      </c>
      <c r="NR233" s="77">
        <f t="shared" si="198"/>
        <v>1</v>
      </c>
      <c r="NS233" s="77">
        <f t="shared" si="199"/>
        <v>1</v>
      </c>
      <c r="NT233" s="77">
        <f t="shared" si="200"/>
        <v>1</v>
      </c>
      <c r="NU233" s="77">
        <f t="shared" si="201"/>
        <v>1</v>
      </c>
      <c r="NV233" s="77">
        <f t="shared" si="202"/>
        <v>1</v>
      </c>
      <c r="NW233" s="77" t="e">
        <f>IF(LEN(VLOOKUP(I:I,#REF!, 2, 0))=0, "", VLOOKUP(I:I,#REF!, 2, 0))</f>
        <v>#REF!</v>
      </c>
      <c r="NX233" s="77" t="e">
        <f>IF(LEN(VLOOKUP(I:I,#REF!, 3, 0))=0, "", VLOOKUP(I:I,#REF!, 3, 0))</f>
        <v>#REF!</v>
      </c>
      <c r="NY233" s="77">
        <f t="shared" si="224"/>
        <v>0.66666666666666663</v>
      </c>
      <c r="NZ233" s="77">
        <f t="shared" si="225"/>
        <v>1</v>
      </c>
      <c r="OA233" s="77">
        <f t="shared" si="226"/>
        <v>0</v>
      </c>
      <c r="OB233" s="77">
        <f t="shared" si="203"/>
        <v>0.16666666666666666</v>
      </c>
      <c r="OC233">
        <f t="shared" si="204"/>
        <v>0</v>
      </c>
      <c r="OD233" s="77">
        <f t="shared" si="227"/>
        <v>0.25</v>
      </c>
      <c r="OE233">
        <f t="shared" si="205"/>
        <v>0.53333333333333333</v>
      </c>
      <c r="OF233">
        <f t="shared" si="206"/>
        <v>0.45454545454545453</v>
      </c>
      <c r="OG233" t="e">
        <f t="shared" si="228"/>
        <v>#REF!</v>
      </c>
      <c r="OH233">
        <f t="shared" si="207"/>
        <v>0.41666666666666669</v>
      </c>
      <c r="OI233">
        <f t="shared" si="229"/>
        <v>0</v>
      </c>
      <c r="OJ233" s="77">
        <f t="shared" si="230"/>
        <v>0.625</v>
      </c>
      <c r="OK233" t="e">
        <f>IF(LEN(VLOOKUP(I:I,#REF!, 2, 0))=0, "", VLOOKUP(I:I,#REF!, 2, 0))</f>
        <v>#REF!</v>
      </c>
      <c r="OL233" t="e">
        <f>IF(LEN(VLOOKUP(I:I,#REF!, 3, 0))=0, "", VLOOKUP(I:I,#REF!, 3, 0))</f>
        <v>#REF!</v>
      </c>
      <c r="OM233">
        <v>5</v>
      </c>
      <c r="ON233">
        <v>1</v>
      </c>
      <c r="OO233" s="1">
        <v>0</v>
      </c>
      <c r="OP233">
        <f t="shared" si="231"/>
        <v>6</v>
      </c>
      <c r="OQ233">
        <v>0</v>
      </c>
      <c r="OR233">
        <v>8</v>
      </c>
      <c r="OS233">
        <f t="shared" si="232"/>
        <v>4</v>
      </c>
    </row>
    <row r="234" spans="1:409" ht="18" customHeight="1">
      <c r="A234" s="146"/>
      <c r="B234" s="146"/>
      <c r="D234">
        <v>1</v>
      </c>
      <c r="F234">
        <v>1</v>
      </c>
      <c r="G234" t="s">
        <v>353</v>
      </c>
      <c r="H234" s="158" t="s">
        <v>7253</v>
      </c>
      <c r="I234" s="111" t="s">
        <v>6244</v>
      </c>
      <c r="J234" s="129" t="s">
        <v>6245</v>
      </c>
      <c r="K234" s="23">
        <v>44270.422488425924</v>
      </c>
      <c r="L234" s="23">
        <v>44270.541273148148</v>
      </c>
      <c r="M234" s="24">
        <v>100</v>
      </c>
      <c r="N234" s="24">
        <v>1</v>
      </c>
      <c r="O234" s="74">
        <v>1</v>
      </c>
      <c r="P234" s="25" t="s">
        <v>313</v>
      </c>
      <c r="Q234" s="24">
        <v>10263</v>
      </c>
      <c r="R234" s="24">
        <v>1</v>
      </c>
      <c r="S234" s="23">
        <v>44270.541289803237</v>
      </c>
      <c r="T234" s="25" t="s">
        <v>314</v>
      </c>
      <c r="U234" s="25" t="s">
        <v>2136</v>
      </c>
      <c r="V234" s="25" t="s">
        <v>2137</v>
      </c>
      <c r="W234" s="25" t="s">
        <v>317</v>
      </c>
      <c r="X234" s="24">
        <v>22.172000000000001</v>
      </c>
      <c r="Y234" s="24">
        <v>36.83</v>
      </c>
      <c r="Z234" s="24">
        <v>39.268999999999998</v>
      </c>
      <c r="AA234" s="24">
        <v>5</v>
      </c>
      <c r="AB234" s="24">
        <v>0</v>
      </c>
      <c r="AC234" s="24">
        <v>0</v>
      </c>
      <c r="AD234" s="24">
        <v>1</v>
      </c>
      <c r="AE234" s="24">
        <v>0</v>
      </c>
      <c r="AF234" s="24">
        <v>1</v>
      </c>
      <c r="AG234" s="24">
        <v>1</v>
      </c>
      <c r="AH234" s="24">
        <v>3</v>
      </c>
      <c r="AI234" s="24">
        <v>2</v>
      </c>
      <c r="AJ234" s="25" t="s">
        <v>6246</v>
      </c>
      <c r="AK234" s="24">
        <v>4.194</v>
      </c>
      <c r="AL234" s="24">
        <v>5.8440000000000003</v>
      </c>
      <c r="AM234" s="24">
        <v>7.3970000000000002</v>
      </c>
      <c r="AN234" s="24">
        <v>2</v>
      </c>
      <c r="AO234" s="24">
        <v>1</v>
      </c>
      <c r="AP234" s="24">
        <v>0</v>
      </c>
      <c r="AQ234" s="24">
        <v>8.0440000000000005</v>
      </c>
      <c r="AR234" s="24">
        <v>121.89700000000001</v>
      </c>
      <c r="AS234" s="24">
        <v>342.42500000000001</v>
      </c>
      <c r="AT234" s="24">
        <v>13</v>
      </c>
      <c r="AU234" s="24">
        <v>62.856999999999999</v>
      </c>
      <c r="AV234" s="24">
        <v>454.85</v>
      </c>
      <c r="AW234" s="24">
        <v>456.815</v>
      </c>
      <c r="AX234" s="24">
        <v>4</v>
      </c>
      <c r="AY234" s="25" t="s">
        <v>377</v>
      </c>
      <c r="AZ234" s="25" t="s">
        <v>377</v>
      </c>
      <c r="BA234" s="25"/>
      <c r="BB234" s="74">
        <v>1</v>
      </c>
      <c r="BC234" s="25" t="s">
        <v>6247</v>
      </c>
      <c r="BD234" s="24">
        <v>3.8210000000000002</v>
      </c>
      <c r="BE234" s="24">
        <v>3.8210000000000002</v>
      </c>
      <c r="BF234" s="24">
        <v>491.67399999999998</v>
      </c>
      <c r="BG234" s="24">
        <v>1</v>
      </c>
      <c r="BH234" s="24">
        <v>8.8160000000000007</v>
      </c>
      <c r="BI234" s="24">
        <v>8.8160000000000007</v>
      </c>
      <c r="BJ234" s="24">
        <v>13.641999999999999</v>
      </c>
      <c r="BK234" s="24">
        <v>1</v>
      </c>
      <c r="BL234" s="25" t="s">
        <v>377</v>
      </c>
      <c r="BM234" s="24">
        <v>2.7170000000000001</v>
      </c>
      <c r="BN234" s="24">
        <v>2.7170000000000001</v>
      </c>
      <c r="BO234" s="24">
        <v>33.329000000000001</v>
      </c>
      <c r="BP234" s="24">
        <v>1</v>
      </c>
      <c r="BQ234" s="24">
        <v>90</v>
      </c>
      <c r="BR234" s="24">
        <v>95</v>
      </c>
      <c r="BS234" s="24">
        <v>28.847000000000001</v>
      </c>
      <c r="BT234" s="24">
        <v>779.91399999999999</v>
      </c>
      <c r="BU234" s="24">
        <v>787.01599999999996</v>
      </c>
      <c r="BV234" s="24">
        <v>10</v>
      </c>
      <c r="BW234" s="25" t="s">
        <v>411</v>
      </c>
      <c r="BX234" s="25" t="s">
        <v>411</v>
      </c>
      <c r="BY234" s="25"/>
      <c r="BZ234" s="74">
        <v>0</v>
      </c>
      <c r="CA234" s="25" t="s">
        <v>6248</v>
      </c>
      <c r="CB234" s="24">
        <v>40.624000000000002</v>
      </c>
      <c r="CC234" s="24">
        <v>40.624000000000002</v>
      </c>
      <c r="CD234" s="24">
        <v>41.823999999999998</v>
      </c>
      <c r="CE234" s="24">
        <v>1</v>
      </c>
      <c r="CF234" s="24">
        <v>85</v>
      </c>
      <c r="CG234" s="24">
        <v>100</v>
      </c>
      <c r="CH234" s="24">
        <v>237.20099999999999</v>
      </c>
      <c r="CI234" s="24">
        <v>1081.3119999999999</v>
      </c>
      <c r="CJ234" s="24">
        <v>1088.4190000000001</v>
      </c>
      <c r="CK234" s="24">
        <v>6</v>
      </c>
      <c r="CL234" s="99" t="s">
        <v>413</v>
      </c>
      <c r="CM234" s="96" t="s">
        <v>480</v>
      </c>
      <c r="CN234" s="24">
        <v>7.0430000000000001</v>
      </c>
      <c r="CO234" s="24">
        <v>20.227</v>
      </c>
      <c r="CP234" s="24">
        <v>174.357</v>
      </c>
      <c r="CQ234" s="24">
        <v>3</v>
      </c>
      <c r="CR234" s="24">
        <v>100</v>
      </c>
      <c r="CS234" s="24">
        <v>100</v>
      </c>
      <c r="CT234" s="24">
        <v>3</v>
      </c>
      <c r="CU234" s="24">
        <v>1</v>
      </c>
      <c r="CV234" s="25" t="s">
        <v>4638</v>
      </c>
      <c r="CW234" s="24">
        <v>7.3659999999999997</v>
      </c>
      <c r="CX234" s="24">
        <v>7.3659999999999997</v>
      </c>
      <c r="CY234" s="24">
        <v>205.87799999999999</v>
      </c>
      <c r="CZ234" s="24">
        <v>1</v>
      </c>
      <c r="DA234" s="24">
        <v>2.8490000000000002</v>
      </c>
      <c r="DB234" s="24">
        <v>2.8490000000000002</v>
      </c>
      <c r="DC234" s="24">
        <v>5.6680000000000001</v>
      </c>
      <c r="DD234" s="24">
        <v>1</v>
      </c>
      <c r="DE234" s="25" t="s">
        <v>377</v>
      </c>
      <c r="DF234" s="24">
        <v>39.418999999999997</v>
      </c>
      <c r="DG234" s="24">
        <v>39.418999999999997</v>
      </c>
      <c r="DH234" s="24">
        <v>40.963000000000001</v>
      </c>
      <c r="DI234" s="24">
        <v>1</v>
      </c>
      <c r="DJ234" s="24">
        <v>100</v>
      </c>
      <c r="DK234" s="24">
        <v>100</v>
      </c>
      <c r="DL234" s="24">
        <v>7.8029999999999999</v>
      </c>
      <c r="DM234" s="24">
        <v>226.89699999999999</v>
      </c>
      <c r="DN234" s="24">
        <v>236.59700000000001</v>
      </c>
      <c r="DO234" s="24">
        <v>6</v>
      </c>
      <c r="DP234" s="25" t="s">
        <v>6249</v>
      </c>
      <c r="DQ234" s="25" t="s">
        <v>572</v>
      </c>
      <c r="DR234" s="25" t="s">
        <v>1366</v>
      </c>
      <c r="DS234" s="74">
        <v>0</v>
      </c>
      <c r="DT234" s="25" t="s">
        <v>6250</v>
      </c>
      <c r="DU234" s="24">
        <v>71.787999999999997</v>
      </c>
      <c r="DV234" s="24">
        <v>71.787999999999997</v>
      </c>
      <c r="DW234" s="24">
        <v>73.262</v>
      </c>
      <c r="DX234" s="24">
        <v>1</v>
      </c>
      <c r="DY234" s="24">
        <v>100</v>
      </c>
      <c r="DZ234" s="24">
        <v>100</v>
      </c>
      <c r="EA234" s="24">
        <v>2.4889999999999999</v>
      </c>
      <c r="EB234" s="24">
        <v>78.596000000000004</v>
      </c>
      <c r="EC234" s="24">
        <v>80.063000000000002</v>
      </c>
      <c r="ED234" s="24">
        <v>8</v>
      </c>
      <c r="EE234" s="96" t="s">
        <v>413</v>
      </c>
      <c r="EF234" s="96" t="s">
        <v>800</v>
      </c>
      <c r="EG234" s="24">
        <v>0.86299999999999999</v>
      </c>
      <c r="EH234" s="24">
        <v>312.88400000000001</v>
      </c>
      <c r="EI234" s="24">
        <v>314.13099999999997</v>
      </c>
      <c r="EJ234" s="24">
        <v>2</v>
      </c>
      <c r="EK234" s="24">
        <v>100</v>
      </c>
      <c r="EL234" s="24">
        <v>100</v>
      </c>
      <c r="EM234" s="24">
        <v>3</v>
      </c>
      <c r="EN234" s="24">
        <v>0</v>
      </c>
      <c r="EO234" s="25" t="s">
        <v>6251</v>
      </c>
      <c r="EP234" s="24">
        <v>5.8010000000000002</v>
      </c>
      <c r="EQ234" s="24">
        <v>11.622</v>
      </c>
      <c r="ER234" s="24">
        <v>14.113</v>
      </c>
      <c r="ES234" s="24">
        <v>4</v>
      </c>
      <c r="ET234" s="25" t="s">
        <v>5085</v>
      </c>
      <c r="EU234" s="24">
        <v>2.4119999999999999</v>
      </c>
      <c r="EV234" s="24">
        <v>2.4119999999999999</v>
      </c>
      <c r="EW234" s="24">
        <v>315.41899999999998</v>
      </c>
      <c r="EX234" s="24">
        <v>1</v>
      </c>
      <c r="EY234" s="24">
        <v>100</v>
      </c>
      <c r="EZ234" s="24">
        <v>100</v>
      </c>
      <c r="FA234" s="24">
        <v>9.5690000000000008</v>
      </c>
      <c r="FB234" s="24">
        <v>81.331999999999994</v>
      </c>
      <c r="FC234" s="24">
        <v>82.7</v>
      </c>
      <c r="FD234" s="24">
        <v>17</v>
      </c>
      <c r="FE234" s="25" t="s">
        <v>6252</v>
      </c>
      <c r="FF234" s="24">
        <v>3</v>
      </c>
      <c r="FG234" s="24">
        <v>3</v>
      </c>
      <c r="FH234" s="24">
        <v>4</v>
      </c>
      <c r="FI234" s="24">
        <v>0</v>
      </c>
      <c r="FJ234" s="24">
        <v>1</v>
      </c>
      <c r="FK234" s="24">
        <v>0</v>
      </c>
      <c r="FL234" s="25" t="s">
        <v>313</v>
      </c>
      <c r="FM234" s="25" t="s">
        <v>313</v>
      </c>
      <c r="FN234" s="24">
        <v>0</v>
      </c>
      <c r="FO234" s="24">
        <v>6.1529999999999996</v>
      </c>
      <c r="FP234" s="24">
        <v>262.077</v>
      </c>
      <c r="FQ234" s="24">
        <v>263.40600000000001</v>
      </c>
      <c r="FR234" s="24">
        <v>8</v>
      </c>
      <c r="FS234" s="25" t="s">
        <v>6253</v>
      </c>
      <c r="FT234" s="25" t="s">
        <v>323</v>
      </c>
      <c r="FU234" s="25"/>
      <c r="FV234" s="74">
        <v>1</v>
      </c>
      <c r="FW234" s="25" t="s">
        <v>6254</v>
      </c>
      <c r="FX234" s="25" t="s">
        <v>345</v>
      </c>
      <c r="FY234" s="24">
        <v>11.635</v>
      </c>
      <c r="FZ234" s="24">
        <v>162.79900000000001</v>
      </c>
      <c r="GA234" s="24">
        <v>164.39599999999999</v>
      </c>
      <c r="GB234" s="24">
        <v>10</v>
      </c>
      <c r="GC234" s="25" t="s">
        <v>368</v>
      </c>
      <c r="GD234" s="25" t="s">
        <v>368</v>
      </c>
      <c r="GE234" s="25"/>
      <c r="GF234" s="74">
        <v>1</v>
      </c>
      <c r="GG234" s="25" t="s">
        <v>6255</v>
      </c>
      <c r="GH234" s="25" t="s">
        <v>1274</v>
      </c>
      <c r="GI234" s="24">
        <v>56.933999999999997</v>
      </c>
      <c r="GJ234" s="24">
        <v>60.305</v>
      </c>
      <c r="GK234" s="24">
        <v>71.385000000000005</v>
      </c>
      <c r="GL234" s="24">
        <v>3</v>
      </c>
      <c r="GM234" s="24">
        <v>4</v>
      </c>
      <c r="GN234" s="25" t="s">
        <v>6256</v>
      </c>
      <c r="GO234" s="24">
        <v>15.22</v>
      </c>
      <c r="GP234" s="24">
        <v>16.827000000000002</v>
      </c>
      <c r="GQ234" s="24">
        <v>17.986000000000001</v>
      </c>
      <c r="GR234" s="24">
        <v>2</v>
      </c>
      <c r="GS234" s="24">
        <v>2</v>
      </c>
      <c r="GT234" s="24">
        <v>4</v>
      </c>
      <c r="GU234" s="24">
        <v>1</v>
      </c>
      <c r="GV234" s="24">
        <v>1</v>
      </c>
      <c r="GW234" s="25" t="s">
        <v>965</v>
      </c>
      <c r="GX234" s="24">
        <v>6.6319999999999997</v>
      </c>
      <c r="GY234" s="24">
        <v>35.472000000000001</v>
      </c>
      <c r="GZ234" s="24">
        <v>36.658999999999999</v>
      </c>
      <c r="HA234" s="24">
        <v>10</v>
      </c>
      <c r="HB234" s="24">
        <v>2</v>
      </c>
      <c r="HC234" s="24">
        <v>2</v>
      </c>
      <c r="HD234" s="24">
        <v>1</v>
      </c>
      <c r="HE234" s="24">
        <v>1</v>
      </c>
      <c r="HF234" s="24">
        <v>2</v>
      </c>
      <c r="HG234" s="24">
        <v>6</v>
      </c>
      <c r="HH234" s="24">
        <v>6</v>
      </c>
      <c r="HI234" s="25" t="s">
        <v>3684</v>
      </c>
      <c r="HJ234" s="25" t="s">
        <v>3685</v>
      </c>
      <c r="HK234" s="8"/>
      <c r="HL234" s="12" t="s">
        <v>6244</v>
      </c>
      <c r="HM234" s="23">
        <v>44273.422453703701</v>
      </c>
      <c r="HN234" s="23">
        <v>44273.486967592595</v>
      </c>
      <c r="HO234" s="24">
        <v>39</v>
      </c>
      <c r="HP234" s="24">
        <v>5573</v>
      </c>
      <c r="HQ234" s="24">
        <v>0</v>
      </c>
      <c r="HR234" s="23">
        <v>44280.486974074076</v>
      </c>
      <c r="HS234" s="25" t="s">
        <v>314</v>
      </c>
      <c r="HT234" s="25" t="s">
        <v>2136</v>
      </c>
      <c r="HU234" s="25" t="s">
        <v>2137</v>
      </c>
      <c r="HV234" s="25" t="s">
        <v>317</v>
      </c>
      <c r="HW234" s="24">
        <v>0</v>
      </c>
      <c r="HX234" s="24">
        <v>2</v>
      </c>
      <c r="HY234" s="24">
        <v>3</v>
      </c>
      <c r="HZ234" s="24">
        <v>2</v>
      </c>
      <c r="IA234" s="24">
        <v>2</v>
      </c>
      <c r="IB234" s="24">
        <v>3</v>
      </c>
      <c r="IC234" s="24">
        <v>4</v>
      </c>
      <c r="ID234" s="24">
        <v>5</v>
      </c>
      <c r="IE234" s="25" t="s">
        <v>6257</v>
      </c>
      <c r="IF234" s="24">
        <v>0</v>
      </c>
      <c r="IG234" s="24">
        <v>0</v>
      </c>
      <c r="IH234" s="25" t="s">
        <v>391</v>
      </c>
      <c r="II234" s="25" t="s">
        <v>391</v>
      </c>
      <c r="IJ234" s="25"/>
      <c r="IK234" s="74">
        <v>1</v>
      </c>
      <c r="IL234" s="74">
        <v>33</v>
      </c>
      <c r="IM234" s="74">
        <v>33</v>
      </c>
      <c r="IN234" s="25"/>
      <c r="IO234" s="74">
        <v>1</v>
      </c>
      <c r="IP234" s="25" t="s">
        <v>3443</v>
      </c>
      <c r="IQ234" s="74">
        <v>23</v>
      </c>
      <c r="IR234" s="74">
        <v>23</v>
      </c>
      <c r="IS234" s="25"/>
      <c r="IT234" s="74">
        <v>0</v>
      </c>
      <c r="IU234" s="74">
        <v>17</v>
      </c>
      <c r="IV234" s="74">
        <v>17</v>
      </c>
      <c r="IW234" s="25"/>
      <c r="IX234" s="74">
        <v>0</v>
      </c>
      <c r="IY234" s="25" t="s">
        <v>6258</v>
      </c>
      <c r="IZ234" s="25" t="s">
        <v>353</v>
      </c>
      <c r="JA234" s="25" t="s">
        <v>320</v>
      </c>
      <c r="JB234" s="25"/>
      <c r="JC234" s="74">
        <v>-999</v>
      </c>
      <c r="JD234" s="25" t="s">
        <v>353</v>
      </c>
      <c r="JE234" s="25" t="s">
        <v>320</v>
      </c>
      <c r="JF234" s="25"/>
      <c r="JG234" s="74">
        <v>-999</v>
      </c>
      <c r="JH234" s="25" t="s">
        <v>353</v>
      </c>
      <c r="JI234" s="25" t="s">
        <v>353</v>
      </c>
      <c r="JJ234" s="25" t="s">
        <v>353</v>
      </c>
      <c r="JK234" s="25" t="s">
        <v>353</v>
      </c>
      <c r="JL234" s="25" t="s">
        <v>353</v>
      </c>
      <c r="JM234" s="25" t="s">
        <v>353</v>
      </c>
      <c r="JN234" s="25" t="s">
        <v>353</v>
      </c>
      <c r="JO234" s="25" t="s">
        <v>353</v>
      </c>
      <c r="JP234" s="25" t="s">
        <v>353</v>
      </c>
      <c r="JQ234" s="25" t="s">
        <v>353</v>
      </c>
      <c r="JR234" s="25" t="s">
        <v>353</v>
      </c>
      <c r="JS234" s="25" t="s">
        <v>353</v>
      </c>
      <c r="JT234" s="25" t="s">
        <v>353</v>
      </c>
      <c r="JU234" s="25" t="s">
        <v>353</v>
      </c>
      <c r="JV234" s="25" t="s">
        <v>353</v>
      </c>
      <c r="JW234" s="25" t="s">
        <v>353</v>
      </c>
      <c r="JX234" s="25" t="s">
        <v>353</v>
      </c>
      <c r="JY234" s="25" t="s">
        <v>353</v>
      </c>
      <c r="JZ234" s="25" t="s">
        <v>353</v>
      </c>
      <c r="KA234" s="25" t="s">
        <v>353</v>
      </c>
      <c r="KB234" s="25" t="s">
        <v>353</v>
      </c>
      <c r="KC234" s="25" t="s">
        <v>353</v>
      </c>
      <c r="KD234" s="25" t="s">
        <v>353</v>
      </c>
      <c r="KE234" s="25" t="s">
        <v>353</v>
      </c>
      <c r="KF234" s="25" t="s">
        <v>353</v>
      </c>
      <c r="KG234" s="25" t="s">
        <v>353</v>
      </c>
      <c r="KH234" s="25" t="s">
        <v>353</v>
      </c>
      <c r="KI234" s="25" t="s">
        <v>353</v>
      </c>
      <c r="KJ234" s="25" t="s">
        <v>353</v>
      </c>
      <c r="KK234" s="25" t="s">
        <v>353</v>
      </c>
      <c r="KL234" s="25" t="s">
        <v>353</v>
      </c>
      <c r="KM234" s="25" t="s">
        <v>353</v>
      </c>
      <c r="KN234" s="25" t="s">
        <v>353</v>
      </c>
      <c r="KO234" s="25" t="s">
        <v>353</v>
      </c>
      <c r="KP234" s="25" t="s">
        <v>353</v>
      </c>
      <c r="KQ234" s="25" t="s">
        <v>353</v>
      </c>
      <c r="KR234" s="25" t="s">
        <v>353</v>
      </c>
      <c r="KS234" s="25" t="s">
        <v>353</v>
      </c>
      <c r="KT234" s="25" t="s">
        <v>353</v>
      </c>
      <c r="KU234" s="25" t="s">
        <v>353</v>
      </c>
      <c r="KV234" s="25" t="s">
        <v>353</v>
      </c>
      <c r="KW234" s="25" t="s">
        <v>353</v>
      </c>
      <c r="KX234" s="25" t="s">
        <v>353</v>
      </c>
      <c r="KY234" s="25" t="s">
        <v>353</v>
      </c>
      <c r="KZ234" s="25" t="s">
        <v>353</v>
      </c>
      <c r="LA234" s="25" t="s">
        <v>353</v>
      </c>
      <c r="LB234" s="25" t="s">
        <v>353</v>
      </c>
      <c r="LC234" s="25" t="s">
        <v>353</v>
      </c>
      <c r="LD234" s="25" t="s">
        <v>353</v>
      </c>
      <c r="LE234" s="25" t="s">
        <v>353</v>
      </c>
      <c r="LF234" s="25" t="s">
        <v>353</v>
      </c>
      <c r="LG234" s="25" t="s">
        <v>353</v>
      </c>
      <c r="LH234" s="25" t="s">
        <v>353</v>
      </c>
      <c r="LI234" s="25" t="s">
        <v>353</v>
      </c>
      <c r="LJ234" s="25" t="s">
        <v>353</v>
      </c>
      <c r="LK234" s="25" t="s">
        <v>353</v>
      </c>
      <c r="LL234" s="25" t="s">
        <v>353</v>
      </c>
      <c r="LM234" s="25" t="s">
        <v>353</v>
      </c>
      <c r="LN234" s="25" t="s">
        <v>353</v>
      </c>
      <c r="LO234" s="25" t="s">
        <v>353</v>
      </c>
      <c r="LP234" s="25" t="s">
        <v>353</v>
      </c>
      <c r="LQ234" s="25" t="s">
        <v>353</v>
      </c>
      <c r="LR234" s="25" t="s">
        <v>353</v>
      </c>
      <c r="LS234" s="25" t="s">
        <v>353</v>
      </c>
      <c r="LT234" s="25" t="s">
        <v>353</v>
      </c>
      <c r="LU234" s="25" t="s">
        <v>353</v>
      </c>
      <c r="LV234" s="25" t="s">
        <v>353</v>
      </c>
      <c r="LW234" s="25" t="s">
        <v>353</v>
      </c>
      <c r="LX234" s="25" t="s">
        <v>353</v>
      </c>
      <c r="LY234" s="25" t="s">
        <v>353</v>
      </c>
      <c r="LZ234" s="25" t="s">
        <v>353</v>
      </c>
      <c r="MA234">
        <f t="shared" si="175"/>
        <v>8</v>
      </c>
      <c r="MB234">
        <f t="shared" si="176"/>
        <v>19</v>
      </c>
      <c r="MC234">
        <f t="shared" si="177"/>
        <v>8</v>
      </c>
      <c r="MD234" t="str">
        <f t="shared" si="178"/>
        <v/>
      </c>
      <c r="ME234" t="str">
        <f t="shared" si="208"/>
        <v/>
      </c>
      <c r="MF234">
        <f t="shared" si="209"/>
        <v>1.3333333333333333</v>
      </c>
      <c r="MG234">
        <f t="shared" si="210"/>
        <v>3.1666666666666665</v>
      </c>
      <c r="MH234">
        <f t="shared" si="211"/>
        <v>1.6</v>
      </c>
      <c r="MI234" t="str">
        <f t="shared" si="212"/>
        <v/>
      </c>
      <c r="MJ234" t="str">
        <f t="shared" si="213"/>
        <v/>
      </c>
      <c r="MK234">
        <f t="shared" si="214"/>
        <v>0.2</v>
      </c>
      <c r="ML234">
        <f t="shared" si="215"/>
        <v>2.2000000000000002</v>
      </c>
      <c r="MM234">
        <f t="shared" si="216"/>
        <v>1</v>
      </c>
      <c r="MN234">
        <f t="shared" si="217"/>
        <v>4</v>
      </c>
      <c r="MO234">
        <f t="shared" si="218"/>
        <v>0.33333333333333331</v>
      </c>
      <c r="MP234">
        <f t="shared" si="219"/>
        <v>2.5</v>
      </c>
      <c r="MQ234">
        <f t="shared" si="220"/>
        <v>0</v>
      </c>
      <c r="MR234">
        <f t="shared" si="221"/>
        <v>0</v>
      </c>
      <c r="MS234">
        <f t="shared" si="222"/>
        <v>96.428571428571431</v>
      </c>
      <c r="MT234">
        <f t="shared" si="223"/>
        <v>99.285714285714292</v>
      </c>
      <c r="MU234" s="77">
        <f t="shared" si="179"/>
        <v>1</v>
      </c>
      <c r="MV234">
        <f t="shared" si="180"/>
        <v>0</v>
      </c>
      <c r="MW234">
        <v>1</v>
      </c>
      <c r="MX234">
        <v>0</v>
      </c>
      <c r="MY234">
        <f t="shared" si="181"/>
        <v>0</v>
      </c>
      <c r="MZ234">
        <v>0</v>
      </c>
      <c r="NA234">
        <v>0</v>
      </c>
      <c r="NB234">
        <f t="shared" si="182"/>
        <v>1</v>
      </c>
      <c r="NC234">
        <f t="shared" si="183"/>
        <v>0</v>
      </c>
      <c r="ND234">
        <f t="shared" si="184"/>
        <v>1</v>
      </c>
      <c r="NE234">
        <f t="shared" si="185"/>
        <v>0</v>
      </c>
      <c r="NF234">
        <f t="shared" si="186"/>
        <v>0</v>
      </c>
      <c r="NG234">
        <f t="shared" si="187"/>
        <v>0</v>
      </c>
      <c r="NH234">
        <f t="shared" si="188"/>
        <v>1</v>
      </c>
      <c r="NI234">
        <f t="shared" si="189"/>
        <v>1</v>
      </c>
      <c r="NJ234">
        <f t="shared" si="190"/>
        <v>0</v>
      </c>
      <c r="NK234">
        <f t="shared" si="191"/>
        <v>0</v>
      </c>
      <c r="NL234" t="str">
        <f t="shared" si="192"/>
        <v/>
      </c>
      <c r="NM234" t="str">
        <f t="shared" si="193"/>
        <v/>
      </c>
      <c r="NN234" s="77" t="str">
        <f t="shared" si="194"/>
        <v/>
      </c>
      <c r="NO234" s="77" t="str">
        <f t="shared" si="195"/>
        <v/>
      </c>
      <c r="NP234" s="77" t="str">
        <f t="shared" si="196"/>
        <v/>
      </c>
      <c r="NQ234" s="77" t="str">
        <f t="shared" si="197"/>
        <v/>
      </c>
      <c r="NR234" s="77" t="str">
        <f t="shared" si="198"/>
        <v/>
      </c>
      <c r="NS234" s="77" t="str">
        <f t="shared" si="199"/>
        <v/>
      </c>
      <c r="NT234" s="77" t="str">
        <f t="shared" si="200"/>
        <v/>
      </c>
      <c r="NU234" s="77" t="str">
        <f t="shared" si="201"/>
        <v/>
      </c>
      <c r="NV234" s="77" t="str">
        <f t="shared" si="202"/>
        <v/>
      </c>
      <c r="NW234" s="77"/>
      <c r="NX234" s="77"/>
      <c r="NY234" s="77">
        <f t="shared" si="224"/>
        <v>0.16666666666666666</v>
      </c>
      <c r="NZ234" s="77">
        <f t="shared" si="225"/>
        <v>0.25</v>
      </c>
      <c r="OA234" s="77">
        <f t="shared" si="226"/>
        <v>0</v>
      </c>
      <c r="OB234" s="77">
        <f t="shared" si="203"/>
        <v>0.33333333333333331</v>
      </c>
      <c r="OC234">
        <f t="shared" si="204"/>
        <v>1</v>
      </c>
      <c r="OD234" s="77">
        <f t="shared" si="227"/>
        <v>0</v>
      </c>
      <c r="OE234">
        <f t="shared" si="205"/>
        <v>0.5</v>
      </c>
      <c r="OF234">
        <f t="shared" si="206"/>
        <v>0.5</v>
      </c>
      <c r="OG234" t="str">
        <f t="shared" si="228"/>
        <v/>
      </c>
      <c r="OH234">
        <f t="shared" si="207"/>
        <v>0.25</v>
      </c>
      <c r="OI234">
        <f t="shared" si="229"/>
        <v>0.5</v>
      </c>
      <c r="OJ234" s="77">
        <f t="shared" si="230"/>
        <v>0.125</v>
      </c>
      <c r="OK234">
        <v>0</v>
      </c>
      <c r="OM234" t="s">
        <v>353</v>
      </c>
      <c r="ON234" t="s">
        <v>353</v>
      </c>
      <c r="OO234" s="109">
        <v>1</v>
      </c>
      <c r="OP234">
        <f t="shared" si="231"/>
        <v>14</v>
      </c>
      <c r="OQ234">
        <v>0</v>
      </c>
      <c r="OR234">
        <v>8</v>
      </c>
      <c r="OS234">
        <f t="shared" si="232"/>
        <v>5</v>
      </c>
    </row>
    <row r="235" spans="1:409" ht="18" customHeight="1">
      <c r="A235" s="146">
        <v>1</v>
      </c>
      <c r="B235" s="146" t="s">
        <v>7330</v>
      </c>
      <c r="C235" s="77"/>
      <c r="D235" s="77"/>
      <c r="E235" s="77"/>
      <c r="F235" s="77">
        <v>1</v>
      </c>
      <c r="G235" s="77" t="s">
        <v>353</v>
      </c>
      <c r="H235" s="158" t="s">
        <v>7253</v>
      </c>
      <c r="I235" s="111" t="s">
        <v>6907</v>
      </c>
      <c r="J235" s="130" t="s">
        <v>6245</v>
      </c>
      <c r="K235" s="16"/>
      <c r="L235" s="16"/>
      <c r="M235" s="20"/>
      <c r="N235" s="20" t="s">
        <v>320</v>
      </c>
      <c r="O235" s="1">
        <v>1</v>
      </c>
      <c r="P235" s="15"/>
      <c r="Q235" s="20"/>
      <c r="R235" s="20"/>
      <c r="S235" s="16"/>
      <c r="T235" s="15"/>
      <c r="U235" s="15"/>
      <c r="V235" s="15"/>
      <c r="W235" s="15"/>
      <c r="X235" s="20"/>
      <c r="Y235" s="20"/>
      <c r="Z235" s="20"/>
      <c r="AA235" s="20"/>
      <c r="AB235" s="20"/>
      <c r="AC235" s="20"/>
      <c r="AD235" s="20"/>
      <c r="AE235" s="20"/>
      <c r="AF235" s="20"/>
      <c r="AG235" s="20"/>
      <c r="AH235" s="20"/>
      <c r="AI235" s="20"/>
      <c r="AJ235" s="19"/>
      <c r="AK235" s="20"/>
      <c r="AL235" s="20"/>
      <c r="AM235" s="20"/>
      <c r="AN235" s="20"/>
      <c r="AO235" s="20"/>
      <c r="AP235" s="20"/>
      <c r="AQ235" s="20"/>
      <c r="AR235" s="20"/>
      <c r="AS235" s="20"/>
      <c r="AT235" s="20"/>
      <c r="AU235" s="20"/>
      <c r="AV235" s="20"/>
      <c r="AW235" s="20"/>
      <c r="AX235" s="20"/>
      <c r="AY235" s="19"/>
      <c r="AZ235" s="15" t="s">
        <v>320</v>
      </c>
      <c r="BA235" s="15"/>
      <c r="BB235" s="1">
        <v>-999</v>
      </c>
      <c r="BC235" s="19"/>
      <c r="BD235" s="20"/>
      <c r="BE235" s="20"/>
      <c r="BF235" s="20"/>
      <c r="BG235" s="20"/>
      <c r="BH235" s="20"/>
      <c r="BI235" s="20"/>
      <c r="BJ235" s="20"/>
      <c r="BK235" s="20"/>
      <c r="BL235" s="19"/>
      <c r="BM235" s="20"/>
      <c r="BN235" s="20"/>
      <c r="BO235" s="20"/>
      <c r="BP235" s="20"/>
      <c r="BQ235" s="20"/>
      <c r="BR235" s="20"/>
      <c r="BS235" s="20"/>
      <c r="BT235" s="20"/>
      <c r="BU235" s="20"/>
      <c r="BV235" s="20"/>
      <c r="BW235" s="19"/>
      <c r="BX235" s="15" t="s">
        <v>320</v>
      </c>
      <c r="BY235" s="15"/>
      <c r="BZ235" s="1">
        <v>-999</v>
      </c>
      <c r="CA235" s="19"/>
      <c r="CB235" s="20"/>
      <c r="CC235" s="20"/>
      <c r="CD235" s="20"/>
      <c r="CE235" s="20"/>
      <c r="CF235" s="20"/>
      <c r="CG235" s="20"/>
      <c r="CH235" s="20"/>
      <c r="CI235" s="20"/>
      <c r="CJ235" s="20"/>
      <c r="CK235" s="20"/>
      <c r="CL235" s="98"/>
      <c r="CM235" s="95"/>
      <c r="CN235" s="20"/>
      <c r="CO235" s="20"/>
      <c r="CP235" s="20"/>
      <c r="CQ235" s="20"/>
      <c r="CR235" s="20"/>
      <c r="CS235" s="20"/>
      <c r="CT235" s="20"/>
      <c r="CU235" s="20"/>
      <c r="CV235" s="19"/>
      <c r="CW235" s="20"/>
      <c r="CX235" s="20"/>
      <c r="CY235" s="20"/>
      <c r="CZ235" s="20"/>
      <c r="DA235" s="20"/>
      <c r="DB235" s="20"/>
      <c r="DC235" s="20"/>
      <c r="DD235" s="20"/>
      <c r="DE235" s="19"/>
      <c r="DF235" s="20"/>
      <c r="DG235" s="20"/>
      <c r="DH235" s="20"/>
      <c r="DI235" s="20"/>
      <c r="DJ235" s="20"/>
      <c r="DK235" s="20"/>
      <c r="DL235" s="20"/>
      <c r="DM235" s="20"/>
      <c r="DN235" s="20"/>
      <c r="DO235" s="20"/>
      <c r="DP235" s="19"/>
      <c r="DQ235" s="15" t="s">
        <v>320</v>
      </c>
      <c r="DR235" s="15"/>
      <c r="DS235" s="1">
        <v>-999</v>
      </c>
      <c r="DT235" s="19"/>
      <c r="DU235" s="20"/>
      <c r="DV235" s="20"/>
      <c r="DW235" s="20"/>
      <c r="DX235" s="20"/>
      <c r="DY235" s="20"/>
      <c r="DZ235" s="20"/>
      <c r="EA235" s="20"/>
      <c r="EB235" s="20"/>
      <c r="EC235" s="20"/>
      <c r="ED235" s="20"/>
      <c r="EE235" s="95"/>
      <c r="EF235" s="95"/>
      <c r="EG235" s="20"/>
      <c r="EH235" s="20"/>
      <c r="EI235" s="20"/>
      <c r="EJ235" s="20"/>
      <c r="EK235" s="20"/>
      <c r="EL235" s="20"/>
      <c r="EM235" s="20"/>
      <c r="EN235" s="20"/>
      <c r="EO235" s="19"/>
      <c r="EP235" s="20"/>
      <c r="EQ235" s="20"/>
      <c r="ER235" s="20"/>
      <c r="ES235" s="20"/>
      <c r="ET235" s="19"/>
      <c r="EU235" s="20"/>
      <c r="EV235" s="20"/>
      <c r="EW235" s="20"/>
      <c r="EX235" s="20"/>
      <c r="EY235" s="20"/>
      <c r="EZ235" s="20"/>
      <c r="FA235" s="20"/>
      <c r="FB235" s="20"/>
      <c r="FC235" s="20"/>
      <c r="FD235" s="20"/>
      <c r="FE235" s="19"/>
      <c r="FF235" s="20"/>
      <c r="FG235" s="20"/>
      <c r="FH235" s="20"/>
      <c r="FI235" s="20"/>
      <c r="FJ235" s="20"/>
      <c r="FK235" s="20"/>
      <c r="FL235" s="19"/>
      <c r="FM235" s="19"/>
      <c r="FN235" s="20"/>
      <c r="FO235" s="20"/>
      <c r="FP235" s="20"/>
      <c r="FQ235" s="20"/>
      <c r="FR235" s="20"/>
      <c r="FS235" s="19"/>
      <c r="FT235" s="15" t="s">
        <v>320</v>
      </c>
      <c r="FU235" s="15"/>
      <c r="FV235" s="1">
        <v>-999</v>
      </c>
      <c r="FW235" s="19"/>
      <c r="FX235" s="19"/>
      <c r="FY235" s="20"/>
      <c r="FZ235" s="20"/>
      <c r="GA235" s="20"/>
      <c r="GB235" s="20"/>
      <c r="GC235" s="19"/>
      <c r="GD235" s="15" t="s">
        <v>320</v>
      </c>
      <c r="GE235" s="15"/>
      <c r="GF235" s="1">
        <v>-999</v>
      </c>
      <c r="GG235" s="19"/>
      <c r="GH235" s="19"/>
      <c r="GI235" s="20"/>
      <c r="GJ235" s="20"/>
      <c r="GK235" s="20"/>
      <c r="GL235" s="20"/>
      <c r="GM235" s="20"/>
      <c r="GN235" s="19"/>
      <c r="GO235" s="20"/>
      <c r="GP235" s="20"/>
      <c r="GQ235" s="20"/>
      <c r="GR235" s="20"/>
      <c r="GS235" s="20"/>
      <c r="GT235" s="20"/>
      <c r="GU235" s="20"/>
      <c r="GV235" s="20"/>
      <c r="GW235" s="19"/>
      <c r="GX235" s="20"/>
      <c r="GY235" s="20"/>
      <c r="GZ235" s="20"/>
      <c r="HA235" s="20"/>
      <c r="HB235" s="20"/>
      <c r="HC235" s="20"/>
      <c r="HD235" s="20"/>
      <c r="HE235" s="20"/>
      <c r="HF235" s="20"/>
      <c r="HG235" s="20"/>
      <c r="HH235" s="20"/>
      <c r="HI235" s="19"/>
      <c r="HJ235" s="19"/>
      <c r="HK235" s="8"/>
      <c r="HL235" s="12" t="s">
        <v>6907</v>
      </c>
      <c r="HM235" s="17">
        <v>44285.547430555554</v>
      </c>
      <c r="HN235" s="17">
        <v>44285.563900462963</v>
      </c>
      <c r="HO235" s="18">
        <v>100</v>
      </c>
      <c r="HP235" s="18">
        <v>1422</v>
      </c>
      <c r="HQ235" s="18">
        <v>1</v>
      </c>
      <c r="HR235" s="17">
        <v>44285.563918877313</v>
      </c>
      <c r="HS235" s="19" t="s">
        <v>314</v>
      </c>
      <c r="HT235" s="19" t="s">
        <v>2136</v>
      </c>
      <c r="HU235" s="19" t="s">
        <v>2137</v>
      </c>
      <c r="HV235" s="19" t="s">
        <v>317</v>
      </c>
      <c r="HW235" s="18">
        <v>1</v>
      </c>
      <c r="HX235" s="18">
        <v>2</v>
      </c>
      <c r="HY235" s="18">
        <v>3</v>
      </c>
      <c r="HZ235" s="18">
        <v>2</v>
      </c>
      <c r="IA235" s="18">
        <v>2</v>
      </c>
      <c r="IB235" s="18">
        <v>3</v>
      </c>
      <c r="IC235" s="18">
        <v>5</v>
      </c>
      <c r="ID235" s="18">
        <v>3</v>
      </c>
      <c r="IE235" s="19" t="s">
        <v>6908</v>
      </c>
      <c r="IF235" s="18">
        <v>0</v>
      </c>
      <c r="IG235" s="18">
        <v>0</v>
      </c>
      <c r="IH235" s="19" t="s">
        <v>391</v>
      </c>
      <c r="II235" s="15" t="s">
        <v>391</v>
      </c>
      <c r="IJ235" s="15"/>
      <c r="IK235" s="86">
        <v>1</v>
      </c>
      <c r="IL235" s="20">
        <v>33</v>
      </c>
      <c r="IM235" s="1">
        <v>33</v>
      </c>
      <c r="IN235" s="15"/>
      <c r="IO235" s="1">
        <v>1</v>
      </c>
      <c r="IP235" s="19" t="s">
        <v>6909</v>
      </c>
      <c r="IQ235" s="20">
        <v>21</v>
      </c>
      <c r="IR235" s="1">
        <v>21</v>
      </c>
      <c r="IS235" s="15"/>
      <c r="IT235" s="86">
        <v>0</v>
      </c>
      <c r="IU235" s="20">
        <v>19</v>
      </c>
      <c r="IV235" s="1">
        <v>19</v>
      </c>
      <c r="IW235" s="15"/>
      <c r="IX235" s="1">
        <v>0</v>
      </c>
      <c r="IY235" s="19" t="s">
        <v>6910</v>
      </c>
      <c r="IZ235" s="20">
        <v>40</v>
      </c>
      <c r="JA235" s="1">
        <v>40</v>
      </c>
      <c r="JB235" s="15"/>
      <c r="JC235" s="86">
        <v>1</v>
      </c>
      <c r="JD235" s="20">
        <v>64</v>
      </c>
      <c r="JE235" s="1">
        <v>64</v>
      </c>
      <c r="JF235" s="15"/>
      <c r="JG235" s="1">
        <v>0</v>
      </c>
      <c r="JH235" s="19" t="s">
        <v>6911</v>
      </c>
      <c r="JI235" s="18">
        <v>1</v>
      </c>
      <c r="JJ235" s="18">
        <v>1</v>
      </c>
      <c r="JK235" s="18">
        <v>4</v>
      </c>
      <c r="JL235" s="18">
        <v>2</v>
      </c>
      <c r="JM235" s="19" t="s">
        <v>6912</v>
      </c>
      <c r="JN235" s="18">
        <v>1</v>
      </c>
      <c r="JO235" s="18">
        <v>2</v>
      </c>
      <c r="JP235" s="18">
        <v>2</v>
      </c>
      <c r="JQ235" s="18">
        <v>3</v>
      </c>
      <c r="JR235" s="18">
        <v>1</v>
      </c>
      <c r="JS235" s="19" t="s">
        <v>6913</v>
      </c>
      <c r="JT235" s="18">
        <v>2</v>
      </c>
      <c r="JU235" s="18">
        <v>1</v>
      </c>
      <c r="JV235" s="19" t="s">
        <v>6914</v>
      </c>
      <c r="JW235" s="18">
        <v>1</v>
      </c>
      <c r="JX235" s="18">
        <v>3</v>
      </c>
      <c r="JY235" s="18">
        <v>2</v>
      </c>
      <c r="JZ235" s="18">
        <v>1</v>
      </c>
      <c r="KA235" s="18">
        <v>0</v>
      </c>
      <c r="KB235" s="19" t="s">
        <v>313</v>
      </c>
      <c r="KC235" s="19" t="s">
        <v>313</v>
      </c>
      <c r="KD235" s="18">
        <v>1</v>
      </c>
      <c r="KE235" s="18">
        <v>3.161</v>
      </c>
      <c r="KF235" s="18">
        <v>43.661000000000001</v>
      </c>
      <c r="KG235" s="18">
        <v>45.186999999999998</v>
      </c>
      <c r="KH235" s="18">
        <v>9</v>
      </c>
      <c r="KI235" s="18">
        <v>2</v>
      </c>
      <c r="KJ235" s="18">
        <v>3</v>
      </c>
      <c r="KK235" s="18">
        <v>3</v>
      </c>
      <c r="KL235" s="18">
        <v>2</v>
      </c>
      <c r="KM235" s="18">
        <v>1</v>
      </c>
      <c r="KN235" s="18">
        <v>10</v>
      </c>
      <c r="KO235" s="18">
        <v>1</v>
      </c>
      <c r="KP235" s="19" t="s">
        <v>345</v>
      </c>
      <c r="KQ235" s="19" t="s">
        <v>313</v>
      </c>
      <c r="KR235" s="18">
        <v>1</v>
      </c>
      <c r="KS235" s="19" t="s">
        <v>610</v>
      </c>
      <c r="KT235" s="19" t="s">
        <v>313</v>
      </c>
      <c r="KU235" s="18">
        <v>5</v>
      </c>
      <c r="KV235" s="18">
        <v>4</v>
      </c>
      <c r="KW235" s="18">
        <v>3</v>
      </c>
      <c r="KX235" s="18">
        <v>3</v>
      </c>
      <c r="KY235" s="18">
        <v>3</v>
      </c>
      <c r="KZ235" s="18">
        <v>4</v>
      </c>
      <c r="LA235" s="18">
        <v>4</v>
      </c>
      <c r="LB235" s="18">
        <v>4</v>
      </c>
      <c r="LC235" s="18">
        <v>3</v>
      </c>
      <c r="LD235" s="18">
        <v>5</v>
      </c>
      <c r="LE235" s="18">
        <v>5</v>
      </c>
      <c r="LF235" s="18">
        <v>4</v>
      </c>
      <c r="LG235" s="18">
        <v>5</v>
      </c>
      <c r="LH235" s="18">
        <v>5</v>
      </c>
      <c r="LI235" s="18">
        <v>5</v>
      </c>
      <c r="LJ235" s="18">
        <v>5</v>
      </c>
      <c r="LK235" s="18">
        <v>4</v>
      </c>
      <c r="LL235" s="18">
        <v>4</v>
      </c>
      <c r="LM235" s="18">
        <v>4</v>
      </c>
      <c r="LN235" s="18">
        <v>4</v>
      </c>
      <c r="LO235" s="18">
        <v>3</v>
      </c>
      <c r="LP235" s="18">
        <v>3</v>
      </c>
      <c r="LQ235" s="18">
        <v>3</v>
      </c>
      <c r="LR235" s="18">
        <v>5</v>
      </c>
      <c r="LS235" s="18">
        <v>4</v>
      </c>
      <c r="LT235" s="18">
        <v>5</v>
      </c>
      <c r="LU235" s="18">
        <v>5</v>
      </c>
      <c r="LV235" s="19" t="s">
        <v>6915</v>
      </c>
      <c r="LW235" s="19" t="s">
        <v>6916</v>
      </c>
      <c r="LX235" s="19" t="s">
        <v>6917</v>
      </c>
      <c r="LY235" s="19" t="s">
        <v>6918</v>
      </c>
      <c r="LZ235" s="18">
        <v>57</v>
      </c>
      <c r="MA235" t="str">
        <f t="shared" si="175"/>
        <v/>
      </c>
      <c r="MB235">
        <f t="shared" si="176"/>
        <v>18</v>
      </c>
      <c r="MC235" t="str">
        <f t="shared" si="177"/>
        <v/>
      </c>
      <c r="MD235">
        <f t="shared" si="178"/>
        <v>11</v>
      </c>
      <c r="ME235">
        <f t="shared" si="208"/>
        <v>47</v>
      </c>
      <c r="MF235" t="str">
        <f t="shared" si="209"/>
        <v/>
      </c>
      <c r="MG235">
        <f t="shared" si="210"/>
        <v>3</v>
      </c>
      <c r="MH235" t="str">
        <f t="shared" si="211"/>
        <v/>
      </c>
      <c r="MI235">
        <f t="shared" si="212"/>
        <v>2.2000000000000002</v>
      </c>
      <c r="MJ235">
        <f t="shared" si="213"/>
        <v>3.9166666666666665</v>
      </c>
      <c r="MK235" t="str">
        <f t="shared" si="214"/>
        <v/>
      </c>
      <c r="ML235" t="str">
        <f t="shared" si="215"/>
        <v/>
      </c>
      <c r="MM235" t="str">
        <f t="shared" si="216"/>
        <v/>
      </c>
      <c r="MN235" t="str">
        <f t="shared" si="217"/>
        <v/>
      </c>
      <c r="MO235" t="str">
        <f t="shared" si="218"/>
        <v/>
      </c>
      <c r="MP235" t="str">
        <f t="shared" si="219"/>
        <v/>
      </c>
      <c r="MQ235">
        <f t="shared" si="220"/>
        <v>1</v>
      </c>
      <c r="MR235">
        <f t="shared" si="221"/>
        <v>1.3333333333333333</v>
      </c>
      <c r="MS235" t="str">
        <f t="shared" si="222"/>
        <v/>
      </c>
      <c r="MT235" t="str">
        <f t="shared" si="223"/>
        <v/>
      </c>
      <c r="MU235" s="77" t="str">
        <f t="shared" si="179"/>
        <v/>
      </c>
      <c r="MV235" t="str">
        <f t="shared" si="180"/>
        <v/>
      </c>
      <c r="MY235" t="str">
        <f t="shared" si="181"/>
        <v/>
      </c>
      <c r="NB235" t="str">
        <f t="shared" si="182"/>
        <v/>
      </c>
      <c r="NC235" t="str">
        <f t="shared" si="183"/>
        <v/>
      </c>
      <c r="ND235" t="str">
        <f t="shared" si="184"/>
        <v/>
      </c>
      <c r="NE235" t="str">
        <f t="shared" si="185"/>
        <v/>
      </c>
      <c r="NF235" t="str">
        <f t="shared" si="186"/>
        <v/>
      </c>
      <c r="NG235" t="str">
        <f t="shared" si="187"/>
        <v/>
      </c>
      <c r="NH235">
        <f t="shared" si="188"/>
        <v>1</v>
      </c>
      <c r="NI235">
        <f t="shared" si="189"/>
        <v>1</v>
      </c>
      <c r="NJ235">
        <f t="shared" si="190"/>
        <v>0</v>
      </c>
      <c r="NK235">
        <f t="shared" si="191"/>
        <v>0</v>
      </c>
      <c r="NL235">
        <f t="shared" si="192"/>
        <v>1</v>
      </c>
      <c r="NM235">
        <f t="shared" si="193"/>
        <v>0</v>
      </c>
      <c r="NN235" s="77">
        <f t="shared" si="194"/>
        <v>0</v>
      </c>
      <c r="NO235" s="77">
        <f t="shared" si="195"/>
        <v>1</v>
      </c>
      <c r="NP235" s="77">
        <f t="shared" si="196"/>
        <v>1</v>
      </c>
      <c r="NQ235" s="77">
        <f t="shared" si="197"/>
        <v>1</v>
      </c>
      <c r="NR235" s="77">
        <f t="shared" si="198"/>
        <v>1</v>
      </c>
      <c r="NS235" s="77">
        <f t="shared" si="199"/>
        <v>1</v>
      </c>
      <c r="NT235" s="77">
        <f t="shared" si="200"/>
        <v>1</v>
      </c>
      <c r="NU235" s="77">
        <f t="shared" si="201"/>
        <v>1</v>
      </c>
      <c r="NV235" s="77">
        <f t="shared" si="202"/>
        <v>1</v>
      </c>
      <c r="NW235" s="77"/>
      <c r="NX235" s="77"/>
      <c r="NY235" s="77" t="str">
        <f t="shared" si="224"/>
        <v/>
      </c>
      <c r="NZ235" s="77" t="str">
        <f t="shared" si="225"/>
        <v/>
      </c>
      <c r="OA235" s="77" t="str">
        <f t="shared" si="226"/>
        <v/>
      </c>
      <c r="OB235" s="77" t="str">
        <f t="shared" si="203"/>
        <v/>
      </c>
      <c r="OC235" t="str">
        <f t="shared" si="204"/>
        <v/>
      </c>
      <c r="OD235" s="77" t="str">
        <f t="shared" si="227"/>
        <v/>
      </c>
      <c r="OE235">
        <f t="shared" si="205"/>
        <v>0.73333333333333328</v>
      </c>
      <c r="OF235">
        <f t="shared" si="206"/>
        <v>0.72727272727272729</v>
      </c>
      <c r="OG235">
        <f t="shared" si="228"/>
        <v>0.75</v>
      </c>
      <c r="OH235" t="str">
        <f t="shared" si="207"/>
        <v/>
      </c>
      <c r="OI235" t="str">
        <f t="shared" si="229"/>
        <v/>
      </c>
      <c r="OJ235" s="77" t="str">
        <f t="shared" si="230"/>
        <v/>
      </c>
      <c r="OK235">
        <v>0</v>
      </c>
      <c r="OM235">
        <v>5</v>
      </c>
      <c r="ON235">
        <v>1</v>
      </c>
      <c r="OO235" s="161" t="s">
        <v>353</v>
      </c>
      <c r="OP235">
        <f t="shared" si="231"/>
        <v>15</v>
      </c>
      <c r="OQ235">
        <v>0</v>
      </c>
      <c r="OR235">
        <v>8</v>
      </c>
      <c r="OS235" t="str">
        <f t="shared" si="232"/>
        <v/>
      </c>
    </row>
    <row r="236" spans="1:409" ht="18" customHeight="1">
      <c r="F236">
        <v>1</v>
      </c>
      <c r="G236">
        <v>1</v>
      </c>
      <c r="H236" s="112" t="s">
        <v>6259</v>
      </c>
      <c r="I236" s="112" t="s">
        <v>6259</v>
      </c>
      <c r="J236" s="22"/>
      <c r="K236" s="23">
        <v>44270.531342592592</v>
      </c>
      <c r="L236" s="23">
        <v>44270.59652777778</v>
      </c>
      <c r="M236" s="24">
        <v>100</v>
      </c>
      <c r="N236" s="24">
        <v>1</v>
      </c>
      <c r="O236" s="74">
        <v>1</v>
      </c>
      <c r="P236" s="25" t="s">
        <v>313</v>
      </c>
      <c r="Q236" s="24">
        <v>5632</v>
      </c>
      <c r="R236" s="24">
        <v>1</v>
      </c>
      <c r="S236" s="23">
        <v>44270.596549398149</v>
      </c>
      <c r="T236" s="25" t="s">
        <v>314</v>
      </c>
      <c r="U236" s="25" t="s">
        <v>2136</v>
      </c>
      <c r="V236" s="25" t="s">
        <v>2137</v>
      </c>
      <c r="W236" s="25" t="s">
        <v>317</v>
      </c>
      <c r="X236" s="24">
        <v>18.97</v>
      </c>
      <c r="Y236" s="24">
        <v>32.578000000000003</v>
      </c>
      <c r="Z236" s="24">
        <v>34.438000000000002</v>
      </c>
      <c r="AA236" s="24">
        <v>3</v>
      </c>
      <c r="AB236" s="24">
        <v>3</v>
      </c>
      <c r="AC236" s="24">
        <v>1</v>
      </c>
      <c r="AD236" s="24">
        <v>0</v>
      </c>
      <c r="AE236" s="24">
        <v>0</v>
      </c>
      <c r="AF236" s="24">
        <v>0</v>
      </c>
      <c r="AG236" s="24">
        <v>0</v>
      </c>
      <c r="AH236" s="24">
        <v>3</v>
      </c>
      <c r="AI236" s="24">
        <v>1</v>
      </c>
      <c r="AJ236" s="25" t="s">
        <v>6260</v>
      </c>
      <c r="AK236" s="24">
        <v>4.4370000000000003</v>
      </c>
      <c r="AL236" s="24">
        <v>11.209</v>
      </c>
      <c r="AM236" s="24">
        <v>14.6</v>
      </c>
      <c r="AN236" s="24">
        <v>3</v>
      </c>
      <c r="AO236" s="24">
        <v>2</v>
      </c>
      <c r="AP236" s="24">
        <v>0</v>
      </c>
      <c r="AQ236" s="24">
        <v>124.453</v>
      </c>
      <c r="AR236" s="24">
        <v>124.453</v>
      </c>
      <c r="AS236" s="24">
        <v>177.453</v>
      </c>
      <c r="AT236" s="24">
        <v>1</v>
      </c>
      <c r="AU236" s="24">
        <v>133.654</v>
      </c>
      <c r="AV236" s="24">
        <v>506.65300000000002</v>
      </c>
      <c r="AW236" s="24">
        <v>683.87</v>
      </c>
      <c r="AX236" s="24">
        <v>13</v>
      </c>
      <c r="AY236" s="25" t="s">
        <v>6261</v>
      </c>
      <c r="AZ236" s="25" t="s">
        <v>640</v>
      </c>
      <c r="BA236" s="25"/>
      <c r="BB236" s="74">
        <v>0</v>
      </c>
      <c r="BC236" s="25" t="s">
        <v>6262</v>
      </c>
      <c r="BD236" s="24">
        <v>9.9160000000000004</v>
      </c>
      <c r="BE236" s="24">
        <v>496.22899999999998</v>
      </c>
      <c r="BF236" s="24">
        <v>554.18200000000002</v>
      </c>
      <c r="BG236" s="24">
        <v>8</v>
      </c>
      <c r="BH236" s="24">
        <v>11.385</v>
      </c>
      <c r="BI236" s="24">
        <v>12.077</v>
      </c>
      <c r="BJ236" s="24">
        <v>28.507999999999999</v>
      </c>
      <c r="BK236" s="24">
        <v>2</v>
      </c>
      <c r="BL236" s="25" t="s">
        <v>6263</v>
      </c>
      <c r="BM236" s="24">
        <v>8.7550000000000008</v>
      </c>
      <c r="BN236" s="24">
        <v>8.7550000000000008</v>
      </c>
      <c r="BO236" s="24">
        <v>48.180999999999997</v>
      </c>
      <c r="BP236" s="24">
        <v>1</v>
      </c>
      <c r="BQ236" s="24">
        <v>85</v>
      </c>
      <c r="BR236" s="24">
        <v>78</v>
      </c>
      <c r="BS236" s="24">
        <v>106.771</v>
      </c>
      <c r="BT236" s="24">
        <v>238.48400000000001</v>
      </c>
      <c r="BU236" s="24">
        <v>269.39499999999998</v>
      </c>
      <c r="BV236" s="24">
        <v>4</v>
      </c>
      <c r="BW236" s="25" t="s">
        <v>448</v>
      </c>
      <c r="BX236" s="25" t="s">
        <v>448</v>
      </c>
      <c r="BY236" s="25"/>
      <c r="BZ236" s="74">
        <v>0</v>
      </c>
      <c r="CA236" s="25" t="s">
        <v>6264</v>
      </c>
      <c r="CB236" s="24">
        <v>89.516000000000005</v>
      </c>
      <c r="CC236" s="24">
        <v>142.559</v>
      </c>
      <c r="CD236" s="24">
        <v>182.94300000000001</v>
      </c>
      <c r="CE236" s="24">
        <v>2</v>
      </c>
      <c r="CF236" s="24">
        <v>80</v>
      </c>
      <c r="CG236" s="24">
        <v>79</v>
      </c>
      <c r="CH236" s="24">
        <v>81.917000000000002</v>
      </c>
      <c r="CI236" s="24">
        <v>140.03200000000001</v>
      </c>
      <c r="CJ236" s="24">
        <v>175.13800000000001</v>
      </c>
      <c r="CK236" s="24">
        <v>8</v>
      </c>
      <c r="CL236" s="99" t="s">
        <v>380</v>
      </c>
      <c r="CM236" s="96" t="s">
        <v>6265</v>
      </c>
      <c r="CN236" s="24">
        <v>25.77</v>
      </c>
      <c r="CO236" s="24">
        <v>25.77</v>
      </c>
      <c r="CP236" s="24">
        <v>154.50200000000001</v>
      </c>
      <c r="CQ236" s="24">
        <v>1</v>
      </c>
      <c r="CR236" s="24">
        <v>85</v>
      </c>
      <c r="CS236" s="24">
        <v>66</v>
      </c>
      <c r="CT236" s="24">
        <v>4</v>
      </c>
      <c r="CU236" s="24">
        <v>0</v>
      </c>
      <c r="CV236" s="25" t="s">
        <v>1031</v>
      </c>
      <c r="CW236" s="24">
        <v>3.931</v>
      </c>
      <c r="CX236" s="24">
        <v>489.226</v>
      </c>
      <c r="CY236" s="24">
        <v>492.36399999999998</v>
      </c>
      <c r="CZ236" s="24">
        <v>2</v>
      </c>
      <c r="DA236" s="24">
        <v>8.1389999999999993</v>
      </c>
      <c r="DB236" s="24">
        <v>12.917</v>
      </c>
      <c r="DC236" s="24">
        <v>27.991</v>
      </c>
      <c r="DD236" s="24">
        <v>2</v>
      </c>
      <c r="DE236" s="25" t="s">
        <v>6266</v>
      </c>
      <c r="DF236" s="24">
        <v>47.302</v>
      </c>
      <c r="DG236" s="24">
        <v>53.680999999999997</v>
      </c>
      <c r="DH236" s="24">
        <v>54.548999999999999</v>
      </c>
      <c r="DI236" s="24">
        <v>3</v>
      </c>
      <c r="DJ236" s="24">
        <v>58</v>
      </c>
      <c r="DK236" s="24">
        <v>56</v>
      </c>
      <c r="DL236" s="24">
        <v>166.113</v>
      </c>
      <c r="DM236" s="24">
        <v>170.54400000000001</v>
      </c>
      <c r="DN236" s="24">
        <v>189.09</v>
      </c>
      <c r="DO236" s="24">
        <v>2</v>
      </c>
      <c r="DP236" s="25" t="s">
        <v>1087</v>
      </c>
      <c r="DQ236" s="25" t="s">
        <v>377</v>
      </c>
      <c r="DR236" s="25"/>
      <c r="DS236" s="74">
        <v>0</v>
      </c>
      <c r="DT236" s="25" t="s">
        <v>6267</v>
      </c>
      <c r="DU236" s="24">
        <v>43.765999999999998</v>
      </c>
      <c r="DV236" s="24">
        <v>166.05600000000001</v>
      </c>
      <c r="DW236" s="24">
        <v>170.03200000000001</v>
      </c>
      <c r="DX236" s="24">
        <v>3</v>
      </c>
      <c r="DY236" s="24">
        <v>85</v>
      </c>
      <c r="DZ236" s="24">
        <v>77</v>
      </c>
      <c r="EA236" s="24">
        <v>96.134</v>
      </c>
      <c r="EB236" s="24">
        <v>121.765</v>
      </c>
      <c r="EC236" s="24">
        <v>125.631</v>
      </c>
      <c r="ED236" s="24">
        <v>4</v>
      </c>
      <c r="EE236" s="96" t="s">
        <v>380</v>
      </c>
      <c r="EF236" s="96" t="s">
        <v>380</v>
      </c>
      <c r="EG236" s="24">
        <v>69.777000000000001</v>
      </c>
      <c r="EH236" s="24">
        <v>69.777000000000001</v>
      </c>
      <c r="EI236" s="24">
        <v>177.73099999999999</v>
      </c>
      <c r="EJ236" s="24">
        <v>1</v>
      </c>
      <c r="EK236" s="24">
        <v>70</v>
      </c>
      <c r="EL236" s="24">
        <v>85</v>
      </c>
      <c r="EM236" s="24">
        <v>4</v>
      </c>
      <c r="EN236" s="24">
        <v>0</v>
      </c>
      <c r="EO236" s="25" t="s">
        <v>6268</v>
      </c>
      <c r="EP236" s="24">
        <v>47.905000000000001</v>
      </c>
      <c r="EQ236" s="24">
        <v>59.88</v>
      </c>
      <c r="ER236" s="24">
        <v>62.222999999999999</v>
      </c>
      <c r="ES236" s="24">
        <v>4</v>
      </c>
      <c r="ET236" s="25" t="s">
        <v>6209</v>
      </c>
      <c r="EU236" s="24">
        <v>39.536000000000001</v>
      </c>
      <c r="EV236" s="24">
        <v>39.536000000000001</v>
      </c>
      <c r="EW236" s="24">
        <v>248.548</v>
      </c>
      <c r="EX236" s="24">
        <v>1</v>
      </c>
      <c r="EY236" s="24">
        <v>56</v>
      </c>
      <c r="EZ236" s="24">
        <v>74</v>
      </c>
      <c r="FA236" s="24">
        <v>13.207000000000001</v>
      </c>
      <c r="FB236" s="24">
        <v>85.9</v>
      </c>
      <c r="FC236" s="24">
        <v>89.555000000000007</v>
      </c>
      <c r="FD236" s="24">
        <v>8</v>
      </c>
      <c r="FE236" s="25" t="s">
        <v>6269</v>
      </c>
      <c r="FF236" s="24">
        <v>1</v>
      </c>
      <c r="FG236" s="24">
        <v>2</v>
      </c>
      <c r="FH236" s="24">
        <v>4</v>
      </c>
      <c r="FI236" s="24">
        <v>0</v>
      </c>
      <c r="FJ236" s="24">
        <v>1</v>
      </c>
      <c r="FK236" s="24">
        <v>0</v>
      </c>
      <c r="FL236" s="25" t="s">
        <v>313</v>
      </c>
      <c r="FM236" s="25" t="s">
        <v>313</v>
      </c>
      <c r="FN236" s="24">
        <v>1</v>
      </c>
      <c r="FO236" s="24">
        <v>6.2809999999999997</v>
      </c>
      <c r="FP236" s="24">
        <v>55.548999999999999</v>
      </c>
      <c r="FQ236" s="24">
        <v>61.774000000000001</v>
      </c>
      <c r="FR236" s="24">
        <v>10</v>
      </c>
      <c r="FS236" s="25" t="s">
        <v>323</v>
      </c>
      <c r="FT236" s="25" t="s">
        <v>323</v>
      </c>
      <c r="FU236" s="25"/>
      <c r="FV236" s="74">
        <v>1</v>
      </c>
      <c r="FW236" s="25" t="s">
        <v>6270</v>
      </c>
      <c r="FX236" s="25" t="s">
        <v>339</v>
      </c>
      <c r="FY236" s="24">
        <v>73.228999999999999</v>
      </c>
      <c r="FZ236" s="24">
        <v>142.87899999999999</v>
      </c>
      <c r="GA236" s="24">
        <v>143.80699999999999</v>
      </c>
      <c r="GB236" s="24">
        <v>10</v>
      </c>
      <c r="GC236" s="25" t="s">
        <v>6271</v>
      </c>
      <c r="GD236" s="25" t="s">
        <v>438</v>
      </c>
      <c r="GE236" s="25"/>
      <c r="GF236" s="74">
        <v>0</v>
      </c>
      <c r="GG236" s="25" t="s">
        <v>6272</v>
      </c>
      <c r="GH236" s="25" t="s">
        <v>456</v>
      </c>
      <c r="GI236" s="24">
        <v>40.366</v>
      </c>
      <c r="GJ236" s="24">
        <v>53.084000000000003</v>
      </c>
      <c r="GK236" s="24">
        <v>82.120999999999995</v>
      </c>
      <c r="GL236" s="24">
        <v>6</v>
      </c>
      <c r="GM236" s="24">
        <v>1</v>
      </c>
      <c r="GN236" s="25" t="s">
        <v>6273</v>
      </c>
      <c r="GO236" s="24">
        <v>0.873</v>
      </c>
      <c r="GP236" s="24">
        <v>2.8450000000000002</v>
      </c>
      <c r="GQ236" s="24">
        <v>6.4409999999999998</v>
      </c>
      <c r="GR236" s="24">
        <v>2</v>
      </c>
      <c r="GS236" s="24">
        <v>1</v>
      </c>
      <c r="GT236" s="24">
        <v>4</v>
      </c>
      <c r="GU236" s="24">
        <v>0</v>
      </c>
      <c r="GV236" s="24">
        <v>1</v>
      </c>
      <c r="GW236" s="25" t="s">
        <v>448</v>
      </c>
      <c r="GX236" s="24">
        <v>6.1059999999999999</v>
      </c>
      <c r="GY236" s="24">
        <v>36.926000000000002</v>
      </c>
      <c r="GZ236" s="24">
        <v>38.380000000000003</v>
      </c>
      <c r="HA236" s="24">
        <v>8</v>
      </c>
      <c r="HB236" s="24">
        <v>1</v>
      </c>
      <c r="HC236" s="24">
        <v>1</v>
      </c>
      <c r="HD236" s="24">
        <v>1</v>
      </c>
      <c r="HE236" s="24">
        <v>1</v>
      </c>
      <c r="HF236" s="24">
        <v>1</v>
      </c>
      <c r="HG236" s="24">
        <v>1</v>
      </c>
      <c r="HH236" s="24">
        <v>1</v>
      </c>
      <c r="HI236" s="25" t="s">
        <v>3684</v>
      </c>
      <c r="HJ236" s="25" t="s">
        <v>3685</v>
      </c>
      <c r="HK236" s="8"/>
      <c r="HL236" s="25" t="s">
        <v>6259</v>
      </c>
      <c r="HM236" s="23">
        <v>44273.542291666665</v>
      </c>
      <c r="HN236" s="23">
        <v>44273.576215277775</v>
      </c>
      <c r="HO236" s="24">
        <v>100</v>
      </c>
      <c r="HP236" s="24">
        <v>2931</v>
      </c>
      <c r="HQ236" s="24">
        <v>1</v>
      </c>
      <c r="HR236" s="23">
        <v>44273.576237719906</v>
      </c>
      <c r="HS236" s="25" t="s">
        <v>314</v>
      </c>
      <c r="HT236" s="25" t="s">
        <v>2136</v>
      </c>
      <c r="HU236" s="25" t="s">
        <v>2137</v>
      </c>
      <c r="HV236" s="25" t="s">
        <v>317</v>
      </c>
      <c r="HW236" s="24">
        <v>1</v>
      </c>
      <c r="HX236" s="24">
        <v>2</v>
      </c>
      <c r="HY236" s="24">
        <v>1</v>
      </c>
      <c r="HZ236" s="24">
        <v>1</v>
      </c>
      <c r="IA236" s="24">
        <v>1</v>
      </c>
      <c r="IB236" s="24">
        <v>1</v>
      </c>
      <c r="IC236" s="24">
        <v>1</v>
      </c>
      <c r="ID236" s="24">
        <v>1</v>
      </c>
      <c r="IE236" s="25" t="s">
        <v>6274</v>
      </c>
      <c r="IF236" s="24">
        <v>3</v>
      </c>
      <c r="IG236" s="24">
        <v>0</v>
      </c>
      <c r="IH236" s="25" t="s">
        <v>6275</v>
      </c>
      <c r="II236" s="25" t="s">
        <v>391</v>
      </c>
      <c r="IJ236" s="25"/>
      <c r="IK236" s="74">
        <v>1</v>
      </c>
      <c r="IL236" s="25" t="s">
        <v>6276</v>
      </c>
      <c r="IM236" s="74">
        <v>32</v>
      </c>
      <c r="IN236" s="25"/>
      <c r="IO236" s="74">
        <v>0</v>
      </c>
      <c r="IP236" s="25" t="s">
        <v>6277</v>
      </c>
      <c r="IQ236" s="25" t="s">
        <v>6278</v>
      </c>
      <c r="IR236" s="74">
        <v>132</v>
      </c>
      <c r="IS236" s="25"/>
      <c r="IT236" s="74">
        <v>0</v>
      </c>
      <c r="IU236" s="74">
        <v>21</v>
      </c>
      <c r="IV236" s="74">
        <v>21</v>
      </c>
      <c r="IW236" s="25"/>
      <c r="IX236" s="74">
        <v>1</v>
      </c>
      <c r="IY236" s="25" t="s">
        <v>6279</v>
      </c>
      <c r="IZ236" s="74">
        <v>40</v>
      </c>
      <c r="JA236" s="74">
        <v>40</v>
      </c>
      <c r="JB236" s="25"/>
      <c r="JC236" s="74">
        <v>1</v>
      </c>
      <c r="JD236" s="74">
        <v>240</v>
      </c>
      <c r="JE236" s="74">
        <v>240</v>
      </c>
      <c r="JF236" s="25"/>
      <c r="JG236" s="74">
        <v>0</v>
      </c>
      <c r="JH236" s="25" t="s">
        <v>6280</v>
      </c>
      <c r="JI236" s="24">
        <v>4</v>
      </c>
      <c r="JJ236" s="24">
        <v>0</v>
      </c>
      <c r="JK236" s="24">
        <v>3</v>
      </c>
      <c r="JL236" s="24">
        <v>1</v>
      </c>
      <c r="JM236" s="25" t="s">
        <v>6281</v>
      </c>
      <c r="JN236" s="24">
        <v>2</v>
      </c>
      <c r="JO236" s="24">
        <v>2</v>
      </c>
      <c r="JP236" s="24">
        <v>3</v>
      </c>
      <c r="JQ236" s="24">
        <v>3</v>
      </c>
      <c r="JR236" s="24">
        <v>2</v>
      </c>
      <c r="JS236" s="25" t="s">
        <v>6282</v>
      </c>
      <c r="JT236" s="24">
        <v>3</v>
      </c>
      <c r="JU236" s="24">
        <v>2</v>
      </c>
      <c r="JV236" s="25" t="s">
        <v>6282</v>
      </c>
      <c r="JW236" s="24">
        <v>1</v>
      </c>
      <c r="JX236" s="24">
        <v>3</v>
      </c>
      <c r="JY236" s="24">
        <v>0</v>
      </c>
      <c r="JZ236" s="24">
        <v>1</v>
      </c>
      <c r="KA236" s="24">
        <v>0</v>
      </c>
      <c r="KB236" s="25" t="s">
        <v>313</v>
      </c>
      <c r="KC236" s="25" t="s">
        <v>313</v>
      </c>
      <c r="KD236" s="24">
        <v>1</v>
      </c>
      <c r="KE236" s="24">
        <v>41.206000000000003</v>
      </c>
      <c r="KF236" s="24">
        <v>59.476999999999997</v>
      </c>
      <c r="KG236" s="24">
        <v>61.401000000000003</v>
      </c>
      <c r="KH236" s="24">
        <v>8</v>
      </c>
      <c r="KI236" s="24">
        <v>1</v>
      </c>
      <c r="KJ236" s="24">
        <v>1</v>
      </c>
      <c r="KK236" s="24">
        <v>1</v>
      </c>
      <c r="KL236" s="24">
        <v>1</v>
      </c>
      <c r="KM236" s="24">
        <v>1</v>
      </c>
      <c r="KN236" s="24">
        <v>11</v>
      </c>
      <c r="KO236" s="24">
        <v>1</v>
      </c>
      <c r="KP236" s="25" t="s">
        <v>326</v>
      </c>
      <c r="KQ236" s="25" t="s">
        <v>313</v>
      </c>
      <c r="KR236" s="24">
        <v>0</v>
      </c>
      <c r="KS236" s="25" t="s">
        <v>312</v>
      </c>
      <c r="KT236" s="25" t="s">
        <v>313</v>
      </c>
      <c r="KU236" s="24">
        <v>5</v>
      </c>
      <c r="KV236" s="24">
        <v>4</v>
      </c>
      <c r="KW236" s="24">
        <v>4</v>
      </c>
      <c r="KX236" s="24">
        <v>4</v>
      </c>
      <c r="KY236" s="24">
        <v>4</v>
      </c>
      <c r="KZ236" s="24">
        <v>4</v>
      </c>
      <c r="LA236" s="24">
        <v>5</v>
      </c>
      <c r="LB236" s="24">
        <v>4</v>
      </c>
      <c r="LC236" s="24">
        <v>5</v>
      </c>
      <c r="LD236" s="24">
        <v>4</v>
      </c>
      <c r="LE236" s="24">
        <v>4</v>
      </c>
      <c r="LF236" s="24">
        <v>4</v>
      </c>
      <c r="LG236" s="24">
        <v>4</v>
      </c>
      <c r="LH236" s="24">
        <v>5</v>
      </c>
      <c r="LI236" s="24">
        <v>5</v>
      </c>
      <c r="LJ236" s="24">
        <v>4</v>
      </c>
      <c r="LK236" s="24">
        <v>5</v>
      </c>
      <c r="LL236" s="24">
        <v>4</v>
      </c>
      <c r="LM236" s="24">
        <v>4</v>
      </c>
      <c r="LN236" s="24">
        <v>4</v>
      </c>
      <c r="LO236" s="24">
        <v>4</v>
      </c>
      <c r="LP236" s="24">
        <v>5</v>
      </c>
      <c r="LQ236" s="24">
        <v>5</v>
      </c>
      <c r="LR236" s="24">
        <v>4</v>
      </c>
      <c r="LS236" s="24">
        <v>4</v>
      </c>
      <c r="LT236" s="24">
        <v>5</v>
      </c>
      <c r="LU236" s="24">
        <v>5</v>
      </c>
      <c r="LV236" s="25" t="s">
        <v>6283</v>
      </c>
      <c r="LW236" s="25" t="s">
        <v>6284</v>
      </c>
      <c r="LX236" s="25" t="s">
        <v>6285</v>
      </c>
      <c r="LY236" s="25" t="s">
        <v>313</v>
      </c>
      <c r="LZ236" s="24">
        <v>60</v>
      </c>
      <c r="MA236">
        <f t="shared" si="175"/>
        <v>4</v>
      </c>
      <c r="MB236">
        <f t="shared" si="176"/>
        <v>6</v>
      </c>
      <c r="MC236">
        <f t="shared" si="177"/>
        <v>5</v>
      </c>
      <c r="MD236">
        <f t="shared" si="178"/>
        <v>5</v>
      </c>
      <c r="ME236">
        <f t="shared" si="208"/>
        <v>51</v>
      </c>
      <c r="MF236">
        <f t="shared" si="209"/>
        <v>0.66666666666666663</v>
      </c>
      <c r="MG236">
        <f t="shared" si="210"/>
        <v>1</v>
      </c>
      <c r="MH236">
        <f t="shared" si="211"/>
        <v>1</v>
      </c>
      <c r="MI236">
        <f t="shared" si="212"/>
        <v>1</v>
      </c>
      <c r="MJ236">
        <f t="shared" si="213"/>
        <v>4.25</v>
      </c>
      <c r="MK236">
        <f t="shared" si="214"/>
        <v>0.2</v>
      </c>
      <c r="ML236">
        <f t="shared" si="215"/>
        <v>3.4</v>
      </c>
      <c r="MM236">
        <f t="shared" si="216"/>
        <v>0</v>
      </c>
      <c r="MN236">
        <f t="shared" si="217"/>
        <v>4</v>
      </c>
      <c r="MO236">
        <f t="shared" si="218"/>
        <v>0.16666666666666666</v>
      </c>
      <c r="MP236">
        <f t="shared" si="219"/>
        <v>3.5</v>
      </c>
      <c r="MQ236">
        <f t="shared" si="220"/>
        <v>0</v>
      </c>
      <c r="MR236">
        <f t="shared" si="221"/>
        <v>3.3333333333333335</v>
      </c>
      <c r="MS236">
        <f t="shared" si="222"/>
        <v>74.142857142857139</v>
      </c>
      <c r="MT236">
        <f t="shared" si="223"/>
        <v>73.571428571428569</v>
      </c>
      <c r="MU236" s="77">
        <f t="shared" si="179"/>
        <v>0</v>
      </c>
      <c r="MV236">
        <f t="shared" si="180"/>
        <v>0</v>
      </c>
      <c r="MW236">
        <v>0</v>
      </c>
      <c r="MX236">
        <v>0</v>
      </c>
      <c r="MY236">
        <f t="shared" si="181"/>
        <v>0</v>
      </c>
      <c r="MZ236">
        <v>0</v>
      </c>
      <c r="NA236">
        <v>1</v>
      </c>
      <c r="NB236">
        <f t="shared" si="182"/>
        <v>1</v>
      </c>
      <c r="NC236">
        <f t="shared" si="183"/>
        <v>1</v>
      </c>
      <c r="ND236">
        <f t="shared" si="184"/>
        <v>0</v>
      </c>
      <c r="NE236">
        <f t="shared" si="185"/>
        <v>0.5</v>
      </c>
      <c r="NF236">
        <f t="shared" si="186"/>
        <v>1</v>
      </c>
      <c r="NG236">
        <f t="shared" si="187"/>
        <v>1</v>
      </c>
      <c r="NH236">
        <f t="shared" si="188"/>
        <v>1</v>
      </c>
      <c r="NI236">
        <f t="shared" si="189"/>
        <v>0</v>
      </c>
      <c r="NJ236">
        <f t="shared" si="190"/>
        <v>0</v>
      </c>
      <c r="NK236">
        <f t="shared" si="191"/>
        <v>1</v>
      </c>
      <c r="NL236">
        <f t="shared" si="192"/>
        <v>1</v>
      </c>
      <c r="NM236">
        <f t="shared" si="193"/>
        <v>0</v>
      </c>
      <c r="NN236" s="77">
        <f t="shared" si="194"/>
        <v>0.5</v>
      </c>
      <c r="NO236" s="77">
        <f t="shared" si="195"/>
        <v>0</v>
      </c>
      <c r="NP236" s="77">
        <f t="shared" si="196"/>
        <v>0</v>
      </c>
      <c r="NQ236" s="77">
        <f t="shared" si="197"/>
        <v>1</v>
      </c>
      <c r="NR236" s="77">
        <f t="shared" si="198"/>
        <v>0</v>
      </c>
      <c r="NS236" s="77">
        <f t="shared" si="199"/>
        <v>1</v>
      </c>
      <c r="NT236" s="77">
        <f t="shared" si="200"/>
        <v>0</v>
      </c>
      <c r="NU236" s="77">
        <f t="shared" si="201"/>
        <v>0</v>
      </c>
      <c r="NV236" s="77">
        <f t="shared" si="202"/>
        <v>0</v>
      </c>
      <c r="NW236" s="77" t="e">
        <f>IF(LEN(VLOOKUP(I:I,#REF!, 2, 0))=0, "", VLOOKUP(I:I,#REF!, 2, 0))</f>
        <v>#REF!</v>
      </c>
      <c r="NX236" s="77" t="e">
        <f>IF(LEN(VLOOKUP(I:I,#REF!, 3, 0))=0, "", VLOOKUP(I:I,#REF!, 3, 0))</f>
        <v>#REF!</v>
      </c>
      <c r="NY236" s="77">
        <f t="shared" si="224"/>
        <v>0.16666666666666666</v>
      </c>
      <c r="NZ236" s="77">
        <f t="shared" si="225"/>
        <v>0.25</v>
      </c>
      <c r="OA236" s="77">
        <f t="shared" si="226"/>
        <v>0</v>
      </c>
      <c r="OB236" s="77">
        <f t="shared" si="203"/>
        <v>0.75</v>
      </c>
      <c r="OC236">
        <f t="shared" si="204"/>
        <v>0.5</v>
      </c>
      <c r="OD236" s="77">
        <f t="shared" si="227"/>
        <v>0.875</v>
      </c>
      <c r="OE236">
        <f t="shared" si="205"/>
        <v>0.36666666666666664</v>
      </c>
      <c r="OF236">
        <f t="shared" si="206"/>
        <v>0.36363636363636365</v>
      </c>
      <c r="OG236" t="e">
        <f t="shared" si="228"/>
        <v>#REF!</v>
      </c>
      <c r="OH236">
        <f t="shared" si="207"/>
        <v>0.45833333333333331</v>
      </c>
      <c r="OI236">
        <f t="shared" si="229"/>
        <v>0.25</v>
      </c>
      <c r="OJ236" s="77">
        <f t="shared" si="230"/>
        <v>0.5625</v>
      </c>
      <c r="OK236" t="e">
        <f>IF(LEN(VLOOKUP(I:I,#REF!, 2, 0))=0, "", VLOOKUP(I:I,#REF!, 2, 0))</f>
        <v>#REF!</v>
      </c>
      <c r="OL236" t="e">
        <f>IF(LEN(VLOOKUP(I:I,#REF!, 3, 0))=0, "", VLOOKUP(I:I,#REF!, 3, 0))</f>
        <v>#REF!</v>
      </c>
      <c r="OM236">
        <v>4</v>
      </c>
      <c r="ON236">
        <v>1</v>
      </c>
      <c r="OO236" s="1">
        <v>0</v>
      </c>
      <c r="OP236">
        <f t="shared" si="231"/>
        <v>5</v>
      </c>
      <c r="OQ236">
        <v>0</v>
      </c>
      <c r="OR236">
        <v>8</v>
      </c>
      <c r="OS236">
        <f t="shared" si="232"/>
        <v>1</v>
      </c>
    </row>
    <row r="237" spans="1:409" ht="18" customHeight="1">
      <c r="E237">
        <v>1</v>
      </c>
      <c r="F237" t="s">
        <v>353</v>
      </c>
      <c r="G237" t="s">
        <v>353</v>
      </c>
      <c r="H237" s="112" t="s">
        <v>6286</v>
      </c>
      <c r="I237" s="112" t="s">
        <v>6286</v>
      </c>
      <c r="J237" s="22"/>
      <c r="K237" s="23">
        <v>44270.504467592589</v>
      </c>
      <c r="L237" s="23">
        <v>44273.542210648149</v>
      </c>
      <c r="M237" s="24">
        <v>100</v>
      </c>
      <c r="N237" s="24">
        <v>1</v>
      </c>
      <c r="O237" s="74">
        <v>1</v>
      </c>
      <c r="P237" s="25" t="s">
        <v>313</v>
      </c>
      <c r="Q237" s="24">
        <v>262461</v>
      </c>
      <c r="R237" s="24">
        <v>1</v>
      </c>
      <c r="S237" s="23">
        <v>44273.542225543984</v>
      </c>
      <c r="T237" s="25" t="s">
        <v>314</v>
      </c>
      <c r="U237" s="25" t="s">
        <v>2136</v>
      </c>
      <c r="V237" s="25" t="s">
        <v>2137</v>
      </c>
      <c r="W237" s="25" t="s">
        <v>317</v>
      </c>
      <c r="X237" s="24">
        <v>5.6120000000000001</v>
      </c>
      <c r="Y237" s="24">
        <v>14.994</v>
      </c>
      <c r="Z237" s="24">
        <v>17.841999999999999</v>
      </c>
      <c r="AA237" s="24">
        <v>3</v>
      </c>
      <c r="AB237" s="24">
        <v>2</v>
      </c>
      <c r="AC237" s="24">
        <v>2</v>
      </c>
      <c r="AD237" s="24">
        <v>0</v>
      </c>
      <c r="AE237" s="24">
        <v>2</v>
      </c>
      <c r="AF237" s="24">
        <v>3</v>
      </c>
      <c r="AG237" s="24">
        <v>2</v>
      </c>
      <c r="AH237" s="24">
        <v>0</v>
      </c>
      <c r="AI237" s="24">
        <v>1</v>
      </c>
      <c r="AJ237" s="25" t="s">
        <v>6287</v>
      </c>
      <c r="AK237" s="24">
        <v>5.97</v>
      </c>
      <c r="AL237" s="24">
        <v>8.1470000000000002</v>
      </c>
      <c r="AM237" s="24">
        <v>11.064</v>
      </c>
      <c r="AN237" s="24">
        <v>2</v>
      </c>
      <c r="AO237" s="24">
        <v>3</v>
      </c>
      <c r="AP237" s="24">
        <v>1</v>
      </c>
      <c r="AQ237" s="24">
        <v>155.916</v>
      </c>
      <c r="AR237" s="24">
        <v>155.916</v>
      </c>
      <c r="AS237" s="24">
        <v>160.35300000000001</v>
      </c>
      <c r="AT237" s="24">
        <v>1</v>
      </c>
      <c r="AU237" s="24">
        <v>45.704999999999998</v>
      </c>
      <c r="AV237" s="24">
        <v>116.96</v>
      </c>
      <c r="AW237" s="24">
        <v>119.8</v>
      </c>
      <c r="AX237" s="24">
        <v>7</v>
      </c>
      <c r="AY237" s="25" t="s">
        <v>6288</v>
      </c>
      <c r="AZ237" s="25" t="s">
        <v>377</v>
      </c>
      <c r="BA237" s="25"/>
      <c r="BB237" s="74">
        <v>1</v>
      </c>
      <c r="BC237" s="25" t="s">
        <v>6289</v>
      </c>
      <c r="BD237" s="24">
        <v>0</v>
      </c>
      <c r="BE237" s="24">
        <v>0</v>
      </c>
      <c r="BF237" s="24">
        <v>276.61799999999999</v>
      </c>
      <c r="BG237" s="24">
        <v>0</v>
      </c>
      <c r="BH237" s="24">
        <v>6.3719999999999999</v>
      </c>
      <c r="BI237" s="24">
        <v>6.3719999999999999</v>
      </c>
      <c r="BJ237" s="24">
        <v>9.1999999999999993</v>
      </c>
      <c r="BK237" s="24">
        <v>1</v>
      </c>
      <c r="BL237" s="25" t="s">
        <v>377</v>
      </c>
      <c r="BM237" s="24">
        <v>0</v>
      </c>
      <c r="BN237" s="24">
        <v>0</v>
      </c>
      <c r="BO237" s="24">
        <v>71.956000000000003</v>
      </c>
      <c r="BP237" s="24">
        <v>0</v>
      </c>
      <c r="BQ237" s="24">
        <v>77</v>
      </c>
      <c r="BR237" s="24">
        <v>63</v>
      </c>
      <c r="BS237" s="24">
        <v>47.713999999999999</v>
      </c>
      <c r="BT237" s="24">
        <v>51.189</v>
      </c>
      <c r="BU237" s="24">
        <v>85.593000000000004</v>
      </c>
      <c r="BV237" s="24">
        <v>2</v>
      </c>
      <c r="BW237" s="25" t="s">
        <v>357</v>
      </c>
      <c r="BX237" s="25" t="s">
        <v>357</v>
      </c>
      <c r="BY237" s="25"/>
      <c r="BZ237" s="74">
        <v>0</v>
      </c>
      <c r="CA237" s="25" t="s">
        <v>6290</v>
      </c>
      <c r="CB237" s="24">
        <v>49.703000000000003</v>
      </c>
      <c r="CC237" s="24">
        <v>49.703000000000003</v>
      </c>
      <c r="CD237" s="24">
        <v>51.021000000000001</v>
      </c>
      <c r="CE237" s="24">
        <v>1</v>
      </c>
      <c r="CF237" s="24">
        <v>43</v>
      </c>
      <c r="CG237" s="24">
        <v>53</v>
      </c>
      <c r="CH237" s="24">
        <v>94.334000000000003</v>
      </c>
      <c r="CI237" s="24">
        <v>100.316</v>
      </c>
      <c r="CJ237" s="24">
        <v>107.80200000000001</v>
      </c>
      <c r="CK237" s="24">
        <v>2</v>
      </c>
      <c r="CL237" s="99" t="s">
        <v>6291</v>
      </c>
      <c r="CM237" s="96" t="s">
        <v>416</v>
      </c>
      <c r="CN237" s="24">
        <v>0</v>
      </c>
      <c r="CO237" s="24">
        <v>0</v>
      </c>
      <c r="CP237" s="24">
        <v>211.68799999999999</v>
      </c>
      <c r="CQ237" s="24">
        <v>0</v>
      </c>
      <c r="CR237" s="24">
        <v>65</v>
      </c>
      <c r="CS237" s="24">
        <v>76</v>
      </c>
      <c r="CT237" s="24">
        <v>3</v>
      </c>
      <c r="CU237" s="24">
        <v>0</v>
      </c>
      <c r="CV237" s="25" t="s">
        <v>6292</v>
      </c>
      <c r="CW237" s="24">
        <v>619.44200000000001</v>
      </c>
      <c r="CX237" s="24">
        <v>619.44200000000001</v>
      </c>
      <c r="CY237" s="24">
        <v>620.31500000000005</v>
      </c>
      <c r="CZ237" s="24">
        <v>1</v>
      </c>
      <c r="DA237" s="24">
        <v>4.1109999999999998</v>
      </c>
      <c r="DB237" s="24">
        <v>4.1109999999999998</v>
      </c>
      <c r="DC237" s="24">
        <v>15.867000000000001</v>
      </c>
      <c r="DD237" s="24">
        <v>1</v>
      </c>
      <c r="DE237" s="25" t="s">
        <v>356</v>
      </c>
      <c r="DF237" s="24">
        <v>0</v>
      </c>
      <c r="DG237" s="24">
        <v>0</v>
      </c>
      <c r="DH237" s="24">
        <v>125.765</v>
      </c>
      <c r="DI237" s="24">
        <v>0</v>
      </c>
      <c r="DJ237" s="24">
        <v>50</v>
      </c>
      <c r="DK237" s="24">
        <v>60</v>
      </c>
      <c r="DL237" s="24">
        <v>593.56100000000004</v>
      </c>
      <c r="DM237" s="24">
        <v>602.56799999999998</v>
      </c>
      <c r="DN237" s="24">
        <v>611.774</v>
      </c>
      <c r="DO237" s="24">
        <v>2</v>
      </c>
      <c r="DP237" s="25" t="s">
        <v>356</v>
      </c>
      <c r="DQ237" s="25" t="s">
        <v>320</v>
      </c>
      <c r="DR237" s="25"/>
      <c r="DS237" s="74">
        <v>-888</v>
      </c>
      <c r="DT237" s="25" t="s">
        <v>6293</v>
      </c>
      <c r="DU237" s="24">
        <v>4.3479999999999999</v>
      </c>
      <c r="DV237" s="24">
        <v>4.3479999999999999</v>
      </c>
      <c r="DW237" s="24">
        <v>78.94</v>
      </c>
      <c r="DX237" s="24">
        <v>1</v>
      </c>
      <c r="DY237" s="24">
        <v>76</v>
      </c>
      <c r="DZ237" s="24">
        <v>79</v>
      </c>
      <c r="EA237" s="24">
        <v>40.393999999999998</v>
      </c>
      <c r="EB237" s="24">
        <v>61.274000000000001</v>
      </c>
      <c r="EC237" s="24">
        <v>73.236000000000004</v>
      </c>
      <c r="ED237" s="24">
        <v>2</v>
      </c>
      <c r="EE237" s="96" t="s">
        <v>3568</v>
      </c>
      <c r="EF237" s="96" t="s">
        <v>2571</v>
      </c>
      <c r="EG237" s="24">
        <v>104.426</v>
      </c>
      <c r="EH237" s="24">
        <v>104.426</v>
      </c>
      <c r="EI237" s="24">
        <v>174.78800000000001</v>
      </c>
      <c r="EJ237" s="24">
        <v>1</v>
      </c>
      <c r="EK237" s="24">
        <v>82</v>
      </c>
      <c r="EL237" s="24">
        <v>84</v>
      </c>
      <c r="EM237" s="24">
        <v>4</v>
      </c>
      <c r="EN237" s="24">
        <v>1</v>
      </c>
      <c r="EO237" s="25" t="s">
        <v>6294</v>
      </c>
      <c r="EP237" s="24">
        <v>9.8160000000000007</v>
      </c>
      <c r="EQ237" s="24">
        <v>24.573</v>
      </c>
      <c r="ER237" s="24">
        <v>27.64</v>
      </c>
      <c r="ES237" s="24">
        <v>6</v>
      </c>
      <c r="ET237" s="25" t="s">
        <v>334</v>
      </c>
      <c r="EU237" s="24">
        <v>0</v>
      </c>
      <c r="EV237" s="24">
        <v>0</v>
      </c>
      <c r="EW237" s="24">
        <v>243.953</v>
      </c>
      <c r="EX237" s="24">
        <v>0</v>
      </c>
      <c r="EY237" s="24">
        <v>95</v>
      </c>
      <c r="EZ237" s="24">
        <v>85</v>
      </c>
      <c r="FA237" s="24">
        <v>146.42400000000001</v>
      </c>
      <c r="FB237" s="24">
        <v>190.852</v>
      </c>
      <c r="FC237" s="24">
        <v>194.74</v>
      </c>
      <c r="FD237" s="24">
        <v>8</v>
      </c>
      <c r="FE237" s="25" t="s">
        <v>356</v>
      </c>
      <c r="FF237" s="24">
        <v>4</v>
      </c>
      <c r="FG237" s="24">
        <v>2</v>
      </c>
      <c r="FH237" s="24">
        <v>2</v>
      </c>
      <c r="FI237" s="24">
        <v>2</v>
      </c>
      <c r="FJ237" s="24">
        <v>1</v>
      </c>
      <c r="FK237" s="24">
        <v>0</v>
      </c>
      <c r="FL237" s="25" t="s">
        <v>313</v>
      </c>
      <c r="FM237" s="25" t="s">
        <v>313</v>
      </c>
      <c r="FN237" s="24">
        <v>1</v>
      </c>
      <c r="FO237" s="24">
        <v>26.004999999999999</v>
      </c>
      <c r="FP237" s="24">
        <v>139.684</v>
      </c>
      <c r="FQ237" s="24">
        <v>141.22200000000001</v>
      </c>
      <c r="FR237" s="24">
        <v>6</v>
      </c>
      <c r="FS237" s="25" t="s">
        <v>323</v>
      </c>
      <c r="FT237" s="25" t="s">
        <v>323</v>
      </c>
      <c r="FU237" s="25"/>
      <c r="FV237" s="74">
        <v>1</v>
      </c>
      <c r="FW237" s="25" t="s">
        <v>3811</v>
      </c>
      <c r="FX237" s="25" t="s">
        <v>1274</v>
      </c>
      <c r="FY237" s="24">
        <v>85.644999999999996</v>
      </c>
      <c r="FZ237" s="24">
        <v>120.541</v>
      </c>
      <c r="GA237" s="24">
        <v>122.146</v>
      </c>
      <c r="GB237" s="24">
        <v>20</v>
      </c>
      <c r="GC237" s="25" t="s">
        <v>378</v>
      </c>
      <c r="GD237" s="25" t="s">
        <v>378</v>
      </c>
      <c r="GE237" s="25"/>
      <c r="GF237" s="74">
        <v>0</v>
      </c>
      <c r="GG237" s="25" t="s">
        <v>356</v>
      </c>
      <c r="GH237" s="25" t="s">
        <v>336</v>
      </c>
      <c r="GI237" s="24">
        <v>3.6739999999999999</v>
      </c>
      <c r="GJ237" s="24">
        <v>9.7460000000000004</v>
      </c>
      <c r="GK237" s="24">
        <v>20.963000000000001</v>
      </c>
      <c r="GL237" s="24">
        <v>3</v>
      </c>
      <c r="GM237" s="24">
        <v>3</v>
      </c>
      <c r="GN237" s="25" t="s">
        <v>356</v>
      </c>
      <c r="GO237" s="24">
        <v>149.34100000000001</v>
      </c>
      <c r="GP237" s="24">
        <v>149.34100000000001</v>
      </c>
      <c r="GQ237" s="24">
        <v>151.05099999999999</v>
      </c>
      <c r="GR237" s="24">
        <v>1</v>
      </c>
      <c r="GS237" s="24">
        <v>2</v>
      </c>
      <c r="GT237" s="24">
        <v>3</v>
      </c>
      <c r="GU237" s="24">
        <v>1</v>
      </c>
      <c r="GV237" s="24">
        <v>2</v>
      </c>
      <c r="GW237" s="25" t="s">
        <v>448</v>
      </c>
      <c r="GX237" s="24">
        <v>138.739</v>
      </c>
      <c r="GY237" s="24">
        <v>175.42500000000001</v>
      </c>
      <c r="GZ237" s="24">
        <v>176.7</v>
      </c>
      <c r="HA237" s="24">
        <v>9</v>
      </c>
      <c r="HB237" s="24">
        <v>4</v>
      </c>
      <c r="HC237" s="24">
        <v>3</v>
      </c>
      <c r="HD237" s="24">
        <v>3</v>
      </c>
      <c r="HE237" s="24">
        <v>1</v>
      </c>
      <c r="HF237" s="24">
        <v>2</v>
      </c>
      <c r="HG237" s="24">
        <v>4</v>
      </c>
      <c r="HH237" s="24">
        <v>3</v>
      </c>
      <c r="HI237" s="25" t="s">
        <v>3684</v>
      </c>
      <c r="HJ237" s="25" t="s">
        <v>3685</v>
      </c>
      <c r="HK237" s="8"/>
      <c r="HL237" s="25" t="s">
        <v>6286</v>
      </c>
      <c r="HM237" s="27"/>
      <c r="HN237" s="27"/>
      <c r="HO237" s="27"/>
      <c r="HP237" s="27"/>
      <c r="HQ237" s="27"/>
      <c r="HR237" s="27"/>
      <c r="HS237" s="27"/>
      <c r="HT237" s="27"/>
      <c r="HU237" s="27"/>
      <c r="HV237" s="27"/>
      <c r="HW237" s="27"/>
      <c r="HX237" s="27"/>
      <c r="HY237" s="27"/>
      <c r="HZ237" s="27"/>
      <c r="IA237" s="27"/>
      <c r="IB237" s="27"/>
      <c r="IC237" s="27"/>
      <c r="ID237" s="27"/>
      <c r="IE237" s="27"/>
      <c r="IF237" s="27"/>
      <c r="IG237" s="27"/>
      <c r="IH237" s="27"/>
      <c r="II237" s="27" t="s">
        <v>320</v>
      </c>
      <c r="IJ237" s="27"/>
      <c r="IK237" s="24">
        <v>-999</v>
      </c>
      <c r="IL237" s="27"/>
      <c r="IM237" s="27" t="s">
        <v>320</v>
      </c>
      <c r="IN237" s="27"/>
      <c r="IO237" s="74">
        <v>-999</v>
      </c>
      <c r="IP237" s="27"/>
      <c r="IQ237" s="27"/>
      <c r="IR237" s="27" t="s">
        <v>320</v>
      </c>
      <c r="IS237" s="27"/>
      <c r="IT237" s="24">
        <v>-999</v>
      </c>
      <c r="IU237" s="27"/>
      <c r="IV237" s="27" t="s">
        <v>320</v>
      </c>
      <c r="IW237" s="27"/>
      <c r="IX237" s="24">
        <v>-999</v>
      </c>
      <c r="IY237" s="27"/>
      <c r="IZ237" s="27"/>
      <c r="JA237" s="27" t="s">
        <v>320</v>
      </c>
      <c r="JB237" s="27"/>
      <c r="JC237" s="24">
        <v>-999</v>
      </c>
      <c r="JD237" s="27"/>
      <c r="JE237" s="27" t="s">
        <v>320</v>
      </c>
      <c r="JF237" s="27"/>
      <c r="JG237" s="24">
        <v>-999</v>
      </c>
      <c r="JH237" s="27"/>
      <c r="JI237" s="27"/>
      <c r="JJ237" s="27"/>
      <c r="JK237" s="27"/>
      <c r="JL237" s="27"/>
      <c r="JM237" s="27"/>
      <c r="JN237" s="27"/>
      <c r="JO237" s="27"/>
      <c r="JP237" s="27"/>
      <c r="JQ237" s="27"/>
      <c r="JR237" s="27"/>
      <c r="JS237" s="27"/>
      <c r="JT237" s="27"/>
      <c r="JU237" s="27"/>
      <c r="JV237" s="27"/>
      <c r="JW237" s="27"/>
      <c r="JX237" s="27"/>
      <c r="JY237" s="27"/>
      <c r="JZ237" s="27"/>
      <c r="KA237" s="27"/>
      <c r="KB237" s="27"/>
      <c r="KC237" s="27"/>
      <c r="KD237" s="27"/>
      <c r="KE237" s="27"/>
      <c r="KF237" s="27"/>
      <c r="KG237" s="27"/>
      <c r="KH237" s="27"/>
      <c r="KI237" s="27"/>
      <c r="KJ237" s="27"/>
      <c r="KK237" s="27"/>
      <c r="KL237" s="27"/>
      <c r="KM237" s="27"/>
      <c r="KN237" s="27"/>
      <c r="KO237" s="27"/>
      <c r="KP237" s="27"/>
      <c r="KQ237" s="27"/>
      <c r="KR237" s="27"/>
      <c r="KS237" s="27"/>
      <c r="KT237" s="27"/>
      <c r="KU237" s="27"/>
      <c r="KV237" s="27"/>
      <c r="KW237" s="27"/>
      <c r="KX237" s="27"/>
      <c r="KY237" s="27"/>
      <c r="KZ237" s="27"/>
      <c r="LA237" s="27"/>
      <c r="LB237" s="27"/>
      <c r="LC237" s="27"/>
      <c r="LD237" s="27"/>
      <c r="LE237" s="27"/>
      <c r="LF237" s="27"/>
      <c r="LG237" s="27"/>
      <c r="LH237" s="27"/>
      <c r="LI237" s="27"/>
      <c r="LJ237" s="27"/>
      <c r="LK237" s="27"/>
      <c r="LL237" s="27"/>
      <c r="LM237" s="27"/>
      <c r="LN237" s="27"/>
      <c r="LO237" s="27"/>
      <c r="LP237" s="27"/>
      <c r="LQ237" s="27"/>
      <c r="LR237" s="27"/>
      <c r="LS237" s="27"/>
      <c r="LT237" s="27"/>
      <c r="LU237" s="27"/>
      <c r="LV237" s="27"/>
      <c r="LW237" s="27"/>
      <c r="LX237" s="27"/>
      <c r="LY237" s="27"/>
      <c r="LZ237" s="27"/>
      <c r="MA237">
        <f t="shared" si="175"/>
        <v>8</v>
      </c>
      <c r="MB237" t="str">
        <f t="shared" si="176"/>
        <v/>
      </c>
      <c r="MC237">
        <f t="shared" si="177"/>
        <v>13</v>
      </c>
      <c r="MD237" t="str">
        <f t="shared" si="178"/>
        <v/>
      </c>
      <c r="ME237" t="str">
        <f t="shared" si="208"/>
        <v/>
      </c>
      <c r="MF237">
        <f t="shared" si="209"/>
        <v>1.3333333333333333</v>
      </c>
      <c r="MG237" t="str">
        <f t="shared" si="210"/>
        <v/>
      </c>
      <c r="MH237">
        <f t="shared" si="211"/>
        <v>2.6</v>
      </c>
      <c r="MI237" t="str">
        <f t="shared" si="212"/>
        <v/>
      </c>
      <c r="MJ237" t="str">
        <f t="shared" si="213"/>
        <v/>
      </c>
      <c r="MK237">
        <f t="shared" si="214"/>
        <v>1.2</v>
      </c>
      <c r="ML237">
        <f t="shared" si="215"/>
        <v>2.8</v>
      </c>
      <c r="MM237">
        <f t="shared" si="216"/>
        <v>1</v>
      </c>
      <c r="MN237">
        <f t="shared" si="217"/>
        <v>3</v>
      </c>
      <c r="MO237">
        <f t="shared" si="218"/>
        <v>1.1666666666666667</v>
      </c>
      <c r="MP237">
        <f t="shared" si="219"/>
        <v>2.8333333333333335</v>
      </c>
      <c r="MQ237" t="str">
        <f t="shared" si="220"/>
        <v/>
      </c>
      <c r="MR237" t="str">
        <f t="shared" si="221"/>
        <v/>
      </c>
      <c r="MS237">
        <f t="shared" si="222"/>
        <v>69.714285714285708</v>
      </c>
      <c r="MT237">
        <f t="shared" si="223"/>
        <v>71.428571428571431</v>
      </c>
      <c r="MU237" s="77">
        <f t="shared" si="179"/>
        <v>1</v>
      </c>
      <c r="MV237">
        <f t="shared" si="180"/>
        <v>0</v>
      </c>
      <c r="MW237">
        <v>1</v>
      </c>
      <c r="MX237">
        <v>0</v>
      </c>
      <c r="MY237">
        <f t="shared" si="181"/>
        <v>0</v>
      </c>
      <c r="MZ237">
        <v>0</v>
      </c>
      <c r="NA237">
        <v>0</v>
      </c>
      <c r="NB237">
        <f t="shared" si="182"/>
        <v>1</v>
      </c>
      <c r="NC237">
        <f t="shared" si="183"/>
        <v>0</v>
      </c>
      <c r="ND237">
        <f t="shared" si="184"/>
        <v>0</v>
      </c>
      <c r="NE237">
        <f t="shared" si="185"/>
        <v>0</v>
      </c>
      <c r="NF237">
        <f t="shared" si="186"/>
        <v>0</v>
      </c>
      <c r="NG237">
        <f t="shared" si="187"/>
        <v>0</v>
      </c>
      <c r="NH237" t="str">
        <f t="shared" si="188"/>
        <v/>
      </c>
      <c r="NI237" t="str">
        <f t="shared" si="189"/>
        <v/>
      </c>
      <c r="NJ237" t="str">
        <f t="shared" si="190"/>
        <v/>
      </c>
      <c r="NK237" t="str">
        <f t="shared" si="191"/>
        <v/>
      </c>
      <c r="NL237" t="str">
        <f t="shared" si="192"/>
        <v/>
      </c>
      <c r="NM237" t="str">
        <f t="shared" si="193"/>
        <v/>
      </c>
      <c r="NN237" s="77" t="str">
        <f t="shared" si="194"/>
        <v/>
      </c>
      <c r="NO237" s="77" t="str">
        <f t="shared" si="195"/>
        <v/>
      </c>
      <c r="NP237" s="77" t="str">
        <f t="shared" si="196"/>
        <v/>
      </c>
      <c r="NQ237" s="77" t="str">
        <f t="shared" si="197"/>
        <v/>
      </c>
      <c r="NR237" s="77" t="str">
        <f t="shared" si="198"/>
        <v/>
      </c>
      <c r="NS237" s="77" t="str">
        <f t="shared" si="199"/>
        <v/>
      </c>
      <c r="NT237" s="77" t="str">
        <f t="shared" si="200"/>
        <v/>
      </c>
      <c r="NU237" s="77" t="str">
        <f t="shared" si="201"/>
        <v/>
      </c>
      <c r="NV237" s="77" t="str">
        <f t="shared" si="202"/>
        <v/>
      </c>
      <c r="NW237" s="77" t="e">
        <f>IF(LEN(VLOOKUP(I:I,#REF!, 2, 0))=0, "", VLOOKUP(I:I,#REF!, 2, 0))</f>
        <v>#REF!</v>
      </c>
      <c r="NX237" s="77" t="e">
        <f>IF(LEN(VLOOKUP(I:I,#REF!, 3, 0))=0, "", VLOOKUP(I:I,#REF!, 3, 0))</f>
        <v>#REF!</v>
      </c>
      <c r="NY237" s="77">
        <f t="shared" si="224"/>
        <v>0.16666666666666666</v>
      </c>
      <c r="NZ237" s="77">
        <f t="shared" si="225"/>
        <v>0.25</v>
      </c>
      <c r="OA237" s="77">
        <f t="shared" si="226"/>
        <v>0</v>
      </c>
      <c r="OB237" s="77">
        <f t="shared" si="203"/>
        <v>0.16666666666666666</v>
      </c>
      <c r="OC237">
        <f t="shared" si="204"/>
        <v>0.5</v>
      </c>
      <c r="OD237" s="77">
        <f t="shared" si="227"/>
        <v>0</v>
      </c>
      <c r="OE237" t="str">
        <f t="shared" si="205"/>
        <v/>
      </c>
      <c r="OF237" t="str">
        <f t="shared" si="206"/>
        <v/>
      </c>
      <c r="OG237" t="str">
        <f t="shared" si="228"/>
        <v/>
      </c>
      <c r="OH237">
        <f t="shared" si="207"/>
        <v>0.16666666666666666</v>
      </c>
      <c r="OI237">
        <f t="shared" si="229"/>
        <v>0.25</v>
      </c>
      <c r="OJ237" s="77">
        <f t="shared" si="230"/>
        <v>0.125</v>
      </c>
      <c r="OK237" t="e">
        <f>IF(LEN(VLOOKUP(I:I,#REF!, 2, 0))=0, "", VLOOKUP(I:I,#REF!, 2, 0))</f>
        <v>#REF!</v>
      </c>
      <c r="OL237" t="e">
        <f>IF(LEN(VLOOKUP(I:I,#REF!, 3, 0))=0, "", VLOOKUP(I:I,#REF!, 3, 0))</f>
        <v>#REF!</v>
      </c>
      <c r="OM237" t="s">
        <v>353</v>
      </c>
      <c r="ON237" t="s">
        <v>353</v>
      </c>
      <c r="OO237" s="161">
        <v>1</v>
      </c>
      <c r="OP237" t="str">
        <f t="shared" si="231"/>
        <v/>
      </c>
      <c r="OQ237">
        <v>0</v>
      </c>
      <c r="OR237">
        <v>8</v>
      </c>
      <c r="OS237">
        <f t="shared" si="232"/>
        <v>8</v>
      </c>
    </row>
    <row r="238" spans="1:409" ht="18" customHeight="1">
      <c r="F238">
        <v>1</v>
      </c>
      <c r="G238">
        <v>1</v>
      </c>
      <c r="H238" s="110" t="s">
        <v>2928</v>
      </c>
      <c r="I238" s="110" t="s">
        <v>2928</v>
      </c>
      <c r="J238" s="5"/>
      <c r="K238" s="6">
        <v>44270.416990740741</v>
      </c>
      <c r="L238" s="6">
        <v>44270.489004629628</v>
      </c>
      <c r="M238" s="7">
        <v>100</v>
      </c>
      <c r="N238" s="7">
        <v>2</v>
      </c>
      <c r="O238" s="73">
        <v>1</v>
      </c>
      <c r="P238" s="4" t="s">
        <v>313</v>
      </c>
      <c r="Q238" s="7">
        <v>6222</v>
      </c>
      <c r="R238" s="7">
        <v>1</v>
      </c>
      <c r="S238" s="6">
        <v>44270.489021157409</v>
      </c>
      <c r="T238" s="4" t="s">
        <v>314</v>
      </c>
      <c r="U238" s="4" t="s">
        <v>2929</v>
      </c>
      <c r="V238" s="4" t="s">
        <v>1099</v>
      </c>
      <c r="W238" s="4" t="s">
        <v>1452</v>
      </c>
      <c r="X238" s="7">
        <v>39.765999999999998</v>
      </c>
      <c r="Y238" s="7">
        <v>84.26</v>
      </c>
      <c r="Z238" s="7">
        <v>87.418999999999997</v>
      </c>
      <c r="AA238" s="7">
        <v>4</v>
      </c>
      <c r="AB238" s="7">
        <v>3</v>
      </c>
      <c r="AC238" s="7">
        <v>1</v>
      </c>
      <c r="AD238" s="7">
        <v>1</v>
      </c>
      <c r="AE238" s="7">
        <v>1</v>
      </c>
      <c r="AF238" s="7">
        <v>0</v>
      </c>
      <c r="AG238" s="7">
        <v>0</v>
      </c>
      <c r="AH238" s="7">
        <v>1</v>
      </c>
      <c r="AI238" s="7">
        <v>1</v>
      </c>
      <c r="AJ238" s="4" t="s">
        <v>2930</v>
      </c>
      <c r="AK238" s="7">
        <v>4.3040000000000003</v>
      </c>
      <c r="AL238" s="7">
        <v>10.59</v>
      </c>
      <c r="AM238" s="7">
        <v>13.101000000000001</v>
      </c>
      <c r="AN238" s="7">
        <v>3</v>
      </c>
      <c r="AO238" s="7">
        <v>4</v>
      </c>
      <c r="AP238" s="7">
        <v>0</v>
      </c>
      <c r="AQ238" s="7">
        <v>43.182000000000002</v>
      </c>
      <c r="AR238" s="7">
        <v>185.13399999999999</v>
      </c>
      <c r="AS238" s="7">
        <v>188.86600000000001</v>
      </c>
      <c r="AT238" s="7">
        <v>2</v>
      </c>
      <c r="AU238" s="7">
        <v>224.16300000000001</v>
      </c>
      <c r="AV238" s="7">
        <v>396.56299999999999</v>
      </c>
      <c r="AW238" s="7">
        <v>399.82499999999999</v>
      </c>
      <c r="AX238" s="7">
        <v>23</v>
      </c>
      <c r="AY238" s="4" t="s">
        <v>600</v>
      </c>
      <c r="AZ238" s="4" t="s">
        <v>377</v>
      </c>
      <c r="BA238" s="4"/>
      <c r="BB238" s="73">
        <v>1</v>
      </c>
      <c r="BC238" s="4" t="s">
        <v>2931</v>
      </c>
      <c r="BD238" s="7">
        <v>293.72399999999999</v>
      </c>
      <c r="BE238" s="7">
        <v>293.72399999999999</v>
      </c>
      <c r="BF238" s="7">
        <v>571.99</v>
      </c>
      <c r="BG238" s="7">
        <v>1</v>
      </c>
      <c r="BH238" s="7">
        <v>4.7670000000000003</v>
      </c>
      <c r="BI238" s="7">
        <v>4.7670000000000003</v>
      </c>
      <c r="BJ238" s="7">
        <v>22.056000000000001</v>
      </c>
      <c r="BK238" s="7">
        <v>1</v>
      </c>
      <c r="BL238" s="4" t="s">
        <v>479</v>
      </c>
      <c r="BM238" s="7">
        <v>26.158000000000001</v>
      </c>
      <c r="BN238" s="7">
        <v>231.74799999999999</v>
      </c>
      <c r="BO238" s="7">
        <v>232.23</v>
      </c>
      <c r="BP238" s="7">
        <v>3</v>
      </c>
      <c r="BQ238" s="7">
        <v>100</v>
      </c>
      <c r="BR238" s="7">
        <v>90</v>
      </c>
      <c r="BS238" s="7">
        <v>433.80200000000002</v>
      </c>
      <c r="BT238" s="7">
        <v>553.85400000000004</v>
      </c>
      <c r="BU238" s="7">
        <v>556.33900000000006</v>
      </c>
      <c r="BV238" s="7">
        <v>7</v>
      </c>
      <c r="BW238" s="4" t="s">
        <v>2932</v>
      </c>
      <c r="BX238" s="4" t="s">
        <v>510</v>
      </c>
      <c r="BY238" s="4" t="s">
        <v>2933</v>
      </c>
      <c r="BZ238" s="73">
        <v>1</v>
      </c>
      <c r="CA238" s="4" t="s">
        <v>2934</v>
      </c>
      <c r="CB238" s="7">
        <v>51.079000000000001</v>
      </c>
      <c r="CC238" s="7">
        <v>51.079000000000001</v>
      </c>
      <c r="CD238" s="7">
        <v>96.361999999999995</v>
      </c>
      <c r="CE238" s="7">
        <v>1</v>
      </c>
      <c r="CF238" s="7">
        <v>100</v>
      </c>
      <c r="CG238" s="7">
        <v>95</v>
      </c>
      <c r="CH238" s="7">
        <v>68.290000000000006</v>
      </c>
      <c r="CI238" s="7">
        <v>104.191</v>
      </c>
      <c r="CJ238" s="7">
        <v>106.307</v>
      </c>
      <c r="CK238" s="7">
        <v>4</v>
      </c>
      <c r="CL238" s="97" t="s">
        <v>413</v>
      </c>
      <c r="CM238" s="94" t="s">
        <v>414</v>
      </c>
      <c r="CN238" s="7">
        <v>0</v>
      </c>
      <c r="CO238" s="7">
        <v>0</v>
      </c>
      <c r="CP238" s="7">
        <v>160.41399999999999</v>
      </c>
      <c r="CQ238" s="7">
        <v>0</v>
      </c>
      <c r="CR238" s="7">
        <v>100</v>
      </c>
      <c r="CS238" s="7">
        <v>90</v>
      </c>
      <c r="CT238" s="7">
        <v>3</v>
      </c>
      <c r="CU238" s="7">
        <v>2</v>
      </c>
      <c r="CV238" s="4" t="s">
        <v>1486</v>
      </c>
      <c r="CW238" s="7">
        <v>238.846</v>
      </c>
      <c r="CX238" s="7">
        <v>238.846</v>
      </c>
      <c r="CY238" s="7">
        <v>241.161</v>
      </c>
      <c r="CZ238" s="7">
        <v>1</v>
      </c>
      <c r="DA238" s="7">
        <v>3.661</v>
      </c>
      <c r="DB238" s="7">
        <v>24.829000000000001</v>
      </c>
      <c r="DC238" s="7">
        <v>37.088000000000001</v>
      </c>
      <c r="DD238" s="7">
        <v>4</v>
      </c>
      <c r="DE238" s="4" t="s">
        <v>479</v>
      </c>
      <c r="DF238" s="7">
        <v>0</v>
      </c>
      <c r="DG238" s="7">
        <v>0</v>
      </c>
      <c r="DH238" s="7">
        <v>74.873000000000005</v>
      </c>
      <c r="DI238" s="7">
        <v>0</v>
      </c>
      <c r="DJ238" s="7">
        <v>100</v>
      </c>
      <c r="DK238" s="7">
        <v>100</v>
      </c>
      <c r="DL238" s="7">
        <v>59.524999999999999</v>
      </c>
      <c r="DM238" s="7">
        <v>327.23</v>
      </c>
      <c r="DN238" s="7">
        <v>354.71100000000001</v>
      </c>
      <c r="DO238" s="7">
        <v>6</v>
      </c>
      <c r="DP238" s="4" t="s">
        <v>2932</v>
      </c>
      <c r="DQ238" s="4" t="s">
        <v>510</v>
      </c>
      <c r="DR238" s="4" t="s">
        <v>2933</v>
      </c>
      <c r="DS238" s="73">
        <v>1</v>
      </c>
      <c r="DT238" s="4" t="s">
        <v>2935</v>
      </c>
      <c r="DU238" s="7">
        <v>0</v>
      </c>
      <c r="DV238" s="7">
        <v>0</v>
      </c>
      <c r="DW238" s="7">
        <v>144.97999999999999</v>
      </c>
      <c r="DX238" s="7">
        <v>0</v>
      </c>
      <c r="DY238" s="7">
        <v>100</v>
      </c>
      <c r="DZ238" s="7">
        <v>81</v>
      </c>
      <c r="EA238" s="7">
        <v>2.6709999999999998</v>
      </c>
      <c r="EB238" s="7">
        <v>52.469000000000001</v>
      </c>
      <c r="EC238" s="7">
        <v>54.128</v>
      </c>
      <c r="ED238" s="7">
        <v>6</v>
      </c>
      <c r="EE238" s="94" t="s">
        <v>417</v>
      </c>
      <c r="EF238" s="94" t="s">
        <v>2936</v>
      </c>
      <c r="EG238" s="7">
        <v>0</v>
      </c>
      <c r="EH238" s="7">
        <v>0</v>
      </c>
      <c r="EI238" s="7">
        <v>167.12200000000001</v>
      </c>
      <c r="EJ238" s="7">
        <v>0</v>
      </c>
      <c r="EK238" s="7">
        <v>100</v>
      </c>
      <c r="EL238" s="7">
        <v>90</v>
      </c>
      <c r="EM238" s="7">
        <v>1</v>
      </c>
      <c r="EN238" s="7">
        <v>2</v>
      </c>
      <c r="EO238" s="4" t="s">
        <v>2937</v>
      </c>
      <c r="EP238" s="7">
        <v>48.374000000000002</v>
      </c>
      <c r="EQ238" s="7">
        <v>62.084000000000003</v>
      </c>
      <c r="ER238" s="7">
        <v>66.039000000000001</v>
      </c>
      <c r="ES238" s="7">
        <v>2</v>
      </c>
      <c r="ET238" s="4" t="s">
        <v>606</v>
      </c>
      <c r="EU238" s="7">
        <v>0</v>
      </c>
      <c r="EV238" s="7">
        <v>0</v>
      </c>
      <c r="EW238" s="7">
        <v>281.36700000000002</v>
      </c>
      <c r="EX238" s="7">
        <v>0</v>
      </c>
      <c r="EY238" s="7">
        <v>99</v>
      </c>
      <c r="EZ238" s="7">
        <v>85</v>
      </c>
      <c r="FA238" s="7">
        <v>15.385999999999999</v>
      </c>
      <c r="FB238" s="7">
        <v>238.536</v>
      </c>
      <c r="FC238" s="7">
        <v>239.251</v>
      </c>
      <c r="FD238" s="7">
        <v>16</v>
      </c>
      <c r="FE238" s="4" t="s">
        <v>2938</v>
      </c>
      <c r="FF238" s="7">
        <v>1</v>
      </c>
      <c r="FG238" s="7">
        <v>3</v>
      </c>
      <c r="FH238" s="7">
        <v>2</v>
      </c>
      <c r="FI238" s="7">
        <v>1</v>
      </c>
      <c r="FJ238" s="7">
        <v>1</v>
      </c>
      <c r="FK238" s="7">
        <v>0</v>
      </c>
      <c r="FL238" s="4" t="s">
        <v>313</v>
      </c>
      <c r="FM238" s="4" t="s">
        <v>313</v>
      </c>
      <c r="FN238" s="7">
        <v>1</v>
      </c>
      <c r="FO238" s="7">
        <v>46.112000000000002</v>
      </c>
      <c r="FP238" s="7">
        <v>135.047</v>
      </c>
      <c r="FQ238" s="7">
        <v>139.47300000000001</v>
      </c>
      <c r="FR238" s="7">
        <v>14</v>
      </c>
      <c r="FS238" s="4" t="s">
        <v>420</v>
      </c>
      <c r="FT238" s="4" t="s">
        <v>323</v>
      </c>
      <c r="FU238" s="4"/>
      <c r="FV238" s="73">
        <v>1</v>
      </c>
      <c r="FW238" s="4" t="s">
        <v>2939</v>
      </c>
      <c r="FX238" s="4" t="s">
        <v>343</v>
      </c>
      <c r="FY238" s="7">
        <v>2.9620000000000002</v>
      </c>
      <c r="FZ238" s="7">
        <v>240.61699999999999</v>
      </c>
      <c r="GA238" s="7">
        <v>243.01499999999999</v>
      </c>
      <c r="GB238" s="7">
        <v>10</v>
      </c>
      <c r="GC238" s="4" t="s">
        <v>2940</v>
      </c>
      <c r="GD238" s="4" t="s">
        <v>909</v>
      </c>
      <c r="GE238" s="4"/>
      <c r="GF238" s="73">
        <v>0</v>
      </c>
      <c r="GG238" s="4" t="s">
        <v>2941</v>
      </c>
      <c r="GH238" s="4" t="s">
        <v>1274</v>
      </c>
      <c r="GI238" s="7">
        <v>55.067999999999998</v>
      </c>
      <c r="GJ238" s="7">
        <v>56.07</v>
      </c>
      <c r="GK238" s="7">
        <v>134.77500000000001</v>
      </c>
      <c r="GL238" s="7">
        <v>2</v>
      </c>
      <c r="GM238" s="7">
        <v>1</v>
      </c>
      <c r="GN238" s="4" t="s">
        <v>2942</v>
      </c>
      <c r="GO238" s="7">
        <v>25.297000000000001</v>
      </c>
      <c r="GP238" s="7">
        <v>36.08</v>
      </c>
      <c r="GQ238" s="7">
        <v>37.198</v>
      </c>
      <c r="GR238" s="7">
        <v>3</v>
      </c>
      <c r="GS238" s="7">
        <v>4</v>
      </c>
      <c r="GT238" s="7">
        <v>2</v>
      </c>
      <c r="GU238" s="7">
        <v>3</v>
      </c>
      <c r="GV238" s="7">
        <v>3</v>
      </c>
      <c r="GW238" s="4" t="s">
        <v>345</v>
      </c>
      <c r="GX238" s="7">
        <v>15.734</v>
      </c>
      <c r="GY238" s="7">
        <v>67.138999999999996</v>
      </c>
      <c r="GZ238" s="7">
        <v>69.453000000000003</v>
      </c>
      <c r="HA238" s="7">
        <v>8</v>
      </c>
      <c r="HB238" s="7">
        <v>3</v>
      </c>
      <c r="HC238" s="7">
        <v>3</v>
      </c>
      <c r="HD238" s="7">
        <v>2</v>
      </c>
      <c r="HE238" s="7">
        <v>2</v>
      </c>
      <c r="HF238" s="7">
        <v>2</v>
      </c>
      <c r="HG238" s="7">
        <v>5</v>
      </c>
      <c r="HH238" s="7">
        <v>5</v>
      </c>
      <c r="HI238" s="4" t="s">
        <v>346</v>
      </c>
      <c r="HJ238" s="4" t="s">
        <v>347</v>
      </c>
      <c r="HK238" s="8"/>
      <c r="HL238" s="4" t="s">
        <v>2928</v>
      </c>
      <c r="HM238" s="6">
        <v>44273.42324074074</v>
      </c>
      <c r="HN238" s="6">
        <v>44273.454351851855</v>
      </c>
      <c r="HO238" s="7">
        <v>100</v>
      </c>
      <c r="HP238" s="7">
        <v>2687</v>
      </c>
      <c r="HQ238" s="7">
        <v>1</v>
      </c>
      <c r="HR238" s="6">
        <v>44273.454365219906</v>
      </c>
      <c r="HS238" s="4" t="s">
        <v>314</v>
      </c>
      <c r="HT238" s="4" t="s">
        <v>2929</v>
      </c>
      <c r="HU238" s="4" t="s">
        <v>1099</v>
      </c>
      <c r="HV238" s="4" t="s">
        <v>1452</v>
      </c>
      <c r="HW238" s="7">
        <v>1</v>
      </c>
      <c r="HX238" s="7">
        <v>2</v>
      </c>
      <c r="HY238" s="7">
        <v>2</v>
      </c>
      <c r="HZ238" s="7">
        <v>1</v>
      </c>
      <c r="IA238" s="7">
        <v>2</v>
      </c>
      <c r="IB238" s="7">
        <v>2</v>
      </c>
      <c r="IC238" s="7">
        <v>3</v>
      </c>
      <c r="ID238" s="7">
        <v>2</v>
      </c>
      <c r="IE238" s="4" t="s">
        <v>2943</v>
      </c>
      <c r="IF238" s="7">
        <v>2</v>
      </c>
      <c r="IG238" s="7">
        <v>1</v>
      </c>
      <c r="IH238" s="4" t="s">
        <v>427</v>
      </c>
      <c r="II238" s="4" t="s">
        <v>391</v>
      </c>
      <c r="IJ238" s="4"/>
      <c r="IK238" s="73">
        <v>1</v>
      </c>
      <c r="IL238" s="4" t="s">
        <v>428</v>
      </c>
      <c r="IM238" s="73">
        <v>33</v>
      </c>
      <c r="IN238" s="4"/>
      <c r="IO238" s="73">
        <v>1</v>
      </c>
      <c r="IP238" s="4" t="s">
        <v>2944</v>
      </c>
      <c r="IQ238" s="4" t="s">
        <v>2945</v>
      </c>
      <c r="IR238" s="73">
        <v>17</v>
      </c>
      <c r="IS238" s="4"/>
      <c r="IT238" s="73">
        <v>0</v>
      </c>
      <c r="IU238" s="73">
        <v>20.997</v>
      </c>
      <c r="IV238" s="73">
        <v>20</v>
      </c>
      <c r="IW238" s="73">
        <v>0.997</v>
      </c>
      <c r="IX238" s="73">
        <v>0</v>
      </c>
      <c r="IY238" s="4" t="s">
        <v>2946</v>
      </c>
      <c r="IZ238" s="4" t="s">
        <v>2947</v>
      </c>
      <c r="JA238" s="73">
        <v>200</v>
      </c>
      <c r="JB238" s="4"/>
      <c r="JC238" s="73">
        <v>0</v>
      </c>
      <c r="JD238" s="4" t="s">
        <v>2948</v>
      </c>
      <c r="JE238" s="73">
        <v>144</v>
      </c>
      <c r="JF238" s="4"/>
      <c r="JG238" s="73">
        <v>0</v>
      </c>
      <c r="JH238" s="4" t="s">
        <v>2949</v>
      </c>
      <c r="JI238" s="7">
        <v>2</v>
      </c>
      <c r="JJ238" s="7">
        <v>0</v>
      </c>
      <c r="JK238" s="7">
        <v>3</v>
      </c>
      <c r="JL238" s="7">
        <v>1</v>
      </c>
      <c r="JM238" s="4" t="s">
        <v>2950</v>
      </c>
      <c r="JN238" s="7">
        <v>1</v>
      </c>
      <c r="JO238" s="7">
        <v>2</v>
      </c>
      <c r="JP238" s="7">
        <v>2</v>
      </c>
      <c r="JQ238" s="7">
        <v>2</v>
      </c>
      <c r="JR238" s="7">
        <v>1</v>
      </c>
      <c r="JS238" s="4" t="s">
        <v>2951</v>
      </c>
      <c r="JT238" s="7">
        <v>2</v>
      </c>
      <c r="JU238" s="7">
        <v>1</v>
      </c>
      <c r="JV238" s="4" t="s">
        <v>2952</v>
      </c>
      <c r="JW238" s="7">
        <v>2</v>
      </c>
      <c r="JX238" s="7">
        <v>2</v>
      </c>
      <c r="JY238" s="7">
        <v>0</v>
      </c>
      <c r="JZ238" s="7">
        <v>1</v>
      </c>
      <c r="KA238" s="7">
        <v>0</v>
      </c>
      <c r="KB238" s="4" t="s">
        <v>313</v>
      </c>
      <c r="KC238" s="4" t="s">
        <v>313</v>
      </c>
      <c r="KD238" s="7">
        <v>1</v>
      </c>
      <c r="KE238" s="7">
        <v>21.055</v>
      </c>
      <c r="KF238" s="7">
        <v>152.017</v>
      </c>
      <c r="KG238" s="7">
        <v>152.73099999999999</v>
      </c>
      <c r="KH238" s="7">
        <v>8</v>
      </c>
      <c r="KI238" s="7">
        <v>1</v>
      </c>
      <c r="KJ238" s="7">
        <v>1</v>
      </c>
      <c r="KK238" s="7">
        <v>2</v>
      </c>
      <c r="KL238" s="7">
        <v>2</v>
      </c>
      <c r="KM238" s="7">
        <v>1</v>
      </c>
      <c r="KN238" s="7">
        <v>10</v>
      </c>
      <c r="KO238" s="7">
        <v>1</v>
      </c>
      <c r="KP238" s="4" t="s">
        <v>326</v>
      </c>
      <c r="KQ238" s="4" t="s">
        <v>313</v>
      </c>
      <c r="KR238" s="7">
        <v>1</v>
      </c>
      <c r="KS238" s="4" t="s">
        <v>633</v>
      </c>
      <c r="KT238" s="4" t="s">
        <v>313</v>
      </c>
      <c r="KU238" s="7">
        <v>4</v>
      </c>
      <c r="KV238" s="7">
        <v>3</v>
      </c>
      <c r="KW238" s="7">
        <v>3</v>
      </c>
      <c r="KX238" s="7">
        <v>4</v>
      </c>
      <c r="KY238" s="7">
        <v>3</v>
      </c>
      <c r="KZ238" s="7">
        <v>3</v>
      </c>
      <c r="LA238" s="7">
        <v>3</v>
      </c>
      <c r="LB238" s="7">
        <v>3</v>
      </c>
      <c r="LC238" s="7">
        <v>3</v>
      </c>
      <c r="LD238" s="7">
        <v>3</v>
      </c>
      <c r="LE238" s="7">
        <v>4</v>
      </c>
      <c r="LF238" s="7">
        <v>3</v>
      </c>
      <c r="LG238" s="7">
        <v>2</v>
      </c>
      <c r="LH238" s="7">
        <v>3</v>
      </c>
      <c r="LI238" s="7">
        <v>4</v>
      </c>
      <c r="LJ238" s="7">
        <v>3</v>
      </c>
      <c r="LK238" s="7">
        <v>3</v>
      </c>
      <c r="LL238" s="7">
        <v>5</v>
      </c>
      <c r="LM238" s="7">
        <v>3</v>
      </c>
      <c r="LN238" s="7">
        <v>4</v>
      </c>
      <c r="LO238" s="7">
        <v>4</v>
      </c>
      <c r="LP238" s="7">
        <v>3</v>
      </c>
      <c r="LQ238" s="7">
        <v>4</v>
      </c>
      <c r="LR238" s="7">
        <v>3</v>
      </c>
      <c r="LS238" s="7">
        <v>3</v>
      </c>
      <c r="LT238" s="7">
        <v>3</v>
      </c>
      <c r="LU238" s="7">
        <v>4</v>
      </c>
      <c r="LV238" s="4" t="s">
        <v>2953</v>
      </c>
      <c r="LW238" s="4" t="s">
        <v>2954</v>
      </c>
      <c r="LX238" s="4" t="s">
        <v>2955</v>
      </c>
      <c r="LY238" s="4" t="s">
        <v>2956</v>
      </c>
      <c r="LZ238" s="7">
        <v>44</v>
      </c>
      <c r="MA238">
        <f t="shared" si="175"/>
        <v>4</v>
      </c>
      <c r="MB238">
        <f t="shared" si="176"/>
        <v>12</v>
      </c>
      <c r="MC238">
        <f t="shared" si="177"/>
        <v>12</v>
      </c>
      <c r="MD238">
        <f t="shared" si="178"/>
        <v>7</v>
      </c>
      <c r="ME238">
        <f t="shared" si="208"/>
        <v>39</v>
      </c>
      <c r="MF238">
        <f t="shared" si="209"/>
        <v>0.66666666666666663</v>
      </c>
      <c r="MG238">
        <f t="shared" si="210"/>
        <v>2</v>
      </c>
      <c r="MH238">
        <f t="shared" si="211"/>
        <v>2.4</v>
      </c>
      <c r="MI238">
        <f t="shared" si="212"/>
        <v>1.4</v>
      </c>
      <c r="MJ238">
        <f t="shared" si="213"/>
        <v>3.25</v>
      </c>
      <c r="MK238">
        <f t="shared" si="214"/>
        <v>1.2</v>
      </c>
      <c r="ML238">
        <f t="shared" si="215"/>
        <v>2.6</v>
      </c>
      <c r="MM238">
        <f t="shared" si="216"/>
        <v>3</v>
      </c>
      <c r="MN238">
        <f t="shared" si="217"/>
        <v>2</v>
      </c>
      <c r="MO238">
        <f t="shared" si="218"/>
        <v>1.5</v>
      </c>
      <c r="MP238">
        <f t="shared" si="219"/>
        <v>2.5</v>
      </c>
      <c r="MQ238">
        <f t="shared" si="220"/>
        <v>0.33333333333333331</v>
      </c>
      <c r="MR238">
        <f t="shared" si="221"/>
        <v>2</v>
      </c>
      <c r="MS238">
        <f t="shared" si="222"/>
        <v>99.857142857142861</v>
      </c>
      <c r="MT238">
        <f t="shared" si="223"/>
        <v>90.142857142857139</v>
      </c>
      <c r="MU238" s="77">
        <f t="shared" si="179"/>
        <v>1</v>
      </c>
      <c r="MV238">
        <f t="shared" si="180"/>
        <v>1</v>
      </c>
      <c r="MW238">
        <v>1</v>
      </c>
      <c r="MX238">
        <v>1</v>
      </c>
      <c r="MY238">
        <f t="shared" si="181"/>
        <v>1</v>
      </c>
      <c r="MZ238">
        <v>1</v>
      </c>
      <c r="NA238">
        <v>1</v>
      </c>
      <c r="NB238">
        <f t="shared" si="182"/>
        <v>1</v>
      </c>
      <c r="NC238">
        <f t="shared" si="183"/>
        <v>0</v>
      </c>
      <c r="ND238">
        <f t="shared" si="184"/>
        <v>0</v>
      </c>
      <c r="NE238">
        <f t="shared" si="185"/>
        <v>0</v>
      </c>
      <c r="NF238">
        <f t="shared" si="186"/>
        <v>1</v>
      </c>
      <c r="NG238">
        <f t="shared" si="187"/>
        <v>0</v>
      </c>
      <c r="NH238">
        <f t="shared" si="188"/>
        <v>1</v>
      </c>
      <c r="NI238">
        <f t="shared" si="189"/>
        <v>1</v>
      </c>
      <c r="NJ238">
        <f t="shared" si="190"/>
        <v>0</v>
      </c>
      <c r="NK238">
        <f t="shared" si="191"/>
        <v>0</v>
      </c>
      <c r="NL238">
        <f t="shared" si="192"/>
        <v>0</v>
      </c>
      <c r="NM238">
        <f t="shared" si="193"/>
        <v>0</v>
      </c>
      <c r="NN238" s="77">
        <f t="shared" si="194"/>
        <v>0.5</v>
      </c>
      <c r="NO238" s="77">
        <f t="shared" si="195"/>
        <v>0</v>
      </c>
      <c r="NP238" s="77">
        <f t="shared" si="196"/>
        <v>1</v>
      </c>
      <c r="NQ238" s="77">
        <f t="shared" si="197"/>
        <v>1</v>
      </c>
      <c r="NR238" s="77">
        <f t="shared" si="198"/>
        <v>1</v>
      </c>
      <c r="NS238" s="77">
        <f t="shared" si="199"/>
        <v>0</v>
      </c>
      <c r="NT238" s="77">
        <f t="shared" si="200"/>
        <v>1</v>
      </c>
      <c r="NU238" s="77">
        <f t="shared" si="201"/>
        <v>1</v>
      </c>
      <c r="NV238" s="77">
        <f t="shared" si="202"/>
        <v>1</v>
      </c>
      <c r="NW238" s="77" t="e">
        <f>IF(LEN(VLOOKUP(I:I,#REF!, 2, 0))=0, "", VLOOKUP(I:I,#REF!, 2, 0))</f>
        <v>#REF!</v>
      </c>
      <c r="NX238" s="77" t="e">
        <f>IF(LEN(VLOOKUP(I:I,#REF!, 3, 0))=0, "", VLOOKUP(I:I,#REF!, 3, 0))</f>
        <v>#REF!</v>
      </c>
      <c r="NY238" s="77">
        <f t="shared" si="224"/>
        <v>1</v>
      </c>
      <c r="NZ238" s="77">
        <f t="shared" si="225"/>
        <v>1</v>
      </c>
      <c r="OA238" s="77">
        <f t="shared" si="226"/>
        <v>1</v>
      </c>
      <c r="OB238" s="77">
        <f t="shared" si="203"/>
        <v>0.33333333333333331</v>
      </c>
      <c r="OC238">
        <f t="shared" si="204"/>
        <v>0.5</v>
      </c>
      <c r="OD238" s="77">
        <f t="shared" si="227"/>
        <v>0.25</v>
      </c>
      <c r="OE238">
        <f t="shared" si="205"/>
        <v>0.56666666666666665</v>
      </c>
      <c r="OF238">
        <f t="shared" si="206"/>
        <v>0.63636363636363635</v>
      </c>
      <c r="OG238" t="e">
        <f t="shared" si="228"/>
        <v>#REF!</v>
      </c>
      <c r="OH238">
        <f t="shared" si="207"/>
        <v>0.66666666666666663</v>
      </c>
      <c r="OI238">
        <f t="shared" si="229"/>
        <v>0.75</v>
      </c>
      <c r="OJ238" s="77">
        <f t="shared" si="230"/>
        <v>0.625</v>
      </c>
      <c r="OK238" t="e">
        <f>IF(LEN(VLOOKUP(I:I,#REF!, 2, 0))=0, "", VLOOKUP(I:I,#REF!, 2, 0))</f>
        <v>#REF!</v>
      </c>
      <c r="OL238" t="e">
        <f>IF(LEN(VLOOKUP(I:I,#REF!, 3, 0))=0, "", VLOOKUP(I:I,#REF!, 3, 0))</f>
        <v>#REF!</v>
      </c>
      <c r="OM238">
        <v>4</v>
      </c>
      <c r="ON238">
        <v>1</v>
      </c>
      <c r="OO238" s="1">
        <v>1</v>
      </c>
      <c r="OP238">
        <f t="shared" si="231"/>
        <v>10</v>
      </c>
      <c r="OQ238">
        <v>0</v>
      </c>
      <c r="OR238">
        <v>8</v>
      </c>
      <c r="OS238">
        <f t="shared" si="232"/>
        <v>3</v>
      </c>
    </row>
    <row r="239" spans="1:409" ht="18" customHeight="1">
      <c r="F239">
        <v>1</v>
      </c>
      <c r="G239">
        <v>1</v>
      </c>
      <c r="H239" s="112" t="s">
        <v>6295</v>
      </c>
      <c r="I239" s="112" t="s">
        <v>6295</v>
      </c>
      <c r="J239" s="22"/>
      <c r="K239" s="23">
        <v>44270.542997685188</v>
      </c>
      <c r="L239" s="23">
        <v>44270.602754629632</v>
      </c>
      <c r="M239" s="24">
        <v>100</v>
      </c>
      <c r="N239" s="24">
        <v>1</v>
      </c>
      <c r="O239" s="74">
        <v>1</v>
      </c>
      <c r="P239" s="25" t="s">
        <v>313</v>
      </c>
      <c r="Q239" s="24">
        <v>5163</v>
      </c>
      <c r="R239" s="24">
        <v>1</v>
      </c>
      <c r="S239" s="23">
        <v>44270.602768750003</v>
      </c>
      <c r="T239" s="25" t="s">
        <v>314</v>
      </c>
      <c r="U239" s="25" t="s">
        <v>2136</v>
      </c>
      <c r="V239" s="25" t="s">
        <v>2137</v>
      </c>
      <c r="W239" s="25" t="s">
        <v>979</v>
      </c>
      <c r="X239" s="24">
        <v>24.771999999999998</v>
      </c>
      <c r="Y239" s="24">
        <v>54.466000000000001</v>
      </c>
      <c r="Z239" s="24">
        <v>57.4</v>
      </c>
      <c r="AA239" s="24">
        <v>4</v>
      </c>
      <c r="AB239" s="24">
        <v>3</v>
      </c>
      <c r="AC239" s="24">
        <v>0</v>
      </c>
      <c r="AD239" s="24">
        <v>2</v>
      </c>
      <c r="AE239" s="24">
        <v>1</v>
      </c>
      <c r="AF239" s="24">
        <v>1</v>
      </c>
      <c r="AG239" s="24">
        <v>2</v>
      </c>
      <c r="AH239" s="24">
        <v>3</v>
      </c>
      <c r="AI239" s="24">
        <v>2</v>
      </c>
      <c r="AJ239" s="25" t="s">
        <v>6296</v>
      </c>
      <c r="AK239" s="24">
        <v>5.4729999999999999</v>
      </c>
      <c r="AL239" s="24">
        <v>12.744</v>
      </c>
      <c r="AM239" s="24">
        <v>15.773</v>
      </c>
      <c r="AN239" s="24">
        <v>3</v>
      </c>
      <c r="AO239" s="24">
        <v>3</v>
      </c>
      <c r="AP239" s="24">
        <v>0</v>
      </c>
      <c r="AQ239" s="24">
        <v>163.91399999999999</v>
      </c>
      <c r="AR239" s="24">
        <v>163.91399999999999</v>
      </c>
      <c r="AS239" s="24">
        <v>166.667</v>
      </c>
      <c r="AT239" s="24">
        <v>1</v>
      </c>
      <c r="AU239" s="24">
        <v>110.72799999999999</v>
      </c>
      <c r="AV239" s="24">
        <v>176.178</v>
      </c>
      <c r="AW239" s="24">
        <v>192.697</v>
      </c>
      <c r="AX239" s="24">
        <v>9</v>
      </c>
      <c r="AY239" s="25" t="s">
        <v>331</v>
      </c>
      <c r="AZ239" s="25" t="s">
        <v>331</v>
      </c>
      <c r="BA239" s="25"/>
      <c r="BB239" s="74">
        <v>0</v>
      </c>
      <c r="BC239" s="25" t="s">
        <v>6297</v>
      </c>
      <c r="BD239" s="24">
        <v>0</v>
      </c>
      <c r="BE239" s="24">
        <v>0</v>
      </c>
      <c r="BF239" s="24">
        <v>521.51300000000003</v>
      </c>
      <c r="BG239" s="24">
        <v>0</v>
      </c>
      <c r="BH239" s="24">
        <v>7.3929999999999998</v>
      </c>
      <c r="BI239" s="24">
        <v>13.753</v>
      </c>
      <c r="BJ239" s="24">
        <v>24.442</v>
      </c>
      <c r="BK239" s="24">
        <v>4</v>
      </c>
      <c r="BL239" s="25" t="s">
        <v>377</v>
      </c>
      <c r="BM239" s="24">
        <v>0</v>
      </c>
      <c r="BN239" s="24">
        <v>0</v>
      </c>
      <c r="BO239" s="24">
        <v>62.424999999999997</v>
      </c>
      <c r="BP239" s="24">
        <v>0</v>
      </c>
      <c r="BQ239" s="24">
        <v>95</v>
      </c>
      <c r="BR239" s="24">
        <v>99</v>
      </c>
      <c r="BS239" s="24">
        <v>359.24200000000002</v>
      </c>
      <c r="BT239" s="24">
        <v>366.48399999999998</v>
      </c>
      <c r="BU239" s="24">
        <v>515.51</v>
      </c>
      <c r="BV239" s="24">
        <v>2</v>
      </c>
      <c r="BW239" s="25" t="s">
        <v>378</v>
      </c>
      <c r="BX239" s="25" t="s">
        <v>378</v>
      </c>
      <c r="BY239" s="25"/>
      <c r="BZ239" s="74">
        <v>0</v>
      </c>
      <c r="CA239" s="25" t="s">
        <v>6298</v>
      </c>
      <c r="CB239" s="24">
        <v>0</v>
      </c>
      <c r="CC239" s="24">
        <v>0</v>
      </c>
      <c r="CD239" s="24">
        <v>52.94</v>
      </c>
      <c r="CE239" s="24">
        <v>0</v>
      </c>
      <c r="CF239" s="24">
        <v>100</v>
      </c>
      <c r="CG239" s="24">
        <v>100</v>
      </c>
      <c r="CH239" s="24">
        <v>77.736999999999995</v>
      </c>
      <c r="CI239" s="24">
        <v>105.774</v>
      </c>
      <c r="CJ239" s="24">
        <v>107.011</v>
      </c>
      <c r="CK239" s="24">
        <v>5</v>
      </c>
      <c r="CL239" s="99" t="s">
        <v>413</v>
      </c>
      <c r="CM239" s="96" t="s">
        <v>414</v>
      </c>
      <c r="CN239" s="24">
        <v>0</v>
      </c>
      <c r="CO239" s="24">
        <v>0</v>
      </c>
      <c r="CP239" s="24">
        <v>168.16900000000001</v>
      </c>
      <c r="CQ239" s="24">
        <v>0</v>
      </c>
      <c r="CR239" s="24">
        <v>100</v>
      </c>
      <c r="CS239" s="24">
        <v>100</v>
      </c>
      <c r="CT239" s="24">
        <v>3</v>
      </c>
      <c r="CU239" s="24">
        <v>0</v>
      </c>
      <c r="CV239" s="25" t="s">
        <v>6299</v>
      </c>
      <c r="CW239" s="24">
        <v>0</v>
      </c>
      <c r="CX239" s="24">
        <v>0</v>
      </c>
      <c r="CY239" s="24">
        <v>412.56900000000002</v>
      </c>
      <c r="CZ239" s="24">
        <v>0</v>
      </c>
      <c r="DA239" s="24">
        <v>18.187000000000001</v>
      </c>
      <c r="DB239" s="24">
        <v>24.227</v>
      </c>
      <c r="DC239" s="24">
        <v>26.731000000000002</v>
      </c>
      <c r="DD239" s="24">
        <v>5</v>
      </c>
      <c r="DE239" s="25" t="s">
        <v>377</v>
      </c>
      <c r="DF239" s="24">
        <v>0</v>
      </c>
      <c r="DG239" s="24">
        <v>0</v>
      </c>
      <c r="DH239" s="24">
        <v>41.94</v>
      </c>
      <c r="DI239" s="24">
        <v>0</v>
      </c>
      <c r="DJ239" s="24">
        <v>100</v>
      </c>
      <c r="DK239" s="24">
        <v>99</v>
      </c>
      <c r="DL239" s="24">
        <v>102.46</v>
      </c>
      <c r="DM239" s="24">
        <v>111.06399999999999</v>
      </c>
      <c r="DN239" s="24">
        <v>321.596</v>
      </c>
      <c r="DO239" s="24">
        <v>3</v>
      </c>
      <c r="DP239" s="25" t="s">
        <v>378</v>
      </c>
      <c r="DQ239" s="25" t="s">
        <v>378</v>
      </c>
      <c r="DR239" s="25"/>
      <c r="DS239" s="74">
        <v>0</v>
      </c>
      <c r="DT239" s="25" t="s">
        <v>6300</v>
      </c>
      <c r="DU239" s="24">
        <v>0</v>
      </c>
      <c r="DV239" s="24">
        <v>0</v>
      </c>
      <c r="DW239" s="24">
        <v>78.403000000000006</v>
      </c>
      <c r="DX239" s="24">
        <v>0</v>
      </c>
      <c r="DY239" s="24">
        <v>100</v>
      </c>
      <c r="DZ239" s="24">
        <v>99</v>
      </c>
      <c r="EA239" s="24">
        <v>57.701000000000001</v>
      </c>
      <c r="EB239" s="24">
        <v>97.534999999999997</v>
      </c>
      <c r="EC239" s="24">
        <v>99.298000000000002</v>
      </c>
      <c r="ED239" s="24">
        <v>8</v>
      </c>
      <c r="EE239" s="96" t="s">
        <v>3932</v>
      </c>
      <c r="EF239" s="96" t="s">
        <v>4695</v>
      </c>
      <c r="EG239" s="24">
        <v>170.20099999999999</v>
      </c>
      <c r="EH239" s="24">
        <v>170.20099999999999</v>
      </c>
      <c r="EI239" s="24">
        <v>170.964</v>
      </c>
      <c r="EJ239" s="24">
        <v>1</v>
      </c>
      <c r="EK239" s="24">
        <v>100</v>
      </c>
      <c r="EL239" s="24">
        <v>100</v>
      </c>
      <c r="EM239" s="24">
        <v>2</v>
      </c>
      <c r="EN239" s="24">
        <v>0</v>
      </c>
      <c r="EO239" s="25" t="s">
        <v>6301</v>
      </c>
      <c r="EP239" s="24">
        <v>13.974</v>
      </c>
      <c r="EQ239" s="24">
        <v>29.736000000000001</v>
      </c>
      <c r="ER239" s="24">
        <v>32.122999999999998</v>
      </c>
      <c r="ES239" s="24">
        <v>2</v>
      </c>
      <c r="ET239" s="25" t="s">
        <v>345</v>
      </c>
      <c r="EU239" s="24">
        <v>0</v>
      </c>
      <c r="EV239" s="24">
        <v>0</v>
      </c>
      <c r="EW239" s="24">
        <v>259.98399999999998</v>
      </c>
      <c r="EX239" s="24">
        <v>0</v>
      </c>
      <c r="EY239" s="24">
        <v>100</v>
      </c>
      <c r="EZ239" s="24">
        <v>99</v>
      </c>
      <c r="FA239" s="24">
        <v>15.198</v>
      </c>
      <c r="FB239" s="24">
        <v>80.210999999999999</v>
      </c>
      <c r="FC239" s="24">
        <v>87.26</v>
      </c>
      <c r="FD239" s="24">
        <v>9</v>
      </c>
      <c r="FE239" s="25" t="s">
        <v>6302</v>
      </c>
      <c r="FF239" s="24">
        <v>3</v>
      </c>
      <c r="FG239" s="24">
        <v>4</v>
      </c>
      <c r="FH239" s="24">
        <v>3</v>
      </c>
      <c r="FI239" s="24">
        <v>0</v>
      </c>
      <c r="FJ239" s="24">
        <v>1</v>
      </c>
      <c r="FK239" s="24">
        <v>0</v>
      </c>
      <c r="FL239" s="25" t="s">
        <v>313</v>
      </c>
      <c r="FM239" s="25" t="s">
        <v>313</v>
      </c>
      <c r="FN239" s="24">
        <v>1</v>
      </c>
      <c r="FO239" s="24">
        <v>69.91</v>
      </c>
      <c r="FP239" s="24">
        <v>113.307</v>
      </c>
      <c r="FQ239" s="24">
        <v>115.947</v>
      </c>
      <c r="FR239" s="24">
        <v>10</v>
      </c>
      <c r="FS239" s="25" t="s">
        <v>360</v>
      </c>
      <c r="FT239" s="25" t="s">
        <v>360</v>
      </c>
      <c r="FU239" s="25"/>
      <c r="FV239" s="74">
        <v>0</v>
      </c>
      <c r="FW239" s="25" t="s">
        <v>6303</v>
      </c>
      <c r="FX239" s="25" t="s">
        <v>456</v>
      </c>
      <c r="FY239" s="24">
        <v>61.100999999999999</v>
      </c>
      <c r="FZ239" s="24">
        <v>107.291</v>
      </c>
      <c r="GA239" s="24">
        <v>109.18300000000001</v>
      </c>
      <c r="GB239" s="24">
        <v>13</v>
      </c>
      <c r="GC239" s="25" t="s">
        <v>360</v>
      </c>
      <c r="GD239" s="25" t="s">
        <v>360</v>
      </c>
      <c r="GE239" s="25"/>
      <c r="GF239" s="74">
        <v>0</v>
      </c>
      <c r="GG239" s="25" t="s">
        <v>6304</v>
      </c>
      <c r="GH239" s="25" t="s">
        <v>336</v>
      </c>
      <c r="GI239" s="24">
        <v>21.167999999999999</v>
      </c>
      <c r="GJ239" s="24">
        <v>95.042000000000002</v>
      </c>
      <c r="GK239" s="24">
        <v>138</v>
      </c>
      <c r="GL239" s="24">
        <v>6</v>
      </c>
      <c r="GM239" s="24">
        <v>2</v>
      </c>
      <c r="GN239" s="25" t="s">
        <v>6305</v>
      </c>
      <c r="GO239" s="24">
        <v>18.416</v>
      </c>
      <c r="GP239" s="24">
        <v>27.356999999999999</v>
      </c>
      <c r="GQ239" s="24">
        <v>30.658000000000001</v>
      </c>
      <c r="GR239" s="24">
        <v>3</v>
      </c>
      <c r="GS239" s="24">
        <v>1</v>
      </c>
      <c r="GT239" s="24">
        <v>3</v>
      </c>
      <c r="GU239" s="24">
        <v>0</v>
      </c>
      <c r="GV239" s="24">
        <v>3</v>
      </c>
      <c r="GW239" s="25" t="s">
        <v>345</v>
      </c>
      <c r="GX239" s="24">
        <v>15.694000000000001</v>
      </c>
      <c r="GY239" s="24">
        <v>62.561999999999998</v>
      </c>
      <c r="GZ239" s="24">
        <v>64.975999999999999</v>
      </c>
      <c r="HA239" s="24">
        <v>7</v>
      </c>
      <c r="HB239" s="24">
        <v>3</v>
      </c>
      <c r="HC239" s="24">
        <v>2</v>
      </c>
      <c r="HD239" s="24">
        <v>1</v>
      </c>
      <c r="HE239" s="24">
        <v>1</v>
      </c>
      <c r="HF239" s="24">
        <v>1</v>
      </c>
      <c r="HG239" s="24">
        <v>6</v>
      </c>
      <c r="HH239" s="24">
        <v>6</v>
      </c>
      <c r="HI239" s="25" t="s">
        <v>3684</v>
      </c>
      <c r="HJ239" s="25" t="s">
        <v>3685</v>
      </c>
      <c r="HK239" s="8"/>
      <c r="HL239" s="25" t="s">
        <v>6295</v>
      </c>
      <c r="HM239" s="23">
        <v>44273.553472222222</v>
      </c>
      <c r="HN239" s="23">
        <v>44273.64435185185</v>
      </c>
      <c r="HO239" s="24">
        <v>100</v>
      </c>
      <c r="HP239" s="24">
        <v>7851</v>
      </c>
      <c r="HQ239" s="24">
        <v>1</v>
      </c>
      <c r="HR239" s="23">
        <v>44273.64436997685</v>
      </c>
      <c r="HS239" s="25" t="s">
        <v>314</v>
      </c>
      <c r="HT239" s="25" t="s">
        <v>2136</v>
      </c>
      <c r="HU239" s="25" t="s">
        <v>2137</v>
      </c>
      <c r="HV239" s="25" t="s">
        <v>979</v>
      </c>
      <c r="HW239" s="24">
        <v>1</v>
      </c>
      <c r="HX239" s="24">
        <v>2</v>
      </c>
      <c r="HY239" s="24">
        <v>2</v>
      </c>
      <c r="HZ239" s="24">
        <v>1</v>
      </c>
      <c r="IA239" s="24">
        <v>2</v>
      </c>
      <c r="IB239" s="24">
        <v>1</v>
      </c>
      <c r="IC239" s="24">
        <v>3</v>
      </c>
      <c r="ID239" s="24">
        <v>3</v>
      </c>
      <c r="IE239" s="25" t="s">
        <v>6306</v>
      </c>
      <c r="IF239" s="24">
        <v>3</v>
      </c>
      <c r="IG239" s="24">
        <v>0</v>
      </c>
      <c r="IH239" s="25" t="s">
        <v>427</v>
      </c>
      <c r="II239" s="25" t="s">
        <v>391</v>
      </c>
      <c r="IJ239" s="25"/>
      <c r="IK239" s="74">
        <v>1</v>
      </c>
      <c r="IL239" s="25" t="s">
        <v>428</v>
      </c>
      <c r="IM239" s="74">
        <v>33</v>
      </c>
      <c r="IN239" s="25"/>
      <c r="IO239" s="74">
        <v>1</v>
      </c>
      <c r="IP239" s="25" t="s">
        <v>6307</v>
      </c>
      <c r="IQ239" s="25" t="s">
        <v>2968</v>
      </c>
      <c r="IR239" s="74">
        <v>120</v>
      </c>
      <c r="IS239" s="25"/>
      <c r="IT239" s="74">
        <v>0</v>
      </c>
      <c r="IU239" s="25" t="s">
        <v>1467</v>
      </c>
      <c r="IV239" s="74">
        <v>21</v>
      </c>
      <c r="IW239" s="25"/>
      <c r="IX239" s="74">
        <v>1</v>
      </c>
      <c r="IY239" s="25" t="s">
        <v>6308</v>
      </c>
      <c r="IZ239" s="74">
        <v>125</v>
      </c>
      <c r="JA239" s="74">
        <v>125</v>
      </c>
      <c r="JB239" s="25"/>
      <c r="JC239" s="74">
        <v>0</v>
      </c>
      <c r="JD239" s="74">
        <v>192</v>
      </c>
      <c r="JE239" s="74">
        <v>192</v>
      </c>
      <c r="JF239" s="25"/>
      <c r="JG239" s="74">
        <v>0</v>
      </c>
      <c r="JH239" s="25" t="s">
        <v>6309</v>
      </c>
      <c r="JI239" s="24">
        <v>3</v>
      </c>
      <c r="JJ239" s="24">
        <v>0</v>
      </c>
      <c r="JK239" s="24">
        <v>2</v>
      </c>
      <c r="JL239" s="24">
        <v>2</v>
      </c>
      <c r="JM239" s="25" t="s">
        <v>6310</v>
      </c>
      <c r="JN239" s="24">
        <v>1</v>
      </c>
      <c r="JO239" s="24">
        <v>3</v>
      </c>
      <c r="JP239" s="24">
        <v>2</v>
      </c>
      <c r="JQ239" s="24">
        <v>2</v>
      </c>
      <c r="JR239" s="24">
        <v>3</v>
      </c>
      <c r="JS239" s="25" t="s">
        <v>6311</v>
      </c>
      <c r="JT239" s="24">
        <v>3</v>
      </c>
      <c r="JU239" s="24">
        <v>1</v>
      </c>
      <c r="JV239" s="25" t="s">
        <v>6312</v>
      </c>
      <c r="JW239" s="24">
        <v>4</v>
      </c>
      <c r="JX239" s="24">
        <v>3</v>
      </c>
      <c r="JY239" s="24">
        <v>0</v>
      </c>
      <c r="JZ239" s="24">
        <v>1</v>
      </c>
      <c r="KA239" s="24">
        <v>0</v>
      </c>
      <c r="KB239" s="25" t="s">
        <v>313</v>
      </c>
      <c r="KC239" s="25" t="s">
        <v>313</v>
      </c>
      <c r="KD239" s="24">
        <v>1</v>
      </c>
      <c r="KE239" s="24">
        <v>22.899000000000001</v>
      </c>
      <c r="KF239" s="24">
        <v>71.718000000000004</v>
      </c>
      <c r="KG239" s="24">
        <v>72.454999999999998</v>
      </c>
      <c r="KH239" s="24">
        <v>6</v>
      </c>
      <c r="KI239" s="24">
        <v>1</v>
      </c>
      <c r="KJ239" s="24">
        <v>1</v>
      </c>
      <c r="KK239" s="24">
        <v>1</v>
      </c>
      <c r="KL239" s="24">
        <v>1</v>
      </c>
      <c r="KM239" s="24">
        <v>1</v>
      </c>
      <c r="KN239" s="24">
        <v>10</v>
      </c>
      <c r="KO239" s="24">
        <v>2</v>
      </c>
      <c r="KP239" s="25" t="s">
        <v>326</v>
      </c>
      <c r="KQ239" s="25" t="s">
        <v>313</v>
      </c>
      <c r="KR239" s="24">
        <v>1</v>
      </c>
      <c r="KS239" s="25" t="s">
        <v>312</v>
      </c>
      <c r="KT239" s="25" t="s">
        <v>313</v>
      </c>
      <c r="KU239" s="24">
        <v>5</v>
      </c>
      <c r="KV239" s="24">
        <v>4</v>
      </c>
      <c r="KW239" s="24">
        <v>4</v>
      </c>
      <c r="KX239" s="24">
        <v>4</v>
      </c>
      <c r="KY239" s="24">
        <v>4</v>
      </c>
      <c r="KZ239" s="24">
        <v>4</v>
      </c>
      <c r="LA239" s="24">
        <v>4</v>
      </c>
      <c r="LB239" s="24">
        <v>4</v>
      </c>
      <c r="LC239" s="24">
        <v>4</v>
      </c>
      <c r="LD239" s="24">
        <v>4</v>
      </c>
      <c r="LE239" s="24">
        <v>4</v>
      </c>
      <c r="LF239" s="24">
        <v>4</v>
      </c>
      <c r="LG239" s="24">
        <v>4</v>
      </c>
      <c r="LH239" s="24">
        <v>3</v>
      </c>
      <c r="LI239" s="24">
        <v>3</v>
      </c>
      <c r="LJ239" s="24">
        <v>4</v>
      </c>
      <c r="LK239" s="24">
        <v>3</v>
      </c>
      <c r="LL239" s="24">
        <v>2</v>
      </c>
      <c r="LM239" s="24">
        <v>3</v>
      </c>
      <c r="LN239" s="24">
        <v>3</v>
      </c>
      <c r="LO239" s="24">
        <v>4</v>
      </c>
      <c r="LP239" s="24">
        <v>4</v>
      </c>
      <c r="LQ239" s="24">
        <v>4</v>
      </c>
      <c r="LR239" s="24">
        <v>4</v>
      </c>
      <c r="LS239" s="24">
        <v>3</v>
      </c>
      <c r="LT239" s="24">
        <v>4</v>
      </c>
      <c r="LU239" s="24">
        <v>4</v>
      </c>
      <c r="LV239" s="25" t="s">
        <v>6313</v>
      </c>
      <c r="LW239" s="25" t="s">
        <v>6314</v>
      </c>
      <c r="LX239" s="25" t="s">
        <v>920</v>
      </c>
      <c r="LY239" s="25" t="s">
        <v>6315</v>
      </c>
      <c r="LZ239" s="24">
        <v>56</v>
      </c>
      <c r="MA239">
        <f t="shared" si="175"/>
        <v>11</v>
      </c>
      <c r="MB239">
        <f t="shared" si="176"/>
        <v>12</v>
      </c>
      <c r="MC239">
        <f t="shared" si="177"/>
        <v>8</v>
      </c>
      <c r="MD239">
        <f t="shared" si="178"/>
        <v>5</v>
      </c>
      <c r="ME239">
        <f t="shared" si="208"/>
        <v>49</v>
      </c>
      <c r="MF239">
        <f t="shared" si="209"/>
        <v>1.8333333333333333</v>
      </c>
      <c r="MG239">
        <f t="shared" si="210"/>
        <v>2</v>
      </c>
      <c r="MH239">
        <f t="shared" si="211"/>
        <v>1.6</v>
      </c>
      <c r="MI239">
        <f t="shared" si="212"/>
        <v>1</v>
      </c>
      <c r="MJ239">
        <f t="shared" si="213"/>
        <v>4.083333333333333</v>
      </c>
      <c r="MK239">
        <f t="shared" si="214"/>
        <v>0</v>
      </c>
      <c r="ML239">
        <f t="shared" si="215"/>
        <v>2.8</v>
      </c>
      <c r="MM239">
        <f t="shared" si="216"/>
        <v>0</v>
      </c>
      <c r="MN239">
        <f t="shared" si="217"/>
        <v>3</v>
      </c>
      <c r="MO239">
        <f t="shared" si="218"/>
        <v>0</v>
      </c>
      <c r="MP239">
        <f t="shared" si="219"/>
        <v>2.8333333333333335</v>
      </c>
      <c r="MQ239">
        <f t="shared" si="220"/>
        <v>0</v>
      </c>
      <c r="MR239">
        <f t="shared" si="221"/>
        <v>3</v>
      </c>
      <c r="MS239">
        <f t="shared" si="222"/>
        <v>99.285714285714292</v>
      </c>
      <c r="MT239">
        <f t="shared" si="223"/>
        <v>99.428571428571431</v>
      </c>
      <c r="MU239" s="77">
        <f t="shared" si="179"/>
        <v>0</v>
      </c>
      <c r="MV239">
        <f t="shared" si="180"/>
        <v>0</v>
      </c>
      <c r="MW239">
        <v>1</v>
      </c>
      <c r="MX239">
        <v>1</v>
      </c>
      <c r="MY239">
        <f t="shared" si="181"/>
        <v>0</v>
      </c>
      <c r="MZ239">
        <v>1</v>
      </c>
      <c r="NA239">
        <v>0</v>
      </c>
      <c r="NB239">
        <f t="shared" si="182"/>
        <v>0</v>
      </c>
      <c r="NC239">
        <f t="shared" si="183"/>
        <v>0.5</v>
      </c>
      <c r="ND239">
        <f t="shared" si="184"/>
        <v>0</v>
      </c>
      <c r="NE239">
        <f t="shared" si="185"/>
        <v>0</v>
      </c>
      <c r="NF239">
        <f t="shared" si="186"/>
        <v>0</v>
      </c>
      <c r="NG239">
        <f t="shared" si="187"/>
        <v>1</v>
      </c>
      <c r="NH239">
        <f t="shared" si="188"/>
        <v>1</v>
      </c>
      <c r="NI239">
        <f t="shared" si="189"/>
        <v>1</v>
      </c>
      <c r="NJ239">
        <f t="shared" si="190"/>
        <v>0</v>
      </c>
      <c r="NK239">
        <f t="shared" si="191"/>
        <v>1</v>
      </c>
      <c r="NL239">
        <f t="shared" si="192"/>
        <v>0</v>
      </c>
      <c r="NM239">
        <f t="shared" si="193"/>
        <v>0</v>
      </c>
      <c r="NN239" s="77">
        <f t="shared" si="194"/>
        <v>1</v>
      </c>
      <c r="NO239" s="77">
        <f t="shared" si="195"/>
        <v>1</v>
      </c>
      <c r="NP239" s="77">
        <f t="shared" si="196"/>
        <v>1</v>
      </c>
      <c r="NQ239" s="77">
        <f t="shared" si="197"/>
        <v>0</v>
      </c>
      <c r="NR239" s="77">
        <f t="shared" si="198"/>
        <v>1</v>
      </c>
      <c r="NS239" s="77">
        <f t="shared" si="199"/>
        <v>0</v>
      </c>
      <c r="NT239" s="77">
        <f t="shared" si="200"/>
        <v>0</v>
      </c>
      <c r="NU239" s="77">
        <f t="shared" si="201"/>
        <v>0</v>
      </c>
      <c r="NV239" s="77">
        <f t="shared" si="202"/>
        <v>1</v>
      </c>
      <c r="NW239" s="77" t="e">
        <f>IF(LEN(VLOOKUP(I:I,#REF!, 2, 0))=0, "", VLOOKUP(I:I,#REF!, 2, 0))</f>
        <v>#REF!</v>
      </c>
      <c r="NX239" s="77" t="e">
        <f>IF(LEN(VLOOKUP(I:I,#REF!, 3, 0))=0, "", VLOOKUP(I:I,#REF!, 3, 0))</f>
        <v>#REF!</v>
      </c>
      <c r="NY239" s="77">
        <f t="shared" si="224"/>
        <v>0.5</v>
      </c>
      <c r="NZ239" s="77">
        <f t="shared" si="225"/>
        <v>0.75</v>
      </c>
      <c r="OA239" s="77">
        <f t="shared" si="226"/>
        <v>0</v>
      </c>
      <c r="OB239" s="77">
        <f t="shared" si="203"/>
        <v>0.25</v>
      </c>
      <c r="OC239">
        <f t="shared" si="204"/>
        <v>0</v>
      </c>
      <c r="OD239" s="77">
        <f t="shared" si="227"/>
        <v>0.375</v>
      </c>
      <c r="OE239">
        <f t="shared" si="205"/>
        <v>0.53333333333333333</v>
      </c>
      <c r="OF239">
        <f t="shared" si="206"/>
        <v>0.54545454545454541</v>
      </c>
      <c r="OG239" t="e">
        <f t="shared" si="228"/>
        <v>#REF!</v>
      </c>
      <c r="OH239">
        <f t="shared" si="207"/>
        <v>0.375</v>
      </c>
      <c r="OI239">
        <f t="shared" si="229"/>
        <v>0</v>
      </c>
      <c r="OJ239" s="77">
        <f t="shared" si="230"/>
        <v>0.5625</v>
      </c>
      <c r="OK239" t="e">
        <f>IF(LEN(VLOOKUP(I:I,#REF!, 2, 0))=0, "", VLOOKUP(I:I,#REF!, 2, 0))</f>
        <v>#REF!</v>
      </c>
      <c r="OL239" t="e">
        <f>IF(LEN(VLOOKUP(I:I,#REF!, 3, 0))=0, "", VLOOKUP(I:I,#REF!, 3, 0))</f>
        <v>#REF!</v>
      </c>
      <c r="OM239">
        <v>4</v>
      </c>
      <c r="ON239">
        <v>1</v>
      </c>
      <c r="OO239" s="1">
        <v>0</v>
      </c>
      <c r="OP239">
        <f t="shared" si="231"/>
        <v>9</v>
      </c>
      <c r="OQ239">
        <v>0</v>
      </c>
      <c r="OR239">
        <v>8</v>
      </c>
      <c r="OS239">
        <f t="shared" si="232"/>
        <v>8</v>
      </c>
    </row>
    <row r="240" spans="1:409" ht="18" customHeight="1">
      <c r="C240">
        <v>1</v>
      </c>
      <c r="E240">
        <v>1</v>
      </c>
      <c r="F240" t="s">
        <v>353</v>
      </c>
      <c r="G240" t="s">
        <v>353</v>
      </c>
      <c r="H240" s="112" t="s">
        <v>6316</v>
      </c>
      <c r="I240" s="112" t="s">
        <v>6316</v>
      </c>
      <c r="J240" s="22"/>
      <c r="K240" s="23">
        <v>44271.553194444445</v>
      </c>
      <c r="L240" s="23">
        <v>44271.697476851848</v>
      </c>
      <c r="M240" s="24">
        <v>32</v>
      </c>
      <c r="N240" s="24">
        <v>1</v>
      </c>
      <c r="O240" s="74">
        <v>1</v>
      </c>
      <c r="P240" s="25" t="s">
        <v>313</v>
      </c>
      <c r="Q240" s="24">
        <v>12466</v>
      </c>
      <c r="R240" s="24">
        <v>0</v>
      </c>
      <c r="S240" s="23">
        <v>44278.697505173608</v>
      </c>
      <c r="T240" s="25" t="s">
        <v>314</v>
      </c>
      <c r="U240" s="25" t="s">
        <v>2136</v>
      </c>
      <c r="V240" s="25" t="s">
        <v>2137</v>
      </c>
      <c r="W240" s="25" t="s">
        <v>979</v>
      </c>
      <c r="X240" s="24">
        <v>703.02499999999998</v>
      </c>
      <c r="Y240" s="24">
        <v>730.00400000000002</v>
      </c>
      <c r="Z240" s="24">
        <v>732.67</v>
      </c>
      <c r="AA240" s="24">
        <v>4</v>
      </c>
      <c r="AB240" s="24">
        <v>4</v>
      </c>
      <c r="AC240" s="24">
        <v>0</v>
      </c>
      <c r="AD240" s="24">
        <v>0</v>
      </c>
      <c r="AE240" s="24">
        <v>2</v>
      </c>
      <c r="AF240" s="24">
        <v>1</v>
      </c>
      <c r="AG240" s="24">
        <v>2</v>
      </c>
      <c r="AH240" s="24">
        <v>0</v>
      </c>
      <c r="AI240" s="24">
        <v>0</v>
      </c>
      <c r="AJ240" s="25" t="s">
        <v>6317</v>
      </c>
      <c r="AK240" s="24">
        <v>3.9950000000000001</v>
      </c>
      <c r="AL240" s="24">
        <v>7.21</v>
      </c>
      <c r="AM240" s="24">
        <v>10.794</v>
      </c>
      <c r="AN240" s="24">
        <v>2</v>
      </c>
      <c r="AO240" s="24">
        <v>4</v>
      </c>
      <c r="AP240" s="24">
        <v>0</v>
      </c>
      <c r="AQ240" s="24">
        <v>1.6879999999999999</v>
      </c>
      <c r="AR240" s="24">
        <v>1.6879999999999999</v>
      </c>
      <c r="AS240" s="24">
        <v>226.68799999999999</v>
      </c>
      <c r="AT240" s="24">
        <v>1</v>
      </c>
      <c r="AU240" s="24">
        <v>114.166</v>
      </c>
      <c r="AV240" s="24">
        <v>594.56899999999996</v>
      </c>
      <c r="AW240" s="24">
        <v>602.16600000000005</v>
      </c>
      <c r="AX240" s="24">
        <v>11</v>
      </c>
      <c r="AY240" s="25" t="s">
        <v>6318</v>
      </c>
      <c r="AZ240" s="25" t="s">
        <v>377</v>
      </c>
      <c r="BA240" s="25"/>
      <c r="BB240" s="74">
        <v>1</v>
      </c>
      <c r="BC240" s="25" t="s">
        <v>6319</v>
      </c>
      <c r="BD240" s="24">
        <v>6.1520000000000001</v>
      </c>
      <c r="BE240" s="24">
        <v>261.34199999999998</v>
      </c>
      <c r="BF240" s="24">
        <v>506.77800000000002</v>
      </c>
      <c r="BG240" s="24">
        <v>2</v>
      </c>
      <c r="BH240" s="24">
        <v>3.734</v>
      </c>
      <c r="BI240" s="24">
        <v>23.986000000000001</v>
      </c>
      <c r="BJ240" s="24">
        <v>33.704999999999998</v>
      </c>
      <c r="BK240" s="24">
        <v>3</v>
      </c>
      <c r="BL240" s="25" t="s">
        <v>617</v>
      </c>
      <c r="BM240" s="24">
        <v>4.4050000000000002</v>
      </c>
      <c r="BN240" s="24">
        <v>5.4320000000000004</v>
      </c>
      <c r="BO240" s="24">
        <v>22.033999999999999</v>
      </c>
      <c r="BP240" s="24">
        <v>2</v>
      </c>
      <c r="BQ240" s="24">
        <v>100</v>
      </c>
      <c r="BR240" s="24">
        <v>100</v>
      </c>
      <c r="BS240" s="24">
        <v>146.22300000000001</v>
      </c>
      <c r="BT240" s="24">
        <v>400.01400000000001</v>
      </c>
      <c r="BU240" s="24">
        <v>405.935</v>
      </c>
      <c r="BV240" s="24">
        <v>14</v>
      </c>
      <c r="BW240" s="25" t="s">
        <v>6320</v>
      </c>
      <c r="BX240" s="25" t="s">
        <v>510</v>
      </c>
      <c r="BY240" s="25" t="s">
        <v>1013</v>
      </c>
      <c r="BZ240" s="74">
        <v>2</v>
      </c>
      <c r="CA240" s="25" t="s">
        <v>6321</v>
      </c>
      <c r="CB240" s="24">
        <v>30.213999999999999</v>
      </c>
      <c r="CC240" s="24">
        <v>62.054000000000002</v>
      </c>
      <c r="CD240" s="24">
        <v>95.951999999999998</v>
      </c>
      <c r="CE240" s="24">
        <v>2</v>
      </c>
      <c r="CF240" s="24">
        <v>100</v>
      </c>
      <c r="CG240" s="24">
        <v>100</v>
      </c>
      <c r="CH240" s="24">
        <v>67.799000000000007</v>
      </c>
      <c r="CI240" s="24">
        <v>76.489000000000004</v>
      </c>
      <c r="CJ240" s="24">
        <v>80.83</v>
      </c>
      <c r="CK240" s="24">
        <v>2</v>
      </c>
      <c r="CL240" s="99" t="s">
        <v>413</v>
      </c>
      <c r="CM240" s="96" t="s">
        <v>414</v>
      </c>
      <c r="CN240" s="24">
        <v>0</v>
      </c>
      <c r="CO240" s="24">
        <v>0</v>
      </c>
      <c r="CP240" s="24">
        <v>137.38399999999999</v>
      </c>
      <c r="CQ240" s="24">
        <v>0</v>
      </c>
      <c r="CR240" s="24">
        <v>100</v>
      </c>
      <c r="CS240" s="24">
        <v>100</v>
      </c>
      <c r="CT240" s="24">
        <v>4</v>
      </c>
      <c r="CU240" s="24">
        <v>0</v>
      </c>
      <c r="CV240" s="25" t="s">
        <v>6322</v>
      </c>
      <c r="CW240" s="24">
        <v>0</v>
      </c>
      <c r="CX240" s="24">
        <v>0</v>
      </c>
      <c r="CY240" s="24">
        <v>185.58199999999999</v>
      </c>
      <c r="CZ240" s="24">
        <v>0</v>
      </c>
      <c r="DA240" s="24">
        <v>14.099</v>
      </c>
      <c r="DB240" s="24">
        <v>14.099</v>
      </c>
      <c r="DC240" s="24">
        <v>40.677</v>
      </c>
      <c r="DD240" s="24">
        <v>1</v>
      </c>
      <c r="DE240" s="25" t="s">
        <v>479</v>
      </c>
      <c r="DF240" s="24">
        <v>0</v>
      </c>
      <c r="DG240" s="24">
        <v>0</v>
      </c>
      <c r="DH240" s="24">
        <v>38.911000000000001</v>
      </c>
      <c r="DI240" s="24">
        <v>0</v>
      </c>
      <c r="DJ240" s="24">
        <v>100</v>
      </c>
      <c r="DK240" s="24">
        <v>100</v>
      </c>
      <c r="DL240" s="24">
        <v>453.34500000000003</v>
      </c>
      <c r="DM240" s="24">
        <v>2411.4</v>
      </c>
      <c r="DN240" s="24">
        <v>2502.1709999999998</v>
      </c>
      <c r="DO240" s="24">
        <v>53</v>
      </c>
      <c r="DP240" s="25" t="s">
        <v>1715</v>
      </c>
      <c r="DQ240" s="25" t="s">
        <v>510</v>
      </c>
      <c r="DR240" s="25" t="s">
        <v>956</v>
      </c>
      <c r="DS240" s="74">
        <v>1</v>
      </c>
      <c r="DT240" s="25" t="s">
        <v>6323</v>
      </c>
      <c r="DU240" s="24">
        <v>0</v>
      </c>
      <c r="DV240" s="24">
        <v>0</v>
      </c>
      <c r="DW240" s="24">
        <v>70.381</v>
      </c>
      <c r="DX240" s="24">
        <v>0</v>
      </c>
      <c r="DY240" s="24">
        <v>100</v>
      </c>
      <c r="DZ240" s="24">
        <v>100</v>
      </c>
      <c r="EA240" s="25" t="s">
        <v>353</v>
      </c>
      <c r="EB240" s="25" t="s">
        <v>353</v>
      </c>
      <c r="EC240" s="25" t="s">
        <v>353</v>
      </c>
      <c r="ED240" s="25" t="s">
        <v>353</v>
      </c>
      <c r="EE240" s="96" t="s">
        <v>353</v>
      </c>
      <c r="EF240" s="96" t="s">
        <v>353</v>
      </c>
      <c r="EG240" s="25" t="s">
        <v>353</v>
      </c>
      <c r="EH240" s="25" t="s">
        <v>353</v>
      </c>
      <c r="EI240" s="25" t="s">
        <v>353</v>
      </c>
      <c r="EJ240" s="25" t="s">
        <v>353</v>
      </c>
      <c r="EK240" s="25" t="s">
        <v>353</v>
      </c>
      <c r="EL240" s="25" t="s">
        <v>353</v>
      </c>
      <c r="EM240" s="25" t="s">
        <v>353</v>
      </c>
      <c r="EN240" s="25" t="s">
        <v>353</v>
      </c>
      <c r="EO240" s="25" t="s">
        <v>353</v>
      </c>
      <c r="EP240" s="25" t="s">
        <v>353</v>
      </c>
      <c r="EQ240" s="25" t="s">
        <v>353</v>
      </c>
      <c r="ER240" s="25" t="s">
        <v>353</v>
      </c>
      <c r="ES240" s="25" t="s">
        <v>353</v>
      </c>
      <c r="ET240" s="25" t="s">
        <v>353</v>
      </c>
      <c r="EU240" s="25" t="s">
        <v>353</v>
      </c>
      <c r="EV240" s="25" t="s">
        <v>353</v>
      </c>
      <c r="EW240" s="25" t="s">
        <v>353</v>
      </c>
      <c r="EX240" s="25" t="s">
        <v>353</v>
      </c>
      <c r="EY240" s="25" t="s">
        <v>353</v>
      </c>
      <c r="EZ240" s="25" t="s">
        <v>353</v>
      </c>
      <c r="FA240" s="25" t="s">
        <v>353</v>
      </c>
      <c r="FB240" s="25" t="s">
        <v>353</v>
      </c>
      <c r="FC240" s="25" t="s">
        <v>353</v>
      </c>
      <c r="FD240" s="25" t="s">
        <v>353</v>
      </c>
      <c r="FE240" s="25" t="s">
        <v>353</v>
      </c>
      <c r="FF240" s="25" t="s">
        <v>353</v>
      </c>
      <c r="FG240" s="25" t="s">
        <v>353</v>
      </c>
      <c r="FH240" s="25" t="s">
        <v>353</v>
      </c>
      <c r="FI240" s="25" t="s">
        <v>353</v>
      </c>
      <c r="FJ240" s="25" t="s">
        <v>353</v>
      </c>
      <c r="FK240" s="25" t="s">
        <v>353</v>
      </c>
      <c r="FL240" s="25" t="s">
        <v>353</v>
      </c>
      <c r="FM240" s="25" t="s">
        <v>353</v>
      </c>
      <c r="FN240" s="26" t="s">
        <v>353</v>
      </c>
      <c r="FO240" s="26" t="s">
        <v>353</v>
      </c>
      <c r="FP240" s="26" t="s">
        <v>353</v>
      </c>
      <c r="FQ240" s="26" t="s">
        <v>353</v>
      </c>
      <c r="FR240" s="26" t="s">
        <v>353</v>
      </c>
      <c r="FS240" s="25" t="s">
        <v>353</v>
      </c>
      <c r="FT240" s="25" t="s">
        <v>320</v>
      </c>
      <c r="FU240" s="25"/>
      <c r="FV240" s="74">
        <v>-999</v>
      </c>
      <c r="FW240" s="25" t="s">
        <v>353</v>
      </c>
      <c r="FX240" s="25" t="s">
        <v>353</v>
      </c>
      <c r="FY240" s="25" t="s">
        <v>353</v>
      </c>
      <c r="FZ240" s="25" t="s">
        <v>353</v>
      </c>
      <c r="GA240" s="25" t="s">
        <v>353</v>
      </c>
      <c r="GB240" s="25" t="s">
        <v>353</v>
      </c>
      <c r="GC240" s="25" t="s">
        <v>353</v>
      </c>
      <c r="GD240" s="25" t="s">
        <v>320</v>
      </c>
      <c r="GE240" s="25"/>
      <c r="GF240" s="74">
        <v>-999</v>
      </c>
      <c r="GG240" s="25" t="s">
        <v>353</v>
      </c>
      <c r="GH240" s="25" t="s">
        <v>353</v>
      </c>
      <c r="GI240" s="25" t="s">
        <v>353</v>
      </c>
      <c r="GJ240" s="25" t="s">
        <v>353</v>
      </c>
      <c r="GK240" s="25" t="s">
        <v>353</v>
      </c>
      <c r="GL240" s="25" t="s">
        <v>353</v>
      </c>
      <c r="GM240" s="25" t="s">
        <v>353</v>
      </c>
      <c r="GN240" s="25" t="s">
        <v>353</v>
      </c>
      <c r="GO240" s="25" t="s">
        <v>353</v>
      </c>
      <c r="GP240" s="25" t="s">
        <v>353</v>
      </c>
      <c r="GQ240" s="25" t="s">
        <v>353</v>
      </c>
      <c r="GR240" s="25" t="s">
        <v>353</v>
      </c>
      <c r="GS240" s="25" t="s">
        <v>353</v>
      </c>
      <c r="GT240" s="25" t="s">
        <v>353</v>
      </c>
      <c r="GU240" s="25" t="s">
        <v>353</v>
      </c>
      <c r="GV240" s="25" t="s">
        <v>353</v>
      </c>
      <c r="GW240" s="25" t="s">
        <v>353</v>
      </c>
      <c r="GX240" s="25" t="s">
        <v>353</v>
      </c>
      <c r="GY240" s="25" t="s">
        <v>353</v>
      </c>
      <c r="GZ240" s="25" t="s">
        <v>353</v>
      </c>
      <c r="HA240" s="25" t="s">
        <v>353</v>
      </c>
      <c r="HB240" s="25" t="s">
        <v>353</v>
      </c>
      <c r="HC240" s="25" t="s">
        <v>353</v>
      </c>
      <c r="HD240" s="25" t="s">
        <v>353</v>
      </c>
      <c r="HE240" s="25" t="s">
        <v>353</v>
      </c>
      <c r="HF240" s="25" t="s">
        <v>353</v>
      </c>
      <c r="HG240" s="25" t="s">
        <v>353</v>
      </c>
      <c r="HH240" s="25" t="s">
        <v>353</v>
      </c>
      <c r="HI240" s="25" t="s">
        <v>3684</v>
      </c>
      <c r="HJ240" s="25" t="s">
        <v>3685</v>
      </c>
      <c r="HK240" s="8"/>
      <c r="HL240" s="25" t="s">
        <v>6316</v>
      </c>
      <c r="HM240" s="27"/>
      <c r="HN240" s="27"/>
      <c r="HO240" s="27"/>
      <c r="HP240" s="27"/>
      <c r="HQ240" s="27"/>
      <c r="HR240" s="27"/>
      <c r="HS240" s="27"/>
      <c r="HT240" s="27"/>
      <c r="HU240" s="27"/>
      <c r="HV240" s="27"/>
      <c r="HW240" s="27"/>
      <c r="HX240" s="27"/>
      <c r="HY240" s="27"/>
      <c r="HZ240" s="27"/>
      <c r="IA240" s="27"/>
      <c r="IB240" s="27"/>
      <c r="IC240" s="27"/>
      <c r="ID240" s="27"/>
      <c r="IE240" s="27"/>
      <c r="IF240" s="27"/>
      <c r="IG240" s="27"/>
      <c r="IH240" s="27"/>
      <c r="II240" s="27" t="s">
        <v>320</v>
      </c>
      <c r="IJ240" s="27"/>
      <c r="IK240" s="24">
        <v>-999</v>
      </c>
      <c r="IL240" s="27"/>
      <c r="IM240" s="27" t="s">
        <v>320</v>
      </c>
      <c r="IN240" s="27"/>
      <c r="IO240" s="74">
        <v>-999</v>
      </c>
      <c r="IP240" s="27"/>
      <c r="IQ240" s="27"/>
      <c r="IR240" s="27" t="s">
        <v>320</v>
      </c>
      <c r="IS240" s="27"/>
      <c r="IT240" s="24">
        <v>-999</v>
      </c>
      <c r="IU240" s="27"/>
      <c r="IV240" s="27" t="s">
        <v>320</v>
      </c>
      <c r="IW240" s="27"/>
      <c r="IX240" s="24">
        <v>-999</v>
      </c>
      <c r="IY240" s="27"/>
      <c r="IZ240" s="27"/>
      <c r="JA240" s="27" t="s">
        <v>320</v>
      </c>
      <c r="JB240" s="27"/>
      <c r="JC240" s="24">
        <v>-999</v>
      </c>
      <c r="JD240" s="27"/>
      <c r="JE240" s="27" t="s">
        <v>320</v>
      </c>
      <c r="JF240" s="27"/>
      <c r="JG240" s="24">
        <v>-999</v>
      </c>
      <c r="JH240" s="27"/>
      <c r="JI240" s="27"/>
      <c r="JJ240" s="27"/>
      <c r="JK240" s="27"/>
      <c r="JL240" s="27"/>
      <c r="JM240" s="27"/>
      <c r="JN240" s="27"/>
      <c r="JO240" s="27"/>
      <c r="JP240" s="27"/>
      <c r="JQ240" s="27"/>
      <c r="JR240" s="27"/>
      <c r="JS240" s="27"/>
      <c r="JT240" s="27"/>
      <c r="JU240" s="27"/>
      <c r="JV240" s="27"/>
      <c r="JW240" s="27"/>
      <c r="JX240" s="27"/>
      <c r="JY240" s="27"/>
      <c r="JZ240" s="27"/>
      <c r="KA240" s="27"/>
      <c r="KB240" s="27"/>
      <c r="KC240" s="27"/>
      <c r="KD240" s="27"/>
      <c r="KE240" s="27"/>
      <c r="KF240" s="27"/>
      <c r="KG240" s="27"/>
      <c r="KH240" s="27"/>
      <c r="KI240" s="27"/>
      <c r="KJ240" s="27"/>
      <c r="KK240" s="27"/>
      <c r="KL240" s="27"/>
      <c r="KM240" s="27"/>
      <c r="KN240" s="27"/>
      <c r="KO240" s="27"/>
      <c r="KP240" s="27"/>
      <c r="KQ240" s="27"/>
      <c r="KR240" s="27"/>
      <c r="KS240" s="27"/>
      <c r="KT240" s="27"/>
      <c r="KU240" s="27"/>
      <c r="KV240" s="27"/>
      <c r="KW240" s="27"/>
      <c r="KX240" s="27"/>
      <c r="KY240" s="27"/>
      <c r="KZ240" s="27"/>
      <c r="LA240" s="27"/>
      <c r="LB240" s="27"/>
      <c r="LC240" s="27"/>
      <c r="LD240" s="27"/>
      <c r="LE240" s="27"/>
      <c r="LF240" s="27"/>
      <c r="LG240" s="27"/>
      <c r="LH240" s="27"/>
      <c r="LI240" s="27"/>
      <c r="LJ240" s="27"/>
      <c r="LK240" s="27"/>
      <c r="LL240" s="27"/>
      <c r="LM240" s="27"/>
      <c r="LN240" s="27"/>
      <c r="LO240" s="27"/>
      <c r="LP240" s="27"/>
      <c r="LQ240" s="27"/>
      <c r="LR240" s="27"/>
      <c r="LS240" s="27"/>
      <c r="LT240" s="27"/>
      <c r="LU240" s="27"/>
      <c r="LV240" s="27"/>
      <c r="LW240" s="27"/>
      <c r="LX240" s="27"/>
      <c r="LY240" s="27"/>
      <c r="LZ240" s="27"/>
      <c r="MA240">
        <f t="shared" si="175"/>
        <v>5</v>
      </c>
      <c r="MB240" t="str">
        <f t="shared" si="176"/>
        <v/>
      </c>
      <c r="MC240" t="str">
        <f t="shared" si="177"/>
        <v/>
      </c>
      <c r="MD240" t="str">
        <f t="shared" si="178"/>
        <v/>
      </c>
      <c r="ME240" t="str">
        <f t="shared" si="208"/>
        <v/>
      </c>
      <c r="MF240">
        <f t="shared" si="209"/>
        <v>0.83333333333333337</v>
      </c>
      <c r="MG240" t="str">
        <f t="shared" si="210"/>
        <v/>
      </c>
      <c r="MH240" t="str">
        <f t="shared" si="211"/>
        <v/>
      </c>
      <c r="MI240" t="str">
        <f t="shared" si="212"/>
        <v/>
      </c>
      <c r="MJ240" t="str">
        <f t="shared" si="213"/>
        <v/>
      </c>
      <c r="MK240">
        <f t="shared" si="214"/>
        <v>0</v>
      </c>
      <c r="ML240">
        <f t="shared" si="215"/>
        <v>4</v>
      </c>
      <c r="MM240" t="str">
        <f t="shared" si="216"/>
        <v/>
      </c>
      <c r="MN240" t="str">
        <f t="shared" si="217"/>
        <v/>
      </c>
      <c r="MO240">
        <f t="shared" si="218"/>
        <v>0</v>
      </c>
      <c r="MP240">
        <f t="shared" si="219"/>
        <v>4</v>
      </c>
      <c r="MQ240" t="str">
        <f t="shared" si="220"/>
        <v/>
      </c>
      <c r="MR240" t="str">
        <f t="shared" si="221"/>
        <v/>
      </c>
      <c r="MS240">
        <f t="shared" si="222"/>
        <v>100</v>
      </c>
      <c r="MT240">
        <f t="shared" si="223"/>
        <v>100</v>
      </c>
      <c r="MU240" s="77">
        <f t="shared" si="179"/>
        <v>1</v>
      </c>
      <c r="MV240">
        <f t="shared" si="180"/>
        <v>1</v>
      </c>
      <c r="MW240">
        <v>1</v>
      </c>
      <c r="MX240">
        <v>1</v>
      </c>
      <c r="MY240">
        <f t="shared" si="181"/>
        <v>1</v>
      </c>
      <c r="NB240" t="str">
        <f t="shared" si="182"/>
        <v/>
      </c>
      <c r="NC240" t="str">
        <f t="shared" si="183"/>
        <v/>
      </c>
      <c r="ND240" t="str">
        <f t="shared" si="184"/>
        <v/>
      </c>
      <c r="NE240" t="str">
        <f t="shared" si="185"/>
        <v/>
      </c>
      <c r="NF240" t="str">
        <f t="shared" si="186"/>
        <v/>
      </c>
      <c r="NG240" t="str">
        <f t="shared" si="187"/>
        <v/>
      </c>
      <c r="NH240" t="str">
        <f t="shared" si="188"/>
        <v/>
      </c>
      <c r="NI240" t="str">
        <f t="shared" si="189"/>
        <v/>
      </c>
      <c r="NJ240" t="str">
        <f t="shared" si="190"/>
        <v/>
      </c>
      <c r="NK240" t="str">
        <f t="shared" si="191"/>
        <v/>
      </c>
      <c r="NL240" t="str">
        <f t="shared" si="192"/>
        <v/>
      </c>
      <c r="NM240" t="str">
        <f t="shared" si="193"/>
        <v/>
      </c>
      <c r="NN240" s="77" t="str">
        <f t="shared" si="194"/>
        <v/>
      </c>
      <c r="NO240" s="77" t="str">
        <f t="shared" si="195"/>
        <v/>
      </c>
      <c r="NP240" s="77" t="str">
        <f t="shared" si="196"/>
        <v/>
      </c>
      <c r="NQ240" s="77" t="str">
        <f t="shared" si="197"/>
        <v/>
      </c>
      <c r="NR240" s="77" t="str">
        <f t="shared" si="198"/>
        <v/>
      </c>
      <c r="NS240" s="77" t="str">
        <f t="shared" si="199"/>
        <v/>
      </c>
      <c r="NT240" s="77" t="str">
        <f t="shared" si="200"/>
        <v/>
      </c>
      <c r="NU240" s="77" t="str">
        <f t="shared" si="201"/>
        <v/>
      </c>
      <c r="NV240" s="77" t="str">
        <f t="shared" si="202"/>
        <v/>
      </c>
      <c r="NW240" s="77" t="e">
        <f>IF(LEN(VLOOKUP(I:I,#REF!, 2, 0))=0, "", VLOOKUP(I:I,#REF!, 2, 0))</f>
        <v>#REF!</v>
      </c>
      <c r="NX240" s="77" t="e">
        <f>IF(LEN(VLOOKUP(I:I,#REF!, 3, 0))=0, "", VLOOKUP(I:I,#REF!, 3, 0))</f>
        <v>#REF!</v>
      </c>
      <c r="NY240" s="77">
        <f t="shared" si="224"/>
        <v>1</v>
      </c>
      <c r="NZ240" s="77">
        <f t="shared" si="225"/>
        <v>1</v>
      </c>
      <c r="OA240" s="77">
        <f t="shared" si="226"/>
        <v>1</v>
      </c>
      <c r="OB240" s="77" t="str">
        <f t="shared" si="203"/>
        <v/>
      </c>
      <c r="OC240" t="str">
        <f t="shared" si="204"/>
        <v/>
      </c>
      <c r="OD240" s="77" t="str">
        <f t="shared" si="227"/>
        <v/>
      </c>
      <c r="OE240" t="str">
        <f t="shared" si="205"/>
        <v/>
      </c>
      <c r="OF240" t="str">
        <f t="shared" si="206"/>
        <v/>
      </c>
      <c r="OG240" t="str">
        <f t="shared" si="228"/>
        <v/>
      </c>
      <c r="OH240">
        <f t="shared" si="207"/>
        <v>1</v>
      </c>
      <c r="OI240">
        <f t="shared" si="229"/>
        <v>1</v>
      </c>
      <c r="OJ240" s="77">
        <f t="shared" si="230"/>
        <v>1</v>
      </c>
      <c r="OK240" t="e">
        <f>IF(LEN(VLOOKUP(I:I,#REF!, 2, 0))=0, "", VLOOKUP(I:I,#REF!, 2, 0))</f>
        <v>#REF!</v>
      </c>
      <c r="OL240" t="e">
        <f>IF(LEN(VLOOKUP(I:I,#REF!, 3, 0))=0, "", VLOOKUP(I:I,#REF!, 3, 0))</f>
        <v>#REF!</v>
      </c>
      <c r="OM240" t="s">
        <v>353</v>
      </c>
      <c r="ON240" t="s">
        <v>353</v>
      </c>
      <c r="OO240" s="161">
        <v>1</v>
      </c>
      <c r="OP240" t="str">
        <f t="shared" si="231"/>
        <v/>
      </c>
      <c r="OQ240">
        <v>0</v>
      </c>
      <c r="OR240">
        <v>8</v>
      </c>
      <c r="OS240">
        <f t="shared" si="232"/>
        <v>5</v>
      </c>
    </row>
    <row r="241" spans="3:409" ht="18" customHeight="1">
      <c r="E241">
        <v>1</v>
      </c>
      <c r="F241">
        <v>1</v>
      </c>
      <c r="G241" t="s">
        <v>353</v>
      </c>
      <c r="H241" s="110" t="s">
        <v>2957</v>
      </c>
      <c r="I241" s="110" t="s">
        <v>2957</v>
      </c>
      <c r="J241" s="5"/>
      <c r="K241" s="6">
        <v>44270.452905092592</v>
      </c>
      <c r="L241" s="6">
        <v>44270.538634259261</v>
      </c>
      <c r="M241" s="7">
        <v>100</v>
      </c>
      <c r="N241" s="7">
        <v>2</v>
      </c>
      <c r="O241" s="73">
        <v>1</v>
      </c>
      <c r="P241" s="4" t="s">
        <v>313</v>
      </c>
      <c r="Q241" s="7">
        <v>7407</v>
      </c>
      <c r="R241" s="7">
        <v>1</v>
      </c>
      <c r="S241" s="6">
        <v>44270.538655474535</v>
      </c>
      <c r="T241" s="4" t="s">
        <v>314</v>
      </c>
      <c r="U241" s="4" t="s">
        <v>2136</v>
      </c>
      <c r="V241" s="4" t="s">
        <v>2137</v>
      </c>
      <c r="W241" s="4" t="s">
        <v>537</v>
      </c>
      <c r="X241" s="7">
        <v>15.307</v>
      </c>
      <c r="Y241" s="7">
        <v>20.585999999999999</v>
      </c>
      <c r="Z241" s="7">
        <v>22.864000000000001</v>
      </c>
      <c r="AA241" s="7">
        <v>2</v>
      </c>
      <c r="AB241" s="7">
        <v>4</v>
      </c>
      <c r="AC241" s="7">
        <v>1</v>
      </c>
      <c r="AD241" s="7">
        <v>1</v>
      </c>
      <c r="AE241" s="7">
        <v>0</v>
      </c>
      <c r="AF241" s="7">
        <v>2</v>
      </c>
      <c r="AG241" s="7">
        <v>0</v>
      </c>
      <c r="AH241" s="7">
        <v>2</v>
      </c>
      <c r="AI241" s="7">
        <v>1</v>
      </c>
      <c r="AJ241" s="4" t="s">
        <v>2958</v>
      </c>
      <c r="AK241" s="7">
        <v>2.8530000000000002</v>
      </c>
      <c r="AL241" s="7">
        <v>4.9219999999999997</v>
      </c>
      <c r="AM241" s="7">
        <v>6.2859999999999996</v>
      </c>
      <c r="AN241" s="7">
        <v>2</v>
      </c>
      <c r="AO241" s="7">
        <v>4</v>
      </c>
      <c r="AP241" s="7">
        <v>0</v>
      </c>
      <c r="AQ241" s="7">
        <v>7.806</v>
      </c>
      <c r="AR241" s="7">
        <v>31.032</v>
      </c>
      <c r="AS241" s="7">
        <v>434.88</v>
      </c>
      <c r="AT241" s="7">
        <v>14</v>
      </c>
      <c r="AU241" s="7">
        <v>159.94499999999999</v>
      </c>
      <c r="AV241" s="7">
        <v>317.173</v>
      </c>
      <c r="AW241" s="7">
        <v>339.78100000000001</v>
      </c>
      <c r="AX241" s="7">
        <v>3</v>
      </c>
      <c r="AY241" s="4" t="s">
        <v>2959</v>
      </c>
      <c r="AZ241" s="4" t="s">
        <v>377</v>
      </c>
      <c r="BA241" s="4"/>
      <c r="BB241" s="73">
        <v>1</v>
      </c>
      <c r="BC241" s="4" t="s">
        <v>2960</v>
      </c>
      <c r="BD241" s="7">
        <v>0</v>
      </c>
      <c r="BE241" s="7">
        <v>0</v>
      </c>
      <c r="BF241" s="7">
        <v>313.57400000000001</v>
      </c>
      <c r="BG241" s="7">
        <v>0</v>
      </c>
      <c r="BH241" s="7">
        <v>15.845000000000001</v>
      </c>
      <c r="BI241" s="7">
        <v>15.845000000000001</v>
      </c>
      <c r="BJ241" s="7">
        <v>18.859000000000002</v>
      </c>
      <c r="BK241" s="7">
        <v>1</v>
      </c>
      <c r="BL241" s="4" t="s">
        <v>377</v>
      </c>
      <c r="BM241" s="7">
        <v>4.5510000000000002</v>
      </c>
      <c r="BN241" s="7">
        <v>4.5510000000000002</v>
      </c>
      <c r="BO241" s="7">
        <v>104.001</v>
      </c>
      <c r="BP241" s="7">
        <v>1</v>
      </c>
      <c r="BQ241" s="7">
        <v>99</v>
      </c>
      <c r="BR241" s="7">
        <v>96</v>
      </c>
      <c r="BS241" s="7">
        <v>4.6420000000000003</v>
      </c>
      <c r="BT241" s="7">
        <v>400.649</v>
      </c>
      <c r="BU241" s="7">
        <v>403.44099999999997</v>
      </c>
      <c r="BV241" s="7">
        <v>5</v>
      </c>
      <c r="BW241" s="4" t="s">
        <v>368</v>
      </c>
      <c r="BX241" s="4" t="s">
        <v>368</v>
      </c>
      <c r="BY241" s="4"/>
      <c r="BZ241" s="73">
        <v>0</v>
      </c>
      <c r="CA241" s="4" t="s">
        <v>2961</v>
      </c>
      <c r="CB241" s="7">
        <v>32.780999999999999</v>
      </c>
      <c r="CC241" s="7">
        <v>32.780999999999999</v>
      </c>
      <c r="CD241" s="7">
        <v>72.248000000000005</v>
      </c>
      <c r="CE241" s="7">
        <v>1</v>
      </c>
      <c r="CF241" s="7">
        <v>98</v>
      </c>
      <c r="CG241" s="7">
        <v>99</v>
      </c>
      <c r="CH241" s="7">
        <v>74.635000000000005</v>
      </c>
      <c r="CI241" s="7">
        <v>82.016999999999996</v>
      </c>
      <c r="CJ241" s="7">
        <v>100.28</v>
      </c>
      <c r="CK241" s="7">
        <v>2</v>
      </c>
      <c r="CL241" s="97" t="s">
        <v>413</v>
      </c>
      <c r="CM241" s="94" t="s">
        <v>414</v>
      </c>
      <c r="CN241" s="7">
        <v>96.878</v>
      </c>
      <c r="CO241" s="7">
        <v>96.878</v>
      </c>
      <c r="CP241" s="7">
        <v>122.57</v>
      </c>
      <c r="CQ241" s="7">
        <v>1</v>
      </c>
      <c r="CR241" s="7">
        <v>100</v>
      </c>
      <c r="CS241" s="7">
        <v>99</v>
      </c>
      <c r="CT241" s="7">
        <v>4</v>
      </c>
      <c r="CU241" s="7">
        <v>0</v>
      </c>
      <c r="CV241" s="4" t="s">
        <v>2962</v>
      </c>
      <c r="CW241" s="7">
        <v>98.537999999999997</v>
      </c>
      <c r="CX241" s="7">
        <v>153.97999999999999</v>
      </c>
      <c r="CY241" s="7">
        <v>198.19900000000001</v>
      </c>
      <c r="CZ241" s="7">
        <v>4</v>
      </c>
      <c r="DA241" s="7">
        <v>4.5170000000000003</v>
      </c>
      <c r="DB241" s="7">
        <v>4.5170000000000003</v>
      </c>
      <c r="DC241" s="7">
        <v>6.681</v>
      </c>
      <c r="DD241" s="7">
        <v>1</v>
      </c>
      <c r="DE241" s="4" t="s">
        <v>377</v>
      </c>
      <c r="DF241" s="7">
        <v>0</v>
      </c>
      <c r="DG241" s="7">
        <v>0</v>
      </c>
      <c r="DH241" s="7">
        <v>24.736000000000001</v>
      </c>
      <c r="DI241" s="7">
        <v>0</v>
      </c>
      <c r="DJ241" s="7">
        <v>100</v>
      </c>
      <c r="DK241" s="7">
        <v>95</v>
      </c>
      <c r="DL241" s="7">
        <v>20.466999999999999</v>
      </c>
      <c r="DM241" s="7">
        <v>23.788</v>
      </c>
      <c r="DN241" s="7">
        <v>94.795000000000002</v>
      </c>
      <c r="DO241" s="7">
        <v>2</v>
      </c>
      <c r="DP241" s="4" t="s">
        <v>377</v>
      </c>
      <c r="DQ241" s="4" t="s">
        <v>377</v>
      </c>
      <c r="DR241" s="4"/>
      <c r="DS241" s="73">
        <v>0</v>
      </c>
      <c r="DT241" s="4" t="s">
        <v>2963</v>
      </c>
      <c r="DU241" s="7">
        <v>0</v>
      </c>
      <c r="DV241" s="7">
        <v>0</v>
      </c>
      <c r="DW241" s="7">
        <v>141.79900000000001</v>
      </c>
      <c r="DX241" s="7">
        <v>0</v>
      </c>
      <c r="DY241" s="7">
        <v>89</v>
      </c>
      <c r="DZ241" s="7">
        <v>98</v>
      </c>
      <c r="EA241" s="7">
        <v>13.242000000000001</v>
      </c>
      <c r="EB241" s="7">
        <v>158.25700000000001</v>
      </c>
      <c r="EC241" s="7">
        <v>165.023</v>
      </c>
      <c r="ED241" s="7">
        <v>2</v>
      </c>
      <c r="EE241" s="94" t="s">
        <v>2964</v>
      </c>
      <c r="EF241" s="94" t="s">
        <v>1550</v>
      </c>
      <c r="EG241" s="7">
        <v>0</v>
      </c>
      <c r="EH241" s="7">
        <v>0</v>
      </c>
      <c r="EI241" s="7">
        <v>122.997</v>
      </c>
      <c r="EJ241" s="7">
        <v>0</v>
      </c>
      <c r="EK241" s="7">
        <v>99</v>
      </c>
      <c r="EL241" s="7">
        <v>98</v>
      </c>
      <c r="EM241" s="7">
        <v>4</v>
      </c>
      <c r="EN241" s="7">
        <v>0</v>
      </c>
      <c r="EO241" s="4" t="s">
        <v>2965</v>
      </c>
      <c r="EP241" s="7">
        <v>6.4260000000000002</v>
      </c>
      <c r="EQ241" s="7">
        <v>21.366</v>
      </c>
      <c r="ER241" s="7">
        <v>23.518999999999998</v>
      </c>
      <c r="ES241" s="7">
        <v>7</v>
      </c>
      <c r="ET241" s="4" t="s">
        <v>1092</v>
      </c>
      <c r="EU241" s="7">
        <v>0</v>
      </c>
      <c r="EV241" s="7">
        <v>0</v>
      </c>
      <c r="EW241" s="7">
        <v>289.488</v>
      </c>
      <c r="EX241" s="7">
        <v>0</v>
      </c>
      <c r="EY241" s="7">
        <v>98</v>
      </c>
      <c r="EZ241" s="7">
        <v>100</v>
      </c>
      <c r="FA241" s="7">
        <v>79.647000000000006</v>
      </c>
      <c r="FB241" s="7">
        <v>136.40100000000001</v>
      </c>
      <c r="FC241" s="7">
        <v>138.69999999999999</v>
      </c>
      <c r="FD241" s="7">
        <v>7</v>
      </c>
      <c r="FE241" s="4" t="s">
        <v>2966</v>
      </c>
      <c r="FF241" s="7">
        <v>3</v>
      </c>
      <c r="FG241" s="7">
        <v>3</v>
      </c>
      <c r="FH241" s="7">
        <v>4</v>
      </c>
      <c r="FI241" s="7">
        <v>0</v>
      </c>
      <c r="FJ241" s="7">
        <v>1</v>
      </c>
      <c r="FK241" s="7">
        <v>1</v>
      </c>
      <c r="FL241" s="4" t="s">
        <v>312</v>
      </c>
      <c r="FM241" s="4" t="s">
        <v>313</v>
      </c>
      <c r="FN241" s="7">
        <v>1</v>
      </c>
      <c r="FO241" s="7">
        <v>87.046999999999997</v>
      </c>
      <c r="FP241" s="7">
        <v>275.92500000000001</v>
      </c>
      <c r="FQ241" s="7">
        <v>277.19299999999998</v>
      </c>
      <c r="FR241" s="7">
        <v>11</v>
      </c>
      <c r="FS241" s="4" t="s">
        <v>420</v>
      </c>
      <c r="FT241" s="4" t="s">
        <v>323</v>
      </c>
      <c r="FU241" s="4"/>
      <c r="FV241" s="73">
        <v>1</v>
      </c>
      <c r="FW241" s="4" t="s">
        <v>2967</v>
      </c>
      <c r="FX241" s="4" t="s">
        <v>339</v>
      </c>
      <c r="FY241" s="7">
        <v>145.755</v>
      </c>
      <c r="FZ241" s="7">
        <v>190.90799999999999</v>
      </c>
      <c r="GA241" s="7">
        <v>194.42</v>
      </c>
      <c r="GB241" s="7">
        <v>9</v>
      </c>
      <c r="GC241" s="4" t="s">
        <v>2968</v>
      </c>
      <c r="GD241" s="4" t="s">
        <v>830</v>
      </c>
      <c r="GE241" s="4"/>
      <c r="GF241" s="73">
        <v>0</v>
      </c>
      <c r="GG241" s="4" t="s">
        <v>2969</v>
      </c>
      <c r="GH241" s="4" t="s">
        <v>343</v>
      </c>
      <c r="GI241" s="7">
        <v>42.347000000000001</v>
      </c>
      <c r="GJ241" s="7">
        <v>97.2</v>
      </c>
      <c r="GK241" s="7">
        <v>98.382999999999996</v>
      </c>
      <c r="GL241" s="7">
        <v>7</v>
      </c>
      <c r="GM241" s="7">
        <v>1</v>
      </c>
      <c r="GN241" s="4" t="s">
        <v>2970</v>
      </c>
      <c r="GO241" s="7">
        <v>14.417</v>
      </c>
      <c r="GP241" s="7">
        <v>42.728999999999999</v>
      </c>
      <c r="GQ241" s="7">
        <v>44.052</v>
      </c>
      <c r="GR241" s="7">
        <v>2</v>
      </c>
      <c r="GS241" s="7">
        <v>3</v>
      </c>
      <c r="GT241" s="7">
        <v>4</v>
      </c>
      <c r="GU241" s="7">
        <v>0</v>
      </c>
      <c r="GV241" s="7">
        <v>3</v>
      </c>
      <c r="GW241" s="4" t="s">
        <v>312</v>
      </c>
      <c r="GX241" s="7">
        <v>8.0809999999999995</v>
      </c>
      <c r="GY241" s="7">
        <v>51.89</v>
      </c>
      <c r="GZ241" s="7">
        <v>52.8</v>
      </c>
      <c r="HA241" s="7">
        <v>8</v>
      </c>
      <c r="HB241" s="7">
        <v>2</v>
      </c>
      <c r="HC241" s="7">
        <v>1</v>
      </c>
      <c r="HD241" s="7">
        <v>1</v>
      </c>
      <c r="HE241" s="7">
        <v>1</v>
      </c>
      <c r="HF241" s="7">
        <v>2</v>
      </c>
      <c r="HG241" s="7">
        <v>5</v>
      </c>
      <c r="HH241" s="7">
        <v>6</v>
      </c>
      <c r="HI241" s="4" t="s">
        <v>346</v>
      </c>
      <c r="HJ241" s="4" t="s">
        <v>347</v>
      </c>
      <c r="HK241" s="8"/>
      <c r="HL241" s="4" t="s">
        <v>2957</v>
      </c>
      <c r="HM241" s="6">
        <v>44274.443449074075</v>
      </c>
      <c r="HN241" s="6">
        <v>44274.446932870371</v>
      </c>
      <c r="HO241" s="7">
        <v>9</v>
      </c>
      <c r="HP241" s="7">
        <v>300</v>
      </c>
      <c r="HQ241" s="7">
        <v>0</v>
      </c>
      <c r="HR241" s="6">
        <v>44281.446940578702</v>
      </c>
      <c r="HS241" s="4" t="s">
        <v>314</v>
      </c>
      <c r="HT241" s="4" t="s">
        <v>2136</v>
      </c>
      <c r="HU241" s="4" t="s">
        <v>2137</v>
      </c>
      <c r="HV241" s="4" t="s">
        <v>537</v>
      </c>
      <c r="HW241" s="4" t="s">
        <v>353</v>
      </c>
      <c r="HX241" s="4" t="s">
        <v>353</v>
      </c>
      <c r="HY241" s="4" t="s">
        <v>353</v>
      </c>
      <c r="HZ241" s="4" t="s">
        <v>353</v>
      </c>
      <c r="IA241" s="4" t="s">
        <v>353</v>
      </c>
      <c r="IB241" s="4" t="s">
        <v>353</v>
      </c>
      <c r="IC241" s="4" t="s">
        <v>353</v>
      </c>
      <c r="ID241" s="4" t="s">
        <v>353</v>
      </c>
      <c r="IE241" s="4" t="s">
        <v>353</v>
      </c>
      <c r="IF241" s="4" t="s">
        <v>353</v>
      </c>
      <c r="IG241" s="4" t="s">
        <v>353</v>
      </c>
      <c r="IH241" s="4" t="s">
        <v>353</v>
      </c>
      <c r="II241" s="4" t="s">
        <v>320</v>
      </c>
      <c r="IJ241" s="4"/>
      <c r="IK241" s="73">
        <v>-999</v>
      </c>
      <c r="IL241" s="4" t="s">
        <v>353</v>
      </c>
      <c r="IM241" s="4" t="s">
        <v>320</v>
      </c>
      <c r="IN241" s="4"/>
      <c r="IO241" s="73">
        <v>-999</v>
      </c>
      <c r="IP241" s="4" t="s">
        <v>353</v>
      </c>
      <c r="IQ241" s="4" t="s">
        <v>353</v>
      </c>
      <c r="IR241" s="4" t="s">
        <v>320</v>
      </c>
      <c r="IS241" s="4"/>
      <c r="IT241" s="73">
        <v>-999</v>
      </c>
      <c r="IU241" s="4" t="s">
        <v>353</v>
      </c>
      <c r="IV241" s="4" t="s">
        <v>320</v>
      </c>
      <c r="IW241" s="4"/>
      <c r="IX241" s="7">
        <v>-999</v>
      </c>
      <c r="IY241" s="4" t="s">
        <v>353</v>
      </c>
      <c r="IZ241" s="4" t="s">
        <v>353</v>
      </c>
      <c r="JA241" s="4" t="s">
        <v>320</v>
      </c>
      <c r="JB241" s="4"/>
      <c r="JC241" s="73">
        <v>-999</v>
      </c>
      <c r="JD241" s="4" t="s">
        <v>353</v>
      </c>
      <c r="JE241" s="4" t="s">
        <v>320</v>
      </c>
      <c r="JF241" s="4"/>
      <c r="JG241" s="73">
        <v>-999</v>
      </c>
      <c r="JH241" s="4" t="s">
        <v>353</v>
      </c>
      <c r="JI241" s="4" t="s">
        <v>353</v>
      </c>
      <c r="JJ241" s="4" t="s">
        <v>353</v>
      </c>
      <c r="JK241" s="4" t="s">
        <v>353</v>
      </c>
      <c r="JL241" s="4" t="s">
        <v>353</v>
      </c>
      <c r="JM241" s="4" t="s">
        <v>353</v>
      </c>
      <c r="JN241" s="4" t="s">
        <v>353</v>
      </c>
      <c r="JO241" s="4" t="s">
        <v>353</v>
      </c>
      <c r="JP241" s="4" t="s">
        <v>353</v>
      </c>
      <c r="JQ241" s="4" t="s">
        <v>353</v>
      </c>
      <c r="JR241" s="4" t="s">
        <v>353</v>
      </c>
      <c r="JS241" s="4" t="s">
        <v>353</v>
      </c>
      <c r="JT241" s="4" t="s">
        <v>353</v>
      </c>
      <c r="JU241" s="4" t="s">
        <v>353</v>
      </c>
      <c r="JV241" s="4" t="s">
        <v>353</v>
      </c>
      <c r="JW241" s="4" t="s">
        <v>353</v>
      </c>
      <c r="JX241" s="4" t="s">
        <v>353</v>
      </c>
      <c r="JY241" s="4" t="s">
        <v>353</v>
      </c>
      <c r="JZ241" s="4" t="s">
        <v>353</v>
      </c>
      <c r="KA241" s="4" t="s">
        <v>353</v>
      </c>
      <c r="KB241" s="4" t="s">
        <v>353</v>
      </c>
      <c r="KC241" s="4" t="s">
        <v>353</v>
      </c>
      <c r="KD241" s="4" t="s">
        <v>353</v>
      </c>
      <c r="KE241" s="4" t="s">
        <v>353</v>
      </c>
      <c r="KF241" s="4" t="s">
        <v>353</v>
      </c>
      <c r="KG241" s="4" t="s">
        <v>353</v>
      </c>
      <c r="KH241" s="4" t="s">
        <v>353</v>
      </c>
      <c r="KI241" s="4" t="s">
        <v>353</v>
      </c>
      <c r="KJ241" s="4" t="s">
        <v>353</v>
      </c>
      <c r="KK241" s="4" t="s">
        <v>353</v>
      </c>
      <c r="KL241" s="4" t="s">
        <v>353</v>
      </c>
      <c r="KM241" s="4" t="s">
        <v>353</v>
      </c>
      <c r="KN241" s="4" t="s">
        <v>353</v>
      </c>
      <c r="KO241" s="4" t="s">
        <v>353</v>
      </c>
      <c r="KP241" s="4" t="s">
        <v>353</v>
      </c>
      <c r="KQ241" s="4" t="s">
        <v>353</v>
      </c>
      <c r="KR241" s="4" t="s">
        <v>353</v>
      </c>
      <c r="KS241" s="4" t="s">
        <v>353</v>
      </c>
      <c r="KT241" s="4" t="s">
        <v>353</v>
      </c>
      <c r="KU241" s="4" t="s">
        <v>353</v>
      </c>
      <c r="KV241" s="4" t="s">
        <v>353</v>
      </c>
      <c r="KW241" s="4" t="s">
        <v>353</v>
      </c>
      <c r="KX241" s="4" t="s">
        <v>353</v>
      </c>
      <c r="KY241" s="4" t="s">
        <v>353</v>
      </c>
      <c r="KZ241" s="4" t="s">
        <v>353</v>
      </c>
      <c r="LA241" s="4" t="s">
        <v>353</v>
      </c>
      <c r="LB241" s="4" t="s">
        <v>353</v>
      </c>
      <c r="LC241" s="4" t="s">
        <v>353</v>
      </c>
      <c r="LD241" s="4" t="s">
        <v>353</v>
      </c>
      <c r="LE241" s="4" t="s">
        <v>353</v>
      </c>
      <c r="LF241" s="4" t="s">
        <v>353</v>
      </c>
      <c r="LG241" s="4" t="s">
        <v>353</v>
      </c>
      <c r="LH241" s="4" t="s">
        <v>353</v>
      </c>
      <c r="LI241" s="4" t="s">
        <v>353</v>
      </c>
      <c r="LJ241" s="4" t="s">
        <v>353</v>
      </c>
      <c r="LK241" s="4" t="s">
        <v>353</v>
      </c>
      <c r="LL241" s="4" t="s">
        <v>353</v>
      </c>
      <c r="LM241" s="4" t="s">
        <v>353</v>
      </c>
      <c r="LN241" s="4" t="s">
        <v>353</v>
      </c>
      <c r="LO241" s="4" t="s">
        <v>353</v>
      </c>
      <c r="LP241" s="4" t="s">
        <v>353</v>
      </c>
      <c r="LQ241" s="4" t="s">
        <v>353</v>
      </c>
      <c r="LR241" s="4" t="s">
        <v>353</v>
      </c>
      <c r="LS241" s="4" t="s">
        <v>353</v>
      </c>
      <c r="LT241" s="4" t="s">
        <v>353</v>
      </c>
      <c r="LU241" s="4" t="s">
        <v>353</v>
      </c>
      <c r="LV241" s="4" t="s">
        <v>353</v>
      </c>
      <c r="LW241" s="4" t="s">
        <v>353</v>
      </c>
      <c r="LX241" s="4" t="s">
        <v>353</v>
      </c>
      <c r="LY241" s="4" t="s">
        <v>353</v>
      </c>
      <c r="LZ241" s="4" t="s">
        <v>353</v>
      </c>
      <c r="MA241">
        <f t="shared" si="175"/>
        <v>6</v>
      </c>
      <c r="MB241" t="str">
        <f t="shared" si="176"/>
        <v/>
      </c>
      <c r="MC241">
        <f t="shared" si="177"/>
        <v>7</v>
      </c>
      <c r="MD241" t="str">
        <f t="shared" si="178"/>
        <v/>
      </c>
      <c r="ME241" t="str">
        <f t="shared" si="208"/>
        <v/>
      </c>
      <c r="MF241">
        <f t="shared" si="209"/>
        <v>1</v>
      </c>
      <c r="MG241" t="str">
        <f t="shared" si="210"/>
        <v/>
      </c>
      <c r="MH241">
        <f t="shared" si="211"/>
        <v>1.4</v>
      </c>
      <c r="MI241" t="str">
        <f t="shared" si="212"/>
        <v/>
      </c>
      <c r="MJ241" t="str">
        <f t="shared" si="213"/>
        <v/>
      </c>
      <c r="MK241">
        <f t="shared" si="214"/>
        <v>0.2</v>
      </c>
      <c r="ML241">
        <f t="shared" si="215"/>
        <v>4</v>
      </c>
      <c r="MM241">
        <f t="shared" si="216"/>
        <v>0</v>
      </c>
      <c r="MN241">
        <f t="shared" si="217"/>
        <v>4</v>
      </c>
      <c r="MO241">
        <f t="shared" si="218"/>
        <v>0.16666666666666666</v>
      </c>
      <c r="MP241">
        <f t="shared" si="219"/>
        <v>4</v>
      </c>
      <c r="MQ241" t="str">
        <f t="shared" si="220"/>
        <v/>
      </c>
      <c r="MR241" t="str">
        <f t="shared" si="221"/>
        <v/>
      </c>
      <c r="MS241">
        <f t="shared" si="222"/>
        <v>97.571428571428569</v>
      </c>
      <c r="MT241">
        <f t="shared" si="223"/>
        <v>97.857142857142861</v>
      </c>
      <c r="MU241" s="77">
        <f t="shared" si="179"/>
        <v>1</v>
      </c>
      <c r="MV241">
        <f t="shared" si="180"/>
        <v>0</v>
      </c>
      <c r="MW241">
        <v>1</v>
      </c>
      <c r="MX241">
        <v>1</v>
      </c>
      <c r="MY241">
        <f t="shared" si="181"/>
        <v>0</v>
      </c>
      <c r="MZ241">
        <v>1</v>
      </c>
      <c r="NA241">
        <v>1</v>
      </c>
      <c r="NB241">
        <f t="shared" si="182"/>
        <v>1</v>
      </c>
      <c r="NC241">
        <f t="shared" si="183"/>
        <v>1</v>
      </c>
      <c r="ND241">
        <f t="shared" si="184"/>
        <v>0</v>
      </c>
      <c r="NE241">
        <f t="shared" si="185"/>
        <v>0</v>
      </c>
      <c r="NF241">
        <f t="shared" si="186"/>
        <v>1</v>
      </c>
      <c r="NG241">
        <f t="shared" si="187"/>
        <v>0</v>
      </c>
      <c r="NH241" t="str">
        <f t="shared" si="188"/>
        <v/>
      </c>
      <c r="NI241" t="str">
        <f t="shared" si="189"/>
        <v/>
      </c>
      <c r="NJ241" t="str">
        <f t="shared" si="190"/>
        <v/>
      </c>
      <c r="NK241" t="str">
        <f t="shared" si="191"/>
        <v/>
      </c>
      <c r="NL241" t="str">
        <f t="shared" si="192"/>
        <v/>
      </c>
      <c r="NM241" t="str">
        <f t="shared" si="193"/>
        <v/>
      </c>
      <c r="NN241" s="77" t="str">
        <f t="shared" si="194"/>
        <v/>
      </c>
      <c r="NO241" s="77" t="str">
        <f t="shared" si="195"/>
        <v/>
      </c>
      <c r="NP241" s="77" t="str">
        <f t="shared" si="196"/>
        <v/>
      </c>
      <c r="NQ241" s="77" t="str">
        <f t="shared" si="197"/>
        <v/>
      </c>
      <c r="NR241" s="77" t="str">
        <f t="shared" si="198"/>
        <v/>
      </c>
      <c r="NS241" s="77" t="str">
        <f t="shared" si="199"/>
        <v/>
      </c>
      <c r="NT241" s="77" t="str">
        <f t="shared" si="200"/>
        <v/>
      </c>
      <c r="NU241" s="77" t="str">
        <f t="shared" si="201"/>
        <v/>
      </c>
      <c r="NV241" s="77" t="str">
        <f t="shared" si="202"/>
        <v/>
      </c>
      <c r="NW241" s="77" t="e">
        <f>IF(LEN(VLOOKUP(I:I,#REF!, 2, 0))=0, "", VLOOKUP(I:I,#REF!, 2, 0))</f>
        <v>#REF!</v>
      </c>
      <c r="NX241" s="77" t="e">
        <f>IF(LEN(VLOOKUP(I:I,#REF!, 3, 0))=0, "", VLOOKUP(I:I,#REF!, 3, 0))</f>
        <v>#REF!</v>
      </c>
      <c r="NY241" s="77">
        <f t="shared" si="224"/>
        <v>0.66666666666666663</v>
      </c>
      <c r="NZ241" s="77">
        <f t="shared" si="225"/>
        <v>1</v>
      </c>
      <c r="OA241" s="77">
        <f t="shared" si="226"/>
        <v>0</v>
      </c>
      <c r="OB241" s="77">
        <f t="shared" si="203"/>
        <v>0.5</v>
      </c>
      <c r="OC241">
        <f t="shared" si="204"/>
        <v>0.5</v>
      </c>
      <c r="OD241" s="77">
        <f t="shared" si="227"/>
        <v>0.5</v>
      </c>
      <c r="OE241" t="str">
        <f t="shared" si="205"/>
        <v/>
      </c>
      <c r="OF241" t="str">
        <f t="shared" si="206"/>
        <v/>
      </c>
      <c r="OG241" t="str">
        <f t="shared" si="228"/>
        <v/>
      </c>
      <c r="OH241">
        <f t="shared" si="207"/>
        <v>0.58333333333333337</v>
      </c>
      <c r="OI241">
        <f t="shared" si="229"/>
        <v>0.25</v>
      </c>
      <c r="OJ241" s="77">
        <f t="shared" si="230"/>
        <v>0.75</v>
      </c>
      <c r="OK241" t="e">
        <f>IF(LEN(VLOOKUP(I:I,#REF!, 2, 0))=0, "", VLOOKUP(I:I,#REF!, 2, 0))</f>
        <v>#REF!</v>
      </c>
      <c r="OL241" t="e">
        <f>IF(LEN(VLOOKUP(I:I,#REF!, 3, 0))=0, "", VLOOKUP(I:I,#REF!, 3, 0))</f>
        <v>#REF!</v>
      </c>
      <c r="OM241" t="s">
        <v>353</v>
      </c>
      <c r="ON241" t="s">
        <v>353</v>
      </c>
      <c r="OO241" s="109">
        <v>1</v>
      </c>
      <c r="OP241" t="str">
        <f t="shared" si="231"/>
        <v/>
      </c>
      <c r="OQ241">
        <v>0</v>
      </c>
      <c r="OR241">
        <v>8</v>
      </c>
      <c r="OS241">
        <f t="shared" si="232"/>
        <v>4</v>
      </c>
    </row>
    <row r="242" spans="3:409" ht="18" customHeight="1">
      <c r="F242">
        <v>1</v>
      </c>
      <c r="G242" t="s">
        <v>353</v>
      </c>
      <c r="H242" s="110" t="s">
        <v>2971</v>
      </c>
      <c r="I242" s="110" t="s">
        <v>2971</v>
      </c>
      <c r="J242" s="5"/>
      <c r="K242" s="6">
        <v>44270.433541666665</v>
      </c>
      <c r="L242" s="6">
        <v>44270.651122685187</v>
      </c>
      <c r="M242" s="7">
        <v>100</v>
      </c>
      <c r="N242" s="7">
        <v>2</v>
      </c>
      <c r="O242" s="73">
        <v>1</v>
      </c>
      <c r="P242" s="4" t="s">
        <v>313</v>
      </c>
      <c r="Q242" s="7">
        <v>18798</v>
      </c>
      <c r="R242" s="7">
        <v>1</v>
      </c>
      <c r="S242" s="6">
        <v>44270.651143750001</v>
      </c>
      <c r="T242" s="4" t="s">
        <v>314</v>
      </c>
      <c r="U242" s="4" t="s">
        <v>2136</v>
      </c>
      <c r="V242" s="4" t="s">
        <v>2137</v>
      </c>
      <c r="W242" s="4" t="s">
        <v>317</v>
      </c>
      <c r="X242" s="7">
        <v>91.6</v>
      </c>
      <c r="Y242" s="7">
        <v>113.096</v>
      </c>
      <c r="Z242" s="7">
        <v>117.36799999999999</v>
      </c>
      <c r="AA242" s="7">
        <v>2</v>
      </c>
      <c r="AB242" s="7">
        <v>2</v>
      </c>
      <c r="AC242" s="7">
        <v>1</v>
      </c>
      <c r="AD242" s="7">
        <v>3</v>
      </c>
      <c r="AE242" s="7">
        <v>3</v>
      </c>
      <c r="AF242" s="7">
        <v>2</v>
      </c>
      <c r="AG242" s="7">
        <v>3</v>
      </c>
      <c r="AH242" s="7">
        <v>2</v>
      </c>
      <c r="AI242" s="7">
        <v>3</v>
      </c>
      <c r="AJ242" s="4" t="s">
        <v>2972</v>
      </c>
      <c r="AK242" s="7">
        <v>5.2549999999999999</v>
      </c>
      <c r="AL242" s="7">
        <v>8.8919999999999995</v>
      </c>
      <c r="AM242" s="7">
        <v>15.712999999999999</v>
      </c>
      <c r="AN242" s="7">
        <v>2</v>
      </c>
      <c r="AO242" s="7">
        <v>3</v>
      </c>
      <c r="AP242" s="7">
        <v>1</v>
      </c>
      <c r="AQ242" s="7">
        <v>9.2859999999999996</v>
      </c>
      <c r="AR242" s="7">
        <v>165.50899999999999</v>
      </c>
      <c r="AS242" s="7">
        <v>2468.6379999999999</v>
      </c>
      <c r="AT242" s="7">
        <v>14</v>
      </c>
      <c r="AU242" s="7">
        <v>230.32300000000001</v>
      </c>
      <c r="AV242" s="7">
        <v>247.601</v>
      </c>
      <c r="AW242" s="7">
        <v>249.34</v>
      </c>
      <c r="AX242" s="7">
        <v>4</v>
      </c>
      <c r="AY242" s="4" t="s">
        <v>356</v>
      </c>
      <c r="AZ242" s="4" t="s">
        <v>320</v>
      </c>
      <c r="BA242" s="4"/>
      <c r="BB242" s="73">
        <v>-888</v>
      </c>
      <c r="BC242" s="4" t="s">
        <v>356</v>
      </c>
      <c r="BD242" s="7">
        <v>0</v>
      </c>
      <c r="BE242" s="7">
        <v>0</v>
      </c>
      <c r="BF242" s="7">
        <v>552.322</v>
      </c>
      <c r="BG242" s="7">
        <v>0</v>
      </c>
      <c r="BH242" s="7">
        <v>6.3369999999999997</v>
      </c>
      <c r="BI242" s="7">
        <v>8.6140000000000008</v>
      </c>
      <c r="BJ242" s="7">
        <v>12.254</v>
      </c>
      <c r="BK242" s="7">
        <v>3</v>
      </c>
      <c r="BL242" s="4" t="s">
        <v>377</v>
      </c>
      <c r="BM242" s="7">
        <v>0</v>
      </c>
      <c r="BN242" s="7">
        <v>0</v>
      </c>
      <c r="BO242" s="7">
        <v>51.061999999999998</v>
      </c>
      <c r="BP242" s="7">
        <v>0</v>
      </c>
      <c r="BQ242" s="7">
        <v>58</v>
      </c>
      <c r="BR242" s="7">
        <v>43</v>
      </c>
      <c r="BS242" s="7">
        <v>156.09</v>
      </c>
      <c r="BT242" s="7">
        <v>183.17099999999999</v>
      </c>
      <c r="BU242" s="7">
        <v>252.53</v>
      </c>
      <c r="BV242" s="7">
        <v>2</v>
      </c>
      <c r="BW242" s="4" t="s">
        <v>323</v>
      </c>
      <c r="BX242" s="4" t="s">
        <v>323</v>
      </c>
      <c r="BY242" s="4"/>
      <c r="BZ242" s="73">
        <v>0</v>
      </c>
      <c r="CA242" s="4" t="s">
        <v>2973</v>
      </c>
      <c r="CB242" s="7">
        <v>0</v>
      </c>
      <c r="CC242" s="7">
        <v>0</v>
      </c>
      <c r="CD242" s="7">
        <v>53.723999999999997</v>
      </c>
      <c r="CE242" s="7">
        <v>0</v>
      </c>
      <c r="CF242" s="7">
        <v>100</v>
      </c>
      <c r="CG242" s="7">
        <v>100</v>
      </c>
      <c r="CH242" s="7">
        <v>44.19</v>
      </c>
      <c r="CI242" s="7">
        <v>57.064999999999998</v>
      </c>
      <c r="CJ242" s="7">
        <v>61.639000000000003</v>
      </c>
      <c r="CK242" s="7">
        <v>3</v>
      </c>
      <c r="CL242" s="97" t="s">
        <v>413</v>
      </c>
      <c r="CM242" s="94" t="s">
        <v>414</v>
      </c>
      <c r="CN242" s="7">
        <v>0</v>
      </c>
      <c r="CO242" s="7">
        <v>0</v>
      </c>
      <c r="CP242" s="7">
        <v>166.12299999999999</v>
      </c>
      <c r="CQ242" s="7">
        <v>0</v>
      </c>
      <c r="CR242" s="7">
        <v>50</v>
      </c>
      <c r="CS242" s="7">
        <v>30</v>
      </c>
      <c r="CT242" s="7">
        <v>1</v>
      </c>
      <c r="CU242" s="7">
        <v>2</v>
      </c>
      <c r="CV242" s="4" t="s">
        <v>2974</v>
      </c>
      <c r="CW242" s="7">
        <v>0</v>
      </c>
      <c r="CX242" s="7">
        <v>0</v>
      </c>
      <c r="CY242" s="7">
        <v>231.41800000000001</v>
      </c>
      <c r="CZ242" s="7">
        <v>0</v>
      </c>
      <c r="DA242" s="7">
        <v>4.1189999999999998</v>
      </c>
      <c r="DB242" s="7">
        <v>4.1189999999999998</v>
      </c>
      <c r="DC242" s="7">
        <v>9.1140000000000008</v>
      </c>
      <c r="DD242" s="7">
        <v>1</v>
      </c>
      <c r="DE242" s="4" t="s">
        <v>377</v>
      </c>
      <c r="DF242" s="7">
        <v>0</v>
      </c>
      <c r="DG242" s="7">
        <v>0</v>
      </c>
      <c r="DH242" s="7">
        <v>40.271999999999998</v>
      </c>
      <c r="DI242" s="7">
        <v>0</v>
      </c>
      <c r="DJ242" s="7">
        <v>71</v>
      </c>
      <c r="DK242" s="7">
        <v>30</v>
      </c>
      <c r="DL242" s="7">
        <v>44.070999999999998</v>
      </c>
      <c r="DM242" s="7">
        <v>59.472999999999999</v>
      </c>
      <c r="DN242" s="7">
        <v>59.920999999999999</v>
      </c>
      <c r="DO242" s="7">
        <v>4</v>
      </c>
      <c r="DP242" s="4" t="s">
        <v>2975</v>
      </c>
      <c r="DQ242" s="4" t="s">
        <v>320</v>
      </c>
      <c r="DR242" s="4"/>
      <c r="DS242" s="73">
        <v>-888</v>
      </c>
      <c r="DT242" s="4" t="s">
        <v>356</v>
      </c>
      <c r="DU242" s="7">
        <v>0</v>
      </c>
      <c r="DV242" s="7">
        <v>0</v>
      </c>
      <c r="DW242" s="7">
        <v>73.870999999999995</v>
      </c>
      <c r="DX242" s="7">
        <v>0</v>
      </c>
      <c r="DY242" s="7">
        <v>91</v>
      </c>
      <c r="DZ242" s="7">
        <v>50</v>
      </c>
      <c r="EA242" s="7">
        <v>37.091000000000001</v>
      </c>
      <c r="EB242" s="7">
        <v>83.891999999999996</v>
      </c>
      <c r="EC242" s="7">
        <v>84.399000000000001</v>
      </c>
      <c r="ED242" s="7">
        <v>3</v>
      </c>
      <c r="EE242" s="94" t="s">
        <v>417</v>
      </c>
      <c r="EF242" s="94" t="s">
        <v>364</v>
      </c>
      <c r="EG242" s="7">
        <v>0</v>
      </c>
      <c r="EH242" s="7">
        <v>0</v>
      </c>
      <c r="EI242" s="7">
        <v>389.44400000000002</v>
      </c>
      <c r="EJ242" s="7">
        <v>0</v>
      </c>
      <c r="EK242" s="7">
        <v>61</v>
      </c>
      <c r="EL242" s="7">
        <v>29</v>
      </c>
      <c r="EM242" s="7">
        <v>1</v>
      </c>
      <c r="EN242" s="7">
        <v>3</v>
      </c>
      <c r="EO242" s="4" t="s">
        <v>2976</v>
      </c>
      <c r="EP242" s="7">
        <v>11.036</v>
      </c>
      <c r="EQ242" s="7">
        <v>16.827999999999999</v>
      </c>
      <c r="ER242" s="7">
        <v>24.12</v>
      </c>
      <c r="ES242" s="7">
        <v>4</v>
      </c>
      <c r="ET242" s="4" t="s">
        <v>606</v>
      </c>
      <c r="EU242" s="7">
        <v>0</v>
      </c>
      <c r="EV242" s="7">
        <v>0</v>
      </c>
      <c r="EW242" s="7">
        <v>605.923</v>
      </c>
      <c r="EX242" s="7">
        <v>0</v>
      </c>
      <c r="EY242" s="7">
        <v>39</v>
      </c>
      <c r="EZ242" s="7">
        <v>20</v>
      </c>
      <c r="FA242" s="7">
        <v>61.322000000000003</v>
      </c>
      <c r="FB242" s="7">
        <v>141.65100000000001</v>
      </c>
      <c r="FC242" s="7">
        <v>144.24299999999999</v>
      </c>
      <c r="FD242" s="7">
        <v>13</v>
      </c>
      <c r="FE242" s="4" t="s">
        <v>2977</v>
      </c>
      <c r="FF242" s="7">
        <v>3</v>
      </c>
      <c r="FG242" s="7">
        <v>2</v>
      </c>
      <c r="FH242" s="7">
        <v>2</v>
      </c>
      <c r="FI242" s="7">
        <v>2</v>
      </c>
      <c r="FJ242" s="7">
        <v>1</v>
      </c>
      <c r="FK242" s="7">
        <v>0</v>
      </c>
      <c r="FL242" s="4" t="s">
        <v>313</v>
      </c>
      <c r="FM242" s="4" t="s">
        <v>313</v>
      </c>
      <c r="FN242" s="7">
        <v>1</v>
      </c>
      <c r="FO242" s="7">
        <v>46.878999999999998</v>
      </c>
      <c r="FP242" s="7">
        <v>98.331000000000003</v>
      </c>
      <c r="FQ242" s="7">
        <v>100.223</v>
      </c>
      <c r="FR242" s="7">
        <v>3</v>
      </c>
      <c r="FS242" s="4" t="s">
        <v>1455</v>
      </c>
      <c r="FT242" s="4" t="s">
        <v>411</v>
      </c>
      <c r="FU242" s="4"/>
      <c r="FV242" s="73">
        <v>0</v>
      </c>
      <c r="FW242" s="4" t="s">
        <v>2978</v>
      </c>
      <c r="FX242" s="4" t="s">
        <v>336</v>
      </c>
      <c r="FY242" s="7">
        <v>144.72499999999999</v>
      </c>
      <c r="FZ242" s="7">
        <v>197.102</v>
      </c>
      <c r="GA242" s="7">
        <v>198.685</v>
      </c>
      <c r="GB242" s="7">
        <v>3</v>
      </c>
      <c r="GC242" s="4" t="s">
        <v>2968</v>
      </c>
      <c r="GD242" s="4" t="s">
        <v>830</v>
      </c>
      <c r="GE242" s="4"/>
      <c r="GF242" s="73">
        <v>0</v>
      </c>
      <c r="GG242" s="4" t="s">
        <v>2979</v>
      </c>
      <c r="GH242" s="4" t="s">
        <v>370</v>
      </c>
      <c r="GI242" s="7">
        <v>11.193</v>
      </c>
      <c r="GJ242" s="7">
        <v>55.802999999999997</v>
      </c>
      <c r="GK242" s="7">
        <v>83.6</v>
      </c>
      <c r="GL242" s="7">
        <v>5</v>
      </c>
      <c r="GM242" s="7">
        <v>2</v>
      </c>
      <c r="GN242" s="4" t="s">
        <v>2980</v>
      </c>
      <c r="GO242" s="7">
        <v>9.3930000000000007</v>
      </c>
      <c r="GP242" s="7">
        <v>9.3930000000000007</v>
      </c>
      <c r="GQ242" s="7">
        <v>113.26300000000001</v>
      </c>
      <c r="GR242" s="7">
        <v>1</v>
      </c>
      <c r="GS242" s="7">
        <v>1</v>
      </c>
      <c r="GT242" s="7">
        <v>2</v>
      </c>
      <c r="GU242" s="7">
        <v>1</v>
      </c>
      <c r="GV242" s="7">
        <v>3</v>
      </c>
      <c r="GW242" s="4" t="s">
        <v>336</v>
      </c>
      <c r="GX242" s="7">
        <v>5.4850000000000003</v>
      </c>
      <c r="GY242" s="7">
        <v>74.855000000000004</v>
      </c>
      <c r="GZ242" s="7">
        <v>76.475999999999999</v>
      </c>
      <c r="HA242" s="7">
        <v>8</v>
      </c>
      <c r="HB242" s="7">
        <v>3</v>
      </c>
      <c r="HC242" s="7">
        <v>3</v>
      </c>
      <c r="HD242" s="7">
        <v>2</v>
      </c>
      <c r="HE242" s="7">
        <v>1</v>
      </c>
      <c r="HF242" s="7">
        <v>1</v>
      </c>
      <c r="HG242" s="7">
        <v>6</v>
      </c>
      <c r="HH242" s="7">
        <v>6</v>
      </c>
      <c r="HI242" s="4" t="s">
        <v>346</v>
      </c>
      <c r="HJ242" s="4" t="s">
        <v>347</v>
      </c>
      <c r="HK242" s="8"/>
      <c r="HL242" s="4" t="s">
        <v>2971</v>
      </c>
      <c r="HM242" s="6">
        <v>44273.439432870371</v>
      </c>
      <c r="HN242" s="6">
        <v>44273.664479166669</v>
      </c>
      <c r="HO242" s="7">
        <v>99</v>
      </c>
      <c r="HP242" s="7">
        <v>19444</v>
      </c>
      <c r="HQ242" s="7">
        <v>0</v>
      </c>
      <c r="HR242" s="6">
        <v>44277.695156099537</v>
      </c>
      <c r="HS242" s="4" t="s">
        <v>314</v>
      </c>
      <c r="HT242" s="4" t="s">
        <v>2136</v>
      </c>
      <c r="HU242" s="4" t="s">
        <v>2137</v>
      </c>
      <c r="HV242" s="4" t="s">
        <v>317</v>
      </c>
      <c r="HW242" s="7">
        <v>0</v>
      </c>
      <c r="HX242" s="7">
        <v>2</v>
      </c>
      <c r="HY242" s="7">
        <v>4</v>
      </c>
      <c r="HZ242" s="7">
        <v>2</v>
      </c>
      <c r="IA242" s="7">
        <v>4</v>
      </c>
      <c r="IB242" s="7">
        <v>3</v>
      </c>
      <c r="IC242" s="7">
        <v>4</v>
      </c>
      <c r="ID242" s="7">
        <v>5</v>
      </c>
      <c r="IE242" s="4" t="s">
        <v>2981</v>
      </c>
      <c r="IF242" s="7">
        <v>2</v>
      </c>
      <c r="IG242" s="7">
        <v>2</v>
      </c>
      <c r="IH242" s="4" t="s">
        <v>2982</v>
      </c>
      <c r="II242" s="4" t="s">
        <v>327</v>
      </c>
      <c r="IJ242" s="4"/>
      <c r="IK242" s="73">
        <v>0</v>
      </c>
      <c r="IL242" s="4" t="s">
        <v>356</v>
      </c>
      <c r="IM242" s="4" t="s">
        <v>320</v>
      </c>
      <c r="IN242" s="4"/>
      <c r="IO242" s="73">
        <v>-888</v>
      </c>
      <c r="IP242" s="4" t="s">
        <v>2983</v>
      </c>
      <c r="IQ242" s="4" t="s">
        <v>356</v>
      </c>
      <c r="IR242" s="4" t="s">
        <v>320</v>
      </c>
      <c r="IS242" s="4"/>
      <c r="IT242" s="73">
        <v>-888</v>
      </c>
      <c r="IU242" s="73">
        <v>3</v>
      </c>
      <c r="IV242" s="73">
        <v>3</v>
      </c>
      <c r="IW242" s="4"/>
      <c r="IX242" s="73">
        <v>0</v>
      </c>
      <c r="IY242" s="4" t="s">
        <v>2984</v>
      </c>
      <c r="IZ242" s="4" t="s">
        <v>435</v>
      </c>
      <c r="JA242" s="73">
        <v>40</v>
      </c>
      <c r="JB242" s="4"/>
      <c r="JC242" s="73">
        <v>1</v>
      </c>
      <c r="JD242" s="73">
        <v>80</v>
      </c>
      <c r="JE242" s="73">
        <v>80</v>
      </c>
      <c r="JF242" s="4"/>
      <c r="JG242" s="73">
        <v>0</v>
      </c>
      <c r="JH242" s="4" t="s">
        <v>2985</v>
      </c>
      <c r="JI242" s="7">
        <v>0</v>
      </c>
      <c r="JJ242" s="7">
        <v>3</v>
      </c>
      <c r="JK242" s="7">
        <v>2</v>
      </c>
      <c r="JL242" s="7">
        <v>1</v>
      </c>
      <c r="JM242" s="4" t="s">
        <v>2986</v>
      </c>
      <c r="JN242" s="7">
        <v>1</v>
      </c>
      <c r="JO242" s="7">
        <v>1</v>
      </c>
      <c r="JP242" s="7">
        <v>2</v>
      </c>
      <c r="JQ242" s="7">
        <v>3</v>
      </c>
      <c r="JR242" s="7">
        <v>2</v>
      </c>
      <c r="JS242" s="4" t="s">
        <v>2987</v>
      </c>
      <c r="JT242" s="7">
        <v>2</v>
      </c>
      <c r="JU242" s="7">
        <v>1</v>
      </c>
      <c r="JV242" s="4" t="s">
        <v>2988</v>
      </c>
      <c r="JW242" s="7">
        <v>1</v>
      </c>
      <c r="JX242" s="7">
        <v>1</v>
      </c>
      <c r="JY242" s="7">
        <v>3</v>
      </c>
      <c r="JZ242" s="7">
        <v>1</v>
      </c>
      <c r="KA242" s="7">
        <v>0</v>
      </c>
      <c r="KB242" s="4" t="s">
        <v>313</v>
      </c>
      <c r="KC242" s="4" t="s">
        <v>313</v>
      </c>
      <c r="KD242" s="7">
        <v>2</v>
      </c>
      <c r="KE242" s="7">
        <v>8.2010000000000005</v>
      </c>
      <c r="KF242" s="7">
        <v>124.866</v>
      </c>
      <c r="KG242" s="7">
        <v>125.735</v>
      </c>
      <c r="KH242" s="7">
        <v>5</v>
      </c>
      <c r="KI242" s="7">
        <v>4</v>
      </c>
      <c r="KJ242" s="7">
        <v>3</v>
      </c>
      <c r="KK242" s="7">
        <v>1</v>
      </c>
      <c r="KL242" s="7">
        <v>1</v>
      </c>
      <c r="KM242" s="7">
        <v>2</v>
      </c>
      <c r="KN242" s="7">
        <v>10</v>
      </c>
      <c r="KO242" s="7">
        <v>2</v>
      </c>
      <c r="KP242" s="4" t="s">
        <v>326</v>
      </c>
      <c r="KQ242" s="4" t="s">
        <v>313</v>
      </c>
      <c r="KR242" s="7">
        <v>1</v>
      </c>
      <c r="KS242" s="4" t="s">
        <v>312</v>
      </c>
      <c r="KT242" s="4" t="s">
        <v>313</v>
      </c>
      <c r="KU242" s="7">
        <v>5</v>
      </c>
      <c r="KV242" s="7">
        <v>4</v>
      </c>
      <c r="KW242" s="7">
        <v>3</v>
      </c>
      <c r="KX242" s="7">
        <v>3</v>
      </c>
      <c r="KY242" s="7">
        <v>3</v>
      </c>
      <c r="KZ242" s="7">
        <v>3</v>
      </c>
      <c r="LA242" s="7">
        <v>4</v>
      </c>
      <c r="LB242" s="7">
        <v>3</v>
      </c>
      <c r="LC242" s="7">
        <v>3</v>
      </c>
      <c r="LD242" s="7">
        <v>4</v>
      </c>
      <c r="LE242" s="7">
        <v>3</v>
      </c>
      <c r="LF242" s="7">
        <v>4</v>
      </c>
      <c r="LG242" s="7">
        <v>3</v>
      </c>
      <c r="LH242" s="7">
        <v>4</v>
      </c>
      <c r="LI242" s="7">
        <v>4</v>
      </c>
      <c r="LJ242" s="7">
        <v>3</v>
      </c>
      <c r="LK242" s="7">
        <v>3</v>
      </c>
      <c r="LL242" s="7">
        <v>1</v>
      </c>
      <c r="LM242" s="7">
        <v>1</v>
      </c>
      <c r="LN242" s="7">
        <v>5</v>
      </c>
      <c r="LO242" s="7">
        <v>5</v>
      </c>
      <c r="LP242" s="7">
        <v>5</v>
      </c>
      <c r="LQ242" s="7">
        <v>5</v>
      </c>
      <c r="LR242" s="7">
        <v>5</v>
      </c>
      <c r="LS242" s="7">
        <v>4</v>
      </c>
      <c r="LT242" s="7">
        <v>5</v>
      </c>
      <c r="LU242" s="7">
        <v>5</v>
      </c>
      <c r="LV242" s="4" t="s">
        <v>2989</v>
      </c>
      <c r="LW242" s="4" t="s">
        <v>2990</v>
      </c>
      <c r="LX242" s="4" t="s">
        <v>2991</v>
      </c>
      <c r="LY242" s="4" t="s">
        <v>313</v>
      </c>
      <c r="LZ242" s="7">
        <v>49</v>
      </c>
      <c r="MA242">
        <f t="shared" si="175"/>
        <v>16</v>
      </c>
      <c r="MB242">
        <f t="shared" si="176"/>
        <v>22</v>
      </c>
      <c r="MC242">
        <f t="shared" si="177"/>
        <v>10</v>
      </c>
      <c r="MD242">
        <f t="shared" si="178"/>
        <v>11</v>
      </c>
      <c r="ME242">
        <f t="shared" si="208"/>
        <v>42</v>
      </c>
      <c r="MF242">
        <f t="shared" si="209"/>
        <v>2.6666666666666665</v>
      </c>
      <c r="MG242">
        <f t="shared" si="210"/>
        <v>3.6666666666666665</v>
      </c>
      <c r="MH242">
        <f t="shared" si="211"/>
        <v>2</v>
      </c>
      <c r="MI242">
        <f t="shared" si="212"/>
        <v>2.2000000000000002</v>
      </c>
      <c r="MJ242">
        <f t="shared" si="213"/>
        <v>3.5</v>
      </c>
      <c r="MK242">
        <f t="shared" si="214"/>
        <v>1.8</v>
      </c>
      <c r="ML242">
        <f t="shared" si="215"/>
        <v>1.8</v>
      </c>
      <c r="MM242">
        <f t="shared" si="216"/>
        <v>1</v>
      </c>
      <c r="MN242">
        <f t="shared" si="217"/>
        <v>2</v>
      </c>
      <c r="MO242">
        <f t="shared" si="218"/>
        <v>1.6666666666666667</v>
      </c>
      <c r="MP242">
        <f t="shared" si="219"/>
        <v>1.8333333333333333</v>
      </c>
      <c r="MQ242">
        <f t="shared" si="220"/>
        <v>2.6666666666666665</v>
      </c>
      <c r="MR242">
        <f t="shared" si="221"/>
        <v>1</v>
      </c>
      <c r="MS242">
        <f t="shared" si="222"/>
        <v>67.142857142857139</v>
      </c>
      <c r="MT242">
        <f t="shared" si="223"/>
        <v>43.142857142857146</v>
      </c>
      <c r="MU242" s="77">
        <f t="shared" si="179"/>
        <v>0</v>
      </c>
      <c r="MV242">
        <f t="shared" si="180"/>
        <v>0</v>
      </c>
      <c r="MW242">
        <v>1</v>
      </c>
      <c r="MX242">
        <v>1</v>
      </c>
      <c r="MY242">
        <f t="shared" si="181"/>
        <v>0</v>
      </c>
      <c r="MZ242">
        <v>1</v>
      </c>
      <c r="NA242">
        <v>1</v>
      </c>
      <c r="NB242">
        <f t="shared" si="182"/>
        <v>0</v>
      </c>
      <c r="NC242">
        <f t="shared" si="183"/>
        <v>0</v>
      </c>
      <c r="ND242">
        <f t="shared" si="184"/>
        <v>0</v>
      </c>
      <c r="NE242">
        <f t="shared" si="185"/>
        <v>0</v>
      </c>
      <c r="NF242">
        <f t="shared" si="186"/>
        <v>0</v>
      </c>
      <c r="NG242">
        <f t="shared" si="187"/>
        <v>1</v>
      </c>
      <c r="NH242">
        <f t="shared" si="188"/>
        <v>0</v>
      </c>
      <c r="NI242">
        <f t="shared" si="189"/>
        <v>0</v>
      </c>
      <c r="NJ242">
        <f t="shared" si="190"/>
        <v>0</v>
      </c>
      <c r="NK242">
        <f t="shared" si="191"/>
        <v>0</v>
      </c>
      <c r="NL242">
        <f t="shared" si="192"/>
        <v>1</v>
      </c>
      <c r="NM242">
        <f t="shared" si="193"/>
        <v>0</v>
      </c>
      <c r="NN242" s="77">
        <f t="shared" si="194"/>
        <v>1</v>
      </c>
      <c r="NO242" s="77">
        <f t="shared" si="195"/>
        <v>0</v>
      </c>
      <c r="NP242" s="77">
        <f t="shared" si="196"/>
        <v>1</v>
      </c>
      <c r="NQ242" s="77">
        <f t="shared" si="197"/>
        <v>0</v>
      </c>
      <c r="NR242" s="77">
        <f t="shared" si="198"/>
        <v>1</v>
      </c>
      <c r="NS242" s="77">
        <f t="shared" si="199"/>
        <v>1</v>
      </c>
      <c r="NT242" s="77">
        <f t="shared" si="200"/>
        <v>0</v>
      </c>
      <c r="NU242" s="77">
        <f t="shared" si="201"/>
        <v>1</v>
      </c>
      <c r="NV242" s="77">
        <f t="shared" si="202"/>
        <v>1</v>
      </c>
      <c r="NW242" s="77" t="e">
        <f>IF(LEN(VLOOKUP(I:I,#REF!, 2, 0))=0, "", VLOOKUP(I:I,#REF!, 2, 0))</f>
        <v>#REF!</v>
      </c>
      <c r="NX242" s="77" t="e">
        <f>IF(LEN(VLOOKUP(I:I,#REF!, 3, 0))=0, "", VLOOKUP(I:I,#REF!, 3, 0))</f>
        <v>#REF!</v>
      </c>
      <c r="NY242" s="77">
        <f t="shared" si="224"/>
        <v>0.66666666666666663</v>
      </c>
      <c r="NZ242" s="77">
        <f t="shared" si="225"/>
        <v>1</v>
      </c>
      <c r="OA242" s="77">
        <f t="shared" si="226"/>
        <v>0</v>
      </c>
      <c r="OB242" s="77">
        <f t="shared" si="203"/>
        <v>0.16666666666666666</v>
      </c>
      <c r="OC242">
        <f t="shared" si="204"/>
        <v>0</v>
      </c>
      <c r="OD242" s="77">
        <f t="shared" si="227"/>
        <v>0.25</v>
      </c>
      <c r="OE242">
        <f t="shared" si="205"/>
        <v>0.46666666666666667</v>
      </c>
      <c r="OF242">
        <f t="shared" si="206"/>
        <v>0.36363636363636365</v>
      </c>
      <c r="OG242" t="e">
        <f t="shared" si="228"/>
        <v>#REF!</v>
      </c>
      <c r="OH242">
        <f t="shared" si="207"/>
        <v>0.41666666666666669</v>
      </c>
      <c r="OI242">
        <f t="shared" si="229"/>
        <v>0</v>
      </c>
      <c r="OJ242" s="77">
        <f t="shared" si="230"/>
        <v>0.625</v>
      </c>
      <c r="OK242" t="e">
        <f>IF(LEN(VLOOKUP(I:I,#REF!, 2, 0))=0, "", VLOOKUP(I:I,#REF!, 2, 0))</f>
        <v>#REF!</v>
      </c>
      <c r="OL242" t="e">
        <f>IF(LEN(VLOOKUP(I:I,#REF!, 3, 0))=0, "", VLOOKUP(I:I,#REF!, 3, 0))</f>
        <v>#REF!</v>
      </c>
      <c r="OM242">
        <v>4</v>
      </c>
      <c r="ON242">
        <v>1</v>
      </c>
      <c r="OO242" s="1">
        <v>0</v>
      </c>
      <c r="OP242">
        <f t="shared" si="231"/>
        <v>17</v>
      </c>
      <c r="OQ242">
        <v>0</v>
      </c>
      <c r="OR242">
        <v>8</v>
      </c>
      <c r="OS242">
        <f t="shared" si="232"/>
        <v>14</v>
      </c>
    </row>
    <row r="243" spans="3:409" ht="18" customHeight="1">
      <c r="C243">
        <v>1</v>
      </c>
      <c r="E243">
        <v>1</v>
      </c>
      <c r="F243" t="s">
        <v>353</v>
      </c>
      <c r="G243" t="s">
        <v>353</v>
      </c>
      <c r="H243" s="110" t="s">
        <v>2992</v>
      </c>
      <c r="I243" s="110" t="s">
        <v>2992</v>
      </c>
      <c r="J243" s="5"/>
      <c r="K243" s="6">
        <v>44270.420902777776</v>
      </c>
      <c r="L243" s="6">
        <v>44270.579745370371</v>
      </c>
      <c r="M243" s="7">
        <v>56</v>
      </c>
      <c r="N243" s="7">
        <v>2</v>
      </c>
      <c r="O243" s="73">
        <v>1</v>
      </c>
      <c r="P243" s="4" t="s">
        <v>313</v>
      </c>
      <c r="Q243" s="7">
        <v>13723</v>
      </c>
      <c r="R243" s="7">
        <v>0</v>
      </c>
      <c r="S243" s="6">
        <v>44277.579764756942</v>
      </c>
      <c r="T243" s="4" t="s">
        <v>314</v>
      </c>
      <c r="U243" s="4" t="s">
        <v>2136</v>
      </c>
      <c r="V243" s="4" t="s">
        <v>2137</v>
      </c>
      <c r="W243" s="4" t="s">
        <v>979</v>
      </c>
      <c r="X243" s="7">
        <v>19.890999999999998</v>
      </c>
      <c r="Y243" s="7">
        <v>50.716999999999999</v>
      </c>
      <c r="Z243" s="7">
        <v>51.991999999999997</v>
      </c>
      <c r="AA243" s="7">
        <v>5</v>
      </c>
      <c r="AB243" s="7">
        <v>2</v>
      </c>
      <c r="AC243" s="7">
        <v>2</v>
      </c>
      <c r="AD243" s="7">
        <v>2</v>
      </c>
      <c r="AE243" s="7">
        <v>3</v>
      </c>
      <c r="AF243" s="7">
        <v>1</v>
      </c>
      <c r="AG243" s="7">
        <v>0</v>
      </c>
      <c r="AH243" s="7">
        <v>3</v>
      </c>
      <c r="AI243" s="7">
        <v>0</v>
      </c>
      <c r="AJ243" s="4" t="s">
        <v>2993</v>
      </c>
      <c r="AK243" s="7">
        <v>10.72</v>
      </c>
      <c r="AL243" s="7">
        <v>20.728000000000002</v>
      </c>
      <c r="AM243" s="7">
        <v>22.042999999999999</v>
      </c>
      <c r="AN243" s="7">
        <v>3</v>
      </c>
      <c r="AO243" s="7">
        <v>2</v>
      </c>
      <c r="AP243" s="7">
        <v>1</v>
      </c>
      <c r="AQ243" s="7">
        <v>7.056</v>
      </c>
      <c r="AR243" s="7">
        <v>142.46600000000001</v>
      </c>
      <c r="AS243" s="7">
        <v>144.1</v>
      </c>
      <c r="AT243" s="7">
        <v>18</v>
      </c>
      <c r="AU243" s="7">
        <v>100.89400000000001</v>
      </c>
      <c r="AV243" s="7">
        <v>394.38600000000002</v>
      </c>
      <c r="AW243" s="7">
        <v>463.899</v>
      </c>
      <c r="AX243" s="7">
        <v>7</v>
      </c>
      <c r="AY243" s="4" t="s">
        <v>331</v>
      </c>
      <c r="AZ243" s="4" t="s">
        <v>331</v>
      </c>
      <c r="BA243" s="4"/>
      <c r="BB243" s="73">
        <v>0</v>
      </c>
      <c r="BC243" s="4" t="s">
        <v>2994</v>
      </c>
      <c r="BD243" s="7">
        <v>5.6509999999999998</v>
      </c>
      <c r="BE243" s="7">
        <v>1710.336</v>
      </c>
      <c r="BF243" s="7">
        <v>2186.6260000000002</v>
      </c>
      <c r="BG243" s="7">
        <v>185</v>
      </c>
      <c r="BH243" s="13" t="s">
        <v>353</v>
      </c>
      <c r="BI243" s="13" t="s">
        <v>353</v>
      </c>
      <c r="BJ243" s="13" t="s">
        <v>353</v>
      </c>
      <c r="BK243" s="13" t="s">
        <v>353</v>
      </c>
      <c r="BL243" s="4" t="s">
        <v>353</v>
      </c>
      <c r="BM243" s="4" t="s">
        <v>353</v>
      </c>
      <c r="BN243" s="4" t="s">
        <v>353</v>
      </c>
      <c r="BO243" s="4" t="s">
        <v>353</v>
      </c>
      <c r="BP243" s="4" t="s">
        <v>353</v>
      </c>
      <c r="BQ243" s="4" t="s">
        <v>353</v>
      </c>
      <c r="BR243" s="4" t="s">
        <v>353</v>
      </c>
      <c r="BS243" s="4" t="s">
        <v>353</v>
      </c>
      <c r="BT243" s="4" t="s">
        <v>353</v>
      </c>
      <c r="BU243" s="4" t="s">
        <v>353</v>
      </c>
      <c r="BV243" s="4" t="s">
        <v>353</v>
      </c>
      <c r="BW243" s="4" t="s">
        <v>353</v>
      </c>
      <c r="BX243" s="4" t="s">
        <v>320</v>
      </c>
      <c r="BY243" s="4"/>
      <c r="BZ243" s="73">
        <v>-999</v>
      </c>
      <c r="CA243" s="4" t="s">
        <v>353</v>
      </c>
      <c r="CB243" s="13" t="s">
        <v>353</v>
      </c>
      <c r="CC243" s="13" t="s">
        <v>353</v>
      </c>
      <c r="CD243" s="13" t="s">
        <v>353</v>
      </c>
      <c r="CE243" s="13" t="s">
        <v>353</v>
      </c>
      <c r="CF243" s="13" t="s">
        <v>353</v>
      </c>
      <c r="CG243" s="13" t="s">
        <v>353</v>
      </c>
      <c r="CH243" s="13" t="s">
        <v>353</v>
      </c>
      <c r="CI243" s="13" t="s">
        <v>353</v>
      </c>
      <c r="CJ243" s="13" t="s">
        <v>353</v>
      </c>
      <c r="CK243" s="4" t="s">
        <v>353</v>
      </c>
      <c r="CL243" s="97" t="s">
        <v>353</v>
      </c>
      <c r="CM243" s="94" t="s">
        <v>353</v>
      </c>
      <c r="CN243" s="4" t="s">
        <v>353</v>
      </c>
      <c r="CO243" s="4" t="s">
        <v>353</v>
      </c>
      <c r="CP243" s="4" t="s">
        <v>353</v>
      </c>
      <c r="CQ243" s="4" t="s">
        <v>353</v>
      </c>
      <c r="CR243" s="4" t="s">
        <v>353</v>
      </c>
      <c r="CS243" s="4" t="s">
        <v>353</v>
      </c>
      <c r="CT243" s="4" t="s">
        <v>353</v>
      </c>
      <c r="CU243" s="4" t="s">
        <v>353</v>
      </c>
      <c r="CV243" s="4" t="s">
        <v>353</v>
      </c>
      <c r="CW243" s="4" t="s">
        <v>353</v>
      </c>
      <c r="CX243" s="4" t="s">
        <v>353</v>
      </c>
      <c r="CY243" s="4" t="s">
        <v>353</v>
      </c>
      <c r="CZ243" s="4" t="s">
        <v>353</v>
      </c>
      <c r="DA243" s="4" t="s">
        <v>353</v>
      </c>
      <c r="DB243" s="4" t="s">
        <v>353</v>
      </c>
      <c r="DC243" s="4" t="s">
        <v>353</v>
      </c>
      <c r="DD243" s="4" t="s">
        <v>353</v>
      </c>
      <c r="DE243" s="4" t="s">
        <v>353</v>
      </c>
      <c r="DF243" s="4" t="s">
        <v>353</v>
      </c>
      <c r="DG243" s="4" t="s">
        <v>353</v>
      </c>
      <c r="DH243" s="4" t="s">
        <v>353</v>
      </c>
      <c r="DI243" s="4" t="s">
        <v>353</v>
      </c>
      <c r="DJ243" s="4" t="s">
        <v>353</v>
      </c>
      <c r="DK243" s="4" t="s">
        <v>353</v>
      </c>
      <c r="DL243" s="4" t="s">
        <v>353</v>
      </c>
      <c r="DM243" s="4" t="s">
        <v>353</v>
      </c>
      <c r="DN243" s="4" t="s">
        <v>353</v>
      </c>
      <c r="DO243" s="4" t="s">
        <v>353</v>
      </c>
      <c r="DP243" s="4" t="s">
        <v>353</v>
      </c>
      <c r="DQ243" s="4" t="s">
        <v>320</v>
      </c>
      <c r="DR243" s="4"/>
      <c r="DS243" s="73">
        <v>-999</v>
      </c>
      <c r="DT243" s="4" t="s">
        <v>353</v>
      </c>
      <c r="DU243" s="4" t="s">
        <v>353</v>
      </c>
      <c r="DV243" s="4" t="s">
        <v>353</v>
      </c>
      <c r="DW243" s="4" t="s">
        <v>353</v>
      </c>
      <c r="DX243" s="4" t="s">
        <v>353</v>
      </c>
      <c r="DY243" s="4" t="s">
        <v>353</v>
      </c>
      <c r="DZ243" s="4" t="s">
        <v>353</v>
      </c>
      <c r="EA243" s="4" t="s">
        <v>353</v>
      </c>
      <c r="EB243" s="4" t="s">
        <v>353</v>
      </c>
      <c r="EC243" s="4" t="s">
        <v>353</v>
      </c>
      <c r="ED243" s="4" t="s">
        <v>353</v>
      </c>
      <c r="EE243" s="94" t="s">
        <v>353</v>
      </c>
      <c r="EF243" s="94" t="s">
        <v>353</v>
      </c>
      <c r="EG243" s="4" t="s">
        <v>353</v>
      </c>
      <c r="EH243" s="4" t="s">
        <v>353</v>
      </c>
      <c r="EI243" s="4" t="s">
        <v>353</v>
      </c>
      <c r="EJ243" s="4" t="s">
        <v>353</v>
      </c>
      <c r="EK243" s="4" t="s">
        <v>353</v>
      </c>
      <c r="EL243" s="4" t="s">
        <v>353</v>
      </c>
      <c r="EM243" s="4" t="s">
        <v>353</v>
      </c>
      <c r="EN243" s="4" t="s">
        <v>353</v>
      </c>
      <c r="EO243" s="4" t="s">
        <v>353</v>
      </c>
      <c r="EP243" s="4" t="s">
        <v>353</v>
      </c>
      <c r="EQ243" s="4" t="s">
        <v>353</v>
      </c>
      <c r="ER243" s="4" t="s">
        <v>353</v>
      </c>
      <c r="ES243" s="4" t="s">
        <v>353</v>
      </c>
      <c r="ET243" s="4" t="s">
        <v>353</v>
      </c>
      <c r="EU243" s="4" t="s">
        <v>353</v>
      </c>
      <c r="EV243" s="4" t="s">
        <v>353</v>
      </c>
      <c r="EW243" s="4" t="s">
        <v>353</v>
      </c>
      <c r="EX243" s="4" t="s">
        <v>353</v>
      </c>
      <c r="EY243" s="4" t="s">
        <v>353</v>
      </c>
      <c r="EZ243" s="4" t="s">
        <v>353</v>
      </c>
      <c r="FA243" s="4" t="s">
        <v>353</v>
      </c>
      <c r="FB243" s="4" t="s">
        <v>353</v>
      </c>
      <c r="FC243" s="4" t="s">
        <v>353</v>
      </c>
      <c r="FD243" s="4" t="s">
        <v>353</v>
      </c>
      <c r="FE243" s="4" t="s">
        <v>353</v>
      </c>
      <c r="FF243" s="4" t="s">
        <v>353</v>
      </c>
      <c r="FG243" s="4" t="s">
        <v>353</v>
      </c>
      <c r="FH243" s="4" t="s">
        <v>353</v>
      </c>
      <c r="FI243" s="4" t="s">
        <v>353</v>
      </c>
      <c r="FJ243" s="4" t="s">
        <v>353</v>
      </c>
      <c r="FK243" s="4" t="s">
        <v>353</v>
      </c>
      <c r="FL243" s="4" t="s">
        <v>353</v>
      </c>
      <c r="FM243" s="4" t="s">
        <v>353</v>
      </c>
      <c r="FN243" s="4" t="s">
        <v>353</v>
      </c>
      <c r="FO243" s="4" t="s">
        <v>353</v>
      </c>
      <c r="FP243" s="4" t="s">
        <v>353</v>
      </c>
      <c r="FQ243" s="4" t="s">
        <v>353</v>
      </c>
      <c r="FR243" s="4" t="s">
        <v>353</v>
      </c>
      <c r="FS243" s="4" t="s">
        <v>353</v>
      </c>
      <c r="FT243" s="4" t="s">
        <v>320</v>
      </c>
      <c r="FU243" s="4"/>
      <c r="FV243" s="73">
        <v>-999</v>
      </c>
      <c r="FW243" s="4" t="s">
        <v>353</v>
      </c>
      <c r="FX243" s="4" t="s">
        <v>353</v>
      </c>
      <c r="FY243" s="4" t="s">
        <v>353</v>
      </c>
      <c r="FZ243" s="4" t="s">
        <v>353</v>
      </c>
      <c r="GA243" s="4" t="s">
        <v>353</v>
      </c>
      <c r="GB243" s="4" t="s">
        <v>353</v>
      </c>
      <c r="GC243" s="4" t="s">
        <v>353</v>
      </c>
      <c r="GD243" s="4" t="s">
        <v>320</v>
      </c>
      <c r="GE243" s="4"/>
      <c r="GF243" s="73">
        <v>-999</v>
      </c>
      <c r="GG243" s="4" t="s">
        <v>353</v>
      </c>
      <c r="GH243" s="4" t="s">
        <v>353</v>
      </c>
      <c r="GI243" s="4" t="s">
        <v>353</v>
      </c>
      <c r="GJ243" s="4" t="s">
        <v>353</v>
      </c>
      <c r="GK243" s="4" t="s">
        <v>353</v>
      </c>
      <c r="GL243" s="4" t="s">
        <v>353</v>
      </c>
      <c r="GM243" s="4" t="s">
        <v>353</v>
      </c>
      <c r="GN243" s="4" t="s">
        <v>353</v>
      </c>
      <c r="GO243" s="4" t="s">
        <v>353</v>
      </c>
      <c r="GP243" s="4" t="s">
        <v>353</v>
      </c>
      <c r="GQ243" s="4" t="s">
        <v>353</v>
      </c>
      <c r="GR243" s="4" t="s">
        <v>353</v>
      </c>
      <c r="GS243" s="4" t="s">
        <v>353</v>
      </c>
      <c r="GT243" s="4" t="s">
        <v>353</v>
      </c>
      <c r="GU243" s="4" t="s">
        <v>353</v>
      </c>
      <c r="GV243" s="4" t="s">
        <v>353</v>
      </c>
      <c r="GW243" s="4" t="s">
        <v>353</v>
      </c>
      <c r="GX243" s="4" t="s">
        <v>353</v>
      </c>
      <c r="GY243" s="4" t="s">
        <v>353</v>
      </c>
      <c r="GZ243" s="4" t="s">
        <v>353</v>
      </c>
      <c r="HA243" s="4" t="s">
        <v>353</v>
      </c>
      <c r="HB243" s="4" t="s">
        <v>353</v>
      </c>
      <c r="HC243" s="4" t="s">
        <v>353</v>
      </c>
      <c r="HD243" s="4" t="s">
        <v>353</v>
      </c>
      <c r="HE243" s="4" t="s">
        <v>353</v>
      </c>
      <c r="HF243" s="4" t="s">
        <v>353</v>
      </c>
      <c r="HG243" s="4" t="s">
        <v>353</v>
      </c>
      <c r="HH243" s="4" t="s">
        <v>353</v>
      </c>
      <c r="HI243" s="4" t="s">
        <v>346</v>
      </c>
      <c r="HJ243" s="4" t="s">
        <v>347</v>
      </c>
      <c r="HK243" s="8"/>
      <c r="HL243" s="4" t="s">
        <v>2992</v>
      </c>
      <c r="HM243" s="9"/>
      <c r="HN243" s="9"/>
      <c r="HO243" s="9"/>
      <c r="HP243" s="9"/>
      <c r="HQ243" s="9"/>
      <c r="HR243" s="9"/>
      <c r="HS243" s="9"/>
      <c r="HT243" s="9"/>
      <c r="HU243" s="9"/>
      <c r="HV243" s="9"/>
      <c r="HW243" s="9"/>
      <c r="HX243" s="9"/>
      <c r="HY243" s="9"/>
      <c r="HZ243" s="9"/>
      <c r="IA243" s="9"/>
      <c r="IB243" s="9"/>
      <c r="IC243" s="9"/>
      <c r="ID243" s="9"/>
      <c r="IE243" s="9"/>
      <c r="IF243" s="9"/>
      <c r="IG243" s="9"/>
      <c r="IH243" s="9"/>
      <c r="II243" s="9" t="s">
        <v>320</v>
      </c>
      <c r="IJ243" s="9"/>
      <c r="IK243" s="7">
        <v>-999</v>
      </c>
      <c r="IL243" s="9"/>
      <c r="IM243" s="9" t="s">
        <v>320</v>
      </c>
      <c r="IN243" s="9"/>
      <c r="IO243" s="73">
        <v>-999</v>
      </c>
      <c r="IP243" s="9"/>
      <c r="IQ243" s="9"/>
      <c r="IR243" s="9" t="s">
        <v>320</v>
      </c>
      <c r="IS243" s="9"/>
      <c r="IT243" s="7">
        <v>-999</v>
      </c>
      <c r="IU243" s="9"/>
      <c r="IV243" s="9" t="s">
        <v>320</v>
      </c>
      <c r="IW243" s="9"/>
      <c r="IX243" s="7">
        <v>-999</v>
      </c>
      <c r="IY243" s="9"/>
      <c r="IZ243" s="9"/>
      <c r="JA243" s="9" t="s">
        <v>320</v>
      </c>
      <c r="JB243" s="9"/>
      <c r="JC243" s="7">
        <v>-999</v>
      </c>
      <c r="JD243" s="9"/>
      <c r="JE243" s="9" t="s">
        <v>320</v>
      </c>
      <c r="JF243" s="9"/>
      <c r="JG243" s="7">
        <v>-999</v>
      </c>
      <c r="JH243" s="9"/>
      <c r="JI243" s="9"/>
      <c r="JJ243" s="9"/>
      <c r="JK243" s="9"/>
      <c r="JL243" s="9"/>
      <c r="JM243" s="9"/>
      <c r="JN243" s="9"/>
      <c r="JO243" s="9"/>
      <c r="JP243" s="9"/>
      <c r="JQ243" s="9"/>
      <c r="JR243" s="9"/>
      <c r="JS243" s="9"/>
      <c r="JT243" s="9"/>
      <c r="JU243" s="9"/>
      <c r="JV243" s="9"/>
      <c r="JW243" s="9"/>
      <c r="JX243" s="9"/>
      <c r="JY243" s="9"/>
      <c r="JZ243" s="9"/>
      <c r="KA243" s="9"/>
      <c r="KB243" s="9"/>
      <c r="KC243" s="9"/>
      <c r="KD243" s="9"/>
      <c r="KE243" s="9"/>
      <c r="KF243" s="9"/>
      <c r="KG243" s="9"/>
      <c r="KH243" s="9"/>
      <c r="KI243" s="9"/>
      <c r="KJ243" s="9"/>
      <c r="KK243" s="9"/>
      <c r="KL243" s="9"/>
      <c r="KM243" s="9"/>
      <c r="KN243" s="9"/>
      <c r="KO243" s="9"/>
      <c r="KP243" s="9"/>
      <c r="KQ243" s="9"/>
      <c r="KR243" s="9"/>
      <c r="KS243" s="9"/>
      <c r="KT243" s="9"/>
      <c r="KU243" s="9"/>
      <c r="KV243" s="9"/>
      <c r="KW243" s="9"/>
      <c r="KX243" s="9"/>
      <c r="KY243" s="9"/>
      <c r="KZ243" s="9"/>
      <c r="LA243" s="9"/>
      <c r="LB243" s="9"/>
      <c r="LC243" s="9"/>
      <c r="LD243" s="9"/>
      <c r="LE243" s="9"/>
      <c r="LF243" s="9"/>
      <c r="LG243" s="9"/>
      <c r="LH243" s="9"/>
      <c r="LI243" s="9"/>
      <c r="LJ243" s="9"/>
      <c r="LK243" s="9"/>
      <c r="LL243" s="9"/>
      <c r="LM243" s="9"/>
      <c r="LN243" s="9"/>
      <c r="LO243" s="9"/>
      <c r="LP243" s="9"/>
      <c r="LQ243" s="9"/>
      <c r="LR243" s="9"/>
      <c r="LS243" s="9"/>
      <c r="LT243" s="9"/>
      <c r="LU243" s="9"/>
      <c r="LV243" s="9"/>
      <c r="LW243" s="9"/>
      <c r="LX243" s="9"/>
      <c r="LY243" s="9"/>
      <c r="LZ243" s="9"/>
      <c r="MA243">
        <f t="shared" si="175"/>
        <v>9</v>
      </c>
      <c r="MB243" t="str">
        <f t="shared" si="176"/>
        <v/>
      </c>
      <c r="MC243" t="str">
        <f t="shared" si="177"/>
        <v/>
      </c>
      <c r="MD243" t="str">
        <f t="shared" si="178"/>
        <v/>
      </c>
      <c r="ME243" t="str">
        <f t="shared" si="208"/>
        <v/>
      </c>
      <c r="MF243">
        <f t="shared" si="209"/>
        <v>1.5</v>
      </c>
      <c r="MG243" t="str">
        <f t="shared" si="210"/>
        <v/>
      </c>
      <c r="MH243" t="str">
        <f t="shared" si="211"/>
        <v/>
      </c>
      <c r="MI243" t="str">
        <f t="shared" si="212"/>
        <v/>
      </c>
      <c r="MJ243" t="str">
        <f t="shared" si="213"/>
        <v/>
      </c>
      <c r="MK243">
        <f t="shared" si="214"/>
        <v>1.5</v>
      </c>
      <c r="ML243">
        <f t="shared" si="215"/>
        <v>2</v>
      </c>
      <c r="MM243" t="str">
        <f t="shared" si="216"/>
        <v/>
      </c>
      <c r="MN243" t="str">
        <f t="shared" si="217"/>
        <v/>
      </c>
      <c r="MO243">
        <f t="shared" si="218"/>
        <v>1.5</v>
      </c>
      <c r="MP243">
        <f t="shared" si="219"/>
        <v>2</v>
      </c>
      <c r="MQ243" t="str">
        <f t="shared" si="220"/>
        <v/>
      </c>
      <c r="MR243" t="str">
        <f t="shared" si="221"/>
        <v/>
      </c>
      <c r="MS243" t="str">
        <f t="shared" si="222"/>
        <v/>
      </c>
      <c r="MT243" t="str">
        <f t="shared" si="223"/>
        <v/>
      </c>
      <c r="MU243" s="77">
        <f t="shared" si="179"/>
        <v>0</v>
      </c>
      <c r="MV243" t="str">
        <f t="shared" si="180"/>
        <v/>
      </c>
      <c r="MY243" t="str">
        <f t="shared" si="181"/>
        <v/>
      </c>
      <c r="NB243" t="str">
        <f t="shared" si="182"/>
        <v/>
      </c>
      <c r="NC243" t="str">
        <f t="shared" si="183"/>
        <v/>
      </c>
      <c r="ND243" t="str">
        <f t="shared" si="184"/>
        <v/>
      </c>
      <c r="NE243" t="str">
        <f t="shared" si="185"/>
        <v/>
      </c>
      <c r="NF243" t="str">
        <f t="shared" si="186"/>
        <v/>
      </c>
      <c r="NG243" t="str">
        <f t="shared" si="187"/>
        <v/>
      </c>
      <c r="NH243" t="str">
        <f t="shared" si="188"/>
        <v/>
      </c>
      <c r="NI243" t="str">
        <f t="shared" si="189"/>
        <v/>
      </c>
      <c r="NJ243" t="str">
        <f t="shared" si="190"/>
        <v/>
      </c>
      <c r="NK243" t="str">
        <f t="shared" si="191"/>
        <v/>
      </c>
      <c r="NL243" t="str">
        <f t="shared" si="192"/>
        <v/>
      </c>
      <c r="NM243" t="str">
        <f t="shared" si="193"/>
        <v/>
      </c>
      <c r="NN243" s="77" t="str">
        <f t="shared" si="194"/>
        <v/>
      </c>
      <c r="NO243" s="77" t="str">
        <f t="shared" si="195"/>
        <v/>
      </c>
      <c r="NP243" s="77" t="str">
        <f t="shared" si="196"/>
        <v/>
      </c>
      <c r="NQ243" s="77" t="str">
        <f t="shared" si="197"/>
        <v/>
      </c>
      <c r="NR243" s="77" t="str">
        <f t="shared" si="198"/>
        <v/>
      </c>
      <c r="NS243" s="77" t="str">
        <f t="shared" si="199"/>
        <v/>
      </c>
      <c r="NT243" s="77" t="str">
        <f t="shared" si="200"/>
        <v/>
      </c>
      <c r="NU243" s="77" t="str">
        <f t="shared" si="201"/>
        <v/>
      </c>
      <c r="NV243" s="77" t="str">
        <f t="shared" si="202"/>
        <v/>
      </c>
      <c r="NW243" s="77" t="e">
        <f>IF(LEN(VLOOKUP(I:I,#REF!, 2, 0))=0, "", VLOOKUP(I:I,#REF!, 2, 0))</f>
        <v>#REF!</v>
      </c>
      <c r="NX243" s="77" t="e">
        <f>IF(LEN(VLOOKUP(I:I,#REF!, 3, 0))=0, "", VLOOKUP(I:I,#REF!, 3, 0))</f>
        <v>#REF!</v>
      </c>
      <c r="NY243" s="77" t="str">
        <f t="shared" si="224"/>
        <v/>
      </c>
      <c r="NZ243" s="77" t="str">
        <f t="shared" si="225"/>
        <v/>
      </c>
      <c r="OA243" s="77" t="str">
        <f t="shared" si="226"/>
        <v/>
      </c>
      <c r="OB243" s="77" t="str">
        <f t="shared" si="203"/>
        <v/>
      </c>
      <c r="OC243" t="str">
        <f t="shared" si="204"/>
        <v/>
      </c>
      <c r="OD243" s="77" t="str">
        <f t="shared" si="227"/>
        <v/>
      </c>
      <c r="OE243" t="str">
        <f t="shared" si="205"/>
        <v/>
      </c>
      <c r="OF243" t="str">
        <f t="shared" si="206"/>
        <v/>
      </c>
      <c r="OG243" t="str">
        <f t="shared" si="228"/>
        <v/>
      </c>
      <c r="OH243" t="str">
        <f t="shared" si="207"/>
        <v/>
      </c>
      <c r="OI243" t="str">
        <f t="shared" si="229"/>
        <v/>
      </c>
      <c r="OJ243" s="77" t="str">
        <f t="shared" si="230"/>
        <v/>
      </c>
      <c r="OK243" t="e">
        <f>IF(LEN(VLOOKUP(I:I,#REF!, 2, 0))=0, "", VLOOKUP(I:I,#REF!, 2, 0))</f>
        <v>#REF!</v>
      </c>
      <c r="OL243" t="e">
        <f>IF(LEN(VLOOKUP(I:I,#REF!, 3, 0))=0, "", VLOOKUP(I:I,#REF!, 3, 0))</f>
        <v>#REF!</v>
      </c>
      <c r="OM243" t="s">
        <v>353</v>
      </c>
      <c r="ON243" t="s">
        <v>353</v>
      </c>
      <c r="OO243" s="161">
        <v>0</v>
      </c>
      <c r="OP243" t="str">
        <f t="shared" si="231"/>
        <v/>
      </c>
      <c r="OQ243">
        <v>0</v>
      </c>
      <c r="OR243">
        <v>8</v>
      </c>
      <c r="OS243">
        <f t="shared" si="232"/>
        <v>6</v>
      </c>
    </row>
    <row r="244" spans="3:409" ht="18" customHeight="1">
      <c r="F244">
        <v>1</v>
      </c>
      <c r="G244">
        <v>1</v>
      </c>
      <c r="H244" s="112" t="s">
        <v>6324</v>
      </c>
      <c r="I244" s="112" t="s">
        <v>6324</v>
      </c>
      <c r="J244" s="22"/>
      <c r="K244" s="23">
        <v>44270.558564814812</v>
      </c>
      <c r="L244" s="23">
        <v>44270.633877314816</v>
      </c>
      <c r="M244" s="24">
        <v>100</v>
      </c>
      <c r="N244" s="24">
        <v>1</v>
      </c>
      <c r="O244" s="74">
        <v>1</v>
      </c>
      <c r="P244" s="25" t="s">
        <v>313</v>
      </c>
      <c r="Q244" s="24">
        <v>6507</v>
      </c>
      <c r="R244" s="24">
        <v>1</v>
      </c>
      <c r="S244" s="23">
        <v>44270.633891678241</v>
      </c>
      <c r="T244" s="25" t="s">
        <v>1097</v>
      </c>
      <c r="U244" s="25" t="s">
        <v>6325</v>
      </c>
      <c r="V244" s="25" t="s">
        <v>1099</v>
      </c>
      <c r="W244" s="25" t="s">
        <v>812</v>
      </c>
      <c r="X244" s="24">
        <v>45.811999999999998</v>
      </c>
      <c r="Y244" s="24">
        <v>67.882999999999996</v>
      </c>
      <c r="Z244" s="24">
        <v>79.825000000000003</v>
      </c>
      <c r="AA244" s="24">
        <v>5</v>
      </c>
      <c r="AB244" s="24">
        <v>2</v>
      </c>
      <c r="AC244" s="24">
        <v>1</v>
      </c>
      <c r="AD244" s="24">
        <v>1</v>
      </c>
      <c r="AE244" s="24">
        <v>0</v>
      </c>
      <c r="AF244" s="24">
        <v>0</v>
      </c>
      <c r="AG244" s="24">
        <v>1</v>
      </c>
      <c r="AH244" s="24">
        <v>2</v>
      </c>
      <c r="AI244" s="24">
        <v>1</v>
      </c>
      <c r="AJ244" s="25" t="s">
        <v>6326</v>
      </c>
      <c r="AK244" s="24">
        <v>3.681</v>
      </c>
      <c r="AL244" s="24">
        <v>5.8860000000000001</v>
      </c>
      <c r="AM244" s="24">
        <v>8.5530000000000008</v>
      </c>
      <c r="AN244" s="24">
        <v>2</v>
      </c>
      <c r="AO244" s="24">
        <v>2</v>
      </c>
      <c r="AP244" s="24">
        <v>1</v>
      </c>
      <c r="AQ244" s="24">
        <v>188.047</v>
      </c>
      <c r="AR244" s="24">
        <v>189.64400000000001</v>
      </c>
      <c r="AS244" s="24">
        <v>190.42</v>
      </c>
      <c r="AT244" s="24">
        <v>4</v>
      </c>
      <c r="AU244" s="24">
        <v>61.972999999999999</v>
      </c>
      <c r="AV244" s="24">
        <v>313.66500000000002</v>
      </c>
      <c r="AW244" s="24">
        <v>314.08600000000001</v>
      </c>
      <c r="AX244" s="24">
        <v>31</v>
      </c>
      <c r="AY244" s="25" t="s">
        <v>331</v>
      </c>
      <c r="AZ244" s="25" t="s">
        <v>331</v>
      </c>
      <c r="BA244" s="25"/>
      <c r="BB244" s="74">
        <v>0</v>
      </c>
      <c r="BC244" s="25" t="s">
        <v>6327</v>
      </c>
      <c r="BD244" s="24">
        <v>313.32900000000001</v>
      </c>
      <c r="BE244" s="24">
        <v>313.42399999999998</v>
      </c>
      <c r="BF244" s="24">
        <v>325.04300000000001</v>
      </c>
      <c r="BG244" s="24">
        <v>2</v>
      </c>
      <c r="BH244" s="24">
        <v>15.375</v>
      </c>
      <c r="BI244" s="24">
        <v>19.271000000000001</v>
      </c>
      <c r="BJ244" s="24">
        <v>21.605</v>
      </c>
      <c r="BK244" s="24">
        <v>2</v>
      </c>
      <c r="BL244" s="25" t="s">
        <v>377</v>
      </c>
      <c r="BM244" s="24">
        <v>2.468</v>
      </c>
      <c r="BN244" s="24">
        <v>34.613999999999997</v>
      </c>
      <c r="BO244" s="24">
        <v>128.548</v>
      </c>
      <c r="BP244" s="24">
        <v>2</v>
      </c>
      <c r="BQ244" s="24">
        <v>99</v>
      </c>
      <c r="BR244" s="24">
        <v>99</v>
      </c>
      <c r="BS244" s="24">
        <v>31.888000000000002</v>
      </c>
      <c r="BT244" s="24">
        <v>660.68200000000002</v>
      </c>
      <c r="BU244" s="24">
        <v>661.57100000000003</v>
      </c>
      <c r="BV244" s="24">
        <v>36</v>
      </c>
      <c r="BW244" s="25" t="s">
        <v>6328</v>
      </c>
      <c r="BX244" s="25" t="s">
        <v>1455</v>
      </c>
      <c r="BY244" s="25" t="s">
        <v>1013</v>
      </c>
      <c r="BZ244" s="74">
        <v>0</v>
      </c>
      <c r="CA244" s="25" t="s">
        <v>6329</v>
      </c>
      <c r="CB244" s="24">
        <v>1.8169999999999999</v>
      </c>
      <c r="CC244" s="24">
        <v>165.512</v>
      </c>
      <c r="CD244" s="24">
        <v>198.483</v>
      </c>
      <c r="CE244" s="24">
        <v>4</v>
      </c>
      <c r="CF244" s="24">
        <v>100</v>
      </c>
      <c r="CG244" s="24">
        <v>99</v>
      </c>
      <c r="CH244" s="24">
        <v>23.702000000000002</v>
      </c>
      <c r="CI244" s="24">
        <v>134.983</v>
      </c>
      <c r="CJ244" s="24">
        <v>138.02199999999999</v>
      </c>
      <c r="CK244" s="24">
        <v>8</v>
      </c>
      <c r="CL244" s="99" t="s">
        <v>413</v>
      </c>
      <c r="CM244" s="96" t="s">
        <v>6330</v>
      </c>
      <c r="CN244" s="24">
        <v>178.17</v>
      </c>
      <c r="CO244" s="24">
        <v>178.17</v>
      </c>
      <c r="CP244" s="24">
        <v>302.11</v>
      </c>
      <c r="CQ244" s="24">
        <v>1</v>
      </c>
      <c r="CR244" s="24">
        <v>99</v>
      </c>
      <c r="CS244" s="24">
        <v>98</v>
      </c>
      <c r="CT244" s="24">
        <v>2</v>
      </c>
      <c r="CU244" s="24">
        <v>1</v>
      </c>
      <c r="CV244" s="25" t="s">
        <v>6331</v>
      </c>
      <c r="CW244" s="24">
        <v>0</v>
      </c>
      <c r="CX244" s="24">
        <v>0</v>
      </c>
      <c r="CY244" s="24">
        <v>674.245</v>
      </c>
      <c r="CZ244" s="24">
        <v>0</v>
      </c>
      <c r="DA244" s="24">
        <v>1.214</v>
      </c>
      <c r="DB244" s="24">
        <v>12.234999999999999</v>
      </c>
      <c r="DC244" s="24">
        <v>12.574</v>
      </c>
      <c r="DD244" s="24">
        <v>4</v>
      </c>
      <c r="DE244" s="25" t="s">
        <v>357</v>
      </c>
      <c r="DF244" s="24">
        <v>39.609000000000002</v>
      </c>
      <c r="DG244" s="24">
        <v>39.609000000000002</v>
      </c>
      <c r="DH244" s="24">
        <v>88.875</v>
      </c>
      <c r="DI244" s="24">
        <v>1</v>
      </c>
      <c r="DJ244" s="24">
        <v>100</v>
      </c>
      <c r="DK244" s="24">
        <v>100</v>
      </c>
      <c r="DL244" s="24">
        <v>2.919</v>
      </c>
      <c r="DM244" s="24">
        <v>323.40699999999998</v>
      </c>
      <c r="DN244" s="24">
        <v>350.19200000000001</v>
      </c>
      <c r="DO244" s="24">
        <v>31</v>
      </c>
      <c r="DP244" s="25" t="s">
        <v>510</v>
      </c>
      <c r="DQ244" s="25" t="s">
        <v>510</v>
      </c>
      <c r="DR244" s="25"/>
      <c r="DS244" s="74">
        <v>2</v>
      </c>
      <c r="DT244" s="25" t="s">
        <v>6332</v>
      </c>
      <c r="DU244" s="24">
        <v>8.3740000000000006</v>
      </c>
      <c r="DV244" s="24">
        <v>98.557000000000002</v>
      </c>
      <c r="DW244" s="24">
        <v>193.04400000000001</v>
      </c>
      <c r="DX244" s="24">
        <v>2</v>
      </c>
      <c r="DY244" s="24">
        <v>100</v>
      </c>
      <c r="DZ244" s="24">
        <v>96</v>
      </c>
      <c r="EA244" s="24">
        <v>19.867000000000001</v>
      </c>
      <c r="EB244" s="24">
        <v>72.554000000000002</v>
      </c>
      <c r="EC244" s="24">
        <v>172.42099999999999</v>
      </c>
      <c r="ED244" s="24">
        <v>5</v>
      </c>
      <c r="EE244" s="96" t="s">
        <v>417</v>
      </c>
      <c r="EF244" s="96" t="s">
        <v>380</v>
      </c>
      <c r="EG244" s="24">
        <v>0</v>
      </c>
      <c r="EH244" s="24">
        <v>0</v>
      </c>
      <c r="EI244" s="24">
        <v>176.21899999999999</v>
      </c>
      <c r="EJ244" s="24">
        <v>0</v>
      </c>
      <c r="EK244" s="24">
        <v>98</v>
      </c>
      <c r="EL244" s="24">
        <v>96</v>
      </c>
      <c r="EM244" s="24">
        <v>2</v>
      </c>
      <c r="EN244" s="24">
        <v>1</v>
      </c>
      <c r="EO244" s="25" t="s">
        <v>6333</v>
      </c>
      <c r="EP244" s="24">
        <v>46.075000000000003</v>
      </c>
      <c r="EQ244" s="24">
        <v>46.075000000000003</v>
      </c>
      <c r="ER244" s="24">
        <v>47.28</v>
      </c>
      <c r="ES244" s="24">
        <v>1</v>
      </c>
      <c r="ET244" s="25" t="s">
        <v>336</v>
      </c>
      <c r="EU244" s="24">
        <v>0</v>
      </c>
      <c r="EV244" s="24">
        <v>0</v>
      </c>
      <c r="EW244" s="24">
        <v>606.81799999999998</v>
      </c>
      <c r="EX244" s="24">
        <v>0</v>
      </c>
      <c r="EY244" s="24">
        <v>99</v>
      </c>
      <c r="EZ244" s="24">
        <v>100</v>
      </c>
      <c r="FA244" s="24">
        <v>3.2770000000000001</v>
      </c>
      <c r="FB244" s="24">
        <v>119.26600000000001</v>
      </c>
      <c r="FC244" s="24">
        <v>120.36</v>
      </c>
      <c r="FD244" s="24">
        <v>14</v>
      </c>
      <c r="FE244" s="25" t="s">
        <v>6334</v>
      </c>
      <c r="FF244" s="24">
        <v>3</v>
      </c>
      <c r="FG244" s="24">
        <v>2</v>
      </c>
      <c r="FH244" s="24">
        <v>2</v>
      </c>
      <c r="FI244" s="24">
        <v>1</v>
      </c>
      <c r="FJ244" s="24">
        <v>1</v>
      </c>
      <c r="FK244" s="24">
        <v>0</v>
      </c>
      <c r="FL244" s="25" t="s">
        <v>336</v>
      </c>
      <c r="FM244" s="25" t="s">
        <v>886</v>
      </c>
      <c r="FN244" s="24">
        <v>3</v>
      </c>
      <c r="FO244" s="24">
        <v>1.6739999999999999</v>
      </c>
      <c r="FP244" s="24">
        <v>266.61700000000002</v>
      </c>
      <c r="FQ244" s="24">
        <v>267.601</v>
      </c>
      <c r="FR244" s="24">
        <v>24</v>
      </c>
      <c r="FS244" s="25" t="s">
        <v>323</v>
      </c>
      <c r="FT244" s="25" t="s">
        <v>323</v>
      </c>
      <c r="FU244" s="25"/>
      <c r="FV244" s="74">
        <v>1</v>
      </c>
      <c r="FW244" s="25" t="s">
        <v>6335</v>
      </c>
      <c r="FX244" s="25" t="s">
        <v>456</v>
      </c>
      <c r="FY244" s="24">
        <v>10.526</v>
      </c>
      <c r="FZ244" s="24">
        <v>92.453000000000003</v>
      </c>
      <c r="GA244" s="24">
        <v>116.339</v>
      </c>
      <c r="GB244" s="24">
        <v>11</v>
      </c>
      <c r="GC244" s="25" t="s">
        <v>368</v>
      </c>
      <c r="GD244" s="25" t="s">
        <v>368</v>
      </c>
      <c r="GE244" s="25"/>
      <c r="GF244" s="74">
        <v>1</v>
      </c>
      <c r="GG244" s="25" t="s">
        <v>6336</v>
      </c>
      <c r="GH244" s="25" t="s">
        <v>339</v>
      </c>
      <c r="GI244" s="24">
        <v>20.164000000000001</v>
      </c>
      <c r="GJ244" s="24">
        <v>116.61499999999999</v>
      </c>
      <c r="GK244" s="24">
        <v>118.16</v>
      </c>
      <c r="GL244" s="24">
        <v>9</v>
      </c>
      <c r="GM244" s="24">
        <v>2</v>
      </c>
      <c r="GN244" s="25" t="s">
        <v>6337</v>
      </c>
      <c r="GO244" s="24">
        <v>24.922000000000001</v>
      </c>
      <c r="GP244" s="24">
        <v>42.314999999999998</v>
      </c>
      <c r="GQ244" s="24">
        <v>45.758000000000003</v>
      </c>
      <c r="GR244" s="24">
        <v>7</v>
      </c>
      <c r="GS244" s="24">
        <v>2</v>
      </c>
      <c r="GT244" s="24">
        <v>2</v>
      </c>
      <c r="GU244" s="24">
        <v>1</v>
      </c>
      <c r="GV244" s="24">
        <v>2</v>
      </c>
      <c r="GW244" s="25" t="s">
        <v>627</v>
      </c>
      <c r="GX244" s="24">
        <v>15.766999999999999</v>
      </c>
      <c r="GY244" s="24">
        <v>76.048000000000002</v>
      </c>
      <c r="GZ244" s="24">
        <v>76.962999999999994</v>
      </c>
      <c r="HA244" s="24">
        <v>13</v>
      </c>
      <c r="HB244" s="24">
        <v>3</v>
      </c>
      <c r="HC244" s="24">
        <v>2</v>
      </c>
      <c r="HD244" s="24">
        <v>2</v>
      </c>
      <c r="HE244" s="24">
        <v>1</v>
      </c>
      <c r="HF244" s="24">
        <v>1</v>
      </c>
      <c r="HG244" s="24">
        <v>6</v>
      </c>
      <c r="HH244" s="24">
        <v>5</v>
      </c>
      <c r="HI244" s="25" t="s">
        <v>3684</v>
      </c>
      <c r="HJ244" s="25" t="s">
        <v>3685</v>
      </c>
      <c r="HK244" s="8"/>
      <c r="HL244" s="25" t="s">
        <v>6324</v>
      </c>
      <c r="HM244" s="23">
        <v>44273.566145833334</v>
      </c>
      <c r="HN244" s="23">
        <v>44274.50341435185</v>
      </c>
      <c r="HO244" s="24">
        <v>100</v>
      </c>
      <c r="HP244" s="24">
        <v>80980</v>
      </c>
      <c r="HQ244" s="24">
        <v>1</v>
      </c>
      <c r="HR244" s="23">
        <v>44274.503428807868</v>
      </c>
      <c r="HS244" s="25" t="s">
        <v>1097</v>
      </c>
      <c r="HT244" s="25" t="s">
        <v>6325</v>
      </c>
      <c r="HU244" s="25" t="s">
        <v>1099</v>
      </c>
      <c r="HV244" s="25" t="s">
        <v>812</v>
      </c>
      <c r="HW244" s="24">
        <v>1</v>
      </c>
      <c r="HX244" s="24">
        <v>2</v>
      </c>
      <c r="HY244" s="24">
        <v>2</v>
      </c>
      <c r="HZ244" s="24">
        <v>1</v>
      </c>
      <c r="IA244" s="24">
        <v>2</v>
      </c>
      <c r="IB244" s="24">
        <v>1</v>
      </c>
      <c r="IC244" s="24">
        <v>2</v>
      </c>
      <c r="ID244" s="24">
        <v>2</v>
      </c>
      <c r="IE244" s="25" t="s">
        <v>661</v>
      </c>
      <c r="IF244" s="24">
        <v>2</v>
      </c>
      <c r="IG244" s="24">
        <v>1</v>
      </c>
      <c r="IH244" s="25" t="s">
        <v>391</v>
      </c>
      <c r="II244" s="25" t="s">
        <v>391</v>
      </c>
      <c r="IJ244" s="25"/>
      <c r="IK244" s="74">
        <v>1</v>
      </c>
      <c r="IL244" s="74">
        <v>33</v>
      </c>
      <c r="IM244" s="74">
        <v>33</v>
      </c>
      <c r="IN244" s="25"/>
      <c r="IO244" s="74">
        <v>1</v>
      </c>
      <c r="IP244" s="25" t="s">
        <v>6338</v>
      </c>
      <c r="IQ244" s="74">
        <v>17</v>
      </c>
      <c r="IR244" s="74">
        <v>17</v>
      </c>
      <c r="IS244" s="25"/>
      <c r="IT244" s="74">
        <v>0</v>
      </c>
      <c r="IU244" s="85">
        <v>28.5</v>
      </c>
      <c r="IV244" s="74">
        <v>28</v>
      </c>
      <c r="IW244" s="74">
        <v>0.5</v>
      </c>
      <c r="IX244" s="74">
        <v>0</v>
      </c>
      <c r="IY244" s="25" t="s">
        <v>6339</v>
      </c>
      <c r="IZ244" s="25" t="s">
        <v>2947</v>
      </c>
      <c r="JA244" s="74">
        <v>200</v>
      </c>
      <c r="JB244" s="25"/>
      <c r="JC244" s="74">
        <v>0</v>
      </c>
      <c r="JD244" s="74">
        <v>60</v>
      </c>
      <c r="JE244" s="74">
        <v>60</v>
      </c>
      <c r="JF244" s="25"/>
      <c r="JG244" s="74">
        <v>1</v>
      </c>
      <c r="JH244" s="25" t="s">
        <v>6340</v>
      </c>
      <c r="JI244" s="24">
        <v>2</v>
      </c>
      <c r="JJ244" s="24">
        <v>1</v>
      </c>
      <c r="JK244" s="24">
        <v>2</v>
      </c>
      <c r="JL244" s="24">
        <v>1</v>
      </c>
      <c r="JM244" s="25" t="s">
        <v>6341</v>
      </c>
      <c r="JN244" s="24">
        <v>1</v>
      </c>
      <c r="JO244" s="24">
        <v>2</v>
      </c>
      <c r="JP244" s="24">
        <v>2</v>
      </c>
      <c r="JQ244" s="24">
        <v>3</v>
      </c>
      <c r="JR244" s="24">
        <v>1</v>
      </c>
      <c r="JS244" s="25" t="s">
        <v>6342</v>
      </c>
      <c r="JT244" s="24">
        <v>2</v>
      </c>
      <c r="JU244" s="24">
        <v>1</v>
      </c>
      <c r="JV244" s="25" t="s">
        <v>6343</v>
      </c>
      <c r="JW244" s="24">
        <v>1</v>
      </c>
      <c r="JX244" s="24">
        <v>2</v>
      </c>
      <c r="JY244" s="24">
        <v>1</v>
      </c>
      <c r="JZ244" s="24">
        <v>1</v>
      </c>
      <c r="KA244" s="24">
        <v>0</v>
      </c>
      <c r="KB244" s="25" t="s">
        <v>336</v>
      </c>
      <c r="KC244" s="25" t="s">
        <v>313</v>
      </c>
      <c r="KD244" s="24">
        <v>2</v>
      </c>
      <c r="KE244" s="24">
        <v>4.6020000000000003</v>
      </c>
      <c r="KF244" s="24">
        <v>25.594999999999999</v>
      </c>
      <c r="KG244" s="24">
        <v>26.533000000000001</v>
      </c>
      <c r="KH244" s="24">
        <v>6</v>
      </c>
      <c r="KI244" s="24">
        <v>2</v>
      </c>
      <c r="KJ244" s="24">
        <v>2</v>
      </c>
      <c r="KK244" s="24">
        <v>1</v>
      </c>
      <c r="KL244" s="24">
        <v>1</v>
      </c>
      <c r="KM244" s="24">
        <v>1</v>
      </c>
      <c r="KN244" s="24">
        <v>11</v>
      </c>
      <c r="KO244" s="24">
        <v>2</v>
      </c>
      <c r="KP244" s="25" t="s">
        <v>336</v>
      </c>
      <c r="KQ244" s="25" t="s">
        <v>313</v>
      </c>
      <c r="KR244" s="24">
        <v>0</v>
      </c>
      <c r="KS244" s="25" t="s">
        <v>331</v>
      </c>
      <c r="KT244" s="25" t="s">
        <v>6344</v>
      </c>
      <c r="KU244" s="24">
        <v>4</v>
      </c>
      <c r="KV244" s="24">
        <v>4</v>
      </c>
      <c r="KW244" s="24">
        <v>4</v>
      </c>
      <c r="KX244" s="24">
        <v>3</v>
      </c>
      <c r="KY244" s="24">
        <v>4</v>
      </c>
      <c r="KZ244" s="24">
        <v>4</v>
      </c>
      <c r="LA244" s="24">
        <v>3</v>
      </c>
      <c r="LB244" s="24">
        <v>4</v>
      </c>
      <c r="LC244" s="24">
        <v>4</v>
      </c>
      <c r="LD244" s="24">
        <v>4</v>
      </c>
      <c r="LE244" s="24">
        <v>4</v>
      </c>
      <c r="LF244" s="24">
        <v>4</v>
      </c>
      <c r="LG244" s="24">
        <v>4</v>
      </c>
      <c r="LH244" s="24">
        <v>2</v>
      </c>
      <c r="LI244" s="24">
        <v>3</v>
      </c>
      <c r="LJ244" s="24">
        <v>3</v>
      </c>
      <c r="LK244" s="24">
        <v>3</v>
      </c>
      <c r="LL244" s="24">
        <v>3</v>
      </c>
      <c r="LM244" s="24">
        <v>3</v>
      </c>
      <c r="LN244" s="24">
        <v>4</v>
      </c>
      <c r="LO244" s="24">
        <v>4</v>
      </c>
      <c r="LP244" s="24">
        <v>1</v>
      </c>
      <c r="LQ244" s="24">
        <v>3</v>
      </c>
      <c r="LR244" s="24">
        <v>3</v>
      </c>
      <c r="LS244" s="24">
        <v>3</v>
      </c>
      <c r="LT244" s="24">
        <v>4</v>
      </c>
      <c r="LU244" s="24">
        <v>3</v>
      </c>
      <c r="LV244" s="25" t="s">
        <v>6345</v>
      </c>
      <c r="LW244" s="25" t="s">
        <v>3590</v>
      </c>
      <c r="LX244" s="25" t="s">
        <v>6346</v>
      </c>
      <c r="LY244" s="25" t="s">
        <v>6347</v>
      </c>
      <c r="LZ244" s="24">
        <v>52</v>
      </c>
      <c r="MA244">
        <f t="shared" si="175"/>
        <v>5</v>
      </c>
      <c r="MB244">
        <f t="shared" si="176"/>
        <v>10</v>
      </c>
      <c r="MC244">
        <f t="shared" si="177"/>
        <v>9</v>
      </c>
      <c r="MD244">
        <f t="shared" si="178"/>
        <v>7</v>
      </c>
      <c r="ME244">
        <f t="shared" si="208"/>
        <v>46</v>
      </c>
      <c r="MF244">
        <f t="shared" si="209"/>
        <v>0.83333333333333337</v>
      </c>
      <c r="MG244">
        <f t="shared" si="210"/>
        <v>1.6666666666666667</v>
      </c>
      <c r="MH244">
        <f t="shared" si="211"/>
        <v>1.8</v>
      </c>
      <c r="MI244">
        <f t="shared" si="212"/>
        <v>1.4</v>
      </c>
      <c r="MJ244">
        <f t="shared" si="213"/>
        <v>3.8333333333333335</v>
      </c>
      <c r="MK244">
        <f t="shared" si="214"/>
        <v>1</v>
      </c>
      <c r="ML244">
        <f t="shared" si="215"/>
        <v>2</v>
      </c>
      <c r="MM244">
        <f t="shared" si="216"/>
        <v>1</v>
      </c>
      <c r="MN244">
        <f t="shared" si="217"/>
        <v>2</v>
      </c>
      <c r="MO244">
        <f t="shared" si="218"/>
        <v>1</v>
      </c>
      <c r="MP244">
        <f t="shared" si="219"/>
        <v>2</v>
      </c>
      <c r="MQ244">
        <f t="shared" si="220"/>
        <v>1</v>
      </c>
      <c r="MR244">
        <f t="shared" si="221"/>
        <v>2</v>
      </c>
      <c r="MS244">
        <f t="shared" si="222"/>
        <v>99.285714285714292</v>
      </c>
      <c r="MT244">
        <f t="shared" si="223"/>
        <v>98.285714285714292</v>
      </c>
      <c r="MU244" s="77">
        <f t="shared" si="179"/>
        <v>0</v>
      </c>
      <c r="MV244">
        <f t="shared" si="180"/>
        <v>0</v>
      </c>
      <c r="MW244">
        <v>1</v>
      </c>
      <c r="MX244">
        <v>0</v>
      </c>
      <c r="MY244">
        <f t="shared" si="181"/>
        <v>1</v>
      </c>
      <c r="MZ244">
        <v>1</v>
      </c>
      <c r="NA244">
        <v>1</v>
      </c>
      <c r="NB244">
        <f t="shared" si="182"/>
        <v>1</v>
      </c>
      <c r="NC244">
        <f t="shared" si="183"/>
        <v>0.5</v>
      </c>
      <c r="ND244">
        <f t="shared" si="184"/>
        <v>1</v>
      </c>
      <c r="NE244">
        <f t="shared" si="185"/>
        <v>1</v>
      </c>
      <c r="NF244">
        <f t="shared" si="186"/>
        <v>0</v>
      </c>
      <c r="NG244">
        <f t="shared" si="187"/>
        <v>0</v>
      </c>
      <c r="NH244">
        <f t="shared" si="188"/>
        <v>1</v>
      </c>
      <c r="NI244">
        <f t="shared" si="189"/>
        <v>1</v>
      </c>
      <c r="NJ244">
        <f t="shared" si="190"/>
        <v>0</v>
      </c>
      <c r="NK244">
        <f t="shared" si="191"/>
        <v>0</v>
      </c>
      <c r="NL244">
        <f t="shared" si="192"/>
        <v>0</v>
      </c>
      <c r="NM244">
        <f t="shared" si="193"/>
        <v>1</v>
      </c>
      <c r="NN244" s="77">
        <f t="shared" si="194"/>
        <v>1</v>
      </c>
      <c r="NO244" s="77">
        <f t="shared" si="195"/>
        <v>0</v>
      </c>
      <c r="NP244" s="77">
        <f t="shared" si="196"/>
        <v>1</v>
      </c>
      <c r="NQ244" s="77">
        <f t="shared" si="197"/>
        <v>1</v>
      </c>
      <c r="NR244" s="77">
        <f t="shared" si="198"/>
        <v>1</v>
      </c>
      <c r="NS244" s="77">
        <f t="shared" si="199"/>
        <v>1</v>
      </c>
      <c r="NT244" s="77">
        <f t="shared" si="200"/>
        <v>1</v>
      </c>
      <c r="NU244" s="77">
        <f t="shared" si="201"/>
        <v>1</v>
      </c>
      <c r="NV244" s="77">
        <f t="shared" si="202"/>
        <v>1</v>
      </c>
      <c r="NW244" s="77" t="e">
        <f>IF(LEN(VLOOKUP(I:I,#REF!, 2, 0))=0, "", VLOOKUP(I:I,#REF!, 2, 0))</f>
        <v>#REF!</v>
      </c>
      <c r="NX244" s="77" t="e">
        <f>IF(LEN(VLOOKUP(I:I,#REF!, 3, 0))=0, "", VLOOKUP(I:I,#REF!, 3, 0))</f>
        <v>#REF!</v>
      </c>
      <c r="NY244" s="77">
        <f t="shared" si="224"/>
        <v>0.66666666666666663</v>
      </c>
      <c r="NZ244" s="77">
        <f t="shared" si="225"/>
        <v>0.75</v>
      </c>
      <c r="OA244" s="77">
        <f t="shared" si="226"/>
        <v>0.5</v>
      </c>
      <c r="OB244" s="77">
        <f t="shared" si="203"/>
        <v>0.58333333333333337</v>
      </c>
      <c r="OC244">
        <f t="shared" si="204"/>
        <v>1</v>
      </c>
      <c r="OD244" s="77">
        <f t="shared" si="227"/>
        <v>0.375</v>
      </c>
      <c r="OE244">
        <f t="shared" si="205"/>
        <v>0.73333333333333328</v>
      </c>
      <c r="OF244">
        <f t="shared" si="206"/>
        <v>0.72727272727272729</v>
      </c>
      <c r="OG244" t="e">
        <f t="shared" si="228"/>
        <v>#REF!</v>
      </c>
      <c r="OH244">
        <f t="shared" si="207"/>
        <v>0.625</v>
      </c>
      <c r="OI244">
        <f t="shared" si="229"/>
        <v>0.75</v>
      </c>
      <c r="OJ244" s="77">
        <f t="shared" si="230"/>
        <v>0.5625</v>
      </c>
      <c r="OK244" t="e">
        <f>IF(LEN(VLOOKUP(I:I,#REF!, 2, 0))=0, "", VLOOKUP(I:I,#REF!, 2, 0))</f>
        <v>#REF!</v>
      </c>
      <c r="OL244" t="e">
        <f>IF(LEN(VLOOKUP(I:I,#REF!, 3, 0))=0, "", VLOOKUP(I:I,#REF!, 3, 0))</f>
        <v>#REF!</v>
      </c>
      <c r="OM244">
        <v>3</v>
      </c>
      <c r="ON244">
        <v>1</v>
      </c>
      <c r="OO244" s="1">
        <v>0</v>
      </c>
      <c r="OP244">
        <f t="shared" si="231"/>
        <v>8</v>
      </c>
      <c r="OQ244">
        <v>0</v>
      </c>
      <c r="OR244">
        <v>8</v>
      </c>
      <c r="OS244">
        <f t="shared" si="232"/>
        <v>3</v>
      </c>
    </row>
    <row r="245" spans="3:409" ht="18" customHeight="1">
      <c r="F245">
        <v>1</v>
      </c>
      <c r="G245">
        <v>1</v>
      </c>
      <c r="H245" s="110" t="s">
        <v>2995</v>
      </c>
      <c r="I245" s="110" t="s">
        <v>2995</v>
      </c>
      <c r="J245" s="5"/>
      <c r="K245" s="6">
        <v>44270.587233796294</v>
      </c>
      <c r="L245" s="6">
        <v>44270.824131944442</v>
      </c>
      <c r="M245" s="7">
        <v>100</v>
      </c>
      <c r="N245" s="7">
        <v>2</v>
      </c>
      <c r="O245" s="73">
        <v>1</v>
      </c>
      <c r="P245" s="4" t="s">
        <v>313</v>
      </c>
      <c r="Q245" s="7">
        <v>20468</v>
      </c>
      <c r="R245" s="7">
        <v>1</v>
      </c>
      <c r="S245" s="6">
        <v>44270.824145451392</v>
      </c>
      <c r="T245" s="4" t="s">
        <v>314</v>
      </c>
      <c r="U245" s="4" t="s">
        <v>2136</v>
      </c>
      <c r="V245" s="4" t="s">
        <v>2137</v>
      </c>
      <c r="W245" s="4" t="s">
        <v>317</v>
      </c>
      <c r="X245" s="7">
        <v>34.829000000000001</v>
      </c>
      <c r="Y245" s="7">
        <v>53.366999999999997</v>
      </c>
      <c r="Z245" s="7">
        <v>58.377000000000002</v>
      </c>
      <c r="AA245" s="7">
        <v>2</v>
      </c>
      <c r="AB245" s="7">
        <v>2</v>
      </c>
      <c r="AC245" s="7">
        <v>1</v>
      </c>
      <c r="AD245" s="7">
        <v>1</v>
      </c>
      <c r="AE245" s="7">
        <v>0</v>
      </c>
      <c r="AF245" s="7">
        <v>2</v>
      </c>
      <c r="AG245" s="7">
        <v>2</v>
      </c>
      <c r="AH245" s="7">
        <v>0</v>
      </c>
      <c r="AI245" s="7">
        <v>1</v>
      </c>
      <c r="AJ245" s="4" t="s">
        <v>2996</v>
      </c>
      <c r="AK245" s="7">
        <v>4.0039999999999996</v>
      </c>
      <c r="AL245" s="7">
        <v>8.9280000000000008</v>
      </c>
      <c r="AM245" s="7">
        <v>11.738</v>
      </c>
      <c r="AN245" s="7">
        <v>4</v>
      </c>
      <c r="AO245" s="7">
        <v>3</v>
      </c>
      <c r="AP245" s="7">
        <v>0</v>
      </c>
      <c r="AQ245" s="7">
        <v>0</v>
      </c>
      <c r="AR245" s="7">
        <v>0</v>
      </c>
      <c r="AS245" s="7">
        <v>184.541</v>
      </c>
      <c r="AT245" s="7">
        <v>0</v>
      </c>
      <c r="AU245" s="7">
        <v>223.92500000000001</v>
      </c>
      <c r="AV245" s="7">
        <v>617.84400000000005</v>
      </c>
      <c r="AW245" s="7">
        <v>735.34299999999996</v>
      </c>
      <c r="AX245" s="7">
        <v>11</v>
      </c>
      <c r="AY245" s="4" t="s">
        <v>1087</v>
      </c>
      <c r="AZ245" s="4" t="s">
        <v>377</v>
      </c>
      <c r="BA245" s="4"/>
      <c r="BB245" s="73">
        <v>1</v>
      </c>
      <c r="BC245" s="4" t="s">
        <v>2997</v>
      </c>
      <c r="BD245" s="7">
        <v>563.04700000000003</v>
      </c>
      <c r="BE245" s="7">
        <v>1198.4549999999999</v>
      </c>
      <c r="BF245" s="7">
        <v>2349.2570000000001</v>
      </c>
      <c r="BG245" s="7">
        <v>4</v>
      </c>
      <c r="BH245" s="7">
        <v>0.35199999999999998</v>
      </c>
      <c r="BI245" s="7">
        <v>26.978999999999999</v>
      </c>
      <c r="BJ245" s="7">
        <v>27.986000000000001</v>
      </c>
      <c r="BK245" s="7">
        <v>6</v>
      </c>
      <c r="BL245" s="4" t="s">
        <v>377</v>
      </c>
      <c r="BM245" s="7">
        <v>84.447999999999993</v>
      </c>
      <c r="BN245" s="7">
        <v>429.46600000000001</v>
      </c>
      <c r="BO245" s="7">
        <v>462.392</v>
      </c>
      <c r="BP245" s="7">
        <v>5</v>
      </c>
      <c r="BQ245" s="7">
        <v>100</v>
      </c>
      <c r="BR245" s="7">
        <v>100</v>
      </c>
      <c r="BS245" s="7">
        <v>22.541</v>
      </c>
      <c r="BT245" s="7">
        <v>5019.0879999999997</v>
      </c>
      <c r="BU245" s="7">
        <v>5021.4470000000001</v>
      </c>
      <c r="BV245" s="7">
        <v>24</v>
      </c>
      <c r="BW245" s="4" t="s">
        <v>1116</v>
      </c>
      <c r="BX245" s="4" t="s">
        <v>510</v>
      </c>
      <c r="BY245" s="4" t="s">
        <v>956</v>
      </c>
      <c r="BZ245" s="73">
        <v>1</v>
      </c>
      <c r="CA245" s="4" t="s">
        <v>2998</v>
      </c>
      <c r="CB245" s="7">
        <v>6.9320000000000004</v>
      </c>
      <c r="CC245" s="7">
        <v>181.387</v>
      </c>
      <c r="CD245" s="7">
        <v>311.512</v>
      </c>
      <c r="CE245" s="7">
        <v>5</v>
      </c>
      <c r="CF245" s="7">
        <v>100</v>
      </c>
      <c r="CG245" s="7">
        <v>100</v>
      </c>
      <c r="CH245" s="7">
        <v>18.558</v>
      </c>
      <c r="CI245" s="7">
        <v>187.76599999999999</v>
      </c>
      <c r="CJ245" s="7">
        <v>197.31100000000001</v>
      </c>
      <c r="CK245" s="7">
        <v>3</v>
      </c>
      <c r="CL245" s="97" t="s">
        <v>841</v>
      </c>
      <c r="CM245" s="94" t="s">
        <v>1057</v>
      </c>
      <c r="CN245" s="7">
        <v>0</v>
      </c>
      <c r="CO245" s="7">
        <v>0</v>
      </c>
      <c r="CP245" s="7">
        <v>254.66800000000001</v>
      </c>
      <c r="CQ245" s="7">
        <v>0</v>
      </c>
      <c r="CR245" s="7">
        <v>100</v>
      </c>
      <c r="CS245" s="7">
        <v>100</v>
      </c>
      <c r="CT245" s="7">
        <v>4</v>
      </c>
      <c r="CU245" s="7">
        <v>0</v>
      </c>
      <c r="CV245" s="4" t="s">
        <v>2999</v>
      </c>
      <c r="CW245" s="7">
        <v>1098.778</v>
      </c>
      <c r="CX245" s="7">
        <v>1098.778</v>
      </c>
      <c r="CY245" s="7">
        <v>1164.5989999999999</v>
      </c>
      <c r="CZ245" s="7">
        <v>1</v>
      </c>
      <c r="DA245" s="7">
        <v>9.5329999999999995</v>
      </c>
      <c r="DB245" s="7">
        <v>24.042000000000002</v>
      </c>
      <c r="DC245" s="7">
        <v>25.722000000000001</v>
      </c>
      <c r="DD245" s="7">
        <v>5</v>
      </c>
      <c r="DE245" s="4" t="s">
        <v>377</v>
      </c>
      <c r="DF245" s="7">
        <v>75.515000000000001</v>
      </c>
      <c r="DG245" s="7">
        <v>98.966999999999999</v>
      </c>
      <c r="DH245" s="7">
        <v>120.926</v>
      </c>
      <c r="DI245" s="7">
        <v>2</v>
      </c>
      <c r="DJ245" s="7">
        <v>100</v>
      </c>
      <c r="DK245" s="7">
        <v>100</v>
      </c>
      <c r="DL245" s="7">
        <v>814.63599999999997</v>
      </c>
      <c r="DM245" s="7">
        <v>2413.768</v>
      </c>
      <c r="DN245" s="7">
        <v>2414.5149999999999</v>
      </c>
      <c r="DO245" s="7">
        <v>14</v>
      </c>
      <c r="DP245" s="4" t="s">
        <v>543</v>
      </c>
      <c r="DQ245" s="4" t="s">
        <v>510</v>
      </c>
      <c r="DR245" s="4" t="s">
        <v>544</v>
      </c>
      <c r="DS245" s="73">
        <v>1</v>
      </c>
      <c r="DT245" s="4" t="s">
        <v>3000</v>
      </c>
      <c r="DU245" s="7">
        <v>312.90100000000001</v>
      </c>
      <c r="DV245" s="7">
        <v>566.15499999999997</v>
      </c>
      <c r="DW245" s="7">
        <v>689.87900000000002</v>
      </c>
      <c r="DX245" s="7">
        <v>3</v>
      </c>
      <c r="DY245" s="7">
        <v>100</v>
      </c>
      <c r="DZ245" s="7">
        <v>100</v>
      </c>
      <c r="EA245" s="7">
        <v>26.757999999999999</v>
      </c>
      <c r="EB245" s="7">
        <v>68.992000000000004</v>
      </c>
      <c r="EC245" s="7">
        <v>74.117999999999995</v>
      </c>
      <c r="ED245" s="7">
        <v>3</v>
      </c>
      <c r="EE245" s="94" t="s">
        <v>417</v>
      </c>
      <c r="EF245" s="94" t="s">
        <v>1060</v>
      </c>
      <c r="EG245" s="7">
        <v>0</v>
      </c>
      <c r="EH245" s="7">
        <v>0</v>
      </c>
      <c r="EI245" s="7">
        <v>242.79</v>
      </c>
      <c r="EJ245" s="7">
        <v>0</v>
      </c>
      <c r="EK245" s="7">
        <v>100</v>
      </c>
      <c r="EL245" s="7">
        <v>100</v>
      </c>
      <c r="EM245" s="7">
        <v>0</v>
      </c>
      <c r="EN245" s="7">
        <v>0</v>
      </c>
      <c r="EO245" s="4" t="s">
        <v>3001</v>
      </c>
      <c r="EP245" s="7">
        <v>7.6440000000000001</v>
      </c>
      <c r="EQ245" s="7">
        <v>40.273000000000003</v>
      </c>
      <c r="ER245" s="7">
        <v>41.728999999999999</v>
      </c>
      <c r="ES245" s="7">
        <v>7</v>
      </c>
      <c r="ET245" s="4" t="s">
        <v>3002</v>
      </c>
      <c r="EU245" s="7">
        <v>0</v>
      </c>
      <c r="EV245" s="7">
        <v>0</v>
      </c>
      <c r="EW245" s="7">
        <v>309.25299999999999</v>
      </c>
      <c r="EX245" s="7">
        <v>0</v>
      </c>
      <c r="EY245" s="7">
        <v>100</v>
      </c>
      <c r="EZ245" s="7">
        <v>100</v>
      </c>
      <c r="FA245" s="7">
        <v>20.92</v>
      </c>
      <c r="FB245" s="7">
        <v>168.042</v>
      </c>
      <c r="FC245" s="7">
        <v>307.077</v>
      </c>
      <c r="FD245" s="7">
        <v>16</v>
      </c>
      <c r="FE245" s="4" t="s">
        <v>3003</v>
      </c>
      <c r="FF245" s="7">
        <v>1</v>
      </c>
      <c r="FG245" s="7">
        <v>2</v>
      </c>
      <c r="FH245" s="7">
        <v>0</v>
      </c>
      <c r="FI245" s="7">
        <v>0</v>
      </c>
      <c r="FJ245" s="7">
        <v>1</v>
      </c>
      <c r="FK245" s="7">
        <v>0</v>
      </c>
      <c r="FL245" s="4" t="s">
        <v>313</v>
      </c>
      <c r="FM245" s="4" t="s">
        <v>313</v>
      </c>
      <c r="FN245" s="7">
        <v>3</v>
      </c>
      <c r="FO245" s="7">
        <v>153.23099999999999</v>
      </c>
      <c r="FP245" s="7">
        <v>310.18200000000002</v>
      </c>
      <c r="FQ245" s="7">
        <v>314.69499999999999</v>
      </c>
      <c r="FR245" s="7">
        <v>9</v>
      </c>
      <c r="FS245" s="4" t="s">
        <v>411</v>
      </c>
      <c r="FT245" s="4" t="s">
        <v>411</v>
      </c>
      <c r="FU245" s="4"/>
      <c r="FV245" s="73">
        <v>0</v>
      </c>
      <c r="FW245" s="4" t="s">
        <v>3004</v>
      </c>
      <c r="FX245" s="4" t="s">
        <v>339</v>
      </c>
      <c r="FY245" s="7">
        <v>23.331</v>
      </c>
      <c r="FZ245" s="7">
        <v>1929.9280000000001</v>
      </c>
      <c r="GA245" s="7">
        <v>1930.8</v>
      </c>
      <c r="GB245" s="7">
        <v>10</v>
      </c>
      <c r="GC245" s="4" t="s">
        <v>3005</v>
      </c>
      <c r="GD245" s="4" t="s">
        <v>433</v>
      </c>
      <c r="GE245" s="4" t="s">
        <v>739</v>
      </c>
      <c r="GF245" s="73">
        <v>0</v>
      </c>
      <c r="GG245" s="4" t="s">
        <v>3006</v>
      </c>
      <c r="GH245" s="4" t="s">
        <v>339</v>
      </c>
      <c r="GI245" s="7">
        <v>17.344999999999999</v>
      </c>
      <c r="GJ245" s="7">
        <v>617.60500000000002</v>
      </c>
      <c r="GK245" s="7">
        <v>796.6</v>
      </c>
      <c r="GL245" s="7">
        <v>5</v>
      </c>
      <c r="GM245" s="7">
        <v>1</v>
      </c>
      <c r="GN245" s="4" t="s">
        <v>3007</v>
      </c>
      <c r="GO245" s="7">
        <v>208.08199999999999</v>
      </c>
      <c r="GP245" s="7">
        <v>208.08199999999999</v>
      </c>
      <c r="GQ245" s="7">
        <v>981.57299999999998</v>
      </c>
      <c r="GR245" s="7">
        <v>1</v>
      </c>
      <c r="GS245" s="7">
        <v>3</v>
      </c>
      <c r="GT245" s="7">
        <v>0</v>
      </c>
      <c r="GU245" s="7">
        <v>0</v>
      </c>
      <c r="GV245" s="7">
        <v>3</v>
      </c>
      <c r="GW245" s="4" t="s">
        <v>345</v>
      </c>
      <c r="GX245" s="7">
        <v>10.5</v>
      </c>
      <c r="GY245" s="7">
        <v>63.360999999999997</v>
      </c>
      <c r="GZ245" s="7">
        <v>66.48</v>
      </c>
      <c r="HA245" s="7">
        <v>7</v>
      </c>
      <c r="HB245" s="7">
        <v>3</v>
      </c>
      <c r="HC245" s="7">
        <v>2</v>
      </c>
      <c r="HD245" s="7">
        <v>1</v>
      </c>
      <c r="HE245" s="7">
        <v>1</v>
      </c>
      <c r="HF245" s="7">
        <v>1</v>
      </c>
      <c r="HG245" s="7">
        <v>6</v>
      </c>
      <c r="HH245" s="7">
        <v>6</v>
      </c>
      <c r="HI245" s="4" t="s">
        <v>346</v>
      </c>
      <c r="HJ245" s="4" t="s">
        <v>347</v>
      </c>
      <c r="HK245" s="8"/>
      <c r="HL245" s="4" t="s">
        <v>2995</v>
      </c>
      <c r="HM245" s="6">
        <v>44273.587013888886</v>
      </c>
      <c r="HN245" s="6">
        <v>44274.418333333335</v>
      </c>
      <c r="HO245" s="7">
        <v>99</v>
      </c>
      <c r="HP245" s="7">
        <v>71825</v>
      </c>
      <c r="HQ245" s="7">
        <v>0</v>
      </c>
      <c r="HR245" s="6">
        <v>44277.695172928237</v>
      </c>
      <c r="HS245" s="4" t="s">
        <v>314</v>
      </c>
      <c r="HT245" s="4" t="s">
        <v>2136</v>
      </c>
      <c r="HU245" s="4" t="s">
        <v>2137</v>
      </c>
      <c r="HV245" s="4" t="s">
        <v>317</v>
      </c>
      <c r="HW245" s="7">
        <v>0</v>
      </c>
      <c r="HX245" s="7">
        <v>0</v>
      </c>
      <c r="HY245" s="7">
        <v>1</v>
      </c>
      <c r="HZ245" s="7">
        <v>1</v>
      </c>
      <c r="IA245" s="7">
        <v>2</v>
      </c>
      <c r="IB245" s="7">
        <v>3</v>
      </c>
      <c r="IC245" s="7">
        <v>1</v>
      </c>
      <c r="ID245" s="7">
        <v>3</v>
      </c>
      <c r="IE245" s="4" t="s">
        <v>691</v>
      </c>
      <c r="IF245" s="7">
        <v>0</v>
      </c>
      <c r="IG245" s="7">
        <v>0</v>
      </c>
      <c r="IH245" s="4" t="s">
        <v>391</v>
      </c>
      <c r="II245" s="4" t="s">
        <v>391</v>
      </c>
      <c r="IJ245" s="4"/>
      <c r="IK245" s="73">
        <v>1</v>
      </c>
      <c r="IL245" s="73">
        <v>33</v>
      </c>
      <c r="IM245" s="73">
        <v>33</v>
      </c>
      <c r="IN245" s="4"/>
      <c r="IO245" s="73">
        <v>1</v>
      </c>
      <c r="IP245" s="4" t="s">
        <v>3008</v>
      </c>
      <c r="IQ245" s="73">
        <v>22</v>
      </c>
      <c r="IR245" s="73">
        <v>22</v>
      </c>
      <c r="IS245" s="4"/>
      <c r="IT245" s="73">
        <v>1</v>
      </c>
      <c r="IU245" s="73">
        <v>21</v>
      </c>
      <c r="IV245" s="73">
        <v>21</v>
      </c>
      <c r="IW245" s="4"/>
      <c r="IX245" s="73">
        <v>1</v>
      </c>
      <c r="IY245" s="4" t="s">
        <v>3009</v>
      </c>
      <c r="IZ245" s="73">
        <v>40</v>
      </c>
      <c r="JA245" s="73">
        <v>40</v>
      </c>
      <c r="JB245" s="4"/>
      <c r="JC245" s="73">
        <v>1</v>
      </c>
      <c r="JD245" s="73">
        <v>60</v>
      </c>
      <c r="JE245" s="73">
        <v>60</v>
      </c>
      <c r="JF245" s="4"/>
      <c r="JG245" s="73">
        <v>1</v>
      </c>
      <c r="JH245" s="4" t="s">
        <v>3010</v>
      </c>
      <c r="JI245" s="7">
        <v>0</v>
      </c>
      <c r="JJ245" s="7">
        <v>0</v>
      </c>
      <c r="JK245" s="7">
        <v>2</v>
      </c>
      <c r="JL245" s="7">
        <v>1</v>
      </c>
      <c r="JM245" s="4" t="s">
        <v>3011</v>
      </c>
      <c r="JN245" s="7">
        <v>1</v>
      </c>
      <c r="JO245" s="7">
        <v>2</v>
      </c>
      <c r="JP245" s="7">
        <v>2</v>
      </c>
      <c r="JQ245" s="7">
        <v>3</v>
      </c>
      <c r="JR245" s="7">
        <v>1</v>
      </c>
      <c r="JS245" s="4" t="s">
        <v>3012</v>
      </c>
      <c r="JT245" s="7">
        <v>3</v>
      </c>
      <c r="JU245" s="7">
        <v>1</v>
      </c>
      <c r="JV245" s="4" t="s">
        <v>3013</v>
      </c>
      <c r="JW245" s="7">
        <v>1</v>
      </c>
      <c r="JX245" s="7">
        <v>0</v>
      </c>
      <c r="JY245" s="7">
        <v>0</v>
      </c>
      <c r="JZ245" s="7">
        <v>1</v>
      </c>
      <c r="KA245" s="7">
        <v>0</v>
      </c>
      <c r="KB245" s="4" t="s">
        <v>313</v>
      </c>
      <c r="KC245" s="4" t="s">
        <v>313</v>
      </c>
      <c r="KD245" s="7">
        <v>2</v>
      </c>
      <c r="KE245" s="7">
        <v>3.0760000000000001</v>
      </c>
      <c r="KF245" s="7">
        <v>20.800999999999998</v>
      </c>
      <c r="KG245" s="7">
        <v>23.286999999999999</v>
      </c>
      <c r="KH245" s="7">
        <v>5</v>
      </c>
      <c r="KI245" s="7">
        <v>1</v>
      </c>
      <c r="KJ245" s="7">
        <v>2</v>
      </c>
      <c r="KK245" s="7">
        <v>1</v>
      </c>
      <c r="KL245" s="7">
        <v>1</v>
      </c>
      <c r="KM245" s="7">
        <v>2</v>
      </c>
      <c r="KN245" s="7">
        <v>11</v>
      </c>
      <c r="KO245" s="7">
        <v>2</v>
      </c>
      <c r="KP245" s="4" t="s">
        <v>424</v>
      </c>
      <c r="KQ245" s="4" t="s">
        <v>3014</v>
      </c>
      <c r="KR245" s="7">
        <v>1</v>
      </c>
      <c r="KS245" s="4" t="s">
        <v>331</v>
      </c>
      <c r="KT245" s="4" t="s">
        <v>3015</v>
      </c>
      <c r="KU245" s="7">
        <v>3</v>
      </c>
      <c r="KV245" s="7">
        <v>4</v>
      </c>
      <c r="KW245" s="7">
        <v>3</v>
      </c>
      <c r="KX245" s="7">
        <v>3</v>
      </c>
      <c r="KY245" s="7">
        <v>3</v>
      </c>
      <c r="KZ245" s="7">
        <v>3</v>
      </c>
      <c r="LA245" s="7">
        <v>3</v>
      </c>
      <c r="LB245" s="7">
        <v>4</v>
      </c>
      <c r="LC245" s="7">
        <v>3</v>
      </c>
      <c r="LD245" s="7">
        <v>4</v>
      </c>
      <c r="LE245" s="7">
        <v>3</v>
      </c>
      <c r="LF245" s="7">
        <v>3</v>
      </c>
      <c r="LG245" s="7">
        <v>3</v>
      </c>
      <c r="LH245" s="7">
        <v>3</v>
      </c>
      <c r="LI245" s="7">
        <v>3</v>
      </c>
      <c r="LJ245" s="7">
        <v>3</v>
      </c>
      <c r="LK245" s="7">
        <v>3</v>
      </c>
      <c r="LL245" s="7">
        <v>3</v>
      </c>
      <c r="LM245" s="7">
        <v>3</v>
      </c>
      <c r="LN245" s="7">
        <v>4</v>
      </c>
      <c r="LO245" s="7">
        <v>4</v>
      </c>
      <c r="LP245" s="7">
        <v>4</v>
      </c>
      <c r="LQ245" s="7">
        <v>4</v>
      </c>
      <c r="LR245" s="7">
        <v>3</v>
      </c>
      <c r="LS245" s="7">
        <v>3</v>
      </c>
      <c r="LT245" s="7">
        <v>4</v>
      </c>
      <c r="LU245" s="7">
        <v>4</v>
      </c>
      <c r="LV245" s="4" t="s">
        <v>3016</v>
      </c>
      <c r="LW245" s="4" t="s">
        <v>3017</v>
      </c>
      <c r="LX245" s="4" t="s">
        <v>920</v>
      </c>
      <c r="LY245" s="4" t="s">
        <v>3018</v>
      </c>
      <c r="LZ245" s="7">
        <v>45</v>
      </c>
      <c r="MA245">
        <f t="shared" si="175"/>
        <v>6</v>
      </c>
      <c r="MB245">
        <f t="shared" si="176"/>
        <v>11</v>
      </c>
      <c r="MC245">
        <f t="shared" si="177"/>
        <v>8</v>
      </c>
      <c r="MD245">
        <f t="shared" si="178"/>
        <v>7</v>
      </c>
      <c r="ME245">
        <f t="shared" si="208"/>
        <v>39</v>
      </c>
      <c r="MF245">
        <f t="shared" si="209"/>
        <v>1</v>
      </c>
      <c r="MG245">
        <f t="shared" si="210"/>
        <v>1.8333333333333333</v>
      </c>
      <c r="MH245">
        <f t="shared" si="211"/>
        <v>1.6</v>
      </c>
      <c r="MI245">
        <f t="shared" si="212"/>
        <v>1.4</v>
      </c>
      <c r="MJ245">
        <f t="shared" si="213"/>
        <v>3.25</v>
      </c>
      <c r="MK245">
        <f t="shared" si="214"/>
        <v>0.2</v>
      </c>
      <c r="ML245">
        <f t="shared" si="215"/>
        <v>1.8</v>
      </c>
      <c r="MM245">
        <f t="shared" si="216"/>
        <v>0</v>
      </c>
      <c r="MN245">
        <f t="shared" si="217"/>
        <v>0</v>
      </c>
      <c r="MO245">
        <f t="shared" si="218"/>
        <v>0.16666666666666666</v>
      </c>
      <c r="MP245">
        <f t="shared" si="219"/>
        <v>1.5</v>
      </c>
      <c r="MQ245">
        <f t="shared" si="220"/>
        <v>0</v>
      </c>
      <c r="MR245">
        <f t="shared" si="221"/>
        <v>0</v>
      </c>
      <c r="MS245">
        <f t="shared" si="222"/>
        <v>100</v>
      </c>
      <c r="MT245">
        <f t="shared" si="223"/>
        <v>100</v>
      </c>
      <c r="MU245" s="77">
        <f t="shared" si="179"/>
        <v>1</v>
      </c>
      <c r="MV245">
        <f t="shared" si="180"/>
        <v>1</v>
      </c>
      <c r="MW245">
        <v>1</v>
      </c>
      <c r="MX245">
        <v>1</v>
      </c>
      <c r="MY245">
        <f t="shared" si="181"/>
        <v>1</v>
      </c>
      <c r="MZ245">
        <v>1</v>
      </c>
      <c r="NA245">
        <v>1</v>
      </c>
      <c r="NB245">
        <f t="shared" si="182"/>
        <v>0</v>
      </c>
      <c r="NC245">
        <f t="shared" si="183"/>
        <v>1</v>
      </c>
      <c r="ND245">
        <f t="shared" si="184"/>
        <v>0</v>
      </c>
      <c r="NE245">
        <f t="shared" si="185"/>
        <v>1</v>
      </c>
      <c r="NF245">
        <f t="shared" si="186"/>
        <v>1</v>
      </c>
      <c r="NG245">
        <f t="shared" si="187"/>
        <v>0</v>
      </c>
      <c r="NH245">
        <f t="shared" si="188"/>
        <v>1</v>
      </c>
      <c r="NI245">
        <f t="shared" si="189"/>
        <v>1</v>
      </c>
      <c r="NJ245">
        <f t="shared" si="190"/>
        <v>1</v>
      </c>
      <c r="NK245">
        <f t="shared" si="191"/>
        <v>1</v>
      </c>
      <c r="NL245">
        <f t="shared" si="192"/>
        <v>1</v>
      </c>
      <c r="NM245">
        <f t="shared" si="193"/>
        <v>1</v>
      </c>
      <c r="NN245" s="77">
        <f t="shared" si="194"/>
        <v>1</v>
      </c>
      <c r="NO245" s="77">
        <f t="shared" si="195"/>
        <v>0</v>
      </c>
      <c r="NP245" s="77">
        <f t="shared" si="196"/>
        <v>1</v>
      </c>
      <c r="NQ245" s="77">
        <f t="shared" si="197"/>
        <v>1</v>
      </c>
      <c r="NR245" s="77">
        <f t="shared" si="198"/>
        <v>1</v>
      </c>
      <c r="NS245" s="77">
        <f t="shared" si="199"/>
        <v>1</v>
      </c>
      <c r="NT245" s="77">
        <f t="shared" si="200"/>
        <v>1</v>
      </c>
      <c r="NU245" s="77">
        <f t="shared" si="201"/>
        <v>0</v>
      </c>
      <c r="NV245" s="77">
        <f t="shared" si="202"/>
        <v>1</v>
      </c>
      <c r="NW245" s="77" t="e">
        <f>IF(LEN(VLOOKUP(I:I,#REF!, 2, 0))=0, "", VLOOKUP(I:I,#REF!, 2, 0))</f>
        <v>#REF!</v>
      </c>
      <c r="NX245" s="77" t="e">
        <f>IF(LEN(VLOOKUP(I:I,#REF!, 3, 0))=0, "", VLOOKUP(I:I,#REF!, 3, 0))</f>
        <v>#REF!</v>
      </c>
      <c r="NY245" s="77">
        <f t="shared" si="224"/>
        <v>1</v>
      </c>
      <c r="NZ245" s="77">
        <f t="shared" si="225"/>
        <v>1</v>
      </c>
      <c r="OA245" s="77">
        <f t="shared" si="226"/>
        <v>1</v>
      </c>
      <c r="OB245" s="77">
        <f t="shared" si="203"/>
        <v>0.5</v>
      </c>
      <c r="OC245">
        <f t="shared" si="204"/>
        <v>0</v>
      </c>
      <c r="OD245" s="77">
        <f t="shared" si="227"/>
        <v>0.75</v>
      </c>
      <c r="OE245">
        <f t="shared" si="205"/>
        <v>0.8666666666666667</v>
      </c>
      <c r="OF245">
        <f t="shared" si="206"/>
        <v>1</v>
      </c>
      <c r="OG245" t="e">
        <f t="shared" si="228"/>
        <v>#REF!</v>
      </c>
      <c r="OH245">
        <f t="shared" si="207"/>
        <v>0.75</v>
      </c>
      <c r="OI245">
        <f t="shared" si="229"/>
        <v>0.5</v>
      </c>
      <c r="OJ245" s="77">
        <f t="shared" si="230"/>
        <v>0.875</v>
      </c>
      <c r="OK245" t="e">
        <f>IF(LEN(VLOOKUP(I:I,#REF!, 2, 0))=0, "", VLOOKUP(I:I,#REF!, 2, 0))</f>
        <v>#REF!</v>
      </c>
      <c r="OL245" t="e">
        <f>IF(LEN(VLOOKUP(I:I,#REF!, 3, 0))=0, "", VLOOKUP(I:I,#REF!, 3, 0))</f>
        <v>#REF!</v>
      </c>
      <c r="OM245">
        <v>5</v>
      </c>
      <c r="ON245">
        <v>1</v>
      </c>
      <c r="OO245" s="1">
        <v>1</v>
      </c>
      <c r="OP245">
        <f t="shared" si="231"/>
        <v>8</v>
      </c>
      <c r="OQ245">
        <v>0</v>
      </c>
      <c r="OR245">
        <v>8</v>
      </c>
      <c r="OS245">
        <f t="shared" si="232"/>
        <v>6</v>
      </c>
    </row>
    <row r="246" spans="3:409" ht="18" customHeight="1">
      <c r="F246">
        <v>1</v>
      </c>
      <c r="G246">
        <v>1</v>
      </c>
      <c r="H246" s="112" t="s">
        <v>6348</v>
      </c>
      <c r="I246" s="112" t="s">
        <v>6348</v>
      </c>
      <c r="J246" s="22"/>
      <c r="K246" s="23">
        <v>44270.513391203705</v>
      </c>
      <c r="L246" s="23">
        <v>44270.583807870367</v>
      </c>
      <c r="M246" s="24">
        <v>100</v>
      </c>
      <c r="N246" s="24">
        <v>1</v>
      </c>
      <c r="O246" s="74">
        <v>1</v>
      </c>
      <c r="P246" s="25" t="s">
        <v>313</v>
      </c>
      <c r="Q246" s="24">
        <v>6084</v>
      </c>
      <c r="R246" s="24">
        <v>1</v>
      </c>
      <c r="S246" s="23">
        <v>44270.583830972224</v>
      </c>
      <c r="T246" s="25" t="s">
        <v>314</v>
      </c>
      <c r="U246" s="25" t="s">
        <v>2136</v>
      </c>
      <c r="V246" s="25" t="s">
        <v>2137</v>
      </c>
      <c r="W246" s="25" t="s">
        <v>537</v>
      </c>
      <c r="X246" s="24">
        <v>19.942</v>
      </c>
      <c r="Y246" s="24">
        <v>36.75</v>
      </c>
      <c r="Z246" s="24">
        <v>37.201000000000001</v>
      </c>
      <c r="AA246" s="24">
        <v>3</v>
      </c>
      <c r="AB246" s="24">
        <v>4</v>
      </c>
      <c r="AC246" s="24">
        <v>4</v>
      </c>
      <c r="AD246" s="24">
        <v>3</v>
      </c>
      <c r="AE246" s="24">
        <v>2</v>
      </c>
      <c r="AF246" s="24">
        <v>1</v>
      </c>
      <c r="AG246" s="24">
        <v>2</v>
      </c>
      <c r="AH246" s="24">
        <v>3</v>
      </c>
      <c r="AI246" s="24">
        <v>2</v>
      </c>
      <c r="AJ246" s="25" t="s">
        <v>6349</v>
      </c>
      <c r="AK246" s="24">
        <v>3.5179999999999998</v>
      </c>
      <c r="AL246" s="24">
        <v>11.114000000000001</v>
      </c>
      <c r="AM246" s="24">
        <v>14.808999999999999</v>
      </c>
      <c r="AN246" s="24">
        <v>3</v>
      </c>
      <c r="AO246" s="24">
        <v>4</v>
      </c>
      <c r="AP246" s="24">
        <v>2</v>
      </c>
      <c r="AQ246" s="24">
        <v>205.946</v>
      </c>
      <c r="AR246" s="24">
        <v>206.82499999999999</v>
      </c>
      <c r="AS246" s="24">
        <v>212.53399999999999</v>
      </c>
      <c r="AT246" s="24">
        <v>3</v>
      </c>
      <c r="AU246" s="24">
        <v>38.034999999999997</v>
      </c>
      <c r="AV246" s="24">
        <v>150.50399999999999</v>
      </c>
      <c r="AW246" s="24">
        <v>240.34700000000001</v>
      </c>
      <c r="AX246" s="24">
        <v>2</v>
      </c>
      <c r="AY246" s="25" t="s">
        <v>6350</v>
      </c>
      <c r="AZ246" s="25" t="s">
        <v>377</v>
      </c>
      <c r="BA246" s="25"/>
      <c r="BB246" s="74">
        <v>1</v>
      </c>
      <c r="BC246" s="25" t="s">
        <v>6351</v>
      </c>
      <c r="BD246" s="24">
        <v>0</v>
      </c>
      <c r="BE246" s="24">
        <v>0</v>
      </c>
      <c r="BF246" s="24">
        <v>278.82900000000001</v>
      </c>
      <c r="BG246" s="24">
        <v>0</v>
      </c>
      <c r="BH246" s="24">
        <v>17.872</v>
      </c>
      <c r="BI246" s="24">
        <v>17.872</v>
      </c>
      <c r="BJ246" s="24">
        <v>49.6</v>
      </c>
      <c r="BK246" s="24">
        <v>1</v>
      </c>
      <c r="BL246" s="25" t="s">
        <v>479</v>
      </c>
      <c r="BM246" s="24">
        <v>0</v>
      </c>
      <c r="BN246" s="24">
        <v>0</v>
      </c>
      <c r="BO246" s="24">
        <v>107.91500000000001</v>
      </c>
      <c r="BP246" s="24">
        <v>0</v>
      </c>
      <c r="BQ246" s="24">
        <v>100</v>
      </c>
      <c r="BR246" s="24">
        <v>100</v>
      </c>
      <c r="BS246" s="24">
        <v>18.077999999999999</v>
      </c>
      <c r="BT246" s="24">
        <v>539.447</v>
      </c>
      <c r="BU246" s="24">
        <v>823.05100000000004</v>
      </c>
      <c r="BV246" s="24">
        <v>12</v>
      </c>
      <c r="BW246" s="25" t="s">
        <v>6352</v>
      </c>
      <c r="BX246" s="25" t="s">
        <v>510</v>
      </c>
      <c r="BY246" s="25"/>
      <c r="BZ246" s="74">
        <v>2</v>
      </c>
      <c r="CA246" s="25" t="s">
        <v>6353</v>
      </c>
      <c r="CB246" s="24">
        <v>0</v>
      </c>
      <c r="CC246" s="24">
        <v>0</v>
      </c>
      <c r="CD246" s="24">
        <v>59.082000000000001</v>
      </c>
      <c r="CE246" s="24">
        <v>0</v>
      </c>
      <c r="CF246" s="24">
        <v>100</v>
      </c>
      <c r="CG246" s="24">
        <v>100</v>
      </c>
      <c r="CH246" s="24">
        <v>113.179</v>
      </c>
      <c r="CI246" s="24">
        <v>186.41399999999999</v>
      </c>
      <c r="CJ246" s="24">
        <v>186.98</v>
      </c>
      <c r="CK246" s="24">
        <v>3</v>
      </c>
      <c r="CL246" s="99" t="s">
        <v>413</v>
      </c>
      <c r="CM246" s="96" t="s">
        <v>414</v>
      </c>
      <c r="CN246" s="24">
        <v>0</v>
      </c>
      <c r="CO246" s="24">
        <v>0</v>
      </c>
      <c r="CP246" s="24">
        <v>168.399</v>
      </c>
      <c r="CQ246" s="24">
        <v>0</v>
      </c>
      <c r="CR246" s="24">
        <v>100</v>
      </c>
      <c r="CS246" s="24">
        <v>100</v>
      </c>
      <c r="CT246" s="24">
        <v>4</v>
      </c>
      <c r="CU246" s="24">
        <v>0</v>
      </c>
      <c r="CV246" s="25" t="s">
        <v>6354</v>
      </c>
      <c r="CW246" s="24">
        <v>0</v>
      </c>
      <c r="CX246" s="24">
        <v>0</v>
      </c>
      <c r="CY246" s="24">
        <v>227.791</v>
      </c>
      <c r="CZ246" s="24">
        <v>0</v>
      </c>
      <c r="DA246" s="24">
        <v>3.9279999999999999</v>
      </c>
      <c r="DB246" s="24">
        <v>3.9279999999999999</v>
      </c>
      <c r="DC246" s="24">
        <v>40.863999999999997</v>
      </c>
      <c r="DD246" s="24">
        <v>1</v>
      </c>
      <c r="DE246" s="25" t="s">
        <v>6355</v>
      </c>
      <c r="DF246" s="24">
        <v>0</v>
      </c>
      <c r="DG246" s="24">
        <v>0</v>
      </c>
      <c r="DH246" s="24">
        <v>146.05199999999999</v>
      </c>
      <c r="DI246" s="24">
        <v>0</v>
      </c>
      <c r="DJ246" s="24">
        <v>100</v>
      </c>
      <c r="DK246" s="24">
        <v>100</v>
      </c>
      <c r="DL246" s="24">
        <v>309.21300000000002</v>
      </c>
      <c r="DM246" s="24">
        <v>325.887</v>
      </c>
      <c r="DN246" s="24">
        <v>382.36099999999999</v>
      </c>
      <c r="DO246" s="24">
        <v>2</v>
      </c>
      <c r="DP246" s="25" t="s">
        <v>1116</v>
      </c>
      <c r="DQ246" s="25" t="s">
        <v>510</v>
      </c>
      <c r="DR246" s="25" t="s">
        <v>956</v>
      </c>
      <c r="DS246" s="74">
        <v>1</v>
      </c>
      <c r="DT246" s="25" t="s">
        <v>6356</v>
      </c>
      <c r="DU246" s="24">
        <v>0</v>
      </c>
      <c r="DV246" s="24">
        <v>0</v>
      </c>
      <c r="DW246" s="24">
        <v>142.70099999999999</v>
      </c>
      <c r="DX246" s="24">
        <v>0</v>
      </c>
      <c r="DY246" s="24">
        <v>100</v>
      </c>
      <c r="DZ246" s="24">
        <v>100</v>
      </c>
      <c r="EA246" s="24">
        <v>43.802</v>
      </c>
      <c r="EB246" s="24">
        <v>60.619</v>
      </c>
      <c r="EC246" s="24">
        <v>65.484999999999999</v>
      </c>
      <c r="ED246" s="24">
        <v>3</v>
      </c>
      <c r="EE246" s="96" t="s">
        <v>417</v>
      </c>
      <c r="EF246" s="96" t="s">
        <v>364</v>
      </c>
      <c r="EG246" s="24">
        <v>0</v>
      </c>
      <c r="EH246" s="24">
        <v>0</v>
      </c>
      <c r="EI246" s="24">
        <v>177.42400000000001</v>
      </c>
      <c r="EJ246" s="24">
        <v>0</v>
      </c>
      <c r="EK246" s="24">
        <v>100</v>
      </c>
      <c r="EL246" s="24">
        <v>100</v>
      </c>
      <c r="EM246" s="24">
        <v>4</v>
      </c>
      <c r="EN246" s="24">
        <v>0</v>
      </c>
      <c r="EO246" s="25" t="s">
        <v>6357</v>
      </c>
      <c r="EP246" s="24">
        <v>2.9590000000000001</v>
      </c>
      <c r="EQ246" s="24">
        <v>404.06599999999997</v>
      </c>
      <c r="ER246" s="24">
        <v>429.19099999999997</v>
      </c>
      <c r="ES246" s="24">
        <v>14</v>
      </c>
      <c r="ET246" s="25" t="s">
        <v>610</v>
      </c>
      <c r="EU246" s="24">
        <v>0</v>
      </c>
      <c r="EV246" s="24">
        <v>0</v>
      </c>
      <c r="EW246" s="24">
        <v>287.58</v>
      </c>
      <c r="EX246" s="24">
        <v>0</v>
      </c>
      <c r="EY246" s="24">
        <v>100</v>
      </c>
      <c r="EZ246" s="24">
        <v>100</v>
      </c>
      <c r="FA246" s="24">
        <v>6.6079999999999997</v>
      </c>
      <c r="FB246" s="24">
        <v>125.964</v>
      </c>
      <c r="FC246" s="24">
        <v>129.27500000000001</v>
      </c>
      <c r="FD246" s="24">
        <v>6</v>
      </c>
      <c r="FE246" s="25" t="s">
        <v>6358</v>
      </c>
      <c r="FF246" s="24">
        <v>2</v>
      </c>
      <c r="FG246" s="24">
        <v>4</v>
      </c>
      <c r="FH246" s="24">
        <v>4</v>
      </c>
      <c r="FI246" s="24">
        <v>0</v>
      </c>
      <c r="FJ246" s="24">
        <v>1</v>
      </c>
      <c r="FK246" s="24">
        <v>0</v>
      </c>
      <c r="FL246" s="25" t="s">
        <v>336</v>
      </c>
      <c r="FM246" s="25" t="s">
        <v>6359</v>
      </c>
      <c r="FN246" s="24">
        <v>1</v>
      </c>
      <c r="FO246" s="24">
        <v>30.841000000000001</v>
      </c>
      <c r="FP246" s="24">
        <v>366.21600000000001</v>
      </c>
      <c r="FQ246" s="24">
        <v>367.78199999999998</v>
      </c>
      <c r="FR246" s="24">
        <v>4</v>
      </c>
      <c r="FS246" s="25" t="s">
        <v>420</v>
      </c>
      <c r="FT246" s="25" t="s">
        <v>323</v>
      </c>
      <c r="FU246" s="25"/>
      <c r="FV246" s="74">
        <v>1</v>
      </c>
      <c r="FW246" s="25" t="s">
        <v>6360</v>
      </c>
      <c r="FX246" s="25" t="s">
        <v>456</v>
      </c>
      <c r="FY246" s="24">
        <v>128.52000000000001</v>
      </c>
      <c r="FZ246" s="24">
        <v>339.29599999999999</v>
      </c>
      <c r="GA246" s="24">
        <v>342.14499999999998</v>
      </c>
      <c r="GB246" s="24">
        <v>5</v>
      </c>
      <c r="GC246" s="25" t="s">
        <v>1511</v>
      </c>
      <c r="GD246" s="25" t="s">
        <v>368</v>
      </c>
      <c r="GE246" s="25"/>
      <c r="GF246" s="74">
        <v>1</v>
      </c>
      <c r="GG246" s="25" t="s">
        <v>6361</v>
      </c>
      <c r="GH246" s="25" t="s">
        <v>456</v>
      </c>
      <c r="GI246" s="24">
        <v>129.643</v>
      </c>
      <c r="GJ246" s="24">
        <v>279.58699999999999</v>
      </c>
      <c r="GK246" s="24">
        <v>357.78100000000001</v>
      </c>
      <c r="GL246" s="24">
        <v>2</v>
      </c>
      <c r="GM246" s="24">
        <v>2</v>
      </c>
      <c r="GN246" s="25" t="s">
        <v>6362</v>
      </c>
      <c r="GO246" s="24">
        <v>43.488</v>
      </c>
      <c r="GP246" s="24">
        <v>43.488</v>
      </c>
      <c r="GQ246" s="24">
        <v>76.763000000000005</v>
      </c>
      <c r="GR246" s="24">
        <v>1</v>
      </c>
      <c r="GS246" s="24">
        <v>2</v>
      </c>
      <c r="GT246" s="24">
        <v>4</v>
      </c>
      <c r="GU246" s="24">
        <v>0</v>
      </c>
      <c r="GV246" s="24">
        <v>2</v>
      </c>
      <c r="GW246" s="25" t="s">
        <v>345</v>
      </c>
      <c r="GX246" s="24">
        <v>7.7960000000000003</v>
      </c>
      <c r="GY246" s="24">
        <v>38.338999999999999</v>
      </c>
      <c r="GZ246" s="24">
        <v>43.8</v>
      </c>
      <c r="HA246" s="24">
        <v>9</v>
      </c>
      <c r="HB246" s="24">
        <v>1</v>
      </c>
      <c r="HC246" s="24">
        <v>1</v>
      </c>
      <c r="HD246" s="24">
        <v>1</v>
      </c>
      <c r="HE246" s="24">
        <v>1</v>
      </c>
      <c r="HF246" s="24">
        <v>1</v>
      </c>
      <c r="HG246" s="24">
        <v>6</v>
      </c>
      <c r="HH246" s="24">
        <v>6</v>
      </c>
      <c r="HI246" s="25" t="s">
        <v>3684</v>
      </c>
      <c r="HJ246" s="25" t="s">
        <v>3685</v>
      </c>
      <c r="HK246" s="8"/>
      <c r="HL246" s="25" t="s">
        <v>6348</v>
      </c>
      <c r="HM246" s="23">
        <v>44273.497349537036</v>
      </c>
      <c r="HN246" s="23">
        <v>44273.541006944448</v>
      </c>
      <c r="HO246" s="24">
        <v>100</v>
      </c>
      <c r="HP246" s="24">
        <v>3771</v>
      </c>
      <c r="HQ246" s="24">
        <v>1</v>
      </c>
      <c r="HR246" s="23">
        <v>44273.541020208337</v>
      </c>
      <c r="HS246" s="25" t="s">
        <v>314</v>
      </c>
      <c r="HT246" s="25" t="s">
        <v>2136</v>
      </c>
      <c r="HU246" s="25" t="s">
        <v>2137</v>
      </c>
      <c r="HV246" s="25" t="s">
        <v>537</v>
      </c>
      <c r="HW246" s="24">
        <v>1</v>
      </c>
      <c r="HX246" s="24">
        <v>2</v>
      </c>
      <c r="HY246" s="24">
        <v>3</v>
      </c>
      <c r="HZ246" s="24">
        <v>3</v>
      </c>
      <c r="IA246" s="24">
        <v>3</v>
      </c>
      <c r="IB246" s="24">
        <v>3</v>
      </c>
      <c r="IC246" s="24">
        <v>5</v>
      </c>
      <c r="ID246" s="24">
        <v>3</v>
      </c>
      <c r="IE246" s="25" t="s">
        <v>6363</v>
      </c>
      <c r="IF246" s="24">
        <v>4</v>
      </c>
      <c r="IG246" s="24">
        <v>0</v>
      </c>
      <c r="IH246" s="25" t="s">
        <v>4294</v>
      </c>
      <c r="II246" s="25" t="s">
        <v>391</v>
      </c>
      <c r="IJ246" s="25"/>
      <c r="IK246" s="74">
        <v>1</v>
      </c>
      <c r="IL246" s="25" t="s">
        <v>428</v>
      </c>
      <c r="IM246" s="74">
        <v>33</v>
      </c>
      <c r="IN246" s="25"/>
      <c r="IO246" s="74">
        <v>1</v>
      </c>
      <c r="IP246" s="25" t="s">
        <v>2030</v>
      </c>
      <c r="IQ246" s="25" t="s">
        <v>6364</v>
      </c>
      <c r="IR246" s="74">
        <v>20</v>
      </c>
      <c r="IS246" s="74">
        <v>0.16</v>
      </c>
      <c r="IT246" s="74">
        <v>0</v>
      </c>
      <c r="IU246" s="25" t="s">
        <v>1467</v>
      </c>
      <c r="IV246" s="74">
        <v>21</v>
      </c>
      <c r="IW246" s="25"/>
      <c r="IX246" s="74">
        <v>1</v>
      </c>
      <c r="IY246" s="25" t="s">
        <v>6365</v>
      </c>
      <c r="IZ246" s="25" t="s">
        <v>435</v>
      </c>
      <c r="JA246" s="74">
        <v>40</v>
      </c>
      <c r="JB246" s="25"/>
      <c r="JC246" s="74">
        <v>1</v>
      </c>
      <c r="JD246" s="25" t="s">
        <v>635</v>
      </c>
      <c r="JE246" s="74">
        <v>60</v>
      </c>
      <c r="JF246" s="25"/>
      <c r="JG246" s="74">
        <v>1</v>
      </c>
      <c r="JH246" s="25" t="s">
        <v>6366</v>
      </c>
      <c r="JI246" s="24">
        <v>4</v>
      </c>
      <c r="JJ246" s="24">
        <v>0</v>
      </c>
      <c r="JK246" s="24">
        <v>3</v>
      </c>
      <c r="JL246" s="24">
        <v>1</v>
      </c>
      <c r="JM246" s="25" t="s">
        <v>6367</v>
      </c>
      <c r="JN246" s="24">
        <v>1</v>
      </c>
      <c r="JO246" s="24">
        <v>2</v>
      </c>
      <c r="JP246" s="24">
        <v>2</v>
      </c>
      <c r="JQ246" s="24">
        <v>3</v>
      </c>
      <c r="JR246" s="24">
        <v>1</v>
      </c>
      <c r="JS246" s="25" t="s">
        <v>6368</v>
      </c>
      <c r="JT246" s="24">
        <v>3</v>
      </c>
      <c r="JU246" s="24">
        <v>1</v>
      </c>
      <c r="JV246" s="25" t="s">
        <v>6369</v>
      </c>
      <c r="JW246" s="24">
        <v>1</v>
      </c>
      <c r="JX246" s="24">
        <v>4</v>
      </c>
      <c r="JY246" s="24">
        <v>0</v>
      </c>
      <c r="JZ246" s="24">
        <v>1</v>
      </c>
      <c r="KA246" s="24">
        <v>0</v>
      </c>
      <c r="KB246" s="25" t="s">
        <v>336</v>
      </c>
      <c r="KC246" s="25" t="s">
        <v>337</v>
      </c>
      <c r="KD246" s="24">
        <v>1</v>
      </c>
      <c r="KE246" s="24">
        <v>6.4089999999999998</v>
      </c>
      <c r="KF246" s="24">
        <v>30.721</v>
      </c>
      <c r="KG246" s="24">
        <v>36.302</v>
      </c>
      <c r="KH246" s="24">
        <v>6</v>
      </c>
      <c r="KI246" s="24">
        <v>1</v>
      </c>
      <c r="KJ246" s="24">
        <v>1</v>
      </c>
      <c r="KK246" s="24">
        <v>1</v>
      </c>
      <c r="KL246" s="24">
        <v>1</v>
      </c>
      <c r="KM246" s="24">
        <v>1</v>
      </c>
      <c r="KN246" s="24">
        <v>11</v>
      </c>
      <c r="KO246" s="24">
        <v>2</v>
      </c>
      <c r="KP246" s="25" t="s">
        <v>424</v>
      </c>
      <c r="KQ246" s="25" t="s">
        <v>6370</v>
      </c>
      <c r="KR246" s="24">
        <v>1</v>
      </c>
      <c r="KS246" s="25" t="s">
        <v>360</v>
      </c>
      <c r="KT246" s="25" t="s">
        <v>313</v>
      </c>
      <c r="KU246" s="24">
        <v>5</v>
      </c>
      <c r="KV246" s="24">
        <v>5</v>
      </c>
      <c r="KW246" s="24">
        <v>5</v>
      </c>
      <c r="KX246" s="24">
        <v>5</v>
      </c>
      <c r="KY246" s="24">
        <v>5</v>
      </c>
      <c r="KZ246" s="24">
        <v>5</v>
      </c>
      <c r="LA246" s="24">
        <v>5</v>
      </c>
      <c r="LB246" s="24">
        <v>5</v>
      </c>
      <c r="LC246" s="24">
        <v>5</v>
      </c>
      <c r="LD246" s="24">
        <v>5</v>
      </c>
      <c r="LE246" s="24">
        <v>5</v>
      </c>
      <c r="LF246" s="24">
        <v>5</v>
      </c>
      <c r="LG246" s="24">
        <v>5</v>
      </c>
      <c r="LH246" s="24">
        <v>3</v>
      </c>
      <c r="LI246" s="24">
        <v>5</v>
      </c>
      <c r="LJ246" s="24">
        <v>5</v>
      </c>
      <c r="LK246" s="24">
        <v>5</v>
      </c>
      <c r="LL246" s="24">
        <v>3</v>
      </c>
      <c r="LM246" s="24">
        <v>5</v>
      </c>
      <c r="LN246" s="24">
        <v>5</v>
      </c>
      <c r="LO246" s="24">
        <v>5</v>
      </c>
      <c r="LP246" s="24">
        <v>3</v>
      </c>
      <c r="LQ246" s="24">
        <v>3</v>
      </c>
      <c r="LR246" s="24">
        <v>3</v>
      </c>
      <c r="LS246" s="24">
        <v>3</v>
      </c>
      <c r="LT246" s="24">
        <v>3</v>
      </c>
      <c r="LU246" s="24">
        <v>3</v>
      </c>
      <c r="LV246" s="25" t="s">
        <v>6371</v>
      </c>
      <c r="LW246" s="25" t="s">
        <v>6372</v>
      </c>
      <c r="LX246" s="25" t="s">
        <v>6373</v>
      </c>
      <c r="LY246" s="25" t="s">
        <v>6374</v>
      </c>
      <c r="LZ246" s="24">
        <v>68</v>
      </c>
      <c r="MA246">
        <f t="shared" si="175"/>
        <v>13</v>
      </c>
      <c r="MB246">
        <f t="shared" si="176"/>
        <v>20</v>
      </c>
      <c r="MC246">
        <f t="shared" si="177"/>
        <v>5</v>
      </c>
      <c r="MD246">
        <f t="shared" si="178"/>
        <v>5</v>
      </c>
      <c r="ME246">
        <f t="shared" si="208"/>
        <v>60</v>
      </c>
      <c r="MF246">
        <f t="shared" si="209"/>
        <v>2.1666666666666665</v>
      </c>
      <c r="MG246">
        <f t="shared" si="210"/>
        <v>3.3333333333333335</v>
      </c>
      <c r="MH246">
        <f t="shared" si="211"/>
        <v>1</v>
      </c>
      <c r="MI246">
        <f t="shared" si="212"/>
        <v>1</v>
      </c>
      <c r="MJ246">
        <f t="shared" si="213"/>
        <v>5</v>
      </c>
      <c r="MK246">
        <f t="shared" si="214"/>
        <v>1.2</v>
      </c>
      <c r="ML246">
        <f t="shared" si="215"/>
        <v>4</v>
      </c>
      <c r="MM246">
        <f t="shared" si="216"/>
        <v>0</v>
      </c>
      <c r="MN246">
        <f t="shared" si="217"/>
        <v>4</v>
      </c>
      <c r="MO246">
        <f t="shared" si="218"/>
        <v>1</v>
      </c>
      <c r="MP246">
        <f t="shared" si="219"/>
        <v>4</v>
      </c>
      <c r="MQ246">
        <f t="shared" si="220"/>
        <v>0</v>
      </c>
      <c r="MR246">
        <f t="shared" si="221"/>
        <v>4</v>
      </c>
      <c r="MS246">
        <f t="shared" si="222"/>
        <v>100</v>
      </c>
      <c r="MT246">
        <f t="shared" si="223"/>
        <v>100</v>
      </c>
      <c r="MU246" s="77">
        <f t="shared" si="179"/>
        <v>1</v>
      </c>
      <c r="MV246">
        <f t="shared" si="180"/>
        <v>1</v>
      </c>
      <c r="MW246">
        <v>1</v>
      </c>
      <c r="MX246">
        <v>1</v>
      </c>
      <c r="MY246">
        <f t="shared" si="181"/>
        <v>1</v>
      </c>
      <c r="MZ246">
        <v>1</v>
      </c>
      <c r="NA246">
        <v>1</v>
      </c>
      <c r="NB246">
        <f t="shared" si="182"/>
        <v>1</v>
      </c>
      <c r="NC246">
        <f t="shared" si="183"/>
        <v>0.5</v>
      </c>
      <c r="ND246">
        <f t="shared" si="184"/>
        <v>1</v>
      </c>
      <c r="NE246">
        <f t="shared" si="185"/>
        <v>0.5</v>
      </c>
      <c r="NF246">
        <f t="shared" si="186"/>
        <v>0</v>
      </c>
      <c r="NG246">
        <f t="shared" si="187"/>
        <v>0</v>
      </c>
      <c r="NH246">
        <f t="shared" si="188"/>
        <v>1</v>
      </c>
      <c r="NI246">
        <f t="shared" si="189"/>
        <v>1</v>
      </c>
      <c r="NJ246">
        <f t="shared" si="190"/>
        <v>0</v>
      </c>
      <c r="NK246">
        <f t="shared" si="191"/>
        <v>1</v>
      </c>
      <c r="NL246">
        <f t="shared" si="192"/>
        <v>1</v>
      </c>
      <c r="NM246">
        <f t="shared" si="193"/>
        <v>1</v>
      </c>
      <c r="NN246" s="77">
        <f t="shared" si="194"/>
        <v>0.5</v>
      </c>
      <c r="NO246" s="77">
        <f t="shared" si="195"/>
        <v>0</v>
      </c>
      <c r="NP246" s="77">
        <f t="shared" si="196"/>
        <v>1</v>
      </c>
      <c r="NQ246" s="77">
        <f t="shared" si="197"/>
        <v>1</v>
      </c>
      <c r="NR246" s="77">
        <f t="shared" si="198"/>
        <v>1</v>
      </c>
      <c r="NS246" s="77">
        <f t="shared" si="199"/>
        <v>1</v>
      </c>
      <c r="NT246" s="77">
        <f t="shared" si="200"/>
        <v>1</v>
      </c>
      <c r="NU246" s="77">
        <f t="shared" si="201"/>
        <v>0</v>
      </c>
      <c r="NV246" s="77">
        <f t="shared" si="202"/>
        <v>1</v>
      </c>
      <c r="NW246" s="77" t="e">
        <f>IF(LEN(VLOOKUP(I:I,#REF!, 2, 0))=0, "", VLOOKUP(I:I,#REF!, 2, 0))</f>
        <v>#REF!</v>
      </c>
      <c r="NX246" s="77" t="e">
        <f>IF(LEN(VLOOKUP(I:I,#REF!, 3, 0))=0, "", VLOOKUP(I:I,#REF!, 3, 0))</f>
        <v>#REF!</v>
      </c>
      <c r="NY246" s="77">
        <f t="shared" si="224"/>
        <v>1</v>
      </c>
      <c r="NZ246" s="77">
        <f t="shared" si="225"/>
        <v>1</v>
      </c>
      <c r="OA246" s="77">
        <f t="shared" si="226"/>
        <v>1</v>
      </c>
      <c r="OB246" s="77">
        <f t="shared" si="203"/>
        <v>0.5</v>
      </c>
      <c r="OC246">
        <f t="shared" si="204"/>
        <v>1</v>
      </c>
      <c r="OD246" s="77">
        <f t="shared" si="227"/>
        <v>0.25</v>
      </c>
      <c r="OE246">
        <f t="shared" si="205"/>
        <v>0.76666666666666672</v>
      </c>
      <c r="OF246">
        <f t="shared" si="206"/>
        <v>0.90909090909090906</v>
      </c>
      <c r="OG246" t="e">
        <f t="shared" si="228"/>
        <v>#REF!</v>
      </c>
      <c r="OH246">
        <f t="shared" si="207"/>
        <v>0.75</v>
      </c>
      <c r="OI246">
        <f t="shared" si="229"/>
        <v>1</v>
      </c>
      <c r="OJ246" s="77">
        <f t="shared" si="230"/>
        <v>0.625</v>
      </c>
      <c r="OK246" t="e">
        <f>IF(LEN(VLOOKUP(I:I,#REF!, 2, 0))=0, "", VLOOKUP(I:I,#REF!, 2, 0))</f>
        <v>#REF!</v>
      </c>
      <c r="OL246" t="e">
        <f>IF(LEN(VLOOKUP(I:I,#REF!, 3, 0))=0, "", VLOOKUP(I:I,#REF!, 3, 0))</f>
        <v>#REF!</v>
      </c>
      <c r="OM246">
        <v>5</v>
      </c>
      <c r="ON246">
        <v>1</v>
      </c>
      <c r="OO246" s="1">
        <v>1</v>
      </c>
      <c r="OP246">
        <f t="shared" si="231"/>
        <v>17</v>
      </c>
      <c r="OQ246">
        <v>0</v>
      </c>
      <c r="OR246">
        <v>8</v>
      </c>
      <c r="OS246">
        <f t="shared" si="232"/>
        <v>10</v>
      </c>
    </row>
    <row r="247" spans="3:409" ht="18" customHeight="1">
      <c r="F247">
        <v>1</v>
      </c>
      <c r="G247">
        <v>1</v>
      </c>
      <c r="H247" s="112" t="s">
        <v>6375</v>
      </c>
      <c r="I247" s="112" t="s">
        <v>6375</v>
      </c>
      <c r="J247" s="22"/>
      <c r="K247" s="23">
        <v>44270.606030092589</v>
      </c>
      <c r="L247" s="23">
        <v>44270.696608796294</v>
      </c>
      <c r="M247" s="24">
        <v>100</v>
      </c>
      <c r="N247" s="24">
        <v>1</v>
      </c>
      <c r="O247" s="74">
        <v>1</v>
      </c>
      <c r="P247" s="25" t="s">
        <v>313</v>
      </c>
      <c r="Q247" s="24">
        <v>7826</v>
      </c>
      <c r="R247" s="24">
        <v>1</v>
      </c>
      <c r="S247" s="23">
        <v>44270.696627430552</v>
      </c>
      <c r="T247" s="25" t="s">
        <v>314</v>
      </c>
      <c r="U247" s="25" t="s">
        <v>2136</v>
      </c>
      <c r="V247" s="25" t="s">
        <v>2137</v>
      </c>
      <c r="W247" s="25" t="s">
        <v>1159</v>
      </c>
      <c r="X247" s="24">
        <v>25.071999999999999</v>
      </c>
      <c r="Y247" s="24">
        <v>54.284999999999997</v>
      </c>
      <c r="Z247" s="24">
        <v>58.695999999999998</v>
      </c>
      <c r="AA247" s="24">
        <v>2</v>
      </c>
      <c r="AB247" s="24">
        <v>2</v>
      </c>
      <c r="AC247" s="24">
        <v>2</v>
      </c>
      <c r="AD247" s="24">
        <v>0</v>
      </c>
      <c r="AE247" s="24">
        <v>0</v>
      </c>
      <c r="AF247" s="24">
        <v>0</v>
      </c>
      <c r="AG247" s="24">
        <v>1</v>
      </c>
      <c r="AH247" s="24">
        <v>2</v>
      </c>
      <c r="AI247" s="24">
        <v>1</v>
      </c>
      <c r="AJ247" s="25" t="s">
        <v>6376</v>
      </c>
      <c r="AK247" s="24">
        <v>4.5449999999999999</v>
      </c>
      <c r="AL247" s="24">
        <v>8.2330000000000005</v>
      </c>
      <c r="AM247" s="24">
        <v>10.340999999999999</v>
      </c>
      <c r="AN247" s="24">
        <v>2</v>
      </c>
      <c r="AO247" s="24">
        <v>3</v>
      </c>
      <c r="AP247" s="24">
        <v>1</v>
      </c>
      <c r="AQ247" s="24">
        <v>0</v>
      </c>
      <c r="AR247" s="24">
        <v>0</v>
      </c>
      <c r="AS247" s="24">
        <v>153.47900000000001</v>
      </c>
      <c r="AT247" s="24">
        <v>0</v>
      </c>
      <c r="AU247" s="24">
        <v>191.74199999999999</v>
      </c>
      <c r="AV247" s="24">
        <v>342.64699999999999</v>
      </c>
      <c r="AW247" s="24">
        <v>343.80099999999999</v>
      </c>
      <c r="AX247" s="24">
        <v>6</v>
      </c>
      <c r="AY247" s="25" t="s">
        <v>377</v>
      </c>
      <c r="AZ247" s="25" t="s">
        <v>377</v>
      </c>
      <c r="BA247" s="25"/>
      <c r="BB247" s="74">
        <v>1</v>
      </c>
      <c r="BC247" s="25" t="s">
        <v>6377</v>
      </c>
      <c r="BD247" s="24">
        <v>6.3</v>
      </c>
      <c r="BE247" s="24">
        <v>6.3</v>
      </c>
      <c r="BF247" s="24">
        <v>276.11500000000001</v>
      </c>
      <c r="BG247" s="24">
        <v>1</v>
      </c>
      <c r="BH247" s="24">
        <v>1.127</v>
      </c>
      <c r="BI247" s="24">
        <v>1.127</v>
      </c>
      <c r="BJ247" s="24">
        <v>28.154</v>
      </c>
      <c r="BK247" s="24">
        <v>1</v>
      </c>
      <c r="BL247" s="25" t="s">
        <v>1943</v>
      </c>
      <c r="BM247" s="24">
        <v>0</v>
      </c>
      <c r="BN247" s="24">
        <v>0</v>
      </c>
      <c r="BO247" s="24">
        <v>151.386</v>
      </c>
      <c r="BP247" s="24">
        <v>0</v>
      </c>
      <c r="BQ247" s="24">
        <v>100</v>
      </c>
      <c r="BR247" s="24">
        <v>90</v>
      </c>
      <c r="BS247" s="24">
        <v>152.9</v>
      </c>
      <c r="BT247" s="24">
        <v>355.24900000000002</v>
      </c>
      <c r="BU247" s="24">
        <v>356.36500000000001</v>
      </c>
      <c r="BV247" s="24">
        <v>10</v>
      </c>
      <c r="BW247" s="25" t="s">
        <v>6378</v>
      </c>
      <c r="BX247" s="25" t="s">
        <v>411</v>
      </c>
      <c r="BY247" s="25"/>
      <c r="BZ247" s="74">
        <v>0</v>
      </c>
      <c r="CA247" s="25" t="s">
        <v>6379</v>
      </c>
      <c r="CB247" s="24">
        <v>40.6</v>
      </c>
      <c r="CC247" s="24">
        <v>139.20500000000001</v>
      </c>
      <c r="CD247" s="24">
        <v>184.79400000000001</v>
      </c>
      <c r="CE247" s="24">
        <v>3</v>
      </c>
      <c r="CF247" s="24">
        <v>100</v>
      </c>
      <c r="CG247" s="24">
        <v>80</v>
      </c>
      <c r="CH247" s="24">
        <v>62.933</v>
      </c>
      <c r="CI247" s="24">
        <v>84.545000000000002</v>
      </c>
      <c r="CJ247" s="24">
        <v>94.64</v>
      </c>
      <c r="CK247" s="24">
        <v>4</v>
      </c>
      <c r="CL247" s="99" t="s">
        <v>413</v>
      </c>
      <c r="CM247" s="96" t="s">
        <v>414</v>
      </c>
      <c r="CN247" s="24">
        <v>0</v>
      </c>
      <c r="CO247" s="24">
        <v>0</v>
      </c>
      <c r="CP247" s="24">
        <v>162.40100000000001</v>
      </c>
      <c r="CQ247" s="24">
        <v>0</v>
      </c>
      <c r="CR247" s="24">
        <v>100</v>
      </c>
      <c r="CS247" s="24">
        <v>100</v>
      </c>
      <c r="CT247" s="24">
        <v>4</v>
      </c>
      <c r="CU247" s="24">
        <v>0</v>
      </c>
      <c r="CV247" s="25" t="s">
        <v>6380</v>
      </c>
      <c r="CW247" s="24">
        <v>0</v>
      </c>
      <c r="CX247" s="24">
        <v>0</v>
      </c>
      <c r="CY247" s="24">
        <v>415.82400000000001</v>
      </c>
      <c r="CZ247" s="24">
        <v>0</v>
      </c>
      <c r="DA247" s="24">
        <v>6.7889999999999997</v>
      </c>
      <c r="DB247" s="24">
        <v>19.859000000000002</v>
      </c>
      <c r="DC247" s="24">
        <v>38.859000000000002</v>
      </c>
      <c r="DD247" s="24">
        <v>3</v>
      </c>
      <c r="DE247" s="25" t="s">
        <v>1943</v>
      </c>
      <c r="DF247" s="24">
        <v>0</v>
      </c>
      <c r="DG247" s="24">
        <v>0</v>
      </c>
      <c r="DH247" s="24">
        <v>121.634</v>
      </c>
      <c r="DI247" s="24">
        <v>0</v>
      </c>
      <c r="DJ247" s="24">
        <v>100</v>
      </c>
      <c r="DK247" s="24">
        <v>90</v>
      </c>
      <c r="DL247" s="24">
        <v>449.41399999999999</v>
      </c>
      <c r="DM247" s="24">
        <v>1407.4870000000001</v>
      </c>
      <c r="DN247" s="24">
        <v>1408.5930000000001</v>
      </c>
      <c r="DO247" s="24">
        <v>10</v>
      </c>
      <c r="DP247" s="25" t="s">
        <v>6381</v>
      </c>
      <c r="DQ247" s="25" t="s">
        <v>411</v>
      </c>
      <c r="DR247" s="25"/>
      <c r="DS247" s="74">
        <v>0</v>
      </c>
      <c r="DT247" s="25" t="s">
        <v>6382</v>
      </c>
      <c r="DU247" s="24">
        <v>3.1619999999999999</v>
      </c>
      <c r="DV247" s="24">
        <v>121.55500000000001</v>
      </c>
      <c r="DW247" s="24">
        <v>193.58</v>
      </c>
      <c r="DX247" s="24">
        <v>2</v>
      </c>
      <c r="DY247" s="24">
        <v>100</v>
      </c>
      <c r="DZ247" s="24">
        <v>70</v>
      </c>
      <c r="EA247" s="24">
        <v>27.847999999999999</v>
      </c>
      <c r="EB247" s="24">
        <v>42.423000000000002</v>
      </c>
      <c r="EC247" s="24">
        <v>70.347999999999999</v>
      </c>
      <c r="ED247" s="24">
        <v>2</v>
      </c>
      <c r="EE247" s="96" t="s">
        <v>417</v>
      </c>
      <c r="EF247" s="96" t="s">
        <v>364</v>
      </c>
      <c r="EG247" s="24">
        <v>0</v>
      </c>
      <c r="EH247" s="24">
        <v>0</v>
      </c>
      <c r="EI247" s="24">
        <v>173.63399999999999</v>
      </c>
      <c r="EJ247" s="24">
        <v>0</v>
      </c>
      <c r="EK247" s="24">
        <v>100</v>
      </c>
      <c r="EL247" s="24">
        <v>80</v>
      </c>
      <c r="EM247" s="24">
        <v>1</v>
      </c>
      <c r="EN247" s="24">
        <v>2</v>
      </c>
      <c r="EO247" s="25" t="s">
        <v>6383</v>
      </c>
      <c r="EP247" s="24">
        <v>28.388999999999999</v>
      </c>
      <c r="EQ247" s="24">
        <v>28.388999999999999</v>
      </c>
      <c r="ER247" s="24">
        <v>31.655999999999999</v>
      </c>
      <c r="ES247" s="24">
        <v>1</v>
      </c>
      <c r="ET247" s="25" t="s">
        <v>360</v>
      </c>
      <c r="EU247" s="24">
        <v>0</v>
      </c>
      <c r="EV247" s="24">
        <v>0</v>
      </c>
      <c r="EW247" s="24">
        <v>291.91000000000003</v>
      </c>
      <c r="EX247" s="24">
        <v>0</v>
      </c>
      <c r="EY247" s="24">
        <v>95</v>
      </c>
      <c r="EZ247" s="24">
        <v>95</v>
      </c>
      <c r="FA247" s="24">
        <v>17.321000000000002</v>
      </c>
      <c r="FB247" s="24">
        <v>92.472999999999999</v>
      </c>
      <c r="FC247" s="24">
        <v>94.968999999999994</v>
      </c>
      <c r="FD247" s="24">
        <v>7</v>
      </c>
      <c r="FE247" s="25" t="s">
        <v>6384</v>
      </c>
      <c r="FF247" s="24">
        <v>1</v>
      </c>
      <c r="FG247" s="24">
        <v>2</v>
      </c>
      <c r="FH247" s="24">
        <v>2</v>
      </c>
      <c r="FI247" s="24">
        <v>2</v>
      </c>
      <c r="FJ247" s="24">
        <v>1</v>
      </c>
      <c r="FK247" s="24">
        <v>0</v>
      </c>
      <c r="FL247" s="25" t="s">
        <v>336</v>
      </c>
      <c r="FM247" s="25" t="s">
        <v>886</v>
      </c>
      <c r="FN247" s="24">
        <v>1</v>
      </c>
      <c r="FO247" s="24">
        <v>84.453999999999994</v>
      </c>
      <c r="FP247" s="24">
        <v>140.95599999999999</v>
      </c>
      <c r="FQ247" s="24">
        <v>180.40100000000001</v>
      </c>
      <c r="FR247" s="24">
        <v>7</v>
      </c>
      <c r="FS247" s="25" t="s">
        <v>323</v>
      </c>
      <c r="FT247" s="25" t="s">
        <v>323</v>
      </c>
      <c r="FU247" s="25"/>
      <c r="FV247" s="74">
        <v>1</v>
      </c>
      <c r="FW247" s="25" t="s">
        <v>6385</v>
      </c>
      <c r="FX247" s="25" t="s">
        <v>343</v>
      </c>
      <c r="FY247" s="24">
        <v>91.766000000000005</v>
      </c>
      <c r="FZ247" s="24">
        <v>582.04300000000001</v>
      </c>
      <c r="GA247" s="24">
        <v>583.25400000000002</v>
      </c>
      <c r="GB247" s="24">
        <v>31</v>
      </c>
      <c r="GC247" s="25" t="s">
        <v>2940</v>
      </c>
      <c r="GD247" s="25" t="s">
        <v>909</v>
      </c>
      <c r="GE247" s="25"/>
      <c r="GF247" s="74">
        <v>0</v>
      </c>
      <c r="GG247" s="25" t="s">
        <v>6386</v>
      </c>
      <c r="GH247" s="25" t="s">
        <v>1274</v>
      </c>
      <c r="GI247" s="24">
        <v>42.487000000000002</v>
      </c>
      <c r="GJ247" s="24">
        <v>676.70699999999999</v>
      </c>
      <c r="GK247" s="24">
        <v>677.84500000000003</v>
      </c>
      <c r="GL247" s="24">
        <v>15</v>
      </c>
      <c r="GM247" s="24">
        <v>1</v>
      </c>
      <c r="GN247" s="25" t="s">
        <v>6387</v>
      </c>
      <c r="GO247" s="24">
        <v>3.6789999999999998</v>
      </c>
      <c r="GP247" s="24">
        <v>578.39200000000005</v>
      </c>
      <c r="GQ247" s="24">
        <v>784.86300000000006</v>
      </c>
      <c r="GR247" s="24">
        <v>7</v>
      </c>
      <c r="GS247" s="24">
        <v>2</v>
      </c>
      <c r="GT247" s="24">
        <v>2</v>
      </c>
      <c r="GU247" s="24">
        <v>2</v>
      </c>
      <c r="GV247" s="24">
        <v>3</v>
      </c>
      <c r="GW247" s="25" t="s">
        <v>627</v>
      </c>
      <c r="GX247" s="24">
        <v>10.074</v>
      </c>
      <c r="GY247" s="24">
        <v>60.283999999999999</v>
      </c>
      <c r="GZ247" s="24">
        <v>61.289000000000001</v>
      </c>
      <c r="HA247" s="24">
        <v>15</v>
      </c>
      <c r="HB247" s="24">
        <v>1</v>
      </c>
      <c r="HC247" s="24">
        <v>2</v>
      </c>
      <c r="HD247" s="24">
        <v>1</v>
      </c>
      <c r="HE247" s="24">
        <v>1</v>
      </c>
      <c r="HF247" s="24">
        <v>2</v>
      </c>
      <c r="HG247" s="24">
        <v>5</v>
      </c>
      <c r="HH247" s="24">
        <v>6</v>
      </c>
      <c r="HI247" s="25" t="s">
        <v>3684</v>
      </c>
      <c r="HJ247" s="25" t="s">
        <v>3685</v>
      </c>
      <c r="HK247" s="8"/>
      <c r="HL247" s="25" t="s">
        <v>6375</v>
      </c>
      <c r="HM247" s="23">
        <v>44273.570277777777</v>
      </c>
      <c r="HN247" s="23">
        <v>44273.707337962966</v>
      </c>
      <c r="HO247" s="24">
        <v>100</v>
      </c>
      <c r="HP247" s="24">
        <v>11842</v>
      </c>
      <c r="HQ247" s="24">
        <v>1</v>
      </c>
      <c r="HR247" s="23">
        <v>44273.707350266202</v>
      </c>
      <c r="HS247" s="25" t="s">
        <v>314</v>
      </c>
      <c r="HT247" s="25" t="s">
        <v>2136</v>
      </c>
      <c r="HU247" s="25" t="s">
        <v>2137</v>
      </c>
      <c r="HV247" s="25" t="s">
        <v>317</v>
      </c>
      <c r="HW247" s="24">
        <v>1</v>
      </c>
      <c r="HX247" s="24">
        <v>0</v>
      </c>
      <c r="HY247" s="24">
        <v>3</v>
      </c>
      <c r="HZ247" s="24">
        <v>2</v>
      </c>
      <c r="IA247" s="24">
        <v>3</v>
      </c>
      <c r="IB247" s="24">
        <v>1</v>
      </c>
      <c r="IC247" s="24">
        <v>4</v>
      </c>
      <c r="ID247" s="24">
        <v>3</v>
      </c>
      <c r="IE247" s="25" t="s">
        <v>6388</v>
      </c>
      <c r="IF247" s="24">
        <v>2</v>
      </c>
      <c r="IG247" s="24">
        <v>2</v>
      </c>
      <c r="IH247" s="25" t="s">
        <v>391</v>
      </c>
      <c r="II247" s="25" t="s">
        <v>391</v>
      </c>
      <c r="IJ247" s="25"/>
      <c r="IK247" s="74">
        <v>1</v>
      </c>
      <c r="IL247" s="74">
        <v>33</v>
      </c>
      <c r="IM247" s="74">
        <v>33</v>
      </c>
      <c r="IN247" s="25"/>
      <c r="IO247" s="74">
        <v>1</v>
      </c>
      <c r="IP247" s="25" t="s">
        <v>6389</v>
      </c>
      <c r="IQ247" s="74">
        <v>22</v>
      </c>
      <c r="IR247" s="74">
        <v>22</v>
      </c>
      <c r="IS247" s="25"/>
      <c r="IT247" s="74">
        <v>1</v>
      </c>
      <c r="IU247" s="25" t="s">
        <v>1467</v>
      </c>
      <c r="IV247" s="74">
        <v>21</v>
      </c>
      <c r="IW247" s="25"/>
      <c r="IX247" s="74">
        <v>1</v>
      </c>
      <c r="IY247" s="25" t="s">
        <v>6390</v>
      </c>
      <c r="IZ247" s="25" t="s">
        <v>6391</v>
      </c>
      <c r="JA247" s="74">
        <v>40</v>
      </c>
      <c r="JB247" s="25"/>
      <c r="JC247" s="74">
        <v>1</v>
      </c>
      <c r="JD247" s="25" t="s">
        <v>5311</v>
      </c>
      <c r="JE247" s="74">
        <v>60</v>
      </c>
      <c r="JF247" s="25"/>
      <c r="JG247" s="74">
        <v>1</v>
      </c>
      <c r="JH247" s="25" t="s">
        <v>6392</v>
      </c>
      <c r="JI247" s="24">
        <v>2</v>
      </c>
      <c r="JJ247" s="24">
        <v>1</v>
      </c>
      <c r="JK247" s="24">
        <v>2</v>
      </c>
      <c r="JL247" s="24">
        <v>2</v>
      </c>
      <c r="JM247" s="25" t="s">
        <v>6393</v>
      </c>
      <c r="JN247" s="24">
        <v>1</v>
      </c>
      <c r="JO247" s="24">
        <v>2</v>
      </c>
      <c r="JP247" s="24">
        <v>2</v>
      </c>
      <c r="JQ247" s="24">
        <v>3</v>
      </c>
      <c r="JR247" s="24">
        <v>1</v>
      </c>
      <c r="JS247" s="25" t="s">
        <v>6394</v>
      </c>
      <c r="JT247" s="24">
        <v>2</v>
      </c>
      <c r="JU247" s="24">
        <v>1</v>
      </c>
      <c r="JV247" s="25" t="s">
        <v>6395</v>
      </c>
      <c r="JW247" s="24">
        <v>1</v>
      </c>
      <c r="JX247" s="24">
        <v>2</v>
      </c>
      <c r="JY247" s="24">
        <v>0</v>
      </c>
      <c r="JZ247" s="24">
        <v>1</v>
      </c>
      <c r="KA247" s="24">
        <v>1</v>
      </c>
      <c r="KB247" s="25" t="s">
        <v>312</v>
      </c>
      <c r="KC247" s="25" t="s">
        <v>313</v>
      </c>
      <c r="KD247" s="24">
        <v>2</v>
      </c>
      <c r="KE247" s="24">
        <v>24.9</v>
      </c>
      <c r="KF247" s="24">
        <v>54.625999999999998</v>
      </c>
      <c r="KG247" s="24">
        <v>68.600999999999999</v>
      </c>
      <c r="KH247" s="24">
        <v>10</v>
      </c>
      <c r="KI247" s="24">
        <v>1</v>
      </c>
      <c r="KJ247" s="24">
        <v>1</v>
      </c>
      <c r="KK247" s="24">
        <v>1</v>
      </c>
      <c r="KL247" s="24">
        <v>1</v>
      </c>
      <c r="KM247" s="24">
        <v>2</v>
      </c>
      <c r="KN247" s="24">
        <v>11</v>
      </c>
      <c r="KO247" s="24">
        <v>1</v>
      </c>
      <c r="KP247" s="25" t="s">
        <v>326</v>
      </c>
      <c r="KQ247" s="25" t="s">
        <v>313</v>
      </c>
      <c r="KR247" s="24">
        <v>1</v>
      </c>
      <c r="KS247" s="25" t="s">
        <v>312</v>
      </c>
      <c r="KT247" s="25" t="s">
        <v>313</v>
      </c>
      <c r="KU247" s="24">
        <v>4</v>
      </c>
      <c r="KV247" s="24">
        <v>3</v>
      </c>
      <c r="KW247" s="24">
        <v>4</v>
      </c>
      <c r="KX247" s="24">
        <v>3</v>
      </c>
      <c r="KY247" s="24">
        <v>3</v>
      </c>
      <c r="KZ247" s="24">
        <v>4</v>
      </c>
      <c r="LA247" s="24">
        <v>4</v>
      </c>
      <c r="LB247" s="24">
        <v>4</v>
      </c>
      <c r="LC247" s="24">
        <v>5</v>
      </c>
      <c r="LD247" s="24">
        <v>5</v>
      </c>
      <c r="LE247" s="24">
        <v>5</v>
      </c>
      <c r="LF247" s="24">
        <v>5</v>
      </c>
      <c r="LG247" s="24">
        <v>3</v>
      </c>
      <c r="LH247" s="24">
        <v>3</v>
      </c>
      <c r="LI247" s="24">
        <v>4</v>
      </c>
      <c r="LJ247" s="24">
        <v>2</v>
      </c>
      <c r="LK247" s="24">
        <v>2</v>
      </c>
      <c r="LL247" s="24">
        <v>1</v>
      </c>
      <c r="LM247" s="24">
        <v>3</v>
      </c>
      <c r="LN247" s="24">
        <v>4</v>
      </c>
      <c r="LO247" s="24">
        <v>4</v>
      </c>
      <c r="LP247" s="24">
        <v>4</v>
      </c>
      <c r="LQ247" s="24">
        <v>4</v>
      </c>
      <c r="LR247" s="24">
        <v>3</v>
      </c>
      <c r="LS247" s="24">
        <v>4</v>
      </c>
      <c r="LT247" s="24">
        <v>4</v>
      </c>
      <c r="LU247" s="24">
        <v>5</v>
      </c>
      <c r="LV247" s="25" t="s">
        <v>6396</v>
      </c>
      <c r="LW247" s="25" t="s">
        <v>6397</v>
      </c>
      <c r="LX247" s="25" t="s">
        <v>6398</v>
      </c>
      <c r="LY247" s="25" t="s">
        <v>6399</v>
      </c>
      <c r="LZ247" s="24">
        <v>55</v>
      </c>
      <c r="MA247">
        <f t="shared" si="175"/>
        <v>4</v>
      </c>
      <c r="MB247">
        <f t="shared" si="176"/>
        <v>16</v>
      </c>
      <c r="MC247">
        <f t="shared" si="177"/>
        <v>7</v>
      </c>
      <c r="MD247">
        <f t="shared" si="178"/>
        <v>6</v>
      </c>
      <c r="ME247">
        <f t="shared" si="208"/>
        <v>49</v>
      </c>
      <c r="MF247">
        <f t="shared" si="209"/>
        <v>0.66666666666666663</v>
      </c>
      <c r="MG247">
        <f t="shared" si="210"/>
        <v>2.6666666666666665</v>
      </c>
      <c r="MH247">
        <f t="shared" si="211"/>
        <v>1.4</v>
      </c>
      <c r="MI247">
        <f t="shared" si="212"/>
        <v>1.2</v>
      </c>
      <c r="MJ247">
        <f t="shared" si="213"/>
        <v>4.083333333333333</v>
      </c>
      <c r="MK247">
        <f t="shared" si="214"/>
        <v>1.4</v>
      </c>
      <c r="ML247">
        <f t="shared" si="215"/>
        <v>2.4</v>
      </c>
      <c r="MM247">
        <f t="shared" si="216"/>
        <v>2</v>
      </c>
      <c r="MN247">
        <f t="shared" si="217"/>
        <v>2</v>
      </c>
      <c r="MO247">
        <f t="shared" si="218"/>
        <v>1.5</v>
      </c>
      <c r="MP247">
        <f t="shared" si="219"/>
        <v>2.3333333333333335</v>
      </c>
      <c r="MQ247">
        <f t="shared" si="220"/>
        <v>1</v>
      </c>
      <c r="MR247">
        <f t="shared" si="221"/>
        <v>2</v>
      </c>
      <c r="MS247">
        <f t="shared" si="222"/>
        <v>99.285714285714292</v>
      </c>
      <c r="MT247">
        <f t="shared" si="223"/>
        <v>86.428571428571431</v>
      </c>
      <c r="MU247" s="77">
        <f t="shared" si="179"/>
        <v>1</v>
      </c>
      <c r="MV247">
        <f t="shared" si="180"/>
        <v>0</v>
      </c>
      <c r="MW247">
        <v>1</v>
      </c>
      <c r="MX247">
        <v>1</v>
      </c>
      <c r="MY247">
        <f t="shared" si="181"/>
        <v>0</v>
      </c>
      <c r="MZ247">
        <v>1</v>
      </c>
      <c r="NA247">
        <v>1</v>
      </c>
      <c r="NB247">
        <f t="shared" si="182"/>
        <v>1</v>
      </c>
      <c r="NC247">
        <f t="shared" si="183"/>
        <v>0</v>
      </c>
      <c r="ND247">
        <f t="shared" si="184"/>
        <v>0</v>
      </c>
      <c r="NE247">
        <f t="shared" si="185"/>
        <v>0</v>
      </c>
      <c r="NF247">
        <f t="shared" si="186"/>
        <v>1</v>
      </c>
      <c r="NG247">
        <f t="shared" si="187"/>
        <v>0</v>
      </c>
      <c r="NH247">
        <f t="shared" si="188"/>
        <v>1</v>
      </c>
      <c r="NI247">
        <f t="shared" si="189"/>
        <v>1</v>
      </c>
      <c r="NJ247">
        <f t="shared" si="190"/>
        <v>1</v>
      </c>
      <c r="NK247">
        <f t="shared" si="191"/>
        <v>1</v>
      </c>
      <c r="NL247">
        <f t="shared" si="192"/>
        <v>1</v>
      </c>
      <c r="NM247">
        <f t="shared" si="193"/>
        <v>1</v>
      </c>
      <c r="NN247" s="77">
        <f t="shared" si="194"/>
        <v>1</v>
      </c>
      <c r="NO247" s="77">
        <f t="shared" si="195"/>
        <v>1</v>
      </c>
      <c r="NP247" s="77">
        <f t="shared" si="196"/>
        <v>1</v>
      </c>
      <c r="NQ247" s="77">
        <f t="shared" si="197"/>
        <v>1</v>
      </c>
      <c r="NR247" s="77">
        <f t="shared" si="198"/>
        <v>1</v>
      </c>
      <c r="NS247" s="77">
        <f t="shared" si="199"/>
        <v>1</v>
      </c>
      <c r="NT247" s="77">
        <f t="shared" si="200"/>
        <v>1</v>
      </c>
      <c r="NU247" s="77">
        <f t="shared" si="201"/>
        <v>1</v>
      </c>
      <c r="NV247" s="77">
        <f t="shared" si="202"/>
        <v>1</v>
      </c>
      <c r="NW247" s="77" t="e">
        <f>IF(LEN(VLOOKUP(I:I,#REF!, 2, 0))=0, "", VLOOKUP(I:I,#REF!, 2, 0))</f>
        <v>#REF!</v>
      </c>
      <c r="NX247" s="77" t="e">
        <f>IF(LEN(VLOOKUP(I:I,#REF!, 3, 0))=0, "", VLOOKUP(I:I,#REF!, 3, 0))</f>
        <v>#REF!</v>
      </c>
      <c r="NY247" s="77">
        <f t="shared" si="224"/>
        <v>0.66666666666666663</v>
      </c>
      <c r="NZ247" s="77">
        <f t="shared" si="225"/>
        <v>1</v>
      </c>
      <c r="OA247" s="77">
        <f t="shared" si="226"/>
        <v>0</v>
      </c>
      <c r="OB247" s="77">
        <f t="shared" si="203"/>
        <v>0.33333333333333331</v>
      </c>
      <c r="OC247">
        <f t="shared" si="204"/>
        <v>0.5</v>
      </c>
      <c r="OD247" s="77">
        <f t="shared" si="227"/>
        <v>0.25</v>
      </c>
      <c r="OE247">
        <f t="shared" si="205"/>
        <v>1</v>
      </c>
      <c r="OF247">
        <f t="shared" si="206"/>
        <v>1</v>
      </c>
      <c r="OG247" t="e">
        <f t="shared" si="228"/>
        <v>#REF!</v>
      </c>
      <c r="OH247">
        <f t="shared" si="207"/>
        <v>0.5</v>
      </c>
      <c r="OI247">
        <f t="shared" si="229"/>
        <v>0.25</v>
      </c>
      <c r="OJ247" s="77">
        <f t="shared" si="230"/>
        <v>0.625</v>
      </c>
      <c r="OK247" t="e">
        <f>IF(LEN(VLOOKUP(I:I,#REF!, 2, 0))=0, "", VLOOKUP(I:I,#REF!, 2, 0))</f>
        <v>#REF!</v>
      </c>
      <c r="OL247" t="e">
        <f>IF(LEN(VLOOKUP(I:I,#REF!, 3, 0))=0, "", VLOOKUP(I:I,#REF!, 3, 0))</f>
        <v>#REF!</v>
      </c>
      <c r="OM247">
        <v>4</v>
      </c>
      <c r="ON247">
        <v>1</v>
      </c>
      <c r="OO247" s="1">
        <v>1</v>
      </c>
      <c r="OP247">
        <f t="shared" si="231"/>
        <v>13</v>
      </c>
      <c r="OQ247">
        <v>0</v>
      </c>
      <c r="OR247">
        <v>8</v>
      </c>
      <c r="OS247">
        <f t="shared" si="232"/>
        <v>2</v>
      </c>
    </row>
    <row r="248" spans="3:409" ht="18" customHeight="1">
      <c r="F248">
        <v>1</v>
      </c>
      <c r="G248">
        <v>1</v>
      </c>
      <c r="H248" s="112" t="s">
        <v>6400</v>
      </c>
      <c r="I248" s="112" t="s">
        <v>6400</v>
      </c>
      <c r="J248" s="22"/>
      <c r="K248" s="23">
        <v>44270.488599537035</v>
      </c>
      <c r="L248" s="23">
        <v>44271.682881944442</v>
      </c>
      <c r="M248" s="24">
        <v>100</v>
      </c>
      <c r="N248" s="24">
        <v>1</v>
      </c>
      <c r="O248" s="74">
        <v>1</v>
      </c>
      <c r="P248" s="25" t="s">
        <v>313</v>
      </c>
      <c r="Q248" s="24">
        <v>103185</v>
      </c>
      <c r="R248" s="24">
        <v>1</v>
      </c>
      <c r="S248" s="23">
        <v>44271.682904236113</v>
      </c>
      <c r="T248" s="25" t="s">
        <v>314</v>
      </c>
      <c r="U248" s="25" t="s">
        <v>2136</v>
      </c>
      <c r="V248" s="25" t="s">
        <v>2137</v>
      </c>
      <c r="W248" s="25" t="s">
        <v>317</v>
      </c>
      <c r="X248" s="24">
        <v>9</v>
      </c>
      <c r="Y248" s="24">
        <v>16.888000000000002</v>
      </c>
      <c r="Z248" s="24">
        <v>17.998000000000001</v>
      </c>
      <c r="AA248" s="24">
        <v>2</v>
      </c>
      <c r="AB248" s="24">
        <v>2</v>
      </c>
      <c r="AC248" s="24">
        <v>2</v>
      </c>
      <c r="AD248" s="24">
        <v>2</v>
      </c>
      <c r="AE248" s="24">
        <v>1</v>
      </c>
      <c r="AF248" s="24">
        <v>1</v>
      </c>
      <c r="AG248" s="24">
        <v>1</v>
      </c>
      <c r="AH248" s="24">
        <v>1</v>
      </c>
      <c r="AI248" s="24">
        <v>1</v>
      </c>
      <c r="AJ248" s="25" t="s">
        <v>6401</v>
      </c>
      <c r="AK248" s="24">
        <v>3.3439999999999999</v>
      </c>
      <c r="AL248" s="24">
        <v>5.2</v>
      </c>
      <c r="AM248" s="24">
        <v>8.15</v>
      </c>
      <c r="AN248" s="24">
        <v>2</v>
      </c>
      <c r="AO248" s="24">
        <v>2</v>
      </c>
      <c r="AP248" s="24">
        <v>1</v>
      </c>
      <c r="AQ248" s="24">
        <v>0</v>
      </c>
      <c r="AR248" s="24">
        <v>0</v>
      </c>
      <c r="AS248" s="24">
        <v>160.4</v>
      </c>
      <c r="AT248" s="24">
        <v>0</v>
      </c>
      <c r="AU248" s="24">
        <v>16.498999999999999</v>
      </c>
      <c r="AV248" s="24">
        <v>396.00799999999998</v>
      </c>
      <c r="AW248" s="24">
        <v>457.95400000000001</v>
      </c>
      <c r="AX248" s="24">
        <v>11</v>
      </c>
      <c r="AY248" s="25" t="s">
        <v>377</v>
      </c>
      <c r="AZ248" s="25" t="s">
        <v>377</v>
      </c>
      <c r="BA248" s="25"/>
      <c r="BB248" s="74">
        <v>1</v>
      </c>
      <c r="BC248" s="25" t="s">
        <v>6402</v>
      </c>
      <c r="BD248" s="24">
        <v>309.65199999999999</v>
      </c>
      <c r="BE248" s="24">
        <v>309.65199999999999</v>
      </c>
      <c r="BF248" s="24">
        <v>585.95399999999995</v>
      </c>
      <c r="BG248" s="24">
        <v>1</v>
      </c>
      <c r="BH248" s="24">
        <v>17.242999999999999</v>
      </c>
      <c r="BI248" s="24">
        <v>17.242999999999999</v>
      </c>
      <c r="BJ248" s="24">
        <v>35.381</v>
      </c>
      <c r="BK248" s="24">
        <v>1</v>
      </c>
      <c r="BL248" s="25" t="s">
        <v>377</v>
      </c>
      <c r="BM248" s="24">
        <v>82.120999999999995</v>
      </c>
      <c r="BN248" s="24">
        <v>82.120999999999995</v>
      </c>
      <c r="BO248" s="24">
        <v>82.722999999999999</v>
      </c>
      <c r="BP248" s="24">
        <v>1</v>
      </c>
      <c r="BQ248" s="24">
        <v>70</v>
      </c>
      <c r="BR248" s="24">
        <v>71</v>
      </c>
      <c r="BS248" s="24">
        <v>214.001</v>
      </c>
      <c r="BT248" s="24">
        <v>296.71499999999997</v>
      </c>
      <c r="BU248" s="24">
        <v>301.48700000000002</v>
      </c>
      <c r="BV248" s="24">
        <v>3</v>
      </c>
      <c r="BW248" s="25" t="s">
        <v>336</v>
      </c>
      <c r="BX248" s="25" t="s">
        <v>336</v>
      </c>
      <c r="BY248" s="25"/>
      <c r="BZ248" s="74">
        <v>0</v>
      </c>
      <c r="CA248" s="25" t="s">
        <v>6403</v>
      </c>
      <c r="CB248" s="24">
        <v>0</v>
      </c>
      <c r="CC248" s="24">
        <v>0</v>
      </c>
      <c r="CD248" s="24">
        <v>55.473999999999997</v>
      </c>
      <c r="CE248" s="24">
        <v>0</v>
      </c>
      <c r="CF248" s="24">
        <v>70</v>
      </c>
      <c r="CG248" s="24">
        <v>70</v>
      </c>
      <c r="CH248" s="24">
        <v>3865.261</v>
      </c>
      <c r="CI248" s="24">
        <v>4654.0039999999999</v>
      </c>
      <c r="CJ248" s="24">
        <v>4657.2950000000001</v>
      </c>
      <c r="CK248" s="24">
        <v>5</v>
      </c>
      <c r="CL248" s="99" t="s">
        <v>6404</v>
      </c>
      <c r="CM248" s="96" t="s">
        <v>4083</v>
      </c>
      <c r="CN248" s="24">
        <v>0</v>
      </c>
      <c r="CO248" s="24">
        <v>0</v>
      </c>
      <c r="CP248" s="24">
        <v>179.43600000000001</v>
      </c>
      <c r="CQ248" s="24">
        <v>0</v>
      </c>
      <c r="CR248" s="24">
        <v>65</v>
      </c>
      <c r="CS248" s="24">
        <v>60</v>
      </c>
      <c r="CT248" s="24">
        <v>1</v>
      </c>
      <c r="CU248" s="24">
        <v>3</v>
      </c>
      <c r="CV248" s="25" t="s">
        <v>6405</v>
      </c>
      <c r="CW248" s="24">
        <v>0</v>
      </c>
      <c r="CX248" s="24">
        <v>0</v>
      </c>
      <c r="CY248" s="24">
        <v>1077.1079999999999</v>
      </c>
      <c r="CZ248" s="24">
        <v>0</v>
      </c>
      <c r="DA248" s="24">
        <v>5.2679999999999998</v>
      </c>
      <c r="DB248" s="24">
        <v>7.38</v>
      </c>
      <c r="DC248" s="24">
        <v>171.453</v>
      </c>
      <c r="DD248" s="24">
        <v>2</v>
      </c>
      <c r="DE248" s="25" t="s">
        <v>6406</v>
      </c>
      <c r="DF248" s="24">
        <v>0</v>
      </c>
      <c r="DG248" s="24">
        <v>0</v>
      </c>
      <c r="DH248" s="24">
        <v>95.47</v>
      </c>
      <c r="DI248" s="24">
        <v>0</v>
      </c>
      <c r="DJ248" s="24">
        <v>75</v>
      </c>
      <c r="DK248" s="24">
        <v>65</v>
      </c>
      <c r="DL248" s="24">
        <v>267.07799999999997</v>
      </c>
      <c r="DM248" s="24">
        <v>676.85900000000004</v>
      </c>
      <c r="DN248" s="24">
        <v>685.26300000000003</v>
      </c>
      <c r="DO248" s="24">
        <v>7</v>
      </c>
      <c r="DP248" s="25" t="s">
        <v>378</v>
      </c>
      <c r="DQ248" s="25" t="s">
        <v>378</v>
      </c>
      <c r="DR248" s="25"/>
      <c r="DS248" s="74">
        <v>0</v>
      </c>
      <c r="DT248" s="25" t="s">
        <v>6407</v>
      </c>
      <c r="DU248" s="24">
        <v>0</v>
      </c>
      <c r="DV248" s="24">
        <v>0</v>
      </c>
      <c r="DW248" s="24">
        <v>419.04300000000001</v>
      </c>
      <c r="DX248" s="24">
        <v>0</v>
      </c>
      <c r="DY248" s="24">
        <v>77</v>
      </c>
      <c r="DZ248" s="24">
        <v>60</v>
      </c>
      <c r="EA248" s="24">
        <v>238.15199999999999</v>
      </c>
      <c r="EB248" s="24">
        <v>287.86099999999999</v>
      </c>
      <c r="EC248" s="24">
        <v>299.029</v>
      </c>
      <c r="ED248" s="24">
        <v>3</v>
      </c>
      <c r="EE248" s="96" t="s">
        <v>1269</v>
      </c>
      <c r="EF248" s="96" t="s">
        <v>417</v>
      </c>
      <c r="EG248" s="24">
        <v>0</v>
      </c>
      <c r="EH248" s="24">
        <v>0</v>
      </c>
      <c r="EI248" s="24">
        <v>172.38900000000001</v>
      </c>
      <c r="EJ248" s="24">
        <v>0</v>
      </c>
      <c r="EK248" s="24">
        <v>70</v>
      </c>
      <c r="EL248" s="24">
        <v>67</v>
      </c>
      <c r="EM248" s="24">
        <v>1</v>
      </c>
      <c r="EN248" s="24">
        <v>3</v>
      </c>
      <c r="EO248" s="25" t="s">
        <v>6408</v>
      </c>
      <c r="EP248" s="24">
        <v>13.444000000000001</v>
      </c>
      <c r="EQ248" s="24">
        <v>13.444000000000001</v>
      </c>
      <c r="ER248" s="24">
        <v>14.701000000000001</v>
      </c>
      <c r="ES248" s="24">
        <v>1</v>
      </c>
      <c r="ET248" s="25" t="s">
        <v>448</v>
      </c>
      <c r="EU248" s="24">
        <v>0</v>
      </c>
      <c r="EV248" s="24">
        <v>0</v>
      </c>
      <c r="EW248" s="24">
        <v>298.32600000000002</v>
      </c>
      <c r="EX248" s="24">
        <v>0</v>
      </c>
      <c r="EY248" s="24">
        <v>65</v>
      </c>
      <c r="EZ248" s="24">
        <v>61</v>
      </c>
      <c r="FA248" s="24">
        <v>6.6859999999999999</v>
      </c>
      <c r="FB248" s="24">
        <v>625.16999999999996</v>
      </c>
      <c r="FC248" s="24">
        <v>659.47</v>
      </c>
      <c r="FD248" s="24">
        <v>10</v>
      </c>
      <c r="FE248" s="25" t="s">
        <v>6409</v>
      </c>
      <c r="FF248" s="24">
        <v>1</v>
      </c>
      <c r="FG248" s="24">
        <v>2</v>
      </c>
      <c r="FH248" s="24">
        <v>1</v>
      </c>
      <c r="FI248" s="24">
        <v>3</v>
      </c>
      <c r="FJ248" s="24">
        <v>1</v>
      </c>
      <c r="FK248" s="24">
        <v>0</v>
      </c>
      <c r="FL248" s="25" t="s">
        <v>336</v>
      </c>
      <c r="FM248" s="25" t="s">
        <v>3099</v>
      </c>
      <c r="FN248" s="24">
        <v>3</v>
      </c>
      <c r="FO248" s="24">
        <v>102.26</v>
      </c>
      <c r="FP248" s="24">
        <v>328.07799999999997</v>
      </c>
      <c r="FQ248" s="24">
        <v>328.678</v>
      </c>
      <c r="FR248" s="24">
        <v>5</v>
      </c>
      <c r="FS248" s="25" t="s">
        <v>323</v>
      </c>
      <c r="FT248" s="25" t="s">
        <v>323</v>
      </c>
      <c r="FU248" s="25"/>
      <c r="FV248" s="74">
        <v>1</v>
      </c>
      <c r="FW248" s="25" t="s">
        <v>6410</v>
      </c>
      <c r="FX248" s="25" t="s">
        <v>456</v>
      </c>
      <c r="FY248" s="24">
        <v>79.777000000000001</v>
      </c>
      <c r="FZ248" s="24">
        <v>219.58500000000001</v>
      </c>
      <c r="GA248" s="24">
        <v>220.51499999999999</v>
      </c>
      <c r="GB248" s="24">
        <v>6</v>
      </c>
      <c r="GC248" s="25" t="s">
        <v>327</v>
      </c>
      <c r="GD248" s="25" t="s">
        <v>327</v>
      </c>
      <c r="GE248" s="25"/>
      <c r="GF248" s="74">
        <v>0</v>
      </c>
      <c r="GG248" s="25" t="s">
        <v>6411</v>
      </c>
      <c r="GH248" s="25" t="s">
        <v>339</v>
      </c>
      <c r="GI248" s="24">
        <v>116.185</v>
      </c>
      <c r="GJ248" s="24">
        <v>862.63800000000003</v>
      </c>
      <c r="GK248" s="24">
        <v>863.077</v>
      </c>
      <c r="GL248" s="24">
        <v>6</v>
      </c>
      <c r="GM248" s="24">
        <v>2</v>
      </c>
      <c r="GN248" s="25" t="s">
        <v>6412</v>
      </c>
      <c r="GO248" s="24">
        <v>63.113</v>
      </c>
      <c r="GP248" s="24">
        <v>63.113</v>
      </c>
      <c r="GQ248" s="24">
        <v>64.397999999999996</v>
      </c>
      <c r="GR248" s="24">
        <v>1</v>
      </c>
      <c r="GS248" s="24">
        <v>1</v>
      </c>
      <c r="GT248" s="24">
        <v>0</v>
      </c>
      <c r="GU248" s="24">
        <v>3</v>
      </c>
      <c r="GV248" s="24">
        <v>4</v>
      </c>
      <c r="GW248" s="25" t="s">
        <v>345</v>
      </c>
      <c r="GX248" s="24">
        <v>44.054000000000002</v>
      </c>
      <c r="GY248" s="24">
        <v>94.582999999999998</v>
      </c>
      <c r="GZ248" s="24">
        <v>94.6</v>
      </c>
      <c r="HA248" s="24">
        <v>11</v>
      </c>
      <c r="HB248" s="24">
        <v>4</v>
      </c>
      <c r="HC248" s="24">
        <v>3</v>
      </c>
      <c r="HD248" s="24">
        <v>2</v>
      </c>
      <c r="HE248" s="25"/>
      <c r="HF248" s="24">
        <v>2</v>
      </c>
      <c r="HG248" s="24">
        <v>3</v>
      </c>
      <c r="HH248" s="24">
        <v>4</v>
      </c>
      <c r="HI248" s="25" t="s">
        <v>3684</v>
      </c>
      <c r="HJ248" s="25" t="s">
        <v>3685</v>
      </c>
      <c r="HK248" s="8"/>
      <c r="HL248" s="25" t="s">
        <v>6400</v>
      </c>
      <c r="HM248" s="23">
        <v>44273.599120370367</v>
      </c>
      <c r="HN248" s="23">
        <v>44273.654131944444</v>
      </c>
      <c r="HO248" s="24">
        <v>100</v>
      </c>
      <c r="HP248" s="24">
        <v>4753</v>
      </c>
      <c r="HQ248" s="24">
        <v>1</v>
      </c>
      <c r="HR248" s="23">
        <v>44273.654148043985</v>
      </c>
      <c r="HS248" s="25" t="s">
        <v>314</v>
      </c>
      <c r="HT248" s="25" t="s">
        <v>2136</v>
      </c>
      <c r="HU248" s="25" t="s">
        <v>2137</v>
      </c>
      <c r="HV248" s="25" t="s">
        <v>317</v>
      </c>
      <c r="HW248" s="24">
        <v>1</v>
      </c>
      <c r="HX248" s="24">
        <v>2</v>
      </c>
      <c r="HY248" s="24">
        <v>3</v>
      </c>
      <c r="HZ248" s="24">
        <v>2</v>
      </c>
      <c r="IA248" s="24">
        <v>2</v>
      </c>
      <c r="IB248" s="24">
        <v>3</v>
      </c>
      <c r="IC248" s="24">
        <v>4</v>
      </c>
      <c r="ID248" s="24">
        <v>3</v>
      </c>
      <c r="IE248" s="25" t="s">
        <v>6413</v>
      </c>
      <c r="IF248" s="24">
        <v>2</v>
      </c>
      <c r="IG248" s="24">
        <v>2</v>
      </c>
      <c r="IH248" s="25" t="s">
        <v>4294</v>
      </c>
      <c r="II248" s="25" t="s">
        <v>391</v>
      </c>
      <c r="IJ248" s="25"/>
      <c r="IK248" s="74">
        <v>1</v>
      </c>
      <c r="IL248" s="74">
        <v>33</v>
      </c>
      <c r="IM248" s="74">
        <v>33</v>
      </c>
      <c r="IN248" s="25"/>
      <c r="IO248" s="74">
        <v>1</v>
      </c>
      <c r="IP248" s="25" t="s">
        <v>6414</v>
      </c>
      <c r="IQ248" s="25" t="s">
        <v>6415</v>
      </c>
      <c r="IR248" s="74">
        <v>24</v>
      </c>
      <c r="IS248" s="25"/>
      <c r="IT248" s="74">
        <v>0</v>
      </c>
      <c r="IU248" s="74">
        <v>18</v>
      </c>
      <c r="IV248" s="74">
        <v>18</v>
      </c>
      <c r="IW248" s="25"/>
      <c r="IX248" s="74">
        <v>0</v>
      </c>
      <c r="IY248" s="25" t="s">
        <v>6416</v>
      </c>
      <c r="IZ248" s="74">
        <v>200</v>
      </c>
      <c r="JA248" s="74">
        <v>200</v>
      </c>
      <c r="JB248" s="25"/>
      <c r="JC248" s="74">
        <v>0</v>
      </c>
      <c r="JD248" s="74">
        <v>240</v>
      </c>
      <c r="JE248" s="74">
        <v>240</v>
      </c>
      <c r="JF248" s="25"/>
      <c r="JG248" s="74">
        <v>0</v>
      </c>
      <c r="JH248" s="25" t="s">
        <v>6417</v>
      </c>
      <c r="JI248" s="24">
        <v>2</v>
      </c>
      <c r="JJ248" s="24">
        <v>2</v>
      </c>
      <c r="JK248" s="24">
        <v>3</v>
      </c>
      <c r="JL248" s="24">
        <v>3</v>
      </c>
      <c r="JM248" s="25" t="s">
        <v>6418</v>
      </c>
      <c r="JN248" s="24">
        <v>2</v>
      </c>
      <c r="JO248" s="24">
        <v>2</v>
      </c>
      <c r="JP248" s="24">
        <v>2</v>
      </c>
      <c r="JQ248" s="24">
        <v>2</v>
      </c>
      <c r="JR248" s="24">
        <v>3</v>
      </c>
      <c r="JS248" s="25" t="s">
        <v>6419</v>
      </c>
      <c r="JT248" s="24">
        <v>2</v>
      </c>
      <c r="JU248" s="24">
        <v>1</v>
      </c>
      <c r="JV248" s="25" t="s">
        <v>6420</v>
      </c>
      <c r="JW248" s="24">
        <v>4</v>
      </c>
      <c r="JX248" s="24">
        <v>3</v>
      </c>
      <c r="JY248" s="24">
        <v>1</v>
      </c>
      <c r="JZ248" s="24">
        <v>1</v>
      </c>
      <c r="KA248" s="24">
        <v>0</v>
      </c>
      <c r="KB248" s="25" t="s">
        <v>336</v>
      </c>
      <c r="KC248" s="25" t="s">
        <v>313</v>
      </c>
      <c r="KD248" s="24">
        <v>2</v>
      </c>
      <c r="KE248" s="24">
        <v>2.6150000000000002</v>
      </c>
      <c r="KF248" s="24">
        <v>20.376000000000001</v>
      </c>
      <c r="KG248" s="24">
        <v>21.382999999999999</v>
      </c>
      <c r="KH248" s="24">
        <v>5</v>
      </c>
      <c r="KI248" s="24">
        <v>2</v>
      </c>
      <c r="KJ248" s="24">
        <v>5</v>
      </c>
      <c r="KK248" s="24">
        <v>3</v>
      </c>
      <c r="KL248" s="24">
        <v>2</v>
      </c>
      <c r="KM248" s="24">
        <v>1</v>
      </c>
      <c r="KN248" s="24">
        <v>11</v>
      </c>
      <c r="KO248" s="24">
        <v>2</v>
      </c>
      <c r="KP248" s="25" t="s">
        <v>6421</v>
      </c>
      <c r="KQ248" s="25" t="s">
        <v>6422</v>
      </c>
      <c r="KR248" s="24">
        <v>0</v>
      </c>
      <c r="KS248" s="25" t="s">
        <v>312</v>
      </c>
      <c r="KT248" s="25" t="s">
        <v>313</v>
      </c>
      <c r="KU248" s="24">
        <v>3</v>
      </c>
      <c r="KV248" s="24">
        <v>3</v>
      </c>
      <c r="KW248" s="24">
        <v>3</v>
      </c>
      <c r="KX248" s="24">
        <v>3</v>
      </c>
      <c r="KY248" s="24">
        <v>3</v>
      </c>
      <c r="KZ248" s="24">
        <v>4</v>
      </c>
      <c r="LA248" s="24">
        <v>4</v>
      </c>
      <c r="LB248" s="24">
        <v>4</v>
      </c>
      <c r="LC248" s="24">
        <v>3</v>
      </c>
      <c r="LD248" s="24">
        <v>4</v>
      </c>
      <c r="LE248" s="24">
        <v>4</v>
      </c>
      <c r="LF248" s="24">
        <v>4</v>
      </c>
      <c r="LG248" s="24">
        <v>4</v>
      </c>
      <c r="LH248" s="24">
        <v>4</v>
      </c>
      <c r="LI248" s="24">
        <v>3</v>
      </c>
      <c r="LJ248" s="24">
        <v>2</v>
      </c>
      <c r="LK248" s="24">
        <v>2</v>
      </c>
      <c r="LL248" s="24">
        <v>1</v>
      </c>
      <c r="LM248" s="24">
        <v>2</v>
      </c>
      <c r="LN248" s="24">
        <v>4</v>
      </c>
      <c r="LO248" s="24">
        <v>3</v>
      </c>
      <c r="LP248" s="24">
        <v>4</v>
      </c>
      <c r="LQ248" s="24">
        <v>3</v>
      </c>
      <c r="LR248" s="24">
        <v>3</v>
      </c>
      <c r="LS248" s="24">
        <v>4</v>
      </c>
      <c r="LT248" s="24">
        <v>3</v>
      </c>
      <c r="LU248" s="24">
        <v>3</v>
      </c>
      <c r="LV248" s="25" t="s">
        <v>6423</v>
      </c>
      <c r="LW248" s="25" t="s">
        <v>6424</v>
      </c>
      <c r="LX248" s="25" t="s">
        <v>6425</v>
      </c>
      <c r="LY248" s="25" t="s">
        <v>6426</v>
      </c>
      <c r="LZ248" s="24">
        <v>50</v>
      </c>
      <c r="MA248">
        <f t="shared" si="175"/>
        <v>7</v>
      </c>
      <c r="MB248">
        <f t="shared" si="176"/>
        <v>17</v>
      </c>
      <c r="MC248">
        <f t="shared" si="177"/>
        <v>11</v>
      </c>
      <c r="MD248">
        <f t="shared" si="178"/>
        <v>13</v>
      </c>
      <c r="ME248">
        <f t="shared" si="208"/>
        <v>42</v>
      </c>
      <c r="MF248">
        <f t="shared" si="209"/>
        <v>1.1666666666666667</v>
      </c>
      <c r="MG248">
        <f t="shared" si="210"/>
        <v>2.8333333333333335</v>
      </c>
      <c r="MH248">
        <f t="shared" si="211"/>
        <v>2.75</v>
      </c>
      <c r="MI248">
        <f t="shared" si="212"/>
        <v>2.6</v>
      </c>
      <c r="MJ248">
        <f t="shared" si="213"/>
        <v>3.5</v>
      </c>
      <c r="MK248">
        <f t="shared" si="214"/>
        <v>2.4</v>
      </c>
      <c r="ML248">
        <f t="shared" si="215"/>
        <v>1.4</v>
      </c>
      <c r="MM248">
        <f t="shared" si="216"/>
        <v>3</v>
      </c>
      <c r="MN248">
        <f t="shared" si="217"/>
        <v>0</v>
      </c>
      <c r="MO248">
        <f t="shared" si="218"/>
        <v>2.5</v>
      </c>
      <c r="MP248">
        <f t="shared" si="219"/>
        <v>1.1666666666666667</v>
      </c>
      <c r="MQ248">
        <f t="shared" si="220"/>
        <v>1.6666666666666667</v>
      </c>
      <c r="MR248">
        <f t="shared" si="221"/>
        <v>2.3333333333333335</v>
      </c>
      <c r="MS248">
        <f t="shared" si="222"/>
        <v>70.285714285714292</v>
      </c>
      <c r="MT248">
        <f t="shared" si="223"/>
        <v>64.857142857142861</v>
      </c>
      <c r="MU248" s="77">
        <f t="shared" si="179"/>
        <v>1</v>
      </c>
      <c r="MV248">
        <f t="shared" si="180"/>
        <v>0</v>
      </c>
      <c r="MW248">
        <v>0</v>
      </c>
      <c r="MX248">
        <v>0</v>
      </c>
      <c r="MY248">
        <f t="shared" si="181"/>
        <v>0</v>
      </c>
      <c r="MZ248">
        <v>0</v>
      </c>
      <c r="NA248">
        <v>0</v>
      </c>
      <c r="NB248">
        <f t="shared" si="182"/>
        <v>1</v>
      </c>
      <c r="NC248">
        <f t="shared" si="183"/>
        <v>0.5</v>
      </c>
      <c r="ND248">
        <f t="shared" si="184"/>
        <v>0</v>
      </c>
      <c r="NE248">
        <f t="shared" si="185"/>
        <v>1</v>
      </c>
      <c r="NF248">
        <f t="shared" si="186"/>
        <v>0</v>
      </c>
      <c r="NG248">
        <f t="shared" si="187"/>
        <v>1</v>
      </c>
      <c r="NH248">
        <f t="shared" si="188"/>
        <v>1</v>
      </c>
      <c r="NI248">
        <f t="shared" si="189"/>
        <v>1</v>
      </c>
      <c r="NJ248">
        <f t="shared" si="190"/>
        <v>0</v>
      </c>
      <c r="NK248">
        <f t="shared" si="191"/>
        <v>0</v>
      </c>
      <c r="NL248">
        <f t="shared" si="192"/>
        <v>0</v>
      </c>
      <c r="NM248">
        <f t="shared" si="193"/>
        <v>0</v>
      </c>
      <c r="NN248" s="77">
        <f t="shared" si="194"/>
        <v>0.5</v>
      </c>
      <c r="NO248" s="77">
        <f t="shared" si="195"/>
        <v>0</v>
      </c>
      <c r="NP248" s="77">
        <f t="shared" si="196"/>
        <v>0</v>
      </c>
      <c r="NQ248" s="77">
        <f t="shared" si="197"/>
        <v>1</v>
      </c>
      <c r="NR248" s="77">
        <f t="shared" si="198"/>
        <v>1</v>
      </c>
      <c r="NS248" s="77">
        <f t="shared" si="199"/>
        <v>0</v>
      </c>
      <c r="NT248" s="77">
        <f t="shared" si="200"/>
        <v>0</v>
      </c>
      <c r="NU248" s="77">
        <f t="shared" si="201"/>
        <v>1</v>
      </c>
      <c r="NV248" s="77">
        <f t="shared" si="202"/>
        <v>1</v>
      </c>
      <c r="NW248" s="77" t="e">
        <f>IF(LEN(VLOOKUP(I:I,#REF!, 2, 0))=0, "", VLOOKUP(I:I,#REF!, 2, 0))</f>
        <v>#REF!</v>
      </c>
      <c r="NX248" s="77" t="e">
        <f>IF(LEN(VLOOKUP(I:I,#REF!, 3, 0))=0, "", VLOOKUP(I:I,#REF!, 3, 0))</f>
        <v>#REF!</v>
      </c>
      <c r="NY248" s="77">
        <f t="shared" si="224"/>
        <v>0</v>
      </c>
      <c r="NZ248" s="77">
        <f t="shared" si="225"/>
        <v>0</v>
      </c>
      <c r="OA248" s="77">
        <f t="shared" si="226"/>
        <v>0</v>
      </c>
      <c r="OB248" s="77">
        <f t="shared" si="203"/>
        <v>0.58333333333333337</v>
      </c>
      <c r="OC248">
        <f t="shared" si="204"/>
        <v>0.5</v>
      </c>
      <c r="OD248" s="77">
        <f t="shared" si="227"/>
        <v>0.625</v>
      </c>
      <c r="OE248">
        <f t="shared" si="205"/>
        <v>0.43333333333333335</v>
      </c>
      <c r="OF248">
        <f t="shared" si="206"/>
        <v>0.45454545454545453</v>
      </c>
      <c r="OG248" t="e">
        <f t="shared" si="228"/>
        <v>#REF!</v>
      </c>
      <c r="OH248">
        <f t="shared" si="207"/>
        <v>0.29166666666666669</v>
      </c>
      <c r="OI248">
        <f t="shared" si="229"/>
        <v>0.25</v>
      </c>
      <c r="OJ248" s="77">
        <f t="shared" si="230"/>
        <v>0.3125</v>
      </c>
      <c r="OK248" t="e">
        <f>IF(LEN(VLOOKUP(I:I,#REF!, 2, 0))=0, "", VLOOKUP(I:I,#REF!, 2, 0))</f>
        <v>#REF!</v>
      </c>
      <c r="OL248" t="e">
        <f>IF(LEN(VLOOKUP(I:I,#REF!, 3, 0))=0, "", VLOOKUP(I:I,#REF!, 3, 0))</f>
        <v>#REF!</v>
      </c>
      <c r="OM248">
        <v>5</v>
      </c>
      <c r="ON248">
        <v>1</v>
      </c>
      <c r="OO248" s="109">
        <v>1</v>
      </c>
      <c r="OP248">
        <f t="shared" si="231"/>
        <v>14</v>
      </c>
      <c r="OQ248">
        <v>0</v>
      </c>
      <c r="OR248">
        <v>8</v>
      </c>
      <c r="OS248">
        <f t="shared" si="232"/>
        <v>6</v>
      </c>
    </row>
    <row r="249" spans="3:409" ht="18" customHeight="1">
      <c r="F249">
        <v>1</v>
      </c>
      <c r="G249">
        <v>1</v>
      </c>
      <c r="H249" s="110" t="s">
        <v>3019</v>
      </c>
      <c r="I249" s="110" t="s">
        <v>3019</v>
      </c>
      <c r="J249" s="5"/>
      <c r="K249" s="6">
        <v>44270.419363425928</v>
      </c>
      <c r="L249" s="6">
        <v>44270.685474537036</v>
      </c>
      <c r="M249" s="7">
        <v>100</v>
      </c>
      <c r="N249" s="7">
        <v>2</v>
      </c>
      <c r="O249" s="73">
        <v>1</v>
      </c>
      <c r="P249" s="4" t="s">
        <v>313</v>
      </c>
      <c r="Q249" s="7">
        <v>22992</v>
      </c>
      <c r="R249" s="7">
        <v>1</v>
      </c>
      <c r="S249" s="6">
        <v>44270.685484270834</v>
      </c>
      <c r="T249" s="4" t="s">
        <v>314</v>
      </c>
      <c r="U249" s="4" t="s">
        <v>2136</v>
      </c>
      <c r="V249" s="4" t="s">
        <v>2137</v>
      </c>
      <c r="W249" s="4" t="s">
        <v>317</v>
      </c>
      <c r="X249" s="7">
        <v>21.890999999999998</v>
      </c>
      <c r="Y249" s="7">
        <v>49.094000000000001</v>
      </c>
      <c r="Z249" s="7">
        <v>50.334000000000003</v>
      </c>
      <c r="AA249" s="7">
        <v>2</v>
      </c>
      <c r="AB249" s="7">
        <v>2</v>
      </c>
      <c r="AC249" s="7">
        <v>1</v>
      </c>
      <c r="AD249" s="7">
        <v>1</v>
      </c>
      <c r="AE249" s="7">
        <v>1</v>
      </c>
      <c r="AF249" s="7">
        <v>1</v>
      </c>
      <c r="AG249" s="7">
        <v>1</v>
      </c>
      <c r="AH249" s="7">
        <v>2</v>
      </c>
      <c r="AI249" s="7">
        <v>0</v>
      </c>
      <c r="AJ249" s="4" t="s">
        <v>3020</v>
      </c>
      <c r="AK249" s="7">
        <v>46.072000000000003</v>
      </c>
      <c r="AL249" s="7">
        <v>49.34</v>
      </c>
      <c r="AM249" s="7">
        <v>52.304000000000002</v>
      </c>
      <c r="AN249" s="7">
        <v>2</v>
      </c>
      <c r="AO249" s="7">
        <v>2</v>
      </c>
      <c r="AP249" s="7">
        <v>1</v>
      </c>
      <c r="AQ249" s="7">
        <v>11.704000000000001</v>
      </c>
      <c r="AR249" s="7">
        <v>328.98399999999998</v>
      </c>
      <c r="AS249" s="7">
        <v>602.70000000000005</v>
      </c>
      <c r="AT249" s="7">
        <v>35</v>
      </c>
      <c r="AU249" s="7">
        <v>55.98</v>
      </c>
      <c r="AV249" s="7">
        <v>70.757999999999996</v>
      </c>
      <c r="AW249" s="7">
        <v>103.601</v>
      </c>
      <c r="AX249" s="7">
        <v>2</v>
      </c>
      <c r="AY249" s="4" t="s">
        <v>600</v>
      </c>
      <c r="AZ249" s="4" t="s">
        <v>377</v>
      </c>
      <c r="BA249" s="4"/>
      <c r="BB249" s="73">
        <v>1</v>
      </c>
      <c r="BC249" s="4" t="s">
        <v>3021</v>
      </c>
      <c r="BD249" s="7">
        <v>0</v>
      </c>
      <c r="BE249" s="7">
        <v>0</v>
      </c>
      <c r="BF249" s="7">
        <v>588.86</v>
      </c>
      <c r="BG249" s="7">
        <v>0</v>
      </c>
      <c r="BH249" s="7">
        <v>7.0229999999999997</v>
      </c>
      <c r="BI249" s="7">
        <v>25.094999999999999</v>
      </c>
      <c r="BJ249" s="7">
        <v>26.187000000000001</v>
      </c>
      <c r="BK249" s="7">
        <v>2</v>
      </c>
      <c r="BL249" s="4" t="s">
        <v>600</v>
      </c>
      <c r="BM249" s="7">
        <v>225.97</v>
      </c>
      <c r="BN249" s="7">
        <v>225.97</v>
      </c>
      <c r="BO249" s="7">
        <v>261.459</v>
      </c>
      <c r="BP249" s="7">
        <v>1</v>
      </c>
      <c r="BQ249" s="7">
        <v>90</v>
      </c>
      <c r="BR249" s="7">
        <v>95</v>
      </c>
      <c r="BS249" s="7">
        <v>33.701000000000001</v>
      </c>
      <c r="BT249" s="7">
        <v>42.009</v>
      </c>
      <c r="BU249" s="7">
        <v>87.558999999999997</v>
      </c>
      <c r="BV249" s="7">
        <v>2</v>
      </c>
      <c r="BW249" s="4" t="s">
        <v>572</v>
      </c>
      <c r="BX249" s="4" t="s">
        <v>572</v>
      </c>
      <c r="BY249" s="4"/>
      <c r="BZ249" s="73">
        <v>0</v>
      </c>
      <c r="CA249" s="4" t="s">
        <v>3022</v>
      </c>
      <c r="CB249" s="7">
        <v>0</v>
      </c>
      <c r="CC249" s="7">
        <v>0</v>
      </c>
      <c r="CD249" s="7">
        <v>95.566000000000003</v>
      </c>
      <c r="CE249" s="7">
        <v>0</v>
      </c>
      <c r="CF249" s="7">
        <v>100</v>
      </c>
      <c r="CG249" s="7">
        <v>90</v>
      </c>
      <c r="CH249" s="7">
        <v>143.09899999999999</v>
      </c>
      <c r="CI249" s="7">
        <v>161.91499999999999</v>
      </c>
      <c r="CJ249" s="7">
        <v>179.35900000000001</v>
      </c>
      <c r="CK249" s="7">
        <v>2</v>
      </c>
      <c r="CL249" s="97" t="s">
        <v>413</v>
      </c>
      <c r="CM249" s="94" t="s">
        <v>414</v>
      </c>
      <c r="CN249" s="7">
        <v>0</v>
      </c>
      <c r="CO249" s="7">
        <v>0</v>
      </c>
      <c r="CP249" s="7">
        <v>164.268</v>
      </c>
      <c r="CQ249" s="7">
        <v>0</v>
      </c>
      <c r="CR249" s="7">
        <v>95</v>
      </c>
      <c r="CS249" s="7">
        <v>95</v>
      </c>
      <c r="CT249" s="7">
        <v>1</v>
      </c>
      <c r="CU249" s="7">
        <v>2</v>
      </c>
      <c r="CV249" s="4" t="s">
        <v>3023</v>
      </c>
      <c r="CW249" s="7">
        <v>0</v>
      </c>
      <c r="CX249" s="7">
        <v>0</v>
      </c>
      <c r="CY249" s="7">
        <v>369.57600000000002</v>
      </c>
      <c r="CZ249" s="7">
        <v>0</v>
      </c>
      <c r="DA249" s="7">
        <v>3.665</v>
      </c>
      <c r="DB249" s="7">
        <v>4.6230000000000002</v>
      </c>
      <c r="DC249" s="7">
        <v>13.66</v>
      </c>
      <c r="DD249" s="7">
        <v>3</v>
      </c>
      <c r="DE249" s="4" t="s">
        <v>2959</v>
      </c>
      <c r="DF249" s="7">
        <v>0</v>
      </c>
      <c r="DG249" s="7">
        <v>0</v>
      </c>
      <c r="DH249" s="7">
        <v>37.529000000000003</v>
      </c>
      <c r="DI249" s="7">
        <v>0</v>
      </c>
      <c r="DJ249" s="7">
        <v>100</v>
      </c>
      <c r="DK249" s="7">
        <v>97</v>
      </c>
      <c r="DL249" s="7">
        <v>119.443</v>
      </c>
      <c r="DM249" s="7">
        <v>173.483</v>
      </c>
      <c r="DN249" s="7">
        <v>216.59299999999999</v>
      </c>
      <c r="DO249" s="7">
        <v>3</v>
      </c>
      <c r="DP249" s="4" t="s">
        <v>572</v>
      </c>
      <c r="DQ249" s="4" t="s">
        <v>572</v>
      </c>
      <c r="DR249" s="4"/>
      <c r="DS249" s="73">
        <v>0</v>
      </c>
      <c r="DT249" s="4" t="s">
        <v>3024</v>
      </c>
      <c r="DU249" s="7">
        <v>0</v>
      </c>
      <c r="DV249" s="7">
        <v>0</v>
      </c>
      <c r="DW249" s="7">
        <v>72.376000000000005</v>
      </c>
      <c r="DX249" s="7">
        <v>0</v>
      </c>
      <c r="DY249" s="7">
        <v>100</v>
      </c>
      <c r="DZ249" s="7">
        <v>100</v>
      </c>
      <c r="EA249" s="7">
        <v>26.751999999999999</v>
      </c>
      <c r="EB249" s="7">
        <v>37.521000000000001</v>
      </c>
      <c r="EC249" s="7">
        <v>49.378</v>
      </c>
      <c r="ED249" s="7">
        <v>2</v>
      </c>
      <c r="EE249" s="94" t="s">
        <v>417</v>
      </c>
      <c r="EF249" s="94" t="s">
        <v>364</v>
      </c>
      <c r="EG249" s="7">
        <v>0</v>
      </c>
      <c r="EH249" s="7">
        <v>0</v>
      </c>
      <c r="EI249" s="7">
        <v>181.32900000000001</v>
      </c>
      <c r="EJ249" s="7">
        <v>0</v>
      </c>
      <c r="EK249" s="7">
        <v>98</v>
      </c>
      <c r="EL249" s="7">
        <v>100</v>
      </c>
      <c r="EM249" s="7">
        <v>2</v>
      </c>
      <c r="EN249" s="7">
        <v>1</v>
      </c>
      <c r="EO249" s="4" t="s">
        <v>691</v>
      </c>
      <c r="EP249" s="7">
        <v>11.218</v>
      </c>
      <c r="EQ249" s="7">
        <v>31.786000000000001</v>
      </c>
      <c r="ER249" s="7">
        <v>48.741999999999997</v>
      </c>
      <c r="ES249" s="7">
        <v>4</v>
      </c>
      <c r="ET249" s="4" t="s">
        <v>456</v>
      </c>
      <c r="EU249" s="7">
        <v>0</v>
      </c>
      <c r="EV249" s="7">
        <v>0</v>
      </c>
      <c r="EW249" s="7">
        <v>531.13400000000001</v>
      </c>
      <c r="EX249" s="7">
        <v>0</v>
      </c>
      <c r="EY249" s="7">
        <v>90</v>
      </c>
      <c r="EZ249" s="7">
        <v>98</v>
      </c>
      <c r="FA249" s="7">
        <v>12.685</v>
      </c>
      <c r="FB249" s="7">
        <v>234.25800000000001</v>
      </c>
      <c r="FC249" s="7">
        <v>281.58</v>
      </c>
      <c r="FD249" s="7">
        <v>12</v>
      </c>
      <c r="FE249" s="4" t="s">
        <v>3025</v>
      </c>
      <c r="FF249" s="7">
        <v>2</v>
      </c>
      <c r="FG249" s="7">
        <v>1</v>
      </c>
      <c r="FH249" s="7">
        <v>1</v>
      </c>
      <c r="FI249" s="7">
        <v>2</v>
      </c>
      <c r="FJ249" s="7">
        <v>1</v>
      </c>
      <c r="FK249" s="7">
        <v>0</v>
      </c>
      <c r="FL249" s="4" t="s">
        <v>313</v>
      </c>
      <c r="FM249" s="4" t="s">
        <v>313</v>
      </c>
      <c r="FN249" s="7">
        <v>1</v>
      </c>
      <c r="FO249" s="7">
        <v>144.55600000000001</v>
      </c>
      <c r="FP249" s="7">
        <v>198.54300000000001</v>
      </c>
      <c r="FQ249" s="7">
        <v>201.75399999999999</v>
      </c>
      <c r="FR249" s="7">
        <v>5</v>
      </c>
      <c r="FS249" s="4" t="s">
        <v>323</v>
      </c>
      <c r="FT249" s="4" t="s">
        <v>323</v>
      </c>
      <c r="FU249" s="4"/>
      <c r="FV249" s="73">
        <v>1</v>
      </c>
      <c r="FW249" s="4" t="s">
        <v>1340</v>
      </c>
      <c r="FX249" s="4" t="s">
        <v>339</v>
      </c>
      <c r="FY249" s="7">
        <v>4.4610000000000003</v>
      </c>
      <c r="FZ249" s="7">
        <v>215.227</v>
      </c>
      <c r="GA249" s="7">
        <v>272.06299999999999</v>
      </c>
      <c r="GB249" s="7">
        <v>6</v>
      </c>
      <c r="GC249" s="4" t="s">
        <v>1758</v>
      </c>
      <c r="GD249" s="4" t="s">
        <v>312</v>
      </c>
      <c r="GE249" s="4" t="s">
        <v>1759</v>
      </c>
      <c r="GF249" s="73">
        <v>0</v>
      </c>
      <c r="GG249" s="4" t="s">
        <v>3026</v>
      </c>
      <c r="GH249" s="4" t="s">
        <v>1274</v>
      </c>
      <c r="GI249" s="7">
        <v>74.631</v>
      </c>
      <c r="GJ249" s="7">
        <v>287.66000000000003</v>
      </c>
      <c r="GK249" s="7">
        <v>325.34899999999999</v>
      </c>
      <c r="GL249" s="7">
        <v>6</v>
      </c>
      <c r="GM249" s="7">
        <v>2</v>
      </c>
      <c r="GN249" s="4" t="s">
        <v>3027</v>
      </c>
      <c r="GO249" s="7">
        <v>82.412999999999997</v>
      </c>
      <c r="GP249" s="7">
        <v>82.412999999999997</v>
      </c>
      <c r="GQ249" s="7">
        <v>94.153999999999996</v>
      </c>
      <c r="GR249" s="7">
        <v>1</v>
      </c>
      <c r="GS249" s="7">
        <v>1</v>
      </c>
      <c r="GT249" s="7">
        <v>2</v>
      </c>
      <c r="GU249" s="7">
        <v>2</v>
      </c>
      <c r="GV249" s="7">
        <v>3</v>
      </c>
      <c r="GW249" s="4" t="s">
        <v>345</v>
      </c>
      <c r="GX249" s="7">
        <v>15.962999999999999</v>
      </c>
      <c r="GY249" s="7">
        <v>57.122</v>
      </c>
      <c r="GZ249" s="7">
        <v>60.22</v>
      </c>
      <c r="HA249" s="7">
        <v>7</v>
      </c>
      <c r="HB249" s="7">
        <v>2</v>
      </c>
      <c r="HC249" s="7">
        <v>4</v>
      </c>
      <c r="HD249" s="7">
        <v>2</v>
      </c>
      <c r="HE249" s="7">
        <v>2</v>
      </c>
      <c r="HF249" s="7">
        <v>2</v>
      </c>
      <c r="HG249" s="7">
        <v>5</v>
      </c>
      <c r="HH249" s="7">
        <v>5</v>
      </c>
      <c r="HI249" s="4" t="s">
        <v>346</v>
      </c>
      <c r="HJ249" s="4" t="s">
        <v>347</v>
      </c>
      <c r="HK249" s="8"/>
      <c r="HL249" s="4" t="s">
        <v>3019</v>
      </c>
      <c r="HM249" s="6">
        <v>44273.420567129629</v>
      </c>
      <c r="HN249" s="6">
        <v>44273.474699074075</v>
      </c>
      <c r="HO249" s="7">
        <v>100</v>
      </c>
      <c r="HP249" s="7">
        <v>4676</v>
      </c>
      <c r="HQ249" s="7">
        <v>1</v>
      </c>
      <c r="HR249" s="6">
        <v>44273.474714687502</v>
      </c>
      <c r="HS249" s="4" t="s">
        <v>314</v>
      </c>
      <c r="HT249" s="4" t="s">
        <v>2136</v>
      </c>
      <c r="HU249" s="4" t="s">
        <v>2137</v>
      </c>
      <c r="HV249" s="4" t="s">
        <v>317</v>
      </c>
      <c r="HW249" s="7">
        <v>0</v>
      </c>
      <c r="HX249" s="7">
        <v>0</v>
      </c>
      <c r="HY249" s="7">
        <v>2</v>
      </c>
      <c r="HZ249" s="7">
        <v>2</v>
      </c>
      <c r="IA249" s="7">
        <v>4</v>
      </c>
      <c r="IB249" s="7">
        <v>3</v>
      </c>
      <c r="IC249" s="7">
        <v>2</v>
      </c>
      <c r="ID249" s="7">
        <v>2</v>
      </c>
      <c r="IE249" s="4" t="s">
        <v>691</v>
      </c>
      <c r="IF249" s="7">
        <v>2</v>
      </c>
      <c r="IG249" s="7">
        <v>2</v>
      </c>
      <c r="IH249" s="4" t="s">
        <v>391</v>
      </c>
      <c r="II249" s="4" t="s">
        <v>391</v>
      </c>
      <c r="IJ249" s="4"/>
      <c r="IK249" s="73">
        <v>1</v>
      </c>
      <c r="IL249" s="73">
        <v>33</v>
      </c>
      <c r="IM249" s="73">
        <v>33</v>
      </c>
      <c r="IN249" s="4"/>
      <c r="IO249" s="73">
        <v>1</v>
      </c>
      <c r="IP249" s="4" t="s">
        <v>1557</v>
      </c>
      <c r="IQ249" s="4" t="s">
        <v>3028</v>
      </c>
      <c r="IR249" s="73">
        <v>17</v>
      </c>
      <c r="IS249" s="4"/>
      <c r="IT249" s="73">
        <v>0</v>
      </c>
      <c r="IU249" s="4" t="s">
        <v>3029</v>
      </c>
      <c r="IV249" s="73">
        <v>21</v>
      </c>
      <c r="IW249" s="4"/>
      <c r="IX249" s="73">
        <v>1</v>
      </c>
      <c r="IY249" s="4" t="s">
        <v>3030</v>
      </c>
      <c r="IZ249" s="4" t="s">
        <v>435</v>
      </c>
      <c r="JA249" s="73">
        <v>40</v>
      </c>
      <c r="JB249" s="4"/>
      <c r="JC249" s="73">
        <v>1</v>
      </c>
      <c r="JD249" s="73">
        <v>2.5</v>
      </c>
      <c r="JE249" s="73">
        <v>2</v>
      </c>
      <c r="JF249" s="73">
        <v>0.5</v>
      </c>
      <c r="JG249" s="73">
        <v>0</v>
      </c>
      <c r="JH249" s="4" t="s">
        <v>3031</v>
      </c>
      <c r="JI249" s="7">
        <v>0</v>
      </c>
      <c r="JJ249" s="7">
        <v>3</v>
      </c>
      <c r="JK249" s="7">
        <v>4</v>
      </c>
      <c r="JL249" s="7">
        <v>1</v>
      </c>
      <c r="JM249" s="4" t="s">
        <v>3032</v>
      </c>
      <c r="JN249" s="7">
        <v>1</v>
      </c>
      <c r="JO249" s="7">
        <v>2</v>
      </c>
      <c r="JP249" s="7">
        <v>2</v>
      </c>
      <c r="JQ249" s="7">
        <v>3</v>
      </c>
      <c r="JR249" s="7">
        <v>1</v>
      </c>
      <c r="JS249" s="4" t="s">
        <v>3033</v>
      </c>
      <c r="JT249" s="7">
        <v>2</v>
      </c>
      <c r="JU249" s="7">
        <v>1</v>
      </c>
      <c r="JV249" s="4" t="s">
        <v>3034</v>
      </c>
      <c r="JW249" s="7">
        <v>1</v>
      </c>
      <c r="JX249" s="7">
        <v>2</v>
      </c>
      <c r="JY249" s="7">
        <v>1</v>
      </c>
      <c r="JZ249" s="7">
        <v>1</v>
      </c>
      <c r="KA249" s="7">
        <v>0</v>
      </c>
      <c r="KB249" s="4" t="s">
        <v>313</v>
      </c>
      <c r="KC249" s="4" t="s">
        <v>313</v>
      </c>
      <c r="KD249" s="7">
        <v>2</v>
      </c>
      <c r="KE249" s="7">
        <v>7.4480000000000004</v>
      </c>
      <c r="KF249" s="7">
        <v>34.287999999999997</v>
      </c>
      <c r="KG249" s="7">
        <v>43.887</v>
      </c>
      <c r="KH249" s="7">
        <v>5</v>
      </c>
      <c r="KI249" s="7">
        <v>4</v>
      </c>
      <c r="KJ249" s="7">
        <v>3</v>
      </c>
      <c r="KK249" s="7">
        <v>2</v>
      </c>
      <c r="KL249" s="7">
        <v>1</v>
      </c>
      <c r="KM249" s="7">
        <v>1</v>
      </c>
      <c r="KN249" s="7">
        <v>10</v>
      </c>
      <c r="KO249" s="7">
        <v>2</v>
      </c>
      <c r="KP249" s="4" t="s">
        <v>336</v>
      </c>
      <c r="KQ249" s="4" t="s">
        <v>313</v>
      </c>
      <c r="KR249" s="7">
        <v>0</v>
      </c>
      <c r="KS249" s="4" t="s">
        <v>336</v>
      </c>
      <c r="KT249" s="4" t="s">
        <v>313</v>
      </c>
      <c r="KU249" s="7">
        <v>4</v>
      </c>
      <c r="KV249" s="7">
        <v>5</v>
      </c>
      <c r="KW249" s="7">
        <v>4</v>
      </c>
      <c r="KX249" s="7">
        <v>3</v>
      </c>
      <c r="KY249" s="7">
        <v>3</v>
      </c>
      <c r="KZ249" s="7">
        <v>3</v>
      </c>
      <c r="LA249" s="7">
        <v>3</v>
      </c>
      <c r="LB249" s="7">
        <v>4</v>
      </c>
      <c r="LC249" s="7">
        <v>3</v>
      </c>
      <c r="LD249" s="7">
        <v>4</v>
      </c>
      <c r="LE249" s="7">
        <v>5</v>
      </c>
      <c r="LF249" s="7">
        <v>4</v>
      </c>
      <c r="LG249" s="7">
        <v>4</v>
      </c>
      <c r="LH249" s="7">
        <v>5</v>
      </c>
      <c r="LI249" s="7">
        <v>5</v>
      </c>
      <c r="LJ249" s="7">
        <v>4</v>
      </c>
      <c r="LK249" s="7">
        <v>2</v>
      </c>
      <c r="LL249" s="7">
        <v>3</v>
      </c>
      <c r="LM249" s="7">
        <v>4</v>
      </c>
      <c r="LN249" s="7">
        <v>4</v>
      </c>
      <c r="LO249" s="7">
        <v>4</v>
      </c>
      <c r="LP249" s="7">
        <v>5</v>
      </c>
      <c r="LQ249" s="7">
        <v>4</v>
      </c>
      <c r="LR249" s="7">
        <v>3</v>
      </c>
      <c r="LS249" s="7">
        <v>3</v>
      </c>
      <c r="LT249" s="7">
        <v>4</v>
      </c>
      <c r="LU249" s="7">
        <v>4</v>
      </c>
      <c r="LV249" s="4" t="s">
        <v>3035</v>
      </c>
      <c r="LW249" s="4" t="s">
        <v>3036</v>
      </c>
      <c r="LX249" s="4" t="s">
        <v>3037</v>
      </c>
      <c r="LY249" s="4" t="s">
        <v>3038</v>
      </c>
      <c r="LZ249" s="7">
        <v>54</v>
      </c>
      <c r="MA249">
        <f t="shared" si="175"/>
        <v>6</v>
      </c>
      <c r="MB249">
        <f t="shared" si="176"/>
        <v>15</v>
      </c>
      <c r="MC249">
        <f t="shared" si="177"/>
        <v>12</v>
      </c>
      <c r="MD249">
        <f t="shared" si="178"/>
        <v>11</v>
      </c>
      <c r="ME249">
        <f t="shared" si="208"/>
        <v>45</v>
      </c>
      <c r="MF249">
        <f t="shared" si="209"/>
        <v>1</v>
      </c>
      <c r="MG249">
        <f t="shared" si="210"/>
        <v>2.5</v>
      </c>
      <c r="MH249">
        <f t="shared" si="211"/>
        <v>2.4</v>
      </c>
      <c r="MI249">
        <f t="shared" si="212"/>
        <v>2.2000000000000002</v>
      </c>
      <c r="MJ249">
        <f t="shared" si="213"/>
        <v>3.75</v>
      </c>
      <c r="MK249">
        <f t="shared" si="214"/>
        <v>1.4</v>
      </c>
      <c r="ML249">
        <f t="shared" si="215"/>
        <v>1.6</v>
      </c>
      <c r="MM249">
        <f t="shared" si="216"/>
        <v>2</v>
      </c>
      <c r="MN249">
        <f t="shared" si="217"/>
        <v>2</v>
      </c>
      <c r="MO249">
        <f t="shared" si="218"/>
        <v>1.5</v>
      </c>
      <c r="MP249">
        <f t="shared" si="219"/>
        <v>1.6666666666666667</v>
      </c>
      <c r="MQ249">
        <f t="shared" si="220"/>
        <v>2</v>
      </c>
      <c r="MR249">
        <f t="shared" si="221"/>
        <v>1.3333333333333333</v>
      </c>
      <c r="MS249">
        <f t="shared" si="222"/>
        <v>96.142857142857139</v>
      </c>
      <c r="MT249">
        <f t="shared" si="223"/>
        <v>96.428571428571431</v>
      </c>
      <c r="MU249" s="77">
        <f t="shared" si="179"/>
        <v>1</v>
      </c>
      <c r="MV249">
        <f t="shared" si="180"/>
        <v>0</v>
      </c>
      <c r="MW249">
        <v>1</v>
      </c>
      <c r="MX249">
        <v>1</v>
      </c>
      <c r="MY249">
        <f t="shared" si="181"/>
        <v>0</v>
      </c>
      <c r="MZ249">
        <v>1</v>
      </c>
      <c r="NA249">
        <v>1</v>
      </c>
      <c r="NB249">
        <f t="shared" si="182"/>
        <v>1</v>
      </c>
      <c r="NC249">
        <f t="shared" si="183"/>
        <v>1</v>
      </c>
      <c r="ND249">
        <f t="shared" si="184"/>
        <v>0</v>
      </c>
      <c r="NE249">
        <f t="shared" si="185"/>
        <v>0</v>
      </c>
      <c r="NF249">
        <f t="shared" si="186"/>
        <v>0</v>
      </c>
      <c r="NG249">
        <f t="shared" si="187"/>
        <v>1</v>
      </c>
      <c r="NH249">
        <f t="shared" si="188"/>
        <v>1</v>
      </c>
      <c r="NI249">
        <f t="shared" si="189"/>
        <v>1</v>
      </c>
      <c r="NJ249">
        <f t="shared" si="190"/>
        <v>0</v>
      </c>
      <c r="NK249">
        <f t="shared" si="191"/>
        <v>1</v>
      </c>
      <c r="NL249">
        <f t="shared" si="192"/>
        <v>1</v>
      </c>
      <c r="NM249">
        <f t="shared" si="193"/>
        <v>0</v>
      </c>
      <c r="NN249" s="77">
        <f t="shared" si="194"/>
        <v>0</v>
      </c>
      <c r="NO249" s="77">
        <f t="shared" si="195"/>
        <v>0</v>
      </c>
      <c r="NP249" s="77">
        <f t="shared" si="196"/>
        <v>1</v>
      </c>
      <c r="NQ249" s="77">
        <f t="shared" si="197"/>
        <v>1</v>
      </c>
      <c r="NR249" s="77">
        <f t="shared" si="198"/>
        <v>1</v>
      </c>
      <c r="NS249" s="77">
        <f t="shared" si="199"/>
        <v>1</v>
      </c>
      <c r="NT249" s="77">
        <f t="shared" si="200"/>
        <v>1</v>
      </c>
      <c r="NU249" s="77">
        <f t="shared" si="201"/>
        <v>1</v>
      </c>
      <c r="NV249" s="77">
        <f t="shared" si="202"/>
        <v>1</v>
      </c>
      <c r="NW249" s="77" t="e">
        <f>IF(LEN(VLOOKUP(I:I,#REF!, 2, 0))=0, "", VLOOKUP(I:I,#REF!, 2, 0))</f>
        <v>#REF!</v>
      </c>
      <c r="NX249" s="77" t="e">
        <f>IF(LEN(VLOOKUP(I:I,#REF!, 3, 0))=0, "", VLOOKUP(I:I,#REF!, 3, 0))</f>
        <v>#REF!</v>
      </c>
      <c r="NY249" s="77">
        <f t="shared" si="224"/>
        <v>0.66666666666666663</v>
      </c>
      <c r="NZ249" s="77">
        <f t="shared" si="225"/>
        <v>1</v>
      </c>
      <c r="OA249" s="77">
        <f t="shared" si="226"/>
        <v>0</v>
      </c>
      <c r="OB249" s="77">
        <f t="shared" si="203"/>
        <v>0.5</v>
      </c>
      <c r="OC249">
        <f t="shared" si="204"/>
        <v>0.5</v>
      </c>
      <c r="OD249" s="77">
        <f t="shared" si="227"/>
        <v>0.5</v>
      </c>
      <c r="OE249">
        <f t="shared" si="205"/>
        <v>0.73333333333333328</v>
      </c>
      <c r="OF249">
        <f t="shared" si="206"/>
        <v>0.81818181818181823</v>
      </c>
      <c r="OG249" t="e">
        <f t="shared" si="228"/>
        <v>#REF!</v>
      </c>
      <c r="OH249">
        <f t="shared" si="207"/>
        <v>0.58333333333333337</v>
      </c>
      <c r="OI249">
        <f t="shared" si="229"/>
        <v>0.25</v>
      </c>
      <c r="OJ249" s="77">
        <f t="shared" si="230"/>
        <v>0.75</v>
      </c>
      <c r="OK249" t="e">
        <f>IF(LEN(VLOOKUP(I:I,#REF!, 2, 0))=0, "", VLOOKUP(I:I,#REF!, 2, 0))</f>
        <v>#REF!</v>
      </c>
      <c r="OL249" t="e">
        <f>IF(LEN(VLOOKUP(I:I,#REF!, 3, 0))=0, "", VLOOKUP(I:I,#REF!, 3, 0))</f>
        <v>#REF!</v>
      </c>
      <c r="OM249">
        <v>3</v>
      </c>
      <c r="ON249">
        <v>1</v>
      </c>
      <c r="OO249" s="1">
        <v>1</v>
      </c>
      <c r="OP249">
        <f t="shared" si="231"/>
        <v>13</v>
      </c>
      <c r="OQ249">
        <v>0</v>
      </c>
      <c r="OR249">
        <v>8</v>
      </c>
      <c r="OS249">
        <f t="shared" si="232"/>
        <v>4</v>
      </c>
    </row>
    <row r="250" spans="3:409" ht="18" customHeight="1">
      <c r="F250">
        <v>1</v>
      </c>
      <c r="G250">
        <v>1</v>
      </c>
      <c r="H250" s="110" t="s">
        <v>3039</v>
      </c>
      <c r="I250" s="110" t="s">
        <v>3039</v>
      </c>
      <c r="J250" s="5"/>
      <c r="K250" s="6">
        <v>44270.41909722222</v>
      </c>
      <c r="L250" s="6">
        <v>44271.674502314818</v>
      </c>
      <c r="M250" s="7">
        <v>100</v>
      </c>
      <c r="N250" s="7">
        <v>2</v>
      </c>
      <c r="O250" s="73">
        <v>1</v>
      </c>
      <c r="P250" s="4" t="s">
        <v>313</v>
      </c>
      <c r="Q250" s="7">
        <v>108466</v>
      </c>
      <c r="R250" s="7">
        <v>1</v>
      </c>
      <c r="S250" s="6">
        <v>44271.674508113429</v>
      </c>
      <c r="T250" s="4" t="s">
        <v>314</v>
      </c>
      <c r="U250" s="4" t="s">
        <v>2136</v>
      </c>
      <c r="V250" s="4" t="s">
        <v>2137</v>
      </c>
      <c r="W250" s="4" t="s">
        <v>317</v>
      </c>
      <c r="X250" s="7">
        <v>25.742999999999999</v>
      </c>
      <c r="Y250" s="7">
        <v>57.996000000000002</v>
      </c>
      <c r="Z250" s="7">
        <v>60.802</v>
      </c>
      <c r="AA250" s="7">
        <v>2</v>
      </c>
      <c r="AB250" s="7">
        <v>4</v>
      </c>
      <c r="AC250" s="7">
        <v>0</v>
      </c>
      <c r="AD250" s="7">
        <v>2</v>
      </c>
      <c r="AE250" s="7">
        <v>2</v>
      </c>
      <c r="AF250" s="7">
        <v>3</v>
      </c>
      <c r="AG250" s="7">
        <v>2</v>
      </c>
      <c r="AH250" s="7">
        <v>3</v>
      </c>
      <c r="AI250" s="7">
        <v>0</v>
      </c>
      <c r="AJ250" s="4" t="s">
        <v>3040</v>
      </c>
      <c r="AK250" s="7">
        <v>2.5920000000000001</v>
      </c>
      <c r="AL250" s="7">
        <v>6.7869999999999999</v>
      </c>
      <c r="AM250" s="7">
        <v>9.0340000000000007</v>
      </c>
      <c r="AN250" s="7">
        <v>2</v>
      </c>
      <c r="AO250" s="7">
        <v>4</v>
      </c>
      <c r="AP250" s="7">
        <v>0</v>
      </c>
      <c r="AQ250" s="7">
        <v>60.933999999999997</v>
      </c>
      <c r="AR250" s="7">
        <v>462.41899999999998</v>
      </c>
      <c r="AS250" s="7">
        <v>1382.6</v>
      </c>
      <c r="AT250" s="7">
        <v>3</v>
      </c>
      <c r="AU250" s="7">
        <v>199.244</v>
      </c>
      <c r="AV250" s="7">
        <v>431.904</v>
      </c>
      <c r="AW250" s="7">
        <v>432.71800000000002</v>
      </c>
      <c r="AX250" s="7">
        <v>11</v>
      </c>
      <c r="AY250" s="4" t="s">
        <v>880</v>
      </c>
      <c r="AZ250" s="4" t="s">
        <v>377</v>
      </c>
      <c r="BA250" s="4"/>
      <c r="BB250" s="73">
        <v>1</v>
      </c>
      <c r="BC250" s="4" t="s">
        <v>3041</v>
      </c>
      <c r="BD250" s="7">
        <v>184.482</v>
      </c>
      <c r="BE250" s="7">
        <v>788.45799999999997</v>
      </c>
      <c r="BF250" s="7">
        <v>802.98599999999999</v>
      </c>
      <c r="BG250" s="7">
        <v>3</v>
      </c>
      <c r="BH250" s="7">
        <v>8.3810000000000002</v>
      </c>
      <c r="BI250" s="7">
        <v>36.656999999999996</v>
      </c>
      <c r="BJ250" s="7">
        <v>38.514000000000003</v>
      </c>
      <c r="BK250" s="7">
        <v>2</v>
      </c>
      <c r="BL250" s="4" t="s">
        <v>2413</v>
      </c>
      <c r="BM250" s="7">
        <v>195.65799999999999</v>
      </c>
      <c r="BN250" s="7">
        <v>195.65799999999999</v>
      </c>
      <c r="BO250" s="7">
        <v>228.066</v>
      </c>
      <c r="BP250" s="7">
        <v>1</v>
      </c>
      <c r="BQ250" s="7">
        <v>100</v>
      </c>
      <c r="BR250" s="7">
        <v>91</v>
      </c>
      <c r="BS250" s="7">
        <v>6.8380000000000001</v>
      </c>
      <c r="BT250" s="7">
        <v>1092.1790000000001</v>
      </c>
      <c r="BU250" s="7">
        <v>1093.759</v>
      </c>
      <c r="BV250" s="7">
        <v>32</v>
      </c>
      <c r="BW250" s="4" t="s">
        <v>3042</v>
      </c>
      <c r="BX250" s="4" t="s">
        <v>510</v>
      </c>
      <c r="BY250" s="4" t="s">
        <v>956</v>
      </c>
      <c r="BZ250" s="73">
        <v>1</v>
      </c>
      <c r="CA250" s="4" t="s">
        <v>3043</v>
      </c>
      <c r="CB250" s="7">
        <v>39.19</v>
      </c>
      <c r="CC250" s="7">
        <v>302.08699999999999</v>
      </c>
      <c r="CD250" s="7">
        <v>418.89600000000002</v>
      </c>
      <c r="CE250" s="7">
        <v>13</v>
      </c>
      <c r="CF250" s="7">
        <v>100</v>
      </c>
      <c r="CG250" s="7">
        <v>100</v>
      </c>
      <c r="CH250" s="7">
        <v>37.726999999999997</v>
      </c>
      <c r="CI250" s="7">
        <v>44.197000000000003</v>
      </c>
      <c r="CJ250" s="7">
        <v>53.237000000000002</v>
      </c>
      <c r="CK250" s="7">
        <v>3</v>
      </c>
      <c r="CL250" s="97" t="s">
        <v>1680</v>
      </c>
      <c r="CM250" s="94" t="s">
        <v>414</v>
      </c>
      <c r="CN250" s="7">
        <v>0</v>
      </c>
      <c r="CO250" s="7">
        <v>0</v>
      </c>
      <c r="CP250" s="7">
        <v>160.21199999999999</v>
      </c>
      <c r="CQ250" s="7">
        <v>0</v>
      </c>
      <c r="CR250" s="7">
        <v>100</v>
      </c>
      <c r="CS250" s="7">
        <v>100</v>
      </c>
      <c r="CT250" s="7">
        <v>4</v>
      </c>
      <c r="CU250" s="7">
        <v>1</v>
      </c>
      <c r="CV250" s="4" t="s">
        <v>3044</v>
      </c>
      <c r="CW250" s="7">
        <v>205.31100000000001</v>
      </c>
      <c r="CX250" s="7">
        <v>484.41300000000001</v>
      </c>
      <c r="CY250" s="7">
        <v>607.40099999999995</v>
      </c>
      <c r="CZ250" s="7">
        <v>2</v>
      </c>
      <c r="DA250" s="7">
        <v>2.7229999999999999</v>
      </c>
      <c r="DB250" s="7">
        <v>9.5559999999999992</v>
      </c>
      <c r="DC250" s="7">
        <v>21.437999999999999</v>
      </c>
      <c r="DD250" s="7">
        <v>3</v>
      </c>
      <c r="DE250" s="4" t="s">
        <v>2413</v>
      </c>
      <c r="DF250" s="7">
        <v>0</v>
      </c>
      <c r="DG250" s="7">
        <v>0</v>
      </c>
      <c r="DH250" s="7">
        <v>37.299999999999997</v>
      </c>
      <c r="DI250" s="7">
        <v>0</v>
      </c>
      <c r="DJ250" s="7">
        <v>100</v>
      </c>
      <c r="DK250" s="7">
        <v>100</v>
      </c>
      <c r="DL250" s="7">
        <v>22.896999999999998</v>
      </c>
      <c r="DM250" s="7">
        <v>136.38399999999999</v>
      </c>
      <c r="DN250" s="7">
        <v>138.24100000000001</v>
      </c>
      <c r="DO250" s="7">
        <v>4</v>
      </c>
      <c r="DP250" s="4" t="s">
        <v>1116</v>
      </c>
      <c r="DQ250" s="4" t="s">
        <v>510</v>
      </c>
      <c r="DR250" s="4" t="s">
        <v>956</v>
      </c>
      <c r="DS250" s="73">
        <v>1</v>
      </c>
      <c r="DT250" s="4" t="s">
        <v>3045</v>
      </c>
      <c r="DU250" s="7">
        <v>0</v>
      </c>
      <c r="DV250" s="7">
        <v>0</v>
      </c>
      <c r="DW250" s="7">
        <v>192.15</v>
      </c>
      <c r="DX250" s="7">
        <v>0</v>
      </c>
      <c r="DY250" s="7">
        <v>100</v>
      </c>
      <c r="DZ250" s="7">
        <v>96</v>
      </c>
      <c r="EA250" s="7">
        <v>27.588999999999999</v>
      </c>
      <c r="EB250" s="7">
        <v>35.545999999999999</v>
      </c>
      <c r="EC250" s="7">
        <v>42.878999999999998</v>
      </c>
      <c r="ED250" s="7">
        <v>2</v>
      </c>
      <c r="EE250" s="94" t="s">
        <v>1368</v>
      </c>
      <c r="EF250" s="94" t="s">
        <v>1684</v>
      </c>
      <c r="EG250" s="7">
        <v>0</v>
      </c>
      <c r="EH250" s="7">
        <v>0</v>
      </c>
      <c r="EI250" s="7">
        <v>176.87100000000001</v>
      </c>
      <c r="EJ250" s="7">
        <v>0</v>
      </c>
      <c r="EK250" s="7">
        <v>100</v>
      </c>
      <c r="EL250" s="7">
        <v>95</v>
      </c>
      <c r="EM250" s="7">
        <v>4</v>
      </c>
      <c r="EN250" s="7">
        <v>0</v>
      </c>
      <c r="EO250" s="4" t="s">
        <v>3046</v>
      </c>
      <c r="EP250" s="7">
        <v>10.856999999999999</v>
      </c>
      <c r="EQ250" s="7">
        <v>49.374000000000002</v>
      </c>
      <c r="ER250" s="7">
        <v>52.4</v>
      </c>
      <c r="ES250" s="7">
        <v>2</v>
      </c>
      <c r="ET250" s="4" t="s">
        <v>345</v>
      </c>
      <c r="EU250" s="7">
        <v>0</v>
      </c>
      <c r="EV250" s="7">
        <v>0</v>
      </c>
      <c r="EW250" s="7">
        <v>336.887</v>
      </c>
      <c r="EX250" s="7">
        <v>0</v>
      </c>
      <c r="EY250" s="7">
        <v>90</v>
      </c>
      <c r="EZ250" s="7">
        <v>95</v>
      </c>
      <c r="FA250" s="7">
        <v>356.06099999999998</v>
      </c>
      <c r="FB250" s="7">
        <v>445.13799999999998</v>
      </c>
      <c r="FC250" s="7">
        <v>446.33600000000001</v>
      </c>
      <c r="FD250" s="7">
        <v>9</v>
      </c>
      <c r="FE250" s="4" t="s">
        <v>3047</v>
      </c>
      <c r="FF250" s="7">
        <v>3</v>
      </c>
      <c r="FG250" s="7">
        <v>4</v>
      </c>
      <c r="FH250" s="7">
        <v>4</v>
      </c>
      <c r="FI250" s="7">
        <v>0</v>
      </c>
      <c r="FJ250" s="7">
        <v>1</v>
      </c>
      <c r="FK250" s="7">
        <v>0</v>
      </c>
      <c r="FL250" s="4" t="s">
        <v>370</v>
      </c>
      <c r="FM250" s="4" t="s">
        <v>313</v>
      </c>
      <c r="FN250" s="7">
        <v>1</v>
      </c>
      <c r="FO250" s="7">
        <v>86.18</v>
      </c>
      <c r="FP250" s="7">
        <v>122.03700000000001</v>
      </c>
      <c r="FQ250" s="7">
        <v>124.675</v>
      </c>
      <c r="FR250" s="7">
        <v>6</v>
      </c>
      <c r="FS250" s="4" t="s">
        <v>323</v>
      </c>
      <c r="FT250" s="4" t="s">
        <v>323</v>
      </c>
      <c r="FU250" s="4"/>
      <c r="FV250" s="73">
        <v>1</v>
      </c>
      <c r="FW250" s="4" t="s">
        <v>3048</v>
      </c>
      <c r="FX250" s="4" t="s">
        <v>343</v>
      </c>
      <c r="FY250" s="7">
        <v>27.353000000000002</v>
      </c>
      <c r="FZ250" s="7">
        <v>275.68400000000003</v>
      </c>
      <c r="GA250" s="7">
        <v>278.28100000000001</v>
      </c>
      <c r="GB250" s="7">
        <v>14</v>
      </c>
      <c r="GC250" s="4" t="s">
        <v>368</v>
      </c>
      <c r="GD250" s="4" t="s">
        <v>368</v>
      </c>
      <c r="GE250" s="4"/>
      <c r="GF250" s="73">
        <v>1</v>
      </c>
      <c r="GG250" s="4" t="s">
        <v>3049</v>
      </c>
      <c r="GH250" s="4" t="s">
        <v>1274</v>
      </c>
      <c r="GI250" s="7">
        <v>53.773000000000003</v>
      </c>
      <c r="GJ250" s="7">
        <v>56.844999999999999</v>
      </c>
      <c r="GK250" s="7">
        <v>92.727000000000004</v>
      </c>
      <c r="GL250" s="7">
        <v>2</v>
      </c>
      <c r="GM250" s="7">
        <v>2</v>
      </c>
      <c r="GN250" s="4" t="s">
        <v>3050</v>
      </c>
      <c r="GO250" s="7">
        <v>69.054000000000002</v>
      </c>
      <c r="GP250" s="7">
        <v>69.054000000000002</v>
      </c>
      <c r="GQ250" s="7">
        <v>71.164000000000001</v>
      </c>
      <c r="GR250" s="7">
        <v>1</v>
      </c>
      <c r="GS250" s="7">
        <v>1</v>
      </c>
      <c r="GT250" s="7">
        <v>4</v>
      </c>
      <c r="GU250" s="7">
        <v>0</v>
      </c>
      <c r="GV250" s="7">
        <v>3</v>
      </c>
      <c r="GW250" s="4" t="s">
        <v>448</v>
      </c>
      <c r="GX250" s="7">
        <v>15.092000000000001</v>
      </c>
      <c r="GY250" s="7">
        <v>63.487000000000002</v>
      </c>
      <c r="GZ250" s="7">
        <v>64.697999999999993</v>
      </c>
      <c r="HA250" s="7">
        <v>8</v>
      </c>
      <c r="HB250" s="7">
        <v>3</v>
      </c>
      <c r="HC250" s="7">
        <v>1</v>
      </c>
      <c r="HD250" s="7">
        <v>1</v>
      </c>
      <c r="HE250" s="7">
        <v>3</v>
      </c>
      <c r="HF250" s="7">
        <v>5</v>
      </c>
      <c r="HG250" s="7">
        <v>6</v>
      </c>
      <c r="HH250" s="7">
        <v>6</v>
      </c>
      <c r="HI250" s="4" t="s">
        <v>346</v>
      </c>
      <c r="HJ250" s="4" t="s">
        <v>347</v>
      </c>
      <c r="HK250" s="8"/>
      <c r="HL250" s="4" t="s">
        <v>3039</v>
      </c>
      <c r="HM250" s="6">
        <v>44273.420370370368</v>
      </c>
      <c r="HN250" s="6">
        <v>44273.476087962961</v>
      </c>
      <c r="HO250" s="7">
        <v>100</v>
      </c>
      <c r="HP250" s="7">
        <v>4814</v>
      </c>
      <c r="HQ250" s="7">
        <v>1</v>
      </c>
      <c r="HR250" s="6">
        <v>44273.476099039355</v>
      </c>
      <c r="HS250" s="4" t="s">
        <v>314</v>
      </c>
      <c r="HT250" s="4" t="s">
        <v>2136</v>
      </c>
      <c r="HU250" s="4" t="s">
        <v>2137</v>
      </c>
      <c r="HV250" s="4" t="s">
        <v>317</v>
      </c>
      <c r="HW250" s="7">
        <v>1</v>
      </c>
      <c r="HX250" s="7">
        <v>2</v>
      </c>
      <c r="HY250" s="7">
        <v>1</v>
      </c>
      <c r="HZ250" s="7">
        <v>1</v>
      </c>
      <c r="IA250" s="7">
        <v>1</v>
      </c>
      <c r="IB250" s="7">
        <v>2</v>
      </c>
      <c r="IC250" s="7">
        <v>3</v>
      </c>
      <c r="ID250" s="7">
        <v>4</v>
      </c>
      <c r="IE250" s="4" t="s">
        <v>3051</v>
      </c>
      <c r="IF250" s="7">
        <v>4</v>
      </c>
      <c r="IG250" s="7">
        <v>0</v>
      </c>
      <c r="IH250" s="4" t="s">
        <v>427</v>
      </c>
      <c r="II250" s="4" t="s">
        <v>391</v>
      </c>
      <c r="IJ250" s="4"/>
      <c r="IK250" s="73">
        <v>1</v>
      </c>
      <c r="IL250" s="4" t="s">
        <v>3052</v>
      </c>
      <c r="IM250" s="73">
        <v>33</v>
      </c>
      <c r="IN250" s="4"/>
      <c r="IO250" s="73">
        <v>1</v>
      </c>
      <c r="IP250" s="4" t="s">
        <v>3053</v>
      </c>
      <c r="IQ250" s="4" t="s">
        <v>3054</v>
      </c>
      <c r="IR250" s="73">
        <v>22</v>
      </c>
      <c r="IS250" s="4"/>
      <c r="IT250" s="73">
        <v>1</v>
      </c>
      <c r="IU250" s="4" t="s">
        <v>3055</v>
      </c>
      <c r="IV250" s="73">
        <v>20</v>
      </c>
      <c r="IW250" s="73">
        <v>0.997</v>
      </c>
      <c r="IX250" s="73">
        <v>0</v>
      </c>
      <c r="IY250" s="4" t="s">
        <v>3056</v>
      </c>
      <c r="IZ250" s="4" t="s">
        <v>1150</v>
      </c>
      <c r="JA250" s="73">
        <v>40</v>
      </c>
      <c r="JB250" s="4"/>
      <c r="JC250" s="73">
        <v>1</v>
      </c>
      <c r="JD250" s="4" t="s">
        <v>3057</v>
      </c>
      <c r="JE250" s="73">
        <v>56</v>
      </c>
      <c r="JF250" s="4"/>
      <c r="JG250" s="73">
        <v>0</v>
      </c>
      <c r="JH250" s="4" t="s">
        <v>3058</v>
      </c>
      <c r="JI250" s="7">
        <v>4</v>
      </c>
      <c r="JJ250" s="7">
        <v>0</v>
      </c>
      <c r="JK250" s="7">
        <v>3</v>
      </c>
      <c r="JL250" s="7">
        <v>1</v>
      </c>
      <c r="JM250" s="4" t="s">
        <v>3059</v>
      </c>
      <c r="JN250" s="7">
        <v>1</v>
      </c>
      <c r="JO250" s="7">
        <v>2</v>
      </c>
      <c r="JP250" s="7">
        <v>2</v>
      </c>
      <c r="JQ250" s="7">
        <v>2</v>
      </c>
      <c r="JR250" s="7">
        <v>1</v>
      </c>
      <c r="JS250" s="4" t="s">
        <v>3060</v>
      </c>
      <c r="JT250" s="7">
        <v>2</v>
      </c>
      <c r="JU250" s="7">
        <v>1</v>
      </c>
      <c r="JV250" s="4" t="s">
        <v>3061</v>
      </c>
      <c r="JW250" s="7">
        <v>2</v>
      </c>
      <c r="JX250" s="7">
        <v>4</v>
      </c>
      <c r="JY250" s="7">
        <v>0</v>
      </c>
      <c r="JZ250" s="7">
        <v>1</v>
      </c>
      <c r="KA250" s="7">
        <v>0</v>
      </c>
      <c r="KB250" s="4" t="s">
        <v>370</v>
      </c>
      <c r="KC250" s="4" t="s">
        <v>313</v>
      </c>
      <c r="KD250" s="7">
        <v>1</v>
      </c>
      <c r="KE250" s="7">
        <v>11.096</v>
      </c>
      <c r="KF250" s="7">
        <v>40.621000000000002</v>
      </c>
      <c r="KG250" s="7">
        <v>44.44</v>
      </c>
      <c r="KH250" s="7">
        <v>5</v>
      </c>
      <c r="KI250" s="7">
        <v>6</v>
      </c>
      <c r="KJ250" s="7">
        <v>3</v>
      </c>
      <c r="KK250" s="7">
        <v>1</v>
      </c>
      <c r="KL250" s="7">
        <v>3</v>
      </c>
      <c r="KM250" s="7">
        <v>4</v>
      </c>
      <c r="KN250" s="7">
        <v>11</v>
      </c>
      <c r="KO250" s="7">
        <v>1</v>
      </c>
      <c r="KP250" s="4" t="s">
        <v>336</v>
      </c>
      <c r="KQ250" s="4" t="s">
        <v>313</v>
      </c>
      <c r="KR250" s="7">
        <v>0</v>
      </c>
      <c r="KS250" s="4" t="s">
        <v>336</v>
      </c>
      <c r="KT250" s="4" t="s">
        <v>313</v>
      </c>
      <c r="KU250" s="7">
        <v>5</v>
      </c>
      <c r="KV250" s="7">
        <v>4</v>
      </c>
      <c r="KW250" s="7">
        <v>5</v>
      </c>
      <c r="KX250" s="7">
        <v>5</v>
      </c>
      <c r="KY250" s="7">
        <v>4</v>
      </c>
      <c r="KZ250" s="7">
        <v>5</v>
      </c>
      <c r="LA250" s="7">
        <v>4</v>
      </c>
      <c r="LB250" s="7">
        <v>3</v>
      </c>
      <c r="LC250" s="7">
        <v>5</v>
      </c>
      <c r="LD250" s="7">
        <v>4</v>
      </c>
      <c r="LE250" s="7">
        <v>5</v>
      </c>
      <c r="LF250" s="7">
        <v>4</v>
      </c>
      <c r="LG250" s="7">
        <v>4</v>
      </c>
      <c r="LH250" s="7">
        <v>2</v>
      </c>
      <c r="LI250" s="7">
        <v>5</v>
      </c>
      <c r="LJ250" s="7">
        <v>2</v>
      </c>
      <c r="LK250" s="7">
        <v>2</v>
      </c>
      <c r="LL250" s="7">
        <v>2</v>
      </c>
      <c r="LM250" s="7">
        <v>5</v>
      </c>
      <c r="LN250" s="7">
        <v>5</v>
      </c>
      <c r="LO250" s="7">
        <v>3</v>
      </c>
      <c r="LP250" s="7">
        <v>4</v>
      </c>
      <c r="LQ250" s="7">
        <v>5</v>
      </c>
      <c r="LR250" s="7">
        <v>4</v>
      </c>
      <c r="LS250" s="7">
        <v>2</v>
      </c>
      <c r="LT250" s="7">
        <v>3</v>
      </c>
      <c r="LU250" s="7">
        <v>5</v>
      </c>
      <c r="LV250" s="4" t="s">
        <v>3062</v>
      </c>
      <c r="LW250" s="4" t="s">
        <v>3063</v>
      </c>
      <c r="LX250" s="4" t="s">
        <v>3064</v>
      </c>
      <c r="LY250" s="4" t="s">
        <v>3065</v>
      </c>
      <c r="LZ250" s="7">
        <v>59</v>
      </c>
      <c r="MA250">
        <f t="shared" si="175"/>
        <v>12</v>
      </c>
      <c r="MB250">
        <f t="shared" si="176"/>
        <v>12</v>
      </c>
      <c r="MC250">
        <f t="shared" si="177"/>
        <v>13</v>
      </c>
      <c r="MD250">
        <f t="shared" si="178"/>
        <v>17</v>
      </c>
      <c r="ME250">
        <f t="shared" si="208"/>
        <v>53</v>
      </c>
      <c r="MF250">
        <f t="shared" si="209"/>
        <v>2</v>
      </c>
      <c r="MG250">
        <f t="shared" si="210"/>
        <v>2</v>
      </c>
      <c r="MH250">
        <f t="shared" si="211"/>
        <v>2.6</v>
      </c>
      <c r="MI250">
        <f t="shared" si="212"/>
        <v>3.4</v>
      </c>
      <c r="MJ250">
        <f t="shared" si="213"/>
        <v>4.416666666666667</v>
      </c>
      <c r="MK250">
        <f t="shared" si="214"/>
        <v>0.2</v>
      </c>
      <c r="ML250">
        <f t="shared" si="215"/>
        <v>4</v>
      </c>
      <c r="MM250">
        <f t="shared" si="216"/>
        <v>0</v>
      </c>
      <c r="MN250">
        <f t="shared" si="217"/>
        <v>4</v>
      </c>
      <c r="MO250">
        <f t="shared" si="218"/>
        <v>0.16666666666666666</v>
      </c>
      <c r="MP250">
        <f t="shared" si="219"/>
        <v>4</v>
      </c>
      <c r="MQ250">
        <f t="shared" si="220"/>
        <v>0</v>
      </c>
      <c r="MR250">
        <f t="shared" si="221"/>
        <v>4</v>
      </c>
      <c r="MS250">
        <f t="shared" si="222"/>
        <v>98.571428571428569</v>
      </c>
      <c r="MT250">
        <f t="shared" si="223"/>
        <v>96.714285714285708</v>
      </c>
      <c r="MU250" s="77">
        <f t="shared" si="179"/>
        <v>1</v>
      </c>
      <c r="MV250">
        <f t="shared" si="180"/>
        <v>1</v>
      </c>
      <c r="MW250">
        <v>1</v>
      </c>
      <c r="MX250">
        <v>1</v>
      </c>
      <c r="MY250">
        <f t="shared" si="181"/>
        <v>1</v>
      </c>
      <c r="MZ250">
        <v>1</v>
      </c>
      <c r="NA250">
        <v>1</v>
      </c>
      <c r="NB250">
        <f t="shared" si="182"/>
        <v>1</v>
      </c>
      <c r="NC250">
        <f t="shared" si="183"/>
        <v>0</v>
      </c>
      <c r="ND250">
        <f t="shared" si="184"/>
        <v>1</v>
      </c>
      <c r="NE250">
        <f t="shared" si="185"/>
        <v>0</v>
      </c>
      <c r="NF250">
        <f t="shared" si="186"/>
        <v>0</v>
      </c>
      <c r="NG250">
        <f t="shared" si="187"/>
        <v>1</v>
      </c>
      <c r="NH250">
        <f t="shared" si="188"/>
        <v>1</v>
      </c>
      <c r="NI250">
        <f t="shared" si="189"/>
        <v>1</v>
      </c>
      <c r="NJ250">
        <f t="shared" si="190"/>
        <v>1</v>
      </c>
      <c r="NK250">
        <f t="shared" si="191"/>
        <v>0</v>
      </c>
      <c r="NL250">
        <f t="shared" si="192"/>
        <v>1</v>
      </c>
      <c r="NM250">
        <f t="shared" si="193"/>
        <v>0</v>
      </c>
      <c r="NN250" s="77">
        <f t="shared" si="194"/>
        <v>0.5</v>
      </c>
      <c r="NO250" s="77">
        <f t="shared" si="195"/>
        <v>0</v>
      </c>
      <c r="NP250" s="77">
        <f t="shared" si="196"/>
        <v>1</v>
      </c>
      <c r="NQ250" s="77">
        <f t="shared" si="197"/>
        <v>1</v>
      </c>
      <c r="NR250" s="77">
        <f t="shared" si="198"/>
        <v>1</v>
      </c>
      <c r="NS250" s="77">
        <f t="shared" si="199"/>
        <v>0</v>
      </c>
      <c r="NT250" s="77">
        <f t="shared" si="200"/>
        <v>1</v>
      </c>
      <c r="NU250" s="77">
        <f t="shared" si="201"/>
        <v>1</v>
      </c>
      <c r="NV250" s="77">
        <f t="shared" si="202"/>
        <v>1</v>
      </c>
      <c r="NW250" s="77" t="e">
        <f>IF(LEN(VLOOKUP(I:I,#REF!, 2, 0))=0, "", VLOOKUP(I:I,#REF!, 2, 0))</f>
        <v>#REF!</v>
      </c>
      <c r="NX250" s="77" t="e">
        <f>IF(LEN(VLOOKUP(I:I,#REF!, 3, 0))=0, "", VLOOKUP(I:I,#REF!, 3, 0))</f>
        <v>#REF!</v>
      </c>
      <c r="NY250" s="77">
        <f t="shared" si="224"/>
        <v>1</v>
      </c>
      <c r="NZ250" s="77">
        <f t="shared" si="225"/>
        <v>1</v>
      </c>
      <c r="OA250" s="77">
        <f t="shared" si="226"/>
        <v>1</v>
      </c>
      <c r="OB250" s="77">
        <f t="shared" si="203"/>
        <v>0.5</v>
      </c>
      <c r="OC250">
        <f t="shared" si="204"/>
        <v>1</v>
      </c>
      <c r="OD250" s="77">
        <f t="shared" si="227"/>
        <v>0.25</v>
      </c>
      <c r="OE250">
        <f t="shared" si="205"/>
        <v>0.7</v>
      </c>
      <c r="OF250">
        <f t="shared" si="206"/>
        <v>0.81818181818181823</v>
      </c>
      <c r="OG250" t="e">
        <f t="shared" si="228"/>
        <v>#REF!</v>
      </c>
      <c r="OH250">
        <f t="shared" si="207"/>
        <v>0.75</v>
      </c>
      <c r="OI250">
        <f t="shared" si="229"/>
        <v>1</v>
      </c>
      <c r="OJ250" s="77">
        <f t="shared" si="230"/>
        <v>0.625</v>
      </c>
      <c r="OK250" t="e">
        <f>IF(LEN(VLOOKUP(I:I,#REF!, 2, 0))=0, "", VLOOKUP(I:I,#REF!, 2, 0))</f>
        <v>#REF!</v>
      </c>
      <c r="OL250" t="e">
        <f>IF(LEN(VLOOKUP(I:I,#REF!, 3, 0))=0, "", VLOOKUP(I:I,#REF!, 3, 0))</f>
        <v>#REF!</v>
      </c>
      <c r="OM250">
        <v>3</v>
      </c>
      <c r="ON250">
        <v>1</v>
      </c>
      <c r="OO250" s="1">
        <v>1</v>
      </c>
      <c r="OP250">
        <f t="shared" si="231"/>
        <v>8</v>
      </c>
      <c r="OQ250">
        <v>0</v>
      </c>
      <c r="OR250">
        <v>8</v>
      </c>
      <c r="OS250">
        <f t="shared" si="232"/>
        <v>9</v>
      </c>
    </row>
    <row r="251" spans="3:409" ht="18" customHeight="1">
      <c r="F251">
        <v>1</v>
      </c>
      <c r="G251">
        <v>1</v>
      </c>
      <c r="H251" s="110" t="s">
        <v>3066</v>
      </c>
      <c r="I251" s="110" t="s">
        <v>3066</v>
      </c>
      <c r="J251" s="5"/>
      <c r="K251" s="6">
        <v>44270.427118055559</v>
      </c>
      <c r="L251" s="6">
        <v>44271.711041666669</v>
      </c>
      <c r="M251" s="7">
        <v>100</v>
      </c>
      <c r="N251" s="7">
        <v>2</v>
      </c>
      <c r="O251" s="73">
        <v>1</v>
      </c>
      <c r="P251" s="4" t="s">
        <v>313</v>
      </c>
      <c r="Q251" s="7">
        <v>110931</v>
      </c>
      <c r="R251" s="7">
        <v>1</v>
      </c>
      <c r="S251" s="6">
        <v>44271.711066539348</v>
      </c>
      <c r="T251" s="4" t="s">
        <v>314</v>
      </c>
      <c r="U251" s="4" t="s">
        <v>2136</v>
      </c>
      <c r="V251" s="4" t="s">
        <v>2137</v>
      </c>
      <c r="W251" s="4" t="s">
        <v>317</v>
      </c>
      <c r="X251" s="7">
        <v>2.0870000000000002</v>
      </c>
      <c r="Y251" s="7">
        <v>51.63</v>
      </c>
      <c r="Z251" s="7">
        <v>53.244</v>
      </c>
      <c r="AA251" s="7">
        <v>8</v>
      </c>
      <c r="AB251" s="7">
        <v>2</v>
      </c>
      <c r="AC251" s="7">
        <v>3</v>
      </c>
      <c r="AD251" s="7">
        <v>2</v>
      </c>
      <c r="AE251" s="7">
        <v>2</v>
      </c>
      <c r="AF251" s="7">
        <v>3</v>
      </c>
      <c r="AG251" s="7">
        <v>3</v>
      </c>
      <c r="AH251" s="7">
        <v>2</v>
      </c>
      <c r="AI251" s="7">
        <v>3</v>
      </c>
      <c r="AJ251" s="4" t="s">
        <v>594</v>
      </c>
      <c r="AK251" s="7">
        <v>9.4</v>
      </c>
      <c r="AL251" s="7">
        <v>28.866</v>
      </c>
      <c r="AM251" s="7">
        <v>30.562999999999999</v>
      </c>
      <c r="AN251" s="7">
        <v>5</v>
      </c>
      <c r="AO251" s="7">
        <v>2</v>
      </c>
      <c r="AP251" s="7">
        <v>2</v>
      </c>
      <c r="AQ251" s="7">
        <v>9.8629999999999995</v>
      </c>
      <c r="AR251" s="7">
        <v>808.63</v>
      </c>
      <c r="AS251" s="7">
        <v>809.53399999999999</v>
      </c>
      <c r="AT251" s="7">
        <v>22</v>
      </c>
      <c r="AU251" s="7">
        <v>4.6420000000000003</v>
      </c>
      <c r="AV251" s="7">
        <v>1623.0519999999999</v>
      </c>
      <c r="AW251" s="7">
        <v>1666.3050000000001</v>
      </c>
      <c r="AX251" s="7">
        <v>36</v>
      </c>
      <c r="AY251" s="4" t="s">
        <v>377</v>
      </c>
      <c r="AZ251" s="4" t="s">
        <v>377</v>
      </c>
      <c r="BA251" s="4"/>
      <c r="BB251" s="73">
        <v>1</v>
      </c>
      <c r="BC251" s="4" t="s">
        <v>3067</v>
      </c>
      <c r="BD251" s="7">
        <v>0</v>
      </c>
      <c r="BE251" s="7">
        <v>0</v>
      </c>
      <c r="BF251" s="7">
        <v>307.48</v>
      </c>
      <c r="BG251" s="7">
        <v>0</v>
      </c>
      <c r="BH251" s="7">
        <v>4.5449999999999999</v>
      </c>
      <c r="BI251" s="7">
        <v>17.058</v>
      </c>
      <c r="BJ251" s="7">
        <v>24.042000000000002</v>
      </c>
      <c r="BK251" s="7">
        <v>2</v>
      </c>
      <c r="BL251" s="4" t="s">
        <v>377</v>
      </c>
      <c r="BM251" s="7">
        <v>64.36</v>
      </c>
      <c r="BN251" s="7">
        <v>75.585999999999999</v>
      </c>
      <c r="BO251" s="7">
        <v>199.99700000000001</v>
      </c>
      <c r="BP251" s="7">
        <v>10</v>
      </c>
      <c r="BQ251" s="7">
        <v>49</v>
      </c>
      <c r="BR251" s="7">
        <v>0</v>
      </c>
      <c r="BS251" s="7">
        <v>2.4</v>
      </c>
      <c r="BT251" s="7">
        <v>2161.2139999999999</v>
      </c>
      <c r="BU251" s="7">
        <v>2165.9430000000002</v>
      </c>
      <c r="BV251" s="7">
        <v>24</v>
      </c>
      <c r="BW251" s="4" t="s">
        <v>510</v>
      </c>
      <c r="BX251" s="4" t="s">
        <v>510</v>
      </c>
      <c r="BY251" s="4"/>
      <c r="BZ251" s="73">
        <v>2</v>
      </c>
      <c r="CA251" s="4" t="s">
        <v>3068</v>
      </c>
      <c r="CB251" s="7">
        <v>38.777999999999999</v>
      </c>
      <c r="CC251" s="7">
        <v>38.777999999999999</v>
      </c>
      <c r="CD251" s="7">
        <v>50.140999999999998</v>
      </c>
      <c r="CE251" s="7">
        <v>1</v>
      </c>
      <c r="CF251" s="7">
        <v>18</v>
      </c>
      <c r="CG251" s="7">
        <v>5</v>
      </c>
      <c r="CH251" s="7">
        <v>288.44799999999998</v>
      </c>
      <c r="CI251" s="7">
        <v>1130.9100000000001</v>
      </c>
      <c r="CJ251" s="7">
        <v>1139.3530000000001</v>
      </c>
      <c r="CK251" s="7">
        <v>4</v>
      </c>
      <c r="CL251" s="97" t="s">
        <v>414</v>
      </c>
      <c r="CM251" s="94" t="s">
        <v>3069</v>
      </c>
      <c r="CN251" s="7">
        <v>139.72200000000001</v>
      </c>
      <c r="CO251" s="7">
        <v>384.35199999999998</v>
      </c>
      <c r="CP251" s="7">
        <v>387.02</v>
      </c>
      <c r="CQ251" s="7">
        <v>4</v>
      </c>
      <c r="CR251" s="7">
        <v>19</v>
      </c>
      <c r="CS251" s="7">
        <v>11</v>
      </c>
      <c r="CT251" s="7">
        <v>3</v>
      </c>
      <c r="CU251" s="7">
        <v>3</v>
      </c>
      <c r="CV251" s="4" t="s">
        <v>3070</v>
      </c>
      <c r="CW251" s="7">
        <v>0</v>
      </c>
      <c r="CX251" s="7">
        <v>0</v>
      </c>
      <c r="CY251" s="7">
        <v>267.18400000000003</v>
      </c>
      <c r="CZ251" s="7">
        <v>0</v>
      </c>
      <c r="DA251" s="7">
        <v>1.1779999999999999</v>
      </c>
      <c r="DB251" s="7">
        <v>118.80800000000001</v>
      </c>
      <c r="DC251" s="7">
        <v>120.464</v>
      </c>
      <c r="DD251" s="7">
        <v>11</v>
      </c>
      <c r="DE251" s="4" t="s">
        <v>377</v>
      </c>
      <c r="DF251" s="7">
        <v>62.847999999999999</v>
      </c>
      <c r="DG251" s="7">
        <v>62.847999999999999</v>
      </c>
      <c r="DH251" s="7">
        <v>87.004999999999995</v>
      </c>
      <c r="DI251" s="7">
        <v>1</v>
      </c>
      <c r="DJ251" s="7">
        <v>12</v>
      </c>
      <c r="DK251" s="7">
        <v>12</v>
      </c>
      <c r="DL251" s="7">
        <v>213.31299999999999</v>
      </c>
      <c r="DM251" s="7">
        <v>3342.6849999999999</v>
      </c>
      <c r="DN251" s="7">
        <v>3346.7</v>
      </c>
      <c r="DO251" s="7">
        <v>32</v>
      </c>
      <c r="DP251" s="4" t="s">
        <v>526</v>
      </c>
      <c r="DQ251" s="4" t="s">
        <v>526</v>
      </c>
      <c r="DR251" s="4"/>
      <c r="DS251" s="73">
        <v>0</v>
      </c>
      <c r="DT251" s="4" t="s">
        <v>3071</v>
      </c>
      <c r="DU251" s="7">
        <v>80.727999999999994</v>
      </c>
      <c r="DV251" s="7">
        <v>301.06200000000001</v>
      </c>
      <c r="DW251" s="7">
        <v>886.51400000000001</v>
      </c>
      <c r="DX251" s="7">
        <v>2</v>
      </c>
      <c r="DY251" s="7">
        <v>11</v>
      </c>
      <c r="DZ251" s="7">
        <v>11</v>
      </c>
      <c r="EA251" s="7">
        <v>50.631</v>
      </c>
      <c r="EB251" s="7">
        <v>238.52099999999999</v>
      </c>
      <c r="EC251" s="7">
        <v>248.21799999999999</v>
      </c>
      <c r="ED251" s="7">
        <v>5</v>
      </c>
      <c r="EE251" s="94" t="s">
        <v>417</v>
      </c>
      <c r="EF251" s="94" t="s">
        <v>3072</v>
      </c>
      <c r="EG251" s="7">
        <v>359.50200000000001</v>
      </c>
      <c r="EH251" s="7">
        <v>359.50200000000001</v>
      </c>
      <c r="EI251" s="7">
        <v>362.9</v>
      </c>
      <c r="EJ251" s="7">
        <v>1</v>
      </c>
      <c r="EK251" s="7">
        <v>15</v>
      </c>
      <c r="EL251" s="7">
        <v>14</v>
      </c>
      <c r="EM251" s="7">
        <v>3</v>
      </c>
      <c r="EN251" s="7">
        <v>3</v>
      </c>
      <c r="EO251" s="4" t="s">
        <v>418</v>
      </c>
      <c r="EP251" s="7">
        <v>1.4159999999999999</v>
      </c>
      <c r="EQ251" s="7">
        <v>112.744</v>
      </c>
      <c r="ER251" s="7">
        <v>115.13200000000001</v>
      </c>
      <c r="ES251" s="7">
        <v>6</v>
      </c>
      <c r="ET251" s="4" t="s">
        <v>1246</v>
      </c>
      <c r="EU251" s="7">
        <v>291.53899999999999</v>
      </c>
      <c r="EV251" s="7">
        <v>612.87</v>
      </c>
      <c r="EW251" s="7">
        <v>914.24800000000005</v>
      </c>
      <c r="EX251" s="7">
        <v>3</v>
      </c>
      <c r="EY251" s="7">
        <v>5</v>
      </c>
      <c r="EZ251" s="7">
        <v>5</v>
      </c>
      <c r="FA251" s="7">
        <v>10.763</v>
      </c>
      <c r="FB251" s="7">
        <v>1184.0160000000001</v>
      </c>
      <c r="FC251" s="7">
        <v>1188.442</v>
      </c>
      <c r="FD251" s="7">
        <v>19</v>
      </c>
      <c r="FE251" s="4" t="s">
        <v>3073</v>
      </c>
      <c r="FF251" s="7">
        <v>1</v>
      </c>
      <c r="FG251" s="7">
        <v>1</v>
      </c>
      <c r="FH251" s="7">
        <v>2</v>
      </c>
      <c r="FI251" s="7">
        <v>3</v>
      </c>
      <c r="FJ251" s="7">
        <v>2</v>
      </c>
      <c r="FK251" s="7">
        <v>1</v>
      </c>
      <c r="FL251" s="4" t="s">
        <v>336</v>
      </c>
      <c r="FM251" s="4" t="s">
        <v>3074</v>
      </c>
      <c r="FN251" s="7">
        <v>1</v>
      </c>
      <c r="FO251" s="7">
        <v>978.49099999999999</v>
      </c>
      <c r="FP251" s="7">
        <v>1127.866</v>
      </c>
      <c r="FQ251" s="7">
        <v>1129.9359999999999</v>
      </c>
      <c r="FR251" s="7">
        <v>10</v>
      </c>
      <c r="FS251" s="4" t="s">
        <v>420</v>
      </c>
      <c r="FT251" s="4" t="s">
        <v>323</v>
      </c>
      <c r="FU251" s="4"/>
      <c r="FV251" s="73">
        <v>1</v>
      </c>
      <c r="FW251" s="4" t="s">
        <v>3075</v>
      </c>
      <c r="FX251" s="4" t="s">
        <v>312</v>
      </c>
      <c r="FY251" s="7">
        <v>570.09799999999996</v>
      </c>
      <c r="FZ251" s="7">
        <v>667.60199999999998</v>
      </c>
      <c r="GA251" s="7">
        <v>669</v>
      </c>
      <c r="GB251" s="7">
        <v>6</v>
      </c>
      <c r="GC251" s="4" t="s">
        <v>357</v>
      </c>
      <c r="GD251" s="4" t="s">
        <v>357</v>
      </c>
      <c r="GE251" s="4"/>
      <c r="GF251" s="73">
        <v>0</v>
      </c>
      <c r="GG251" s="4" t="s">
        <v>3076</v>
      </c>
      <c r="GH251" s="4" t="s">
        <v>312</v>
      </c>
      <c r="GI251" s="7">
        <v>468.86799999999999</v>
      </c>
      <c r="GJ251" s="7">
        <v>473.3</v>
      </c>
      <c r="GK251" s="7">
        <v>521.18399999999997</v>
      </c>
      <c r="GL251" s="7">
        <v>2</v>
      </c>
      <c r="GM251" s="7">
        <v>3</v>
      </c>
      <c r="GN251" s="4" t="s">
        <v>3077</v>
      </c>
      <c r="GO251" s="7">
        <v>12.598000000000001</v>
      </c>
      <c r="GP251" s="7">
        <v>12.598000000000001</v>
      </c>
      <c r="GQ251" s="7">
        <v>14.956</v>
      </c>
      <c r="GR251" s="7">
        <v>1</v>
      </c>
      <c r="GS251" s="7">
        <v>1</v>
      </c>
      <c r="GT251" s="7">
        <v>1</v>
      </c>
      <c r="GU251" s="7">
        <v>3</v>
      </c>
      <c r="GV251" s="7">
        <v>4</v>
      </c>
      <c r="GW251" s="4" t="s">
        <v>448</v>
      </c>
      <c r="GX251" s="7">
        <v>14.701000000000001</v>
      </c>
      <c r="GY251" s="7">
        <v>61.82</v>
      </c>
      <c r="GZ251" s="7">
        <v>62.942999999999998</v>
      </c>
      <c r="HA251" s="7">
        <v>8</v>
      </c>
      <c r="HB251" s="7">
        <v>6</v>
      </c>
      <c r="HC251" s="7">
        <v>5</v>
      </c>
      <c r="HD251" s="7">
        <v>3</v>
      </c>
      <c r="HE251" s="7">
        <v>1</v>
      </c>
      <c r="HF251" s="7">
        <v>3</v>
      </c>
      <c r="HG251" s="7">
        <v>6</v>
      </c>
      <c r="HH251" s="7">
        <v>3</v>
      </c>
      <c r="HI251" s="4" t="s">
        <v>346</v>
      </c>
      <c r="HJ251" s="4" t="s">
        <v>347</v>
      </c>
      <c r="HK251" s="8"/>
      <c r="HL251" s="4" t="s">
        <v>3066</v>
      </c>
      <c r="HM251" s="6">
        <v>44273.42292824074</v>
      </c>
      <c r="HN251" s="6">
        <v>44273.611643518518</v>
      </c>
      <c r="HO251" s="7">
        <v>100</v>
      </c>
      <c r="HP251" s="7">
        <v>16305</v>
      </c>
      <c r="HQ251" s="7">
        <v>1</v>
      </c>
      <c r="HR251" s="6">
        <v>44273.611655856483</v>
      </c>
      <c r="HS251" s="4" t="s">
        <v>314</v>
      </c>
      <c r="HT251" s="4" t="s">
        <v>2136</v>
      </c>
      <c r="HU251" s="4" t="s">
        <v>2137</v>
      </c>
      <c r="HV251" s="4" t="s">
        <v>317</v>
      </c>
      <c r="HW251" s="7">
        <v>0</v>
      </c>
      <c r="HX251" s="7">
        <v>0</v>
      </c>
      <c r="HY251" s="7">
        <v>4</v>
      </c>
      <c r="HZ251" s="7">
        <v>4</v>
      </c>
      <c r="IA251" s="7">
        <v>3</v>
      </c>
      <c r="IB251" s="7">
        <v>2</v>
      </c>
      <c r="IC251" s="7">
        <v>3</v>
      </c>
      <c r="ID251" s="7">
        <v>4</v>
      </c>
      <c r="IE251" s="4" t="s">
        <v>418</v>
      </c>
      <c r="IF251" s="7">
        <v>2</v>
      </c>
      <c r="IG251" s="7">
        <v>2</v>
      </c>
      <c r="IH251" s="4" t="s">
        <v>692</v>
      </c>
      <c r="II251" s="4" t="s">
        <v>391</v>
      </c>
      <c r="IJ251" s="4"/>
      <c r="IK251" s="73">
        <v>1</v>
      </c>
      <c r="IL251" s="73">
        <v>33</v>
      </c>
      <c r="IM251" s="73">
        <v>33</v>
      </c>
      <c r="IN251" s="4"/>
      <c r="IO251" s="73">
        <v>1</v>
      </c>
      <c r="IP251" s="4" t="s">
        <v>3078</v>
      </c>
      <c r="IQ251" s="73">
        <v>22</v>
      </c>
      <c r="IR251" s="73">
        <v>22</v>
      </c>
      <c r="IS251" s="4"/>
      <c r="IT251" s="73">
        <v>1</v>
      </c>
      <c r="IU251" s="4" t="s">
        <v>3079</v>
      </c>
      <c r="IV251" s="73">
        <v>21</v>
      </c>
      <c r="IW251" s="4"/>
      <c r="IX251" s="73">
        <v>1</v>
      </c>
      <c r="IY251" s="4" t="s">
        <v>3080</v>
      </c>
      <c r="IZ251" s="73">
        <v>40</v>
      </c>
      <c r="JA251" s="73">
        <v>40</v>
      </c>
      <c r="JB251" s="4"/>
      <c r="JC251" s="73">
        <v>1</v>
      </c>
      <c r="JD251" s="73">
        <v>60</v>
      </c>
      <c r="JE251" s="73">
        <v>60</v>
      </c>
      <c r="JF251" s="4"/>
      <c r="JG251" s="73">
        <v>1</v>
      </c>
      <c r="JH251" s="4" t="s">
        <v>3081</v>
      </c>
      <c r="JI251" s="7">
        <v>2</v>
      </c>
      <c r="JJ251" s="7">
        <v>3</v>
      </c>
      <c r="JK251" s="7">
        <v>4</v>
      </c>
      <c r="JL251" s="7">
        <v>2</v>
      </c>
      <c r="JM251" s="4" t="s">
        <v>3082</v>
      </c>
      <c r="JN251" s="7">
        <v>1</v>
      </c>
      <c r="JO251" s="7">
        <v>1</v>
      </c>
      <c r="JP251" s="7">
        <v>2</v>
      </c>
      <c r="JQ251" s="7">
        <v>3</v>
      </c>
      <c r="JR251" s="7">
        <v>1</v>
      </c>
      <c r="JS251" s="4" t="s">
        <v>3083</v>
      </c>
      <c r="JT251" s="7">
        <v>3</v>
      </c>
      <c r="JU251" s="7">
        <v>2</v>
      </c>
      <c r="JV251" s="4" t="s">
        <v>3084</v>
      </c>
      <c r="JW251" s="7">
        <v>4</v>
      </c>
      <c r="JX251" s="7">
        <v>2</v>
      </c>
      <c r="JY251" s="7">
        <v>2</v>
      </c>
      <c r="JZ251" s="7">
        <v>2</v>
      </c>
      <c r="KA251" s="7">
        <v>1</v>
      </c>
      <c r="KB251" s="4" t="s">
        <v>336</v>
      </c>
      <c r="KC251" s="4" t="s">
        <v>3085</v>
      </c>
      <c r="KD251" s="7">
        <v>2</v>
      </c>
      <c r="KE251" s="7">
        <v>4.2510000000000003</v>
      </c>
      <c r="KF251" s="7">
        <v>98.253</v>
      </c>
      <c r="KG251" s="7">
        <v>99.08</v>
      </c>
      <c r="KH251" s="7">
        <v>10</v>
      </c>
      <c r="KI251" s="7">
        <v>4</v>
      </c>
      <c r="KJ251" s="7">
        <v>6</v>
      </c>
      <c r="KK251" s="7">
        <v>2</v>
      </c>
      <c r="KL251" s="7">
        <v>5</v>
      </c>
      <c r="KM251" s="7">
        <v>4</v>
      </c>
      <c r="KN251" s="7">
        <v>11</v>
      </c>
      <c r="KO251" s="7">
        <v>1</v>
      </c>
      <c r="KP251" s="4" t="s">
        <v>326</v>
      </c>
      <c r="KQ251" s="4" t="s">
        <v>313</v>
      </c>
      <c r="KR251" s="7">
        <v>1</v>
      </c>
      <c r="KS251" s="4" t="s">
        <v>312</v>
      </c>
      <c r="KT251" s="4" t="s">
        <v>313</v>
      </c>
      <c r="KU251" s="7">
        <v>3</v>
      </c>
      <c r="KV251" s="7">
        <v>4</v>
      </c>
      <c r="KW251" s="7">
        <v>3</v>
      </c>
      <c r="KX251" s="7">
        <v>2</v>
      </c>
      <c r="KY251" s="7">
        <v>3</v>
      </c>
      <c r="KZ251" s="7">
        <v>4</v>
      </c>
      <c r="LA251" s="7">
        <v>3</v>
      </c>
      <c r="LB251" s="7">
        <v>4</v>
      </c>
      <c r="LC251" s="7">
        <v>4</v>
      </c>
      <c r="LD251" s="7">
        <v>4</v>
      </c>
      <c r="LE251" s="7">
        <v>4</v>
      </c>
      <c r="LF251" s="7">
        <v>4</v>
      </c>
      <c r="LG251" s="7">
        <v>4</v>
      </c>
      <c r="LH251" s="7">
        <v>5</v>
      </c>
      <c r="LI251" s="7">
        <v>2</v>
      </c>
      <c r="LJ251" s="7">
        <v>1</v>
      </c>
      <c r="LK251" s="7">
        <v>4</v>
      </c>
      <c r="LL251" s="7">
        <v>1</v>
      </c>
      <c r="LM251" s="7">
        <v>1</v>
      </c>
      <c r="LN251" s="7">
        <v>4</v>
      </c>
      <c r="LO251" s="7">
        <v>4</v>
      </c>
      <c r="LP251" s="7">
        <v>4</v>
      </c>
      <c r="LQ251" s="7">
        <v>2</v>
      </c>
      <c r="LR251" s="7">
        <v>2</v>
      </c>
      <c r="LS251" s="7">
        <v>4</v>
      </c>
      <c r="LT251" s="7">
        <v>1</v>
      </c>
      <c r="LU251" s="7">
        <v>4</v>
      </c>
      <c r="LV251" s="4" t="s">
        <v>3086</v>
      </c>
      <c r="LW251" s="4" t="s">
        <v>3087</v>
      </c>
      <c r="LX251" s="4" t="s">
        <v>3088</v>
      </c>
      <c r="LY251" s="4" t="s">
        <v>3089</v>
      </c>
      <c r="LZ251" s="7">
        <v>51</v>
      </c>
      <c r="MA251">
        <f t="shared" si="175"/>
        <v>15</v>
      </c>
      <c r="MB251">
        <f t="shared" si="176"/>
        <v>20</v>
      </c>
      <c r="MC251">
        <f t="shared" si="177"/>
        <v>18</v>
      </c>
      <c r="MD251">
        <f t="shared" si="178"/>
        <v>21</v>
      </c>
      <c r="ME251">
        <f t="shared" si="208"/>
        <v>42</v>
      </c>
      <c r="MF251">
        <f t="shared" si="209"/>
        <v>2.5</v>
      </c>
      <c r="MG251">
        <f t="shared" si="210"/>
        <v>3.3333333333333335</v>
      </c>
      <c r="MH251">
        <f t="shared" si="211"/>
        <v>3.6</v>
      </c>
      <c r="MI251">
        <f t="shared" si="212"/>
        <v>4.2</v>
      </c>
      <c r="MJ251">
        <f t="shared" si="213"/>
        <v>3.5</v>
      </c>
      <c r="MK251">
        <f t="shared" si="214"/>
        <v>2.8</v>
      </c>
      <c r="ML251">
        <f t="shared" si="215"/>
        <v>2.4</v>
      </c>
      <c r="MM251">
        <f t="shared" si="216"/>
        <v>3</v>
      </c>
      <c r="MN251">
        <f t="shared" si="217"/>
        <v>1</v>
      </c>
      <c r="MO251">
        <f t="shared" si="218"/>
        <v>2.8333333333333335</v>
      </c>
      <c r="MP251">
        <f t="shared" si="219"/>
        <v>2.1666666666666665</v>
      </c>
      <c r="MQ251">
        <f t="shared" si="220"/>
        <v>2.3333333333333335</v>
      </c>
      <c r="MR251">
        <f t="shared" si="221"/>
        <v>2</v>
      </c>
      <c r="MS251">
        <f t="shared" si="222"/>
        <v>18.428571428571427</v>
      </c>
      <c r="MT251">
        <f t="shared" si="223"/>
        <v>8.2857142857142865</v>
      </c>
      <c r="MU251" s="77">
        <f t="shared" si="179"/>
        <v>1</v>
      </c>
      <c r="MV251">
        <f t="shared" si="180"/>
        <v>1</v>
      </c>
      <c r="MW251">
        <v>0</v>
      </c>
      <c r="MX251">
        <v>0</v>
      </c>
      <c r="MY251">
        <f t="shared" si="181"/>
        <v>0</v>
      </c>
      <c r="MZ251">
        <v>1</v>
      </c>
      <c r="NA251">
        <v>0</v>
      </c>
      <c r="NB251">
        <f t="shared" si="182"/>
        <v>1</v>
      </c>
      <c r="NC251">
        <f t="shared" si="183"/>
        <v>0</v>
      </c>
      <c r="ND251">
        <f t="shared" si="184"/>
        <v>0</v>
      </c>
      <c r="NE251">
        <f t="shared" si="185"/>
        <v>0</v>
      </c>
      <c r="NF251">
        <f t="shared" si="186"/>
        <v>0</v>
      </c>
      <c r="NG251">
        <f t="shared" si="187"/>
        <v>1</v>
      </c>
      <c r="NH251">
        <f t="shared" si="188"/>
        <v>1</v>
      </c>
      <c r="NI251">
        <f t="shared" si="189"/>
        <v>1</v>
      </c>
      <c r="NJ251">
        <f t="shared" si="190"/>
        <v>1</v>
      </c>
      <c r="NK251">
        <f t="shared" si="191"/>
        <v>1</v>
      </c>
      <c r="NL251">
        <f t="shared" si="192"/>
        <v>1</v>
      </c>
      <c r="NM251">
        <f t="shared" si="193"/>
        <v>1</v>
      </c>
      <c r="NN251" s="77">
        <f t="shared" si="194"/>
        <v>0</v>
      </c>
      <c r="NO251" s="77">
        <f t="shared" si="195"/>
        <v>1</v>
      </c>
      <c r="NP251" s="77">
        <f t="shared" si="196"/>
        <v>1</v>
      </c>
      <c r="NQ251" s="77">
        <f t="shared" si="197"/>
        <v>0</v>
      </c>
      <c r="NR251" s="77">
        <f t="shared" si="198"/>
        <v>1</v>
      </c>
      <c r="NS251" s="77">
        <f t="shared" si="199"/>
        <v>1</v>
      </c>
      <c r="NT251" s="77">
        <f t="shared" si="200"/>
        <v>1</v>
      </c>
      <c r="NU251" s="77">
        <f t="shared" si="201"/>
        <v>0</v>
      </c>
      <c r="NV251" s="77">
        <f t="shared" si="202"/>
        <v>0</v>
      </c>
      <c r="NW251" s="77" t="e">
        <f>IF(LEN(VLOOKUP(I:I,#REF!, 2, 0))=0, "", VLOOKUP(I:I,#REF!, 2, 0))</f>
        <v>#REF!</v>
      </c>
      <c r="NX251" s="77" t="e">
        <f>IF(LEN(VLOOKUP(I:I,#REF!, 3, 0))=0, "", VLOOKUP(I:I,#REF!, 3, 0))</f>
        <v>#REF!</v>
      </c>
      <c r="NY251" s="77">
        <f t="shared" si="224"/>
        <v>0.33333333333333331</v>
      </c>
      <c r="NZ251" s="77">
        <f t="shared" si="225"/>
        <v>0.25</v>
      </c>
      <c r="OA251" s="77">
        <f t="shared" si="226"/>
        <v>0.5</v>
      </c>
      <c r="OB251" s="77">
        <f t="shared" si="203"/>
        <v>0.33333333333333331</v>
      </c>
      <c r="OC251">
        <f t="shared" si="204"/>
        <v>0.5</v>
      </c>
      <c r="OD251" s="77">
        <f t="shared" si="227"/>
        <v>0.25</v>
      </c>
      <c r="OE251">
        <f t="shared" si="205"/>
        <v>0.73333333333333328</v>
      </c>
      <c r="OF251">
        <f t="shared" si="206"/>
        <v>0.81818181818181823</v>
      </c>
      <c r="OG251" t="e">
        <f t="shared" si="228"/>
        <v>#REF!</v>
      </c>
      <c r="OH251">
        <f t="shared" si="207"/>
        <v>0.33333333333333331</v>
      </c>
      <c r="OI251">
        <f t="shared" si="229"/>
        <v>0.5</v>
      </c>
      <c r="OJ251" s="77">
        <f t="shared" si="230"/>
        <v>0.25</v>
      </c>
      <c r="OK251" t="e">
        <f>IF(LEN(VLOOKUP(I:I,#REF!, 2, 0))=0, "", VLOOKUP(I:I,#REF!, 2, 0))</f>
        <v>#REF!</v>
      </c>
      <c r="OL251" t="e">
        <f>IF(LEN(VLOOKUP(I:I,#REF!, 3, 0))=0, "", VLOOKUP(I:I,#REF!, 3, 0))</f>
        <v>#REF!</v>
      </c>
      <c r="OM251">
        <v>4</v>
      </c>
      <c r="ON251">
        <v>1</v>
      </c>
      <c r="OO251" s="1">
        <v>1</v>
      </c>
      <c r="OP251">
        <f t="shared" si="231"/>
        <v>16</v>
      </c>
      <c r="OQ251">
        <v>0</v>
      </c>
      <c r="OR251">
        <v>8</v>
      </c>
      <c r="OS251">
        <f t="shared" si="232"/>
        <v>13</v>
      </c>
    </row>
    <row r="252" spans="3:409" ht="18" customHeight="1">
      <c r="D252">
        <v>1</v>
      </c>
      <c r="F252">
        <v>1</v>
      </c>
      <c r="G252" t="s">
        <v>353</v>
      </c>
      <c r="H252" s="112" t="s">
        <v>6427</v>
      </c>
      <c r="I252" s="112" t="s">
        <v>6427</v>
      </c>
      <c r="J252" s="22"/>
      <c r="K252" s="23">
        <v>44270.544236111113</v>
      </c>
      <c r="L252" s="23">
        <v>44270.683981481481</v>
      </c>
      <c r="M252" s="24">
        <v>100</v>
      </c>
      <c r="N252" s="24">
        <v>1</v>
      </c>
      <c r="O252" s="74">
        <v>1</v>
      </c>
      <c r="P252" s="25" t="s">
        <v>313</v>
      </c>
      <c r="Q252" s="24">
        <v>12073</v>
      </c>
      <c r="R252" s="24">
        <v>1</v>
      </c>
      <c r="S252" s="23">
        <v>44270.683994664352</v>
      </c>
      <c r="T252" s="25" t="s">
        <v>314</v>
      </c>
      <c r="U252" s="25" t="s">
        <v>2136</v>
      </c>
      <c r="V252" s="25" t="s">
        <v>2137</v>
      </c>
      <c r="W252" s="25" t="s">
        <v>3091</v>
      </c>
      <c r="X252" s="24">
        <v>35.017000000000003</v>
      </c>
      <c r="Y252" s="24">
        <v>55.098999999999997</v>
      </c>
      <c r="Z252" s="24">
        <v>58.295000000000002</v>
      </c>
      <c r="AA252" s="24">
        <v>2</v>
      </c>
      <c r="AB252" s="24">
        <v>2</v>
      </c>
      <c r="AC252" s="24">
        <v>4</v>
      </c>
      <c r="AD252" s="24">
        <v>2</v>
      </c>
      <c r="AE252" s="24">
        <v>3</v>
      </c>
      <c r="AF252" s="24">
        <v>1</v>
      </c>
      <c r="AG252" s="24">
        <v>3</v>
      </c>
      <c r="AH252" s="24">
        <v>1</v>
      </c>
      <c r="AI252" s="24">
        <v>2</v>
      </c>
      <c r="AJ252" s="25" t="s">
        <v>6428</v>
      </c>
      <c r="AK252" s="24">
        <v>5.0860000000000003</v>
      </c>
      <c r="AL252" s="24">
        <v>9.8309999999999995</v>
      </c>
      <c r="AM252" s="24">
        <v>13.34</v>
      </c>
      <c r="AN252" s="24">
        <v>3</v>
      </c>
      <c r="AO252" s="24">
        <v>1</v>
      </c>
      <c r="AP252" s="24">
        <v>3</v>
      </c>
      <c r="AQ252" s="24">
        <v>0</v>
      </c>
      <c r="AR252" s="24">
        <v>0</v>
      </c>
      <c r="AS252" s="24">
        <v>180.8</v>
      </c>
      <c r="AT252" s="24">
        <v>0</v>
      </c>
      <c r="AU252" s="24">
        <v>2.8090000000000002</v>
      </c>
      <c r="AV252" s="24">
        <v>703.82500000000005</v>
      </c>
      <c r="AW252" s="24">
        <v>723.98199999999997</v>
      </c>
      <c r="AX252" s="24">
        <v>3</v>
      </c>
      <c r="AY252" s="25" t="s">
        <v>6429</v>
      </c>
      <c r="AZ252" s="25" t="s">
        <v>320</v>
      </c>
      <c r="BA252" s="25"/>
      <c r="BB252" s="74">
        <v>-888</v>
      </c>
      <c r="BC252" s="25" t="s">
        <v>6430</v>
      </c>
      <c r="BD252" s="24">
        <v>0</v>
      </c>
      <c r="BE252" s="24">
        <v>0</v>
      </c>
      <c r="BF252" s="24">
        <v>282.39800000000002</v>
      </c>
      <c r="BG252" s="24">
        <v>0</v>
      </c>
      <c r="BH252" s="24">
        <v>7.7279999999999998</v>
      </c>
      <c r="BI252" s="24">
        <v>7.7279999999999998</v>
      </c>
      <c r="BJ252" s="24">
        <v>40.423000000000002</v>
      </c>
      <c r="BK252" s="24">
        <v>1</v>
      </c>
      <c r="BL252" s="25" t="s">
        <v>6431</v>
      </c>
      <c r="BM252" s="24">
        <v>0</v>
      </c>
      <c r="BN252" s="24">
        <v>0</v>
      </c>
      <c r="BO252" s="24">
        <v>48.134</v>
      </c>
      <c r="BP252" s="24">
        <v>0</v>
      </c>
      <c r="BQ252" s="24">
        <v>99</v>
      </c>
      <c r="BR252" s="24">
        <v>99</v>
      </c>
      <c r="BS252" s="24">
        <v>1425.9970000000001</v>
      </c>
      <c r="BT252" s="24">
        <v>1553.1790000000001</v>
      </c>
      <c r="BU252" s="24">
        <v>1605.682</v>
      </c>
      <c r="BV252" s="24">
        <v>4</v>
      </c>
      <c r="BW252" s="25" t="s">
        <v>436</v>
      </c>
      <c r="BX252" s="25" t="s">
        <v>436</v>
      </c>
      <c r="BY252" s="25"/>
      <c r="BZ252" s="74">
        <v>0</v>
      </c>
      <c r="CA252" s="25" t="s">
        <v>6432</v>
      </c>
      <c r="CB252" s="24">
        <v>91.213999999999999</v>
      </c>
      <c r="CC252" s="24">
        <v>91.213999999999999</v>
      </c>
      <c r="CD252" s="24">
        <v>117.491</v>
      </c>
      <c r="CE252" s="24">
        <v>1</v>
      </c>
      <c r="CF252" s="24">
        <v>100</v>
      </c>
      <c r="CG252" s="24">
        <v>99</v>
      </c>
      <c r="CH252" s="24">
        <v>174.06399999999999</v>
      </c>
      <c r="CI252" s="24">
        <v>218.15899999999999</v>
      </c>
      <c r="CJ252" s="24">
        <v>248.04300000000001</v>
      </c>
      <c r="CK252" s="24">
        <v>2</v>
      </c>
      <c r="CL252" s="99" t="s">
        <v>841</v>
      </c>
      <c r="CM252" s="96" t="s">
        <v>2593</v>
      </c>
      <c r="CN252" s="24">
        <v>0</v>
      </c>
      <c r="CO252" s="24">
        <v>0</v>
      </c>
      <c r="CP252" s="24">
        <v>165.03700000000001</v>
      </c>
      <c r="CQ252" s="24">
        <v>0</v>
      </c>
      <c r="CR252" s="24">
        <v>100</v>
      </c>
      <c r="CS252" s="24">
        <v>99</v>
      </c>
      <c r="CT252" s="24">
        <v>4</v>
      </c>
      <c r="CU252" s="24">
        <v>0</v>
      </c>
      <c r="CV252" s="25" t="s">
        <v>6433</v>
      </c>
      <c r="CW252" s="24">
        <v>0</v>
      </c>
      <c r="CX252" s="24">
        <v>0</v>
      </c>
      <c r="CY252" s="24">
        <v>227.56100000000001</v>
      </c>
      <c r="CZ252" s="24">
        <v>0</v>
      </c>
      <c r="DA252" s="24">
        <v>15.56</v>
      </c>
      <c r="DB252" s="24">
        <v>15.56</v>
      </c>
      <c r="DC252" s="24">
        <v>80.486999999999995</v>
      </c>
      <c r="DD252" s="24">
        <v>1</v>
      </c>
      <c r="DE252" s="25" t="s">
        <v>6434</v>
      </c>
      <c r="DF252" s="24">
        <v>0</v>
      </c>
      <c r="DG252" s="24">
        <v>0</v>
      </c>
      <c r="DH252" s="24">
        <v>113.137</v>
      </c>
      <c r="DI252" s="24">
        <v>0</v>
      </c>
      <c r="DJ252" s="24">
        <v>100</v>
      </c>
      <c r="DK252" s="24">
        <v>100</v>
      </c>
      <c r="DL252" s="24">
        <v>167.53700000000001</v>
      </c>
      <c r="DM252" s="24">
        <v>1237.5709999999999</v>
      </c>
      <c r="DN252" s="24">
        <v>1243.126</v>
      </c>
      <c r="DO252" s="24">
        <v>11</v>
      </c>
      <c r="DP252" s="25" t="s">
        <v>6435</v>
      </c>
      <c r="DQ252" s="25" t="s">
        <v>436</v>
      </c>
      <c r="DR252" s="25"/>
      <c r="DS252" s="74">
        <v>0</v>
      </c>
      <c r="DT252" s="25" t="s">
        <v>6436</v>
      </c>
      <c r="DU252" s="24">
        <v>9.8949999999999996</v>
      </c>
      <c r="DV252" s="24">
        <v>15.201000000000001</v>
      </c>
      <c r="DW252" s="24">
        <v>72.811000000000007</v>
      </c>
      <c r="DX252" s="24">
        <v>2</v>
      </c>
      <c r="DY252" s="24">
        <v>99</v>
      </c>
      <c r="DZ252" s="24">
        <v>99</v>
      </c>
      <c r="EA252" s="24">
        <v>68.870999999999995</v>
      </c>
      <c r="EB252" s="24">
        <v>73.269000000000005</v>
      </c>
      <c r="EC252" s="24">
        <v>98.26</v>
      </c>
      <c r="ED252" s="24">
        <v>2</v>
      </c>
      <c r="EE252" s="96" t="s">
        <v>414</v>
      </c>
      <c r="EF252" s="96" t="s">
        <v>364</v>
      </c>
      <c r="EG252" s="24">
        <v>0</v>
      </c>
      <c r="EH252" s="24">
        <v>0</v>
      </c>
      <c r="EI252" s="24">
        <v>166.99299999999999</v>
      </c>
      <c r="EJ252" s="24">
        <v>0</v>
      </c>
      <c r="EK252" s="24">
        <v>98</v>
      </c>
      <c r="EL252" s="24">
        <v>97</v>
      </c>
      <c r="EM252" s="24">
        <v>3</v>
      </c>
      <c r="EN252" s="24">
        <v>0</v>
      </c>
      <c r="EO252" s="25" t="s">
        <v>6437</v>
      </c>
      <c r="EP252" s="24">
        <v>17.795999999999999</v>
      </c>
      <c r="EQ252" s="24">
        <v>31.414000000000001</v>
      </c>
      <c r="ER252" s="24">
        <v>34.6</v>
      </c>
      <c r="ES252" s="24">
        <v>3</v>
      </c>
      <c r="ET252" s="25" t="s">
        <v>366</v>
      </c>
      <c r="EU252" s="24">
        <v>0</v>
      </c>
      <c r="EV252" s="24">
        <v>0</v>
      </c>
      <c r="EW252" s="24">
        <v>251.64</v>
      </c>
      <c r="EX252" s="24">
        <v>0</v>
      </c>
      <c r="EY252" s="24">
        <v>98</v>
      </c>
      <c r="EZ252" s="24">
        <v>100</v>
      </c>
      <c r="FA252" s="24">
        <v>106.586</v>
      </c>
      <c r="FB252" s="24">
        <v>757.79200000000003</v>
      </c>
      <c r="FC252" s="24">
        <v>759.24400000000003</v>
      </c>
      <c r="FD252" s="24">
        <v>9</v>
      </c>
      <c r="FE252" s="25" t="s">
        <v>6438</v>
      </c>
      <c r="FF252" s="24">
        <v>1</v>
      </c>
      <c r="FG252" s="24">
        <v>4</v>
      </c>
      <c r="FH252" s="24">
        <v>4</v>
      </c>
      <c r="FI252" s="24">
        <v>0</v>
      </c>
      <c r="FJ252" s="24">
        <v>1</v>
      </c>
      <c r="FK252" s="24">
        <v>0</v>
      </c>
      <c r="FL252" s="25" t="s">
        <v>336</v>
      </c>
      <c r="FM252" s="25" t="s">
        <v>337</v>
      </c>
      <c r="FN252" s="24">
        <v>1</v>
      </c>
      <c r="FO252" s="24">
        <v>411.6</v>
      </c>
      <c r="FP252" s="24">
        <v>743.80799999999999</v>
      </c>
      <c r="FQ252" s="24">
        <v>745.31799999999998</v>
      </c>
      <c r="FR252" s="24">
        <v>4</v>
      </c>
      <c r="FS252" s="25" t="s">
        <v>486</v>
      </c>
      <c r="FT252" s="25" t="s">
        <v>323</v>
      </c>
      <c r="FU252" s="25"/>
      <c r="FV252" s="74">
        <v>1</v>
      </c>
      <c r="FW252" s="25" t="s">
        <v>6439</v>
      </c>
      <c r="FX252" s="25" t="s">
        <v>343</v>
      </c>
      <c r="FY252" s="24">
        <v>955.97799999999995</v>
      </c>
      <c r="FZ252" s="24">
        <v>1552.5519999999999</v>
      </c>
      <c r="GA252" s="24">
        <v>1555.2090000000001</v>
      </c>
      <c r="GB252" s="24">
        <v>8</v>
      </c>
      <c r="GC252" s="25" t="s">
        <v>6440</v>
      </c>
      <c r="GD252" s="25" t="s">
        <v>378</v>
      </c>
      <c r="GE252" s="25"/>
      <c r="GF252" s="74">
        <v>0</v>
      </c>
      <c r="GG252" s="25" t="s">
        <v>6441</v>
      </c>
      <c r="GH252" s="25" t="s">
        <v>312</v>
      </c>
      <c r="GI252" s="24">
        <v>126.631</v>
      </c>
      <c r="GJ252" s="24">
        <v>1096.9570000000001</v>
      </c>
      <c r="GK252" s="24">
        <v>1100.374</v>
      </c>
      <c r="GL252" s="24">
        <v>11</v>
      </c>
      <c r="GM252" s="24">
        <v>1</v>
      </c>
      <c r="GN252" s="25" t="s">
        <v>6442</v>
      </c>
      <c r="GO252" s="24">
        <v>258.00400000000002</v>
      </c>
      <c r="GP252" s="24">
        <v>263.661</v>
      </c>
      <c r="GQ252" s="24">
        <v>265.14299999999997</v>
      </c>
      <c r="GR252" s="24">
        <v>2</v>
      </c>
      <c r="GS252" s="24">
        <v>2</v>
      </c>
      <c r="GT252" s="24">
        <v>4</v>
      </c>
      <c r="GU252" s="24">
        <v>0</v>
      </c>
      <c r="GV252" s="24">
        <v>3</v>
      </c>
      <c r="GW252" s="25" t="s">
        <v>312</v>
      </c>
      <c r="GX252" s="24">
        <v>165.45099999999999</v>
      </c>
      <c r="GY252" s="24">
        <v>215.46199999999999</v>
      </c>
      <c r="GZ252" s="24">
        <v>216.53399999999999</v>
      </c>
      <c r="HA252" s="24">
        <v>7</v>
      </c>
      <c r="HB252" s="24">
        <v>2</v>
      </c>
      <c r="HC252" s="24">
        <v>1</v>
      </c>
      <c r="HD252" s="24">
        <v>1</v>
      </c>
      <c r="HE252" s="24">
        <v>2</v>
      </c>
      <c r="HF252" s="24">
        <v>1</v>
      </c>
      <c r="HG252" s="24">
        <v>6</v>
      </c>
      <c r="HH252" s="24">
        <v>6</v>
      </c>
      <c r="HI252" s="25" t="s">
        <v>3684</v>
      </c>
      <c r="HJ252" s="25" t="s">
        <v>3685</v>
      </c>
      <c r="HK252" s="8"/>
      <c r="HL252" s="25" t="s">
        <v>6427</v>
      </c>
      <c r="HM252" s="23">
        <v>44273.541550925926</v>
      </c>
      <c r="HN252" s="23">
        <v>44278.544282407405</v>
      </c>
      <c r="HO252" s="24">
        <v>33</v>
      </c>
      <c r="HP252" s="24">
        <v>432235</v>
      </c>
      <c r="HQ252" s="24">
        <v>0</v>
      </c>
      <c r="HR252" s="23">
        <v>44285.544303113427</v>
      </c>
      <c r="HS252" s="25" t="s">
        <v>314</v>
      </c>
      <c r="HT252" s="25" t="s">
        <v>2136</v>
      </c>
      <c r="HU252" s="25" t="s">
        <v>2137</v>
      </c>
      <c r="HV252" s="25" t="s">
        <v>3091</v>
      </c>
      <c r="HW252" s="24">
        <v>1</v>
      </c>
      <c r="HX252" s="24">
        <v>1</v>
      </c>
      <c r="HY252" s="24">
        <v>3</v>
      </c>
      <c r="HZ252" s="24">
        <v>2</v>
      </c>
      <c r="IA252" s="24">
        <v>5</v>
      </c>
      <c r="IB252" s="24">
        <v>5</v>
      </c>
      <c r="IC252" s="24">
        <v>5</v>
      </c>
      <c r="ID252" s="24">
        <v>4</v>
      </c>
      <c r="IE252" s="25" t="s">
        <v>6443</v>
      </c>
      <c r="IF252" s="24">
        <v>4</v>
      </c>
      <c r="IG252" s="24">
        <v>0</v>
      </c>
      <c r="IH252" s="25" t="s">
        <v>6444</v>
      </c>
      <c r="II252" s="25" t="s">
        <v>391</v>
      </c>
      <c r="IJ252" s="25"/>
      <c r="IK252" s="74">
        <v>1</v>
      </c>
      <c r="IL252" s="25" t="s">
        <v>6445</v>
      </c>
      <c r="IM252" s="74">
        <v>33</v>
      </c>
      <c r="IN252" s="25"/>
      <c r="IO252" s="74">
        <v>1</v>
      </c>
      <c r="IP252" s="25" t="s">
        <v>6446</v>
      </c>
      <c r="IQ252" s="25" t="s">
        <v>6447</v>
      </c>
      <c r="IR252" s="74">
        <v>23</v>
      </c>
      <c r="IS252" s="25"/>
      <c r="IT252" s="74">
        <v>0</v>
      </c>
      <c r="IU252" s="25" t="s">
        <v>353</v>
      </c>
      <c r="IV252" s="25" t="s">
        <v>320</v>
      </c>
      <c r="IW252" s="25"/>
      <c r="IX252" s="24">
        <v>-999</v>
      </c>
      <c r="IY252" s="25" t="s">
        <v>353</v>
      </c>
      <c r="IZ252" s="25" t="s">
        <v>353</v>
      </c>
      <c r="JA252" s="25" t="s">
        <v>320</v>
      </c>
      <c r="JB252" s="25"/>
      <c r="JC252" s="24">
        <v>-999</v>
      </c>
      <c r="JD252" s="25" t="s">
        <v>353</v>
      </c>
      <c r="JE252" s="25" t="s">
        <v>320</v>
      </c>
      <c r="JF252" s="25"/>
      <c r="JG252" s="74">
        <v>-999</v>
      </c>
      <c r="JH252" s="25" t="s">
        <v>353</v>
      </c>
      <c r="JI252" s="25" t="s">
        <v>353</v>
      </c>
      <c r="JJ252" s="25" t="s">
        <v>353</v>
      </c>
      <c r="JK252" s="25" t="s">
        <v>353</v>
      </c>
      <c r="JL252" s="25" t="s">
        <v>353</v>
      </c>
      <c r="JM252" s="25" t="s">
        <v>353</v>
      </c>
      <c r="JN252" s="25" t="s">
        <v>353</v>
      </c>
      <c r="JO252" s="25" t="s">
        <v>353</v>
      </c>
      <c r="JP252" s="25" t="s">
        <v>353</v>
      </c>
      <c r="JQ252" s="25" t="s">
        <v>353</v>
      </c>
      <c r="JR252" s="25" t="s">
        <v>353</v>
      </c>
      <c r="JS252" s="25" t="s">
        <v>353</v>
      </c>
      <c r="JT252" s="25" t="s">
        <v>353</v>
      </c>
      <c r="JU252" s="25" t="s">
        <v>353</v>
      </c>
      <c r="JV252" s="25" t="s">
        <v>353</v>
      </c>
      <c r="JW252" s="25" t="s">
        <v>353</v>
      </c>
      <c r="JX252" s="25" t="s">
        <v>353</v>
      </c>
      <c r="JY252" s="25" t="s">
        <v>353</v>
      </c>
      <c r="JZ252" s="25" t="s">
        <v>353</v>
      </c>
      <c r="KA252" s="25" t="s">
        <v>353</v>
      </c>
      <c r="KB252" s="25" t="s">
        <v>353</v>
      </c>
      <c r="KC252" s="25" t="s">
        <v>353</v>
      </c>
      <c r="KD252" s="25" t="s">
        <v>353</v>
      </c>
      <c r="KE252" s="25" t="s">
        <v>353</v>
      </c>
      <c r="KF252" s="25" t="s">
        <v>353</v>
      </c>
      <c r="KG252" s="25" t="s">
        <v>353</v>
      </c>
      <c r="KH252" s="25" t="s">
        <v>353</v>
      </c>
      <c r="KI252" s="25" t="s">
        <v>353</v>
      </c>
      <c r="KJ252" s="25" t="s">
        <v>353</v>
      </c>
      <c r="KK252" s="25" t="s">
        <v>353</v>
      </c>
      <c r="KL252" s="25" t="s">
        <v>353</v>
      </c>
      <c r="KM252" s="25" t="s">
        <v>353</v>
      </c>
      <c r="KN252" s="25" t="s">
        <v>353</v>
      </c>
      <c r="KO252" s="25" t="s">
        <v>353</v>
      </c>
      <c r="KP252" s="25" t="s">
        <v>353</v>
      </c>
      <c r="KQ252" s="25" t="s">
        <v>353</v>
      </c>
      <c r="KR252" s="25" t="s">
        <v>353</v>
      </c>
      <c r="KS252" s="25" t="s">
        <v>353</v>
      </c>
      <c r="KT252" s="25" t="s">
        <v>353</v>
      </c>
      <c r="KU252" s="25" t="s">
        <v>353</v>
      </c>
      <c r="KV252" s="25" t="s">
        <v>353</v>
      </c>
      <c r="KW252" s="25" t="s">
        <v>353</v>
      </c>
      <c r="KX252" s="25" t="s">
        <v>353</v>
      </c>
      <c r="KY252" s="25" t="s">
        <v>353</v>
      </c>
      <c r="KZ252" s="25" t="s">
        <v>353</v>
      </c>
      <c r="LA252" s="25" t="s">
        <v>353</v>
      </c>
      <c r="LB252" s="25" t="s">
        <v>353</v>
      </c>
      <c r="LC252" s="25" t="s">
        <v>353</v>
      </c>
      <c r="LD252" s="25" t="s">
        <v>353</v>
      </c>
      <c r="LE252" s="25" t="s">
        <v>353</v>
      </c>
      <c r="LF252" s="25" t="s">
        <v>353</v>
      </c>
      <c r="LG252" s="25" t="s">
        <v>353</v>
      </c>
      <c r="LH252" s="25" t="s">
        <v>353</v>
      </c>
      <c r="LI252" s="25" t="s">
        <v>353</v>
      </c>
      <c r="LJ252" s="25" t="s">
        <v>353</v>
      </c>
      <c r="LK252" s="25" t="s">
        <v>353</v>
      </c>
      <c r="LL252" s="25" t="s">
        <v>353</v>
      </c>
      <c r="LM252" s="25" t="s">
        <v>353</v>
      </c>
      <c r="LN252" s="25" t="s">
        <v>353</v>
      </c>
      <c r="LO252" s="25" t="s">
        <v>353</v>
      </c>
      <c r="LP252" s="25" t="s">
        <v>353</v>
      </c>
      <c r="LQ252" s="25" t="s">
        <v>353</v>
      </c>
      <c r="LR252" s="25" t="s">
        <v>353</v>
      </c>
      <c r="LS252" s="25" t="s">
        <v>353</v>
      </c>
      <c r="LT252" s="25" t="s">
        <v>353</v>
      </c>
      <c r="LU252" s="25" t="s">
        <v>353</v>
      </c>
      <c r="LV252" s="25" t="s">
        <v>353</v>
      </c>
      <c r="LW252" s="25" t="s">
        <v>353</v>
      </c>
      <c r="LX252" s="25" t="s">
        <v>353</v>
      </c>
      <c r="LY252" s="25" t="s">
        <v>353</v>
      </c>
      <c r="LZ252" s="25" t="s">
        <v>353</v>
      </c>
      <c r="MA252">
        <f t="shared" si="175"/>
        <v>12</v>
      </c>
      <c r="MB252">
        <f t="shared" si="176"/>
        <v>24</v>
      </c>
      <c r="MC252">
        <f t="shared" si="177"/>
        <v>7</v>
      </c>
      <c r="MD252" t="str">
        <f t="shared" si="178"/>
        <v/>
      </c>
      <c r="ME252" t="str">
        <f t="shared" si="208"/>
        <v/>
      </c>
      <c r="MF252">
        <f t="shared" si="209"/>
        <v>2</v>
      </c>
      <c r="MG252">
        <f t="shared" si="210"/>
        <v>4</v>
      </c>
      <c r="MH252">
        <f t="shared" si="211"/>
        <v>1.4</v>
      </c>
      <c r="MI252" t="str">
        <f t="shared" si="212"/>
        <v/>
      </c>
      <c r="MJ252" t="str">
        <f t="shared" si="213"/>
        <v/>
      </c>
      <c r="MK252">
        <f t="shared" si="214"/>
        <v>1.4</v>
      </c>
      <c r="ML252">
        <f t="shared" si="215"/>
        <v>2.8</v>
      </c>
      <c r="MM252">
        <f t="shared" si="216"/>
        <v>0</v>
      </c>
      <c r="MN252">
        <f t="shared" si="217"/>
        <v>4</v>
      </c>
      <c r="MO252">
        <f t="shared" si="218"/>
        <v>1.1666666666666667</v>
      </c>
      <c r="MP252">
        <f t="shared" si="219"/>
        <v>3</v>
      </c>
      <c r="MQ252">
        <f t="shared" si="220"/>
        <v>0</v>
      </c>
      <c r="MR252">
        <f t="shared" si="221"/>
        <v>4</v>
      </c>
      <c r="MS252">
        <f t="shared" si="222"/>
        <v>99.142857142857139</v>
      </c>
      <c r="MT252">
        <f t="shared" si="223"/>
        <v>99</v>
      </c>
      <c r="MU252" s="77">
        <f t="shared" si="179"/>
        <v>0</v>
      </c>
      <c r="MV252">
        <f t="shared" si="180"/>
        <v>0</v>
      </c>
      <c r="MW252">
        <v>1</v>
      </c>
      <c r="MX252">
        <v>0</v>
      </c>
      <c r="MY252">
        <f t="shared" si="181"/>
        <v>0</v>
      </c>
      <c r="MZ252">
        <v>0</v>
      </c>
      <c r="NA252">
        <v>1</v>
      </c>
      <c r="NB252">
        <f t="shared" si="182"/>
        <v>1</v>
      </c>
      <c r="NC252">
        <f t="shared" si="183"/>
        <v>0</v>
      </c>
      <c r="ND252">
        <f t="shared" si="184"/>
        <v>0</v>
      </c>
      <c r="NE252">
        <f t="shared" si="185"/>
        <v>0</v>
      </c>
      <c r="NF252">
        <f t="shared" si="186"/>
        <v>1</v>
      </c>
      <c r="NG252">
        <f t="shared" si="187"/>
        <v>0</v>
      </c>
      <c r="NH252">
        <f t="shared" si="188"/>
        <v>1</v>
      </c>
      <c r="NI252">
        <f t="shared" si="189"/>
        <v>1</v>
      </c>
      <c r="NJ252">
        <f t="shared" si="190"/>
        <v>0</v>
      </c>
      <c r="NK252" t="str">
        <f t="shared" si="191"/>
        <v/>
      </c>
      <c r="NL252" t="str">
        <f t="shared" si="192"/>
        <v/>
      </c>
      <c r="NM252" t="str">
        <f t="shared" si="193"/>
        <v/>
      </c>
      <c r="NN252" s="77" t="str">
        <f t="shared" si="194"/>
        <v/>
      </c>
      <c r="NO252" s="77" t="str">
        <f t="shared" si="195"/>
        <v/>
      </c>
      <c r="NP252" s="77" t="str">
        <f t="shared" si="196"/>
        <v/>
      </c>
      <c r="NQ252" s="77" t="str">
        <f t="shared" si="197"/>
        <v/>
      </c>
      <c r="NR252" s="77" t="str">
        <f t="shared" si="198"/>
        <v/>
      </c>
      <c r="NS252" s="77" t="str">
        <f t="shared" si="199"/>
        <v/>
      </c>
      <c r="NT252" s="77" t="str">
        <f t="shared" si="200"/>
        <v/>
      </c>
      <c r="NU252" s="77" t="str">
        <f t="shared" si="201"/>
        <v/>
      </c>
      <c r="NV252" s="77" t="str">
        <f t="shared" si="202"/>
        <v/>
      </c>
      <c r="NW252" s="77" t="e">
        <f>IF(LEN(VLOOKUP(I:I,#REF!, 2, 0))=0, "", VLOOKUP(I:I,#REF!, 2, 0))</f>
        <v>#REF!</v>
      </c>
      <c r="NX252" s="77" t="e">
        <f>IF(LEN(VLOOKUP(I:I,#REF!, 3, 0))=0, "", VLOOKUP(I:I,#REF!, 3, 0))</f>
        <v>#REF!</v>
      </c>
      <c r="NY252" s="77">
        <f t="shared" si="224"/>
        <v>0.33333333333333331</v>
      </c>
      <c r="NZ252" s="77">
        <f t="shared" si="225"/>
        <v>0.5</v>
      </c>
      <c r="OA252" s="77">
        <f t="shared" si="226"/>
        <v>0</v>
      </c>
      <c r="OB252" s="77">
        <f t="shared" si="203"/>
        <v>0.33333333333333331</v>
      </c>
      <c r="OC252">
        <f t="shared" si="204"/>
        <v>0.5</v>
      </c>
      <c r="OD252" s="77">
        <f t="shared" si="227"/>
        <v>0.25</v>
      </c>
      <c r="OE252">
        <f t="shared" si="205"/>
        <v>0.66666666666666663</v>
      </c>
      <c r="OF252">
        <f t="shared" si="206"/>
        <v>0.66666666666666663</v>
      </c>
      <c r="OG252" t="str">
        <f t="shared" si="228"/>
        <v/>
      </c>
      <c r="OH252">
        <f t="shared" si="207"/>
        <v>0.33333333333333331</v>
      </c>
      <c r="OI252">
        <f t="shared" si="229"/>
        <v>0.25</v>
      </c>
      <c r="OJ252" s="77">
        <f t="shared" si="230"/>
        <v>0.375</v>
      </c>
      <c r="OK252" t="e">
        <f>IF(LEN(VLOOKUP(I:I,#REF!, 2, 0))=0, "", VLOOKUP(I:I,#REF!, 2, 0))</f>
        <v>#REF!</v>
      </c>
      <c r="OL252" t="e">
        <f>IF(LEN(VLOOKUP(I:I,#REF!, 3, 0))=0, "", VLOOKUP(I:I,#REF!, 3, 0))</f>
        <v>#REF!</v>
      </c>
      <c r="OM252" t="s">
        <v>353</v>
      </c>
      <c r="ON252" t="s">
        <v>353</v>
      </c>
      <c r="OO252" s="109">
        <v>0</v>
      </c>
      <c r="OP252">
        <f t="shared" si="231"/>
        <v>20</v>
      </c>
      <c r="OQ252">
        <v>0</v>
      </c>
      <c r="OR252">
        <v>8</v>
      </c>
      <c r="OS252">
        <f t="shared" si="232"/>
        <v>11</v>
      </c>
    </row>
    <row r="253" spans="3:409" ht="18" customHeight="1">
      <c r="F253">
        <v>1</v>
      </c>
      <c r="G253">
        <v>1</v>
      </c>
      <c r="H253" s="112" t="s">
        <v>6448</v>
      </c>
      <c r="I253" s="112" t="s">
        <v>6448</v>
      </c>
      <c r="J253" s="29" t="s">
        <v>3593</v>
      </c>
      <c r="K253" s="23">
        <v>44270.452349537038</v>
      </c>
      <c r="L253" s="23">
        <v>44270.646504629629</v>
      </c>
      <c r="M253" s="24">
        <v>100</v>
      </c>
      <c r="N253" s="24">
        <v>1</v>
      </c>
      <c r="O253" s="74">
        <v>1</v>
      </c>
      <c r="P253" s="25" t="s">
        <v>313</v>
      </c>
      <c r="Q253" s="24">
        <v>16774</v>
      </c>
      <c r="R253" s="24">
        <v>1</v>
      </c>
      <c r="S253" s="23">
        <v>44270.646620046296</v>
      </c>
      <c r="T253" s="25" t="s">
        <v>314</v>
      </c>
      <c r="U253" s="25" t="s">
        <v>2136</v>
      </c>
      <c r="V253" s="25" t="s">
        <v>2137</v>
      </c>
      <c r="W253" s="25" t="s">
        <v>317</v>
      </c>
      <c r="X253" s="24">
        <v>16.651</v>
      </c>
      <c r="Y253" s="24">
        <v>26.385999999999999</v>
      </c>
      <c r="Z253" s="24">
        <v>35.652000000000001</v>
      </c>
      <c r="AA253" s="24">
        <v>2</v>
      </c>
      <c r="AB253" s="24">
        <v>3</v>
      </c>
      <c r="AC253" s="24">
        <v>1</v>
      </c>
      <c r="AD253" s="24">
        <v>1</v>
      </c>
      <c r="AE253" s="24">
        <v>2</v>
      </c>
      <c r="AF253" s="24">
        <v>0</v>
      </c>
      <c r="AG253" s="24">
        <v>3</v>
      </c>
      <c r="AH253" s="24">
        <v>1</v>
      </c>
      <c r="AI253" s="24">
        <v>0</v>
      </c>
      <c r="AJ253" s="25" t="s">
        <v>6449</v>
      </c>
      <c r="AK253" s="24">
        <v>2.6850000000000001</v>
      </c>
      <c r="AL253" s="24">
        <v>3.9329999999999998</v>
      </c>
      <c r="AM253" s="24">
        <v>5.2</v>
      </c>
      <c r="AN253" s="24">
        <v>2</v>
      </c>
      <c r="AO253" s="24">
        <v>4</v>
      </c>
      <c r="AP253" s="24">
        <v>0</v>
      </c>
      <c r="AQ253" s="24">
        <v>4.0739999999999998</v>
      </c>
      <c r="AR253" s="24">
        <v>351.03199999999998</v>
      </c>
      <c r="AS253" s="24">
        <v>997.58199999999999</v>
      </c>
      <c r="AT253" s="24">
        <v>34</v>
      </c>
      <c r="AU253" s="24">
        <v>301.803</v>
      </c>
      <c r="AV253" s="24">
        <v>515.39499999999998</v>
      </c>
      <c r="AW253" s="24">
        <v>584.30899999999997</v>
      </c>
      <c r="AX253" s="24">
        <v>7</v>
      </c>
      <c r="AY253" s="25" t="s">
        <v>377</v>
      </c>
      <c r="AZ253" s="25" t="s">
        <v>377</v>
      </c>
      <c r="BA253" s="25"/>
      <c r="BB253" s="74">
        <v>1</v>
      </c>
      <c r="BC253" s="25" t="s">
        <v>6450</v>
      </c>
      <c r="BD253" s="24">
        <v>26.256</v>
      </c>
      <c r="BE253" s="24">
        <v>185.08600000000001</v>
      </c>
      <c r="BF253" s="24">
        <v>466.524</v>
      </c>
      <c r="BG253" s="24">
        <v>2</v>
      </c>
      <c r="BH253" s="24">
        <v>4.9409999999999998</v>
      </c>
      <c r="BI253" s="24">
        <v>4.9409999999999998</v>
      </c>
      <c r="BJ253" s="24">
        <v>16.641999999999999</v>
      </c>
      <c r="BK253" s="24">
        <v>1</v>
      </c>
      <c r="BL253" s="25" t="s">
        <v>377</v>
      </c>
      <c r="BM253" s="24">
        <v>0</v>
      </c>
      <c r="BN253" s="24">
        <v>0</v>
      </c>
      <c r="BO253" s="24">
        <v>46.725999999999999</v>
      </c>
      <c r="BP253" s="24">
        <v>0</v>
      </c>
      <c r="BQ253" s="24">
        <v>93</v>
      </c>
      <c r="BR253" s="24">
        <v>99</v>
      </c>
      <c r="BS253" s="24">
        <v>130.40899999999999</v>
      </c>
      <c r="BT253" s="24">
        <v>310.86599999999999</v>
      </c>
      <c r="BU253" s="24">
        <v>311.31900000000002</v>
      </c>
      <c r="BV253" s="24">
        <v>6</v>
      </c>
      <c r="BW253" s="25" t="s">
        <v>6451</v>
      </c>
      <c r="BX253" s="25" t="s">
        <v>6452</v>
      </c>
      <c r="BY253" s="25" t="s">
        <v>956</v>
      </c>
      <c r="BZ253" s="74">
        <v>0</v>
      </c>
      <c r="CA253" s="25" t="s">
        <v>6453</v>
      </c>
      <c r="CB253" s="24">
        <v>17.611999999999998</v>
      </c>
      <c r="CC253" s="24">
        <v>121.553</v>
      </c>
      <c r="CD253" s="24">
        <v>148.01400000000001</v>
      </c>
      <c r="CE253" s="24">
        <v>2</v>
      </c>
      <c r="CF253" s="24">
        <v>100</v>
      </c>
      <c r="CG253" s="24">
        <v>100</v>
      </c>
      <c r="CH253" s="24">
        <v>59.284999999999997</v>
      </c>
      <c r="CI253" s="24">
        <v>94.936999999999998</v>
      </c>
      <c r="CJ253" s="24">
        <v>163.768</v>
      </c>
      <c r="CK253" s="24">
        <v>3</v>
      </c>
      <c r="CL253" s="99" t="s">
        <v>413</v>
      </c>
      <c r="CM253" s="96" t="s">
        <v>3775</v>
      </c>
      <c r="CN253" s="24">
        <v>298.18900000000002</v>
      </c>
      <c r="CO253" s="24">
        <v>309.27499999999998</v>
      </c>
      <c r="CP253" s="24">
        <v>418.71800000000002</v>
      </c>
      <c r="CQ253" s="24">
        <v>3</v>
      </c>
      <c r="CR253" s="24">
        <v>100</v>
      </c>
      <c r="CS253" s="24">
        <v>87</v>
      </c>
      <c r="CT253" s="24">
        <v>3</v>
      </c>
      <c r="CU253" s="24">
        <v>2</v>
      </c>
      <c r="CV253" s="25" t="s">
        <v>6454</v>
      </c>
      <c r="CW253" s="24">
        <v>242.126</v>
      </c>
      <c r="CX253" s="24">
        <v>242.126</v>
      </c>
      <c r="CY253" s="24">
        <v>494.23500000000001</v>
      </c>
      <c r="CZ253" s="24">
        <v>1</v>
      </c>
      <c r="DA253" s="24">
        <v>10.936</v>
      </c>
      <c r="DB253" s="24">
        <v>24.786000000000001</v>
      </c>
      <c r="DC253" s="24">
        <v>29.486999999999998</v>
      </c>
      <c r="DD253" s="24">
        <v>4</v>
      </c>
      <c r="DE253" s="25" t="s">
        <v>377</v>
      </c>
      <c r="DF253" s="24">
        <v>48.029000000000003</v>
      </c>
      <c r="DG253" s="24">
        <v>146.328</v>
      </c>
      <c r="DH253" s="24">
        <v>147.81200000000001</v>
      </c>
      <c r="DI253" s="24">
        <v>3</v>
      </c>
      <c r="DJ253" s="24">
        <v>100</v>
      </c>
      <c r="DK253" s="24">
        <v>91</v>
      </c>
      <c r="DL253" s="24">
        <v>27.469000000000001</v>
      </c>
      <c r="DM253" s="24">
        <v>499.10300000000001</v>
      </c>
      <c r="DN253" s="24">
        <v>541.98800000000006</v>
      </c>
      <c r="DO253" s="24">
        <v>7</v>
      </c>
      <c r="DP253" s="25" t="s">
        <v>1116</v>
      </c>
      <c r="DQ253" s="25" t="s">
        <v>3754</v>
      </c>
      <c r="DR253" s="25" t="s">
        <v>956</v>
      </c>
      <c r="DS253" s="74">
        <v>1</v>
      </c>
      <c r="DT253" s="25" t="s">
        <v>6455</v>
      </c>
      <c r="DU253" s="24">
        <v>0</v>
      </c>
      <c r="DV253" s="24">
        <v>0</v>
      </c>
      <c r="DW253" s="24">
        <v>88.1</v>
      </c>
      <c r="DX253" s="24">
        <v>0</v>
      </c>
      <c r="DY253" s="24">
        <v>100</v>
      </c>
      <c r="DZ253" s="24">
        <v>84</v>
      </c>
      <c r="EA253" s="24">
        <v>18.117000000000001</v>
      </c>
      <c r="EB253" s="24">
        <v>56.09</v>
      </c>
      <c r="EC253" s="24">
        <v>68.513999999999996</v>
      </c>
      <c r="ED253" s="24">
        <v>2</v>
      </c>
      <c r="EE253" s="96" t="s">
        <v>363</v>
      </c>
      <c r="EF253" s="96" t="s">
        <v>364</v>
      </c>
      <c r="EG253" s="24">
        <v>0</v>
      </c>
      <c r="EH253" s="24">
        <v>0</v>
      </c>
      <c r="EI253" s="24">
        <v>206.154</v>
      </c>
      <c r="EJ253" s="24">
        <v>0</v>
      </c>
      <c r="EK253" s="24">
        <v>100</v>
      </c>
      <c r="EL253" s="24">
        <v>92</v>
      </c>
      <c r="EM253" s="24">
        <v>4</v>
      </c>
      <c r="EN253" s="24">
        <v>0</v>
      </c>
      <c r="EO253" s="25" t="s">
        <v>6456</v>
      </c>
      <c r="EP253" s="24">
        <v>32.664999999999999</v>
      </c>
      <c r="EQ253" s="24">
        <v>37.220999999999997</v>
      </c>
      <c r="ER253" s="24">
        <v>38.659999999999997</v>
      </c>
      <c r="ES253" s="24">
        <v>3</v>
      </c>
      <c r="ET253" s="25" t="s">
        <v>336</v>
      </c>
      <c r="EU253" s="24">
        <v>0</v>
      </c>
      <c r="EV253" s="24">
        <v>0</v>
      </c>
      <c r="EW253" s="24">
        <v>1153.011</v>
      </c>
      <c r="EX253" s="24">
        <v>0</v>
      </c>
      <c r="EY253" s="24">
        <v>100</v>
      </c>
      <c r="EZ253" s="24">
        <v>100</v>
      </c>
      <c r="FA253" s="24">
        <v>14.336</v>
      </c>
      <c r="FB253" s="24">
        <v>101.367</v>
      </c>
      <c r="FC253" s="24">
        <v>103.715</v>
      </c>
      <c r="FD253" s="24">
        <v>10</v>
      </c>
      <c r="FE253" s="25" t="s">
        <v>6457</v>
      </c>
      <c r="FF253" s="24">
        <v>1</v>
      </c>
      <c r="FG253" s="24">
        <v>2</v>
      </c>
      <c r="FH253" s="24">
        <v>3</v>
      </c>
      <c r="FI253" s="24">
        <v>0</v>
      </c>
      <c r="FJ253" s="24">
        <v>1</v>
      </c>
      <c r="FK253" s="24">
        <v>0</v>
      </c>
      <c r="FL253" s="25" t="s">
        <v>313</v>
      </c>
      <c r="FM253" s="25" t="s">
        <v>313</v>
      </c>
      <c r="FN253" s="24">
        <v>0</v>
      </c>
      <c r="FO253" s="24">
        <v>233.26400000000001</v>
      </c>
      <c r="FP253" s="24">
        <v>373.858</v>
      </c>
      <c r="FQ253" s="24">
        <v>377.97899999999998</v>
      </c>
      <c r="FR253" s="24">
        <v>7</v>
      </c>
      <c r="FS253" s="25" t="s">
        <v>522</v>
      </c>
      <c r="FT253" s="25" t="s">
        <v>522</v>
      </c>
      <c r="FU253" s="25"/>
      <c r="FV253" s="74">
        <v>0</v>
      </c>
      <c r="FW253" s="25" t="s">
        <v>6458</v>
      </c>
      <c r="FX253" s="25" t="s">
        <v>456</v>
      </c>
      <c r="FY253" s="24">
        <v>32.076999999999998</v>
      </c>
      <c r="FZ253" s="24">
        <v>64.608999999999995</v>
      </c>
      <c r="GA253" s="24">
        <v>65.900999999999996</v>
      </c>
      <c r="GB253" s="24">
        <v>3</v>
      </c>
      <c r="GC253" s="25" t="s">
        <v>368</v>
      </c>
      <c r="GD253" s="25" t="s">
        <v>368</v>
      </c>
      <c r="GE253" s="25"/>
      <c r="GF253" s="74">
        <v>1</v>
      </c>
      <c r="GG253" s="25" t="s">
        <v>6459</v>
      </c>
      <c r="GH253" s="25" t="s">
        <v>360</v>
      </c>
      <c r="GI253" s="24">
        <v>31.495000000000001</v>
      </c>
      <c r="GJ253" s="24">
        <v>33.624000000000002</v>
      </c>
      <c r="GK253" s="24">
        <v>49.243000000000002</v>
      </c>
      <c r="GL253" s="24">
        <v>2</v>
      </c>
      <c r="GM253" s="24">
        <v>1</v>
      </c>
      <c r="GN253" s="25" t="s">
        <v>6460</v>
      </c>
      <c r="GO253" s="24">
        <v>19.190000000000001</v>
      </c>
      <c r="GP253" s="24">
        <v>19.190000000000001</v>
      </c>
      <c r="GQ253" s="24">
        <v>23.83</v>
      </c>
      <c r="GR253" s="24">
        <v>1</v>
      </c>
      <c r="GS253" s="24">
        <v>4</v>
      </c>
      <c r="GT253" s="24">
        <v>4</v>
      </c>
      <c r="GU253" s="24">
        <v>0</v>
      </c>
      <c r="GV253" s="24">
        <v>4</v>
      </c>
      <c r="GW253" s="25" t="s">
        <v>448</v>
      </c>
      <c r="GX253" s="24">
        <v>8.327</v>
      </c>
      <c r="GY253" s="24">
        <v>52.125999999999998</v>
      </c>
      <c r="GZ253" s="24">
        <v>56.122999999999998</v>
      </c>
      <c r="HA253" s="24">
        <v>7</v>
      </c>
      <c r="HB253" s="24">
        <v>1</v>
      </c>
      <c r="HC253" s="24">
        <v>2</v>
      </c>
      <c r="HD253" s="24">
        <v>2</v>
      </c>
      <c r="HE253" s="24">
        <v>1</v>
      </c>
      <c r="HF253" s="24">
        <v>2</v>
      </c>
      <c r="HG253" s="24">
        <v>4</v>
      </c>
      <c r="HH253" s="24">
        <v>5</v>
      </c>
      <c r="HI253" s="25" t="s">
        <v>3684</v>
      </c>
      <c r="HJ253" s="25" t="s">
        <v>3685</v>
      </c>
      <c r="HK253" s="8"/>
      <c r="HL253" s="25" t="s">
        <v>6448</v>
      </c>
      <c r="HM253" s="23">
        <v>44273.477800925924</v>
      </c>
      <c r="HN253" s="23">
        <v>44277.63175925926</v>
      </c>
      <c r="HO253" s="24">
        <v>100</v>
      </c>
      <c r="HP253" s="24">
        <v>358902</v>
      </c>
      <c r="HQ253" s="24">
        <v>1</v>
      </c>
      <c r="HR253" s="23">
        <v>44277.631774374997</v>
      </c>
      <c r="HS253" s="25" t="s">
        <v>314</v>
      </c>
      <c r="HT253" s="25" t="s">
        <v>2136</v>
      </c>
      <c r="HU253" s="25" t="s">
        <v>2137</v>
      </c>
      <c r="HV253" s="25" t="s">
        <v>317</v>
      </c>
      <c r="HW253" s="24">
        <v>1</v>
      </c>
      <c r="HX253" s="24">
        <v>2</v>
      </c>
      <c r="HY253" s="24">
        <v>2</v>
      </c>
      <c r="HZ253" s="24">
        <v>3</v>
      </c>
      <c r="IA253" s="24">
        <v>3</v>
      </c>
      <c r="IB253" s="24">
        <v>1</v>
      </c>
      <c r="IC253" s="24">
        <v>5</v>
      </c>
      <c r="ID253" s="24">
        <v>2</v>
      </c>
      <c r="IE253" s="25" t="s">
        <v>6461</v>
      </c>
      <c r="IF253" s="24">
        <v>3</v>
      </c>
      <c r="IG253" s="24">
        <v>0</v>
      </c>
      <c r="IH253" s="25" t="s">
        <v>427</v>
      </c>
      <c r="II253" s="25" t="s">
        <v>391</v>
      </c>
      <c r="IJ253" s="25"/>
      <c r="IK253" s="74">
        <v>1</v>
      </c>
      <c r="IL253" s="25" t="s">
        <v>6462</v>
      </c>
      <c r="IM253" s="74">
        <v>33</v>
      </c>
      <c r="IN253" s="25"/>
      <c r="IO253" s="74">
        <v>1</v>
      </c>
      <c r="IP253" s="25" t="s">
        <v>6463</v>
      </c>
      <c r="IQ253" s="74">
        <v>22</v>
      </c>
      <c r="IR253" s="74">
        <v>22</v>
      </c>
      <c r="IS253" s="25"/>
      <c r="IT253" s="74">
        <v>1</v>
      </c>
      <c r="IU253" s="85">
        <v>2.3333333333333335</v>
      </c>
      <c r="IV253" s="74">
        <v>2</v>
      </c>
      <c r="IW253" s="74">
        <v>0.3</v>
      </c>
      <c r="IX253" s="74">
        <v>0</v>
      </c>
      <c r="IY253" s="25" t="s">
        <v>6464</v>
      </c>
      <c r="IZ253" s="74">
        <v>40</v>
      </c>
      <c r="JA253" s="74">
        <v>40</v>
      </c>
      <c r="JB253" s="25"/>
      <c r="JC253" s="74">
        <v>1</v>
      </c>
      <c r="JD253" s="74">
        <v>60</v>
      </c>
      <c r="JE253" s="74">
        <v>60</v>
      </c>
      <c r="JF253" s="25"/>
      <c r="JG253" s="74">
        <v>1</v>
      </c>
      <c r="JH253" s="25" t="s">
        <v>6465</v>
      </c>
      <c r="JI253" s="24">
        <v>4</v>
      </c>
      <c r="JJ253" s="24">
        <v>0</v>
      </c>
      <c r="JK253" s="24">
        <v>2</v>
      </c>
      <c r="JL253" s="24">
        <v>2</v>
      </c>
      <c r="JM253" s="25" t="s">
        <v>6466</v>
      </c>
      <c r="JN253" s="24">
        <v>1</v>
      </c>
      <c r="JO253" s="24">
        <v>2</v>
      </c>
      <c r="JP253" s="24">
        <v>2</v>
      </c>
      <c r="JQ253" s="24">
        <v>3</v>
      </c>
      <c r="JR253" s="24">
        <v>1</v>
      </c>
      <c r="JS253" s="25" t="s">
        <v>6467</v>
      </c>
      <c r="JT253" s="24">
        <v>2</v>
      </c>
      <c r="JU253" s="24">
        <v>1</v>
      </c>
      <c r="JV253" s="25" t="s">
        <v>6468</v>
      </c>
      <c r="JW253" s="24">
        <v>2</v>
      </c>
      <c r="JX253" s="24">
        <v>4</v>
      </c>
      <c r="JY253" s="24">
        <v>0</v>
      </c>
      <c r="JZ253" s="24">
        <v>1</v>
      </c>
      <c r="KA253" s="24">
        <v>0</v>
      </c>
      <c r="KB253" s="25" t="s">
        <v>313</v>
      </c>
      <c r="KC253" s="25" t="s">
        <v>313</v>
      </c>
      <c r="KD253" s="24">
        <v>1</v>
      </c>
      <c r="KE253" s="24">
        <v>7.1929999999999996</v>
      </c>
      <c r="KF253" s="24">
        <v>28.309000000000001</v>
      </c>
      <c r="KG253" s="24">
        <v>30.498999999999999</v>
      </c>
      <c r="KH253" s="24">
        <v>5</v>
      </c>
      <c r="KI253" s="24">
        <v>2</v>
      </c>
      <c r="KJ253" s="24">
        <v>1</v>
      </c>
      <c r="KK253" s="24">
        <v>1</v>
      </c>
      <c r="KL253" s="24">
        <v>1</v>
      </c>
      <c r="KM253" s="24">
        <v>2</v>
      </c>
      <c r="KN253" s="24">
        <v>10</v>
      </c>
      <c r="KO253" s="24">
        <v>1</v>
      </c>
      <c r="KP253" s="25" t="s">
        <v>312</v>
      </c>
      <c r="KQ253" s="25" t="s">
        <v>313</v>
      </c>
      <c r="KR253" s="24">
        <v>0</v>
      </c>
      <c r="KS253" s="25" t="s">
        <v>331</v>
      </c>
      <c r="KT253" s="25" t="s">
        <v>6469</v>
      </c>
      <c r="KU253" s="24">
        <v>3</v>
      </c>
      <c r="KV253" s="24">
        <v>4</v>
      </c>
      <c r="KW253" s="24">
        <v>3</v>
      </c>
      <c r="KX253" s="24">
        <v>5</v>
      </c>
      <c r="KY253" s="24">
        <v>5</v>
      </c>
      <c r="KZ253" s="24">
        <v>5</v>
      </c>
      <c r="LA253" s="24">
        <v>5</v>
      </c>
      <c r="LB253" s="24">
        <v>5</v>
      </c>
      <c r="LC253" s="24">
        <v>4</v>
      </c>
      <c r="LD253" s="24">
        <v>5</v>
      </c>
      <c r="LE253" s="24">
        <v>5</v>
      </c>
      <c r="LF253" s="24">
        <v>5</v>
      </c>
      <c r="LG253" s="24">
        <v>5</v>
      </c>
      <c r="LH253" s="24">
        <v>5</v>
      </c>
      <c r="LI253" s="24">
        <v>4</v>
      </c>
      <c r="LJ253" s="24">
        <v>5</v>
      </c>
      <c r="LK253" s="24">
        <v>4</v>
      </c>
      <c r="LL253" s="24">
        <v>3</v>
      </c>
      <c r="LM253" s="24">
        <v>4</v>
      </c>
      <c r="LN253" s="24">
        <v>5</v>
      </c>
      <c r="LO253" s="24">
        <v>5</v>
      </c>
      <c r="LP253" s="24">
        <v>3</v>
      </c>
      <c r="LQ253" s="24">
        <v>4</v>
      </c>
      <c r="LR253" s="24">
        <v>5</v>
      </c>
      <c r="LS253" s="24">
        <v>5</v>
      </c>
      <c r="LT253" s="24">
        <v>5</v>
      </c>
      <c r="LU253" s="24">
        <v>5</v>
      </c>
      <c r="LV253" s="25" t="s">
        <v>6470</v>
      </c>
      <c r="LW253" s="25" t="s">
        <v>6471</v>
      </c>
      <c r="LX253" s="25" t="s">
        <v>6472</v>
      </c>
      <c r="LY253" s="25" t="s">
        <v>6473</v>
      </c>
      <c r="LZ253" s="24">
        <v>64</v>
      </c>
      <c r="MA253">
        <f t="shared" si="175"/>
        <v>7</v>
      </c>
      <c r="MB253">
        <f t="shared" si="176"/>
        <v>16</v>
      </c>
      <c r="MC253">
        <f t="shared" si="177"/>
        <v>8</v>
      </c>
      <c r="MD253">
        <f t="shared" si="178"/>
        <v>7</v>
      </c>
      <c r="ME253">
        <f t="shared" si="208"/>
        <v>54</v>
      </c>
      <c r="MF253">
        <f t="shared" si="209"/>
        <v>1.1666666666666667</v>
      </c>
      <c r="MG253">
        <f t="shared" si="210"/>
        <v>2.6666666666666665</v>
      </c>
      <c r="MH253">
        <f t="shared" si="211"/>
        <v>1.6</v>
      </c>
      <c r="MI253">
        <f t="shared" si="212"/>
        <v>1.4</v>
      </c>
      <c r="MJ253">
        <f t="shared" si="213"/>
        <v>4.5</v>
      </c>
      <c r="MK253">
        <f t="shared" si="214"/>
        <v>0.6</v>
      </c>
      <c r="ML253">
        <f t="shared" si="215"/>
        <v>3.4</v>
      </c>
      <c r="MM253">
        <f t="shared" si="216"/>
        <v>0</v>
      </c>
      <c r="MN253">
        <f t="shared" si="217"/>
        <v>4</v>
      </c>
      <c r="MO253">
        <f t="shared" si="218"/>
        <v>0.5</v>
      </c>
      <c r="MP253">
        <f t="shared" si="219"/>
        <v>3.5</v>
      </c>
      <c r="MQ253">
        <f t="shared" si="220"/>
        <v>0</v>
      </c>
      <c r="MR253">
        <f t="shared" si="221"/>
        <v>3.6666666666666665</v>
      </c>
      <c r="MS253">
        <f t="shared" si="222"/>
        <v>99</v>
      </c>
      <c r="MT253">
        <f t="shared" si="223"/>
        <v>93.285714285714292</v>
      </c>
      <c r="MU253" s="77">
        <f t="shared" si="179"/>
        <v>1</v>
      </c>
      <c r="MV253">
        <f t="shared" si="180"/>
        <v>0</v>
      </c>
      <c r="MW253">
        <v>1</v>
      </c>
      <c r="MX253">
        <v>0</v>
      </c>
      <c r="MY253">
        <f t="shared" si="181"/>
        <v>1</v>
      </c>
      <c r="MZ253">
        <v>1</v>
      </c>
      <c r="NA253">
        <v>1</v>
      </c>
      <c r="NB253">
        <f t="shared" si="182"/>
        <v>0</v>
      </c>
      <c r="NC253">
        <f t="shared" si="183"/>
        <v>0.5</v>
      </c>
      <c r="ND253">
        <f t="shared" si="184"/>
        <v>1</v>
      </c>
      <c r="NE253">
        <f t="shared" si="185"/>
        <v>0</v>
      </c>
      <c r="NF253">
        <f t="shared" si="186"/>
        <v>1</v>
      </c>
      <c r="NG253">
        <f t="shared" si="187"/>
        <v>0</v>
      </c>
      <c r="NH253">
        <f t="shared" si="188"/>
        <v>1</v>
      </c>
      <c r="NI253">
        <f t="shared" si="189"/>
        <v>1</v>
      </c>
      <c r="NJ253">
        <f t="shared" si="190"/>
        <v>1</v>
      </c>
      <c r="NK253">
        <f t="shared" si="191"/>
        <v>0</v>
      </c>
      <c r="NL253">
        <f t="shared" si="192"/>
        <v>1</v>
      </c>
      <c r="NM253">
        <f t="shared" si="193"/>
        <v>1</v>
      </c>
      <c r="NN253" s="77">
        <f t="shared" si="194"/>
        <v>1</v>
      </c>
      <c r="NO253" s="77">
        <f t="shared" si="195"/>
        <v>1</v>
      </c>
      <c r="NP253" s="77">
        <f t="shared" si="196"/>
        <v>1</v>
      </c>
      <c r="NQ253" s="77">
        <f t="shared" si="197"/>
        <v>1</v>
      </c>
      <c r="NR253" s="77">
        <f t="shared" si="198"/>
        <v>1</v>
      </c>
      <c r="NS253" s="77">
        <f t="shared" si="199"/>
        <v>1</v>
      </c>
      <c r="NT253" s="77">
        <f t="shared" si="200"/>
        <v>1</v>
      </c>
      <c r="NU253" s="77">
        <f t="shared" si="201"/>
        <v>1</v>
      </c>
      <c r="NV253" s="77">
        <f t="shared" si="202"/>
        <v>1</v>
      </c>
      <c r="NW253" s="77" t="e">
        <f>IF(LEN(VLOOKUP(I:I,#REF!, 2, 0))=0, "", VLOOKUP(I:I,#REF!, 2, 0))</f>
        <v>#REF!</v>
      </c>
      <c r="NX253" s="77" t="e">
        <f>IF(LEN(VLOOKUP(I:I,#REF!, 3, 0))=0, "", VLOOKUP(I:I,#REF!, 3, 0))</f>
        <v>#REF!</v>
      </c>
      <c r="NY253" s="77">
        <f t="shared" si="224"/>
        <v>0.66666666666666663</v>
      </c>
      <c r="NZ253" s="77">
        <f t="shared" si="225"/>
        <v>0.75</v>
      </c>
      <c r="OA253" s="77">
        <f t="shared" si="226"/>
        <v>0.5</v>
      </c>
      <c r="OB253" s="77">
        <f t="shared" si="203"/>
        <v>0.41666666666666669</v>
      </c>
      <c r="OC253">
        <f t="shared" si="204"/>
        <v>0.5</v>
      </c>
      <c r="OD253" s="77">
        <f t="shared" si="227"/>
        <v>0.375</v>
      </c>
      <c r="OE253">
        <f t="shared" si="205"/>
        <v>0.93333333333333335</v>
      </c>
      <c r="OF253">
        <f t="shared" si="206"/>
        <v>0.90909090909090906</v>
      </c>
      <c r="OG253" t="e">
        <f t="shared" si="228"/>
        <v>#REF!</v>
      </c>
      <c r="OH253">
        <f t="shared" si="207"/>
        <v>0.54166666666666663</v>
      </c>
      <c r="OI253">
        <f t="shared" si="229"/>
        <v>0.5</v>
      </c>
      <c r="OJ253" s="77">
        <f t="shared" si="230"/>
        <v>0.5625</v>
      </c>
      <c r="OK253" t="e">
        <f>IF(LEN(VLOOKUP(I:I,#REF!, 2, 0))=0, "", VLOOKUP(I:I,#REF!, 2, 0))</f>
        <v>#REF!</v>
      </c>
      <c r="OL253" t="e">
        <f>IF(LEN(VLOOKUP(I:I,#REF!, 3, 0))=0, "", VLOOKUP(I:I,#REF!, 3, 0))</f>
        <v>#REF!</v>
      </c>
      <c r="OM253">
        <v>1</v>
      </c>
      <c r="ON253">
        <v>0</v>
      </c>
      <c r="OO253" s="1">
        <v>1</v>
      </c>
      <c r="OP253">
        <f t="shared" si="231"/>
        <v>14</v>
      </c>
      <c r="OQ253">
        <v>0</v>
      </c>
      <c r="OR253">
        <v>8</v>
      </c>
      <c r="OS253">
        <f t="shared" si="232"/>
        <v>6</v>
      </c>
    </row>
    <row r="254" spans="3:409" ht="18" customHeight="1">
      <c r="F254">
        <v>1</v>
      </c>
      <c r="G254">
        <v>1</v>
      </c>
      <c r="H254" s="110" t="s">
        <v>3090</v>
      </c>
      <c r="I254" s="110" t="s">
        <v>3090</v>
      </c>
      <c r="J254" s="5"/>
      <c r="K254" s="6">
        <v>44270.557349537034</v>
      </c>
      <c r="L254" s="6">
        <v>44270.630497685182</v>
      </c>
      <c r="M254" s="7">
        <v>100</v>
      </c>
      <c r="N254" s="7">
        <v>2</v>
      </c>
      <c r="O254" s="73">
        <v>1</v>
      </c>
      <c r="P254" s="4" t="s">
        <v>313</v>
      </c>
      <c r="Q254" s="7">
        <v>6320</v>
      </c>
      <c r="R254" s="7">
        <v>1</v>
      </c>
      <c r="S254" s="6">
        <v>44270.630512627315</v>
      </c>
      <c r="T254" s="4" t="s">
        <v>314</v>
      </c>
      <c r="U254" s="4" t="s">
        <v>2136</v>
      </c>
      <c r="V254" s="4" t="s">
        <v>2137</v>
      </c>
      <c r="W254" s="4" t="s">
        <v>3091</v>
      </c>
      <c r="X254" s="7">
        <v>150.834</v>
      </c>
      <c r="Y254" s="7">
        <v>161.767</v>
      </c>
      <c r="Z254" s="7">
        <v>166.041</v>
      </c>
      <c r="AA254" s="7">
        <v>3</v>
      </c>
      <c r="AB254" s="7">
        <v>2</v>
      </c>
      <c r="AC254" s="7">
        <v>1</v>
      </c>
      <c r="AD254" s="7">
        <v>0</v>
      </c>
      <c r="AE254" s="7">
        <v>1</v>
      </c>
      <c r="AF254" s="7">
        <v>3</v>
      </c>
      <c r="AG254" s="7">
        <v>3</v>
      </c>
      <c r="AH254" s="7">
        <v>3</v>
      </c>
      <c r="AI254" s="7">
        <v>1</v>
      </c>
      <c r="AJ254" s="4" t="s">
        <v>3092</v>
      </c>
      <c r="AK254" s="7">
        <v>7.577</v>
      </c>
      <c r="AL254" s="7">
        <v>9.5990000000000002</v>
      </c>
      <c r="AM254" s="7">
        <v>11.589</v>
      </c>
      <c r="AN254" s="7">
        <v>2</v>
      </c>
      <c r="AO254" s="7">
        <v>2</v>
      </c>
      <c r="AP254" s="7">
        <v>1</v>
      </c>
      <c r="AQ254" s="7">
        <v>0</v>
      </c>
      <c r="AR254" s="7">
        <v>0</v>
      </c>
      <c r="AS254" s="7">
        <v>227.54</v>
      </c>
      <c r="AT254" s="7">
        <v>0</v>
      </c>
      <c r="AU254" s="7">
        <v>143.779</v>
      </c>
      <c r="AV254" s="7">
        <v>320.40499999999997</v>
      </c>
      <c r="AW254" s="7">
        <v>400.77100000000002</v>
      </c>
      <c r="AX254" s="7">
        <v>7</v>
      </c>
      <c r="AY254" s="4" t="s">
        <v>479</v>
      </c>
      <c r="AZ254" s="4" t="s">
        <v>377</v>
      </c>
      <c r="BA254" s="4"/>
      <c r="BB254" s="73">
        <v>1</v>
      </c>
      <c r="BC254" s="4" t="s">
        <v>3093</v>
      </c>
      <c r="BD254" s="7">
        <v>2.754</v>
      </c>
      <c r="BE254" s="7">
        <v>280.13099999999997</v>
      </c>
      <c r="BF254" s="7">
        <v>651.50699999999995</v>
      </c>
      <c r="BG254" s="7">
        <v>2</v>
      </c>
      <c r="BH254" s="7">
        <v>6.9770000000000003</v>
      </c>
      <c r="BI254" s="7">
        <v>20.007000000000001</v>
      </c>
      <c r="BJ254" s="7">
        <v>20.821000000000002</v>
      </c>
      <c r="BK254" s="7">
        <v>3</v>
      </c>
      <c r="BL254" s="4" t="s">
        <v>479</v>
      </c>
      <c r="BM254" s="7">
        <v>143.18899999999999</v>
      </c>
      <c r="BN254" s="7">
        <v>143.18899999999999</v>
      </c>
      <c r="BO254" s="7">
        <v>148.43299999999999</v>
      </c>
      <c r="BP254" s="7">
        <v>1</v>
      </c>
      <c r="BQ254" s="7">
        <v>75</v>
      </c>
      <c r="BR254" s="7">
        <v>95</v>
      </c>
      <c r="BS254" s="7">
        <v>68.317999999999998</v>
      </c>
      <c r="BT254" s="7">
        <v>295.041</v>
      </c>
      <c r="BU254" s="7">
        <v>297.74799999999999</v>
      </c>
      <c r="BV254" s="7">
        <v>5</v>
      </c>
      <c r="BW254" s="4" t="s">
        <v>2387</v>
      </c>
      <c r="BX254" s="4" t="s">
        <v>572</v>
      </c>
      <c r="BY254" s="4"/>
      <c r="BZ254" s="73">
        <v>0</v>
      </c>
      <c r="CA254" s="4" t="s">
        <v>3094</v>
      </c>
      <c r="CB254" s="7">
        <v>91.647999999999996</v>
      </c>
      <c r="CC254" s="7">
        <v>91.647999999999996</v>
      </c>
      <c r="CD254" s="7">
        <v>144.68899999999999</v>
      </c>
      <c r="CE254" s="7">
        <v>1</v>
      </c>
      <c r="CF254" s="7">
        <v>70</v>
      </c>
      <c r="CG254" s="7">
        <v>75</v>
      </c>
      <c r="CH254" s="7">
        <v>37.459000000000003</v>
      </c>
      <c r="CI254" s="7">
        <v>175.328</v>
      </c>
      <c r="CJ254" s="7">
        <v>176.749</v>
      </c>
      <c r="CK254" s="7">
        <v>10</v>
      </c>
      <c r="CL254" s="97" t="s">
        <v>413</v>
      </c>
      <c r="CM254" s="94" t="s">
        <v>414</v>
      </c>
      <c r="CN254" s="7">
        <v>541.98500000000001</v>
      </c>
      <c r="CO254" s="7">
        <v>541.98500000000001</v>
      </c>
      <c r="CP254" s="7">
        <v>543.08199999999999</v>
      </c>
      <c r="CQ254" s="7">
        <v>1</v>
      </c>
      <c r="CR254" s="7">
        <v>100</v>
      </c>
      <c r="CS254" s="7">
        <v>100</v>
      </c>
      <c r="CT254" s="7">
        <v>2</v>
      </c>
      <c r="CU254" s="7">
        <v>1</v>
      </c>
      <c r="CV254" s="4" t="s">
        <v>3095</v>
      </c>
      <c r="CW254" s="7">
        <v>2.8210000000000002</v>
      </c>
      <c r="CX254" s="7">
        <v>2.8210000000000002</v>
      </c>
      <c r="CY254" s="7">
        <v>230.96100000000001</v>
      </c>
      <c r="CZ254" s="7">
        <v>1</v>
      </c>
      <c r="DA254" s="7">
        <v>4.3970000000000002</v>
      </c>
      <c r="DB254" s="7">
        <v>8.1419999999999995</v>
      </c>
      <c r="DC254" s="7">
        <v>15.641999999999999</v>
      </c>
      <c r="DD254" s="7">
        <v>2</v>
      </c>
      <c r="DE254" s="4" t="s">
        <v>479</v>
      </c>
      <c r="DF254" s="7">
        <v>4.1769999999999996</v>
      </c>
      <c r="DG254" s="7">
        <v>4.1769999999999996</v>
      </c>
      <c r="DH254" s="7">
        <v>48.607999999999997</v>
      </c>
      <c r="DI254" s="7">
        <v>1</v>
      </c>
      <c r="DJ254" s="7">
        <v>100</v>
      </c>
      <c r="DK254" s="7">
        <v>95</v>
      </c>
      <c r="DL254" s="7">
        <v>20.608000000000001</v>
      </c>
      <c r="DM254" s="7">
        <v>54.213999999999999</v>
      </c>
      <c r="DN254" s="7">
        <v>179.274</v>
      </c>
      <c r="DO254" s="7">
        <v>4</v>
      </c>
      <c r="DP254" s="4" t="s">
        <v>2387</v>
      </c>
      <c r="DQ254" s="4" t="s">
        <v>572</v>
      </c>
      <c r="DR254" s="4"/>
      <c r="DS254" s="73">
        <v>0</v>
      </c>
      <c r="DT254" s="4" t="s">
        <v>3096</v>
      </c>
      <c r="DU254" s="7">
        <v>0</v>
      </c>
      <c r="DV254" s="7">
        <v>0</v>
      </c>
      <c r="DW254" s="7">
        <v>72.997</v>
      </c>
      <c r="DX254" s="7">
        <v>0</v>
      </c>
      <c r="DY254" s="7">
        <v>90</v>
      </c>
      <c r="DZ254" s="7">
        <v>75</v>
      </c>
      <c r="EA254" s="7">
        <v>13.816000000000001</v>
      </c>
      <c r="EB254" s="7">
        <v>21.422999999999998</v>
      </c>
      <c r="EC254" s="7">
        <v>30.016999999999999</v>
      </c>
      <c r="ED254" s="7">
        <v>2</v>
      </c>
      <c r="EE254" s="94" t="s">
        <v>417</v>
      </c>
      <c r="EF254" s="94" t="s">
        <v>364</v>
      </c>
      <c r="EG254" s="7">
        <v>0</v>
      </c>
      <c r="EH254" s="7">
        <v>0</v>
      </c>
      <c r="EI254" s="7">
        <v>169.8</v>
      </c>
      <c r="EJ254" s="7">
        <v>0</v>
      </c>
      <c r="EK254" s="7">
        <v>95</v>
      </c>
      <c r="EL254" s="7">
        <v>90</v>
      </c>
      <c r="EM254" s="7">
        <v>2</v>
      </c>
      <c r="EN254" s="7">
        <v>1</v>
      </c>
      <c r="EO254" s="4" t="s">
        <v>3097</v>
      </c>
      <c r="EP254" s="7">
        <v>10.859</v>
      </c>
      <c r="EQ254" s="7">
        <v>14.763999999999999</v>
      </c>
      <c r="ER254" s="7">
        <v>23.576000000000001</v>
      </c>
      <c r="ES254" s="7">
        <v>2</v>
      </c>
      <c r="ET254" s="4" t="s">
        <v>419</v>
      </c>
      <c r="EU254" s="7">
        <v>0</v>
      </c>
      <c r="EV254" s="7">
        <v>0</v>
      </c>
      <c r="EW254" s="7">
        <v>963.63300000000004</v>
      </c>
      <c r="EX254" s="7">
        <v>0</v>
      </c>
      <c r="EY254" s="7">
        <v>91</v>
      </c>
      <c r="EZ254" s="7">
        <v>80</v>
      </c>
      <c r="FA254" s="7">
        <v>13.611000000000001</v>
      </c>
      <c r="FB254" s="7">
        <v>38.252000000000002</v>
      </c>
      <c r="FC254" s="7">
        <v>141.078</v>
      </c>
      <c r="FD254" s="7">
        <v>8</v>
      </c>
      <c r="FE254" s="4" t="s">
        <v>3098</v>
      </c>
      <c r="FF254" s="7">
        <v>3</v>
      </c>
      <c r="FG254" s="7">
        <v>2</v>
      </c>
      <c r="FH254" s="7">
        <v>2</v>
      </c>
      <c r="FI254" s="7">
        <v>1</v>
      </c>
      <c r="FJ254" s="7">
        <v>1</v>
      </c>
      <c r="FK254" s="7">
        <v>0</v>
      </c>
      <c r="FL254" s="4" t="s">
        <v>336</v>
      </c>
      <c r="FM254" s="4" t="s">
        <v>3099</v>
      </c>
      <c r="FN254" s="7">
        <v>1</v>
      </c>
      <c r="FO254" s="7">
        <v>35.503</v>
      </c>
      <c r="FP254" s="7">
        <v>169.09100000000001</v>
      </c>
      <c r="FQ254" s="7">
        <v>172.173</v>
      </c>
      <c r="FR254" s="7">
        <v>6</v>
      </c>
      <c r="FS254" s="4" t="s">
        <v>420</v>
      </c>
      <c r="FT254" s="4" t="s">
        <v>323</v>
      </c>
      <c r="FU254" s="4"/>
      <c r="FV254" s="73">
        <v>1</v>
      </c>
      <c r="FW254" s="4" t="s">
        <v>3100</v>
      </c>
      <c r="FX254" s="4" t="s">
        <v>343</v>
      </c>
      <c r="FY254" s="7">
        <v>166.57900000000001</v>
      </c>
      <c r="FZ254" s="7">
        <v>213.726</v>
      </c>
      <c r="GA254" s="7">
        <v>215.142</v>
      </c>
      <c r="GB254" s="7">
        <v>5</v>
      </c>
      <c r="GC254" s="4" t="s">
        <v>659</v>
      </c>
      <c r="GD254" s="4" t="s">
        <v>584</v>
      </c>
      <c r="GE254" s="4"/>
      <c r="GF254" s="73">
        <v>0</v>
      </c>
      <c r="GG254" s="4" t="s">
        <v>3101</v>
      </c>
      <c r="GH254" s="4" t="s">
        <v>1274</v>
      </c>
      <c r="GI254" s="7">
        <v>33.415999999999997</v>
      </c>
      <c r="GJ254" s="7">
        <v>55.250999999999998</v>
      </c>
      <c r="GK254" s="7">
        <v>98.298000000000002</v>
      </c>
      <c r="GL254" s="7">
        <v>3</v>
      </c>
      <c r="GM254" s="7">
        <v>1</v>
      </c>
      <c r="GN254" s="4" t="s">
        <v>3102</v>
      </c>
      <c r="GO254" s="7">
        <v>50.337000000000003</v>
      </c>
      <c r="GP254" s="7">
        <v>50.337000000000003</v>
      </c>
      <c r="GQ254" s="7">
        <v>52.985999999999997</v>
      </c>
      <c r="GR254" s="7">
        <v>1</v>
      </c>
      <c r="GS254" s="7">
        <v>1</v>
      </c>
      <c r="GT254" s="7">
        <v>2</v>
      </c>
      <c r="GU254" s="7">
        <v>1</v>
      </c>
      <c r="GV254" s="7">
        <v>2</v>
      </c>
      <c r="GW254" s="4" t="s">
        <v>627</v>
      </c>
      <c r="GX254" s="7">
        <v>12.99</v>
      </c>
      <c r="GY254" s="7">
        <v>68.525000000000006</v>
      </c>
      <c r="GZ254" s="7">
        <v>69.527000000000001</v>
      </c>
      <c r="HA254" s="7">
        <v>11</v>
      </c>
      <c r="HB254" s="7">
        <v>3</v>
      </c>
      <c r="HC254" s="7">
        <v>3</v>
      </c>
      <c r="HD254" s="7">
        <v>2</v>
      </c>
      <c r="HE254" s="7">
        <v>3</v>
      </c>
      <c r="HF254" s="7">
        <v>2</v>
      </c>
      <c r="HG254" s="7">
        <v>5</v>
      </c>
      <c r="HH254" s="7">
        <v>5</v>
      </c>
      <c r="HI254" s="4" t="s">
        <v>346</v>
      </c>
      <c r="HJ254" s="4" t="s">
        <v>347</v>
      </c>
      <c r="HK254" s="8"/>
      <c r="HL254" s="4" t="s">
        <v>3090</v>
      </c>
      <c r="HM254" s="6">
        <v>44273.524409722224</v>
      </c>
      <c r="HN254" s="6">
        <v>44273.603020833332</v>
      </c>
      <c r="HO254" s="7">
        <v>100</v>
      </c>
      <c r="HP254" s="7">
        <v>6791</v>
      </c>
      <c r="HQ254" s="7">
        <v>1</v>
      </c>
      <c r="HR254" s="6">
        <v>44273.6030383912</v>
      </c>
      <c r="HS254" s="4" t="s">
        <v>314</v>
      </c>
      <c r="HT254" s="4" t="s">
        <v>2136</v>
      </c>
      <c r="HU254" s="4" t="s">
        <v>2137</v>
      </c>
      <c r="HV254" s="4" t="s">
        <v>3091</v>
      </c>
      <c r="HW254" s="7">
        <v>1</v>
      </c>
      <c r="HX254" s="7">
        <v>0</v>
      </c>
      <c r="HY254" s="7">
        <v>2</v>
      </c>
      <c r="HZ254" s="7">
        <v>2</v>
      </c>
      <c r="IA254" s="7">
        <v>2</v>
      </c>
      <c r="IB254" s="7">
        <v>1</v>
      </c>
      <c r="IC254" s="7">
        <v>2</v>
      </c>
      <c r="ID254" s="7">
        <v>3</v>
      </c>
      <c r="IE254" s="4" t="s">
        <v>1276</v>
      </c>
      <c r="IF254" s="7">
        <v>2</v>
      </c>
      <c r="IG254" s="7">
        <v>1</v>
      </c>
      <c r="IH254" s="4" t="s">
        <v>427</v>
      </c>
      <c r="II254" s="4" t="s">
        <v>391</v>
      </c>
      <c r="IJ254" s="4"/>
      <c r="IK254" s="73">
        <v>1</v>
      </c>
      <c r="IL254" s="4" t="s">
        <v>428</v>
      </c>
      <c r="IM254" s="73">
        <v>33</v>
      </c>
      <c r="IN254" s="4"/>
      <c r="IO254" s="73">
        <v>1</v>
      </c>
      <c r="IP254" s="4" t="s">
        <v>3103</v>
      </c>
      <c r="IQ254" s="4" t="s">
        <v>2945</v>
      </c>
      <c r="IR254" s="73">
        <v>17</v>
      </c>
      <c r="IS254" s="4"/>
      <c r="IT254" s="73">
        <v>0</v>
      </c>
      <c r="IU254" s="4" t="s">
        <v>632</v>
      </c>
      <c r="IV254" s="73">
        <v>13</v>
      </c>
      <c r="IW254" s="4"/>
      <c r="IX254" s="73">
        <v>0</v>
      </c>
      <c r="IY254" s="4" t="s">
        <v>3104</v>
      </c>
      <c r="IZ254" s="4" t="s">
        <v>1768</v>
      </c>
      <c r="JA254" s="73">
        <v>40</v>
      </c>
      <c r="JB254" s="4"/>
      <c r="JC254" s="73">
        <v>1</v>
      </c>
      <c r="JD254" s="4" t="s">
        <v>1511</v>
      </c>
      <c r="JE254" s="73">
        <v>30</v>
      </c>
      <c r="JF254" s="4"/>
      <c r="JG254" s="73">
        <v>0</v>
      </c>
      <c r="JH254" s="4" t="s">
        <v>3105</v>
      </c>
      <c r="JI254" s="7">
        <v>2</v>
      </c>
      <c r="JJ254" s="7">
        <v>0</v>
      </c>
      <c r="JK254" s="7">
        <v>3</v>
      </c>
      <c r="JL254" s="7">
        <v>1</v>
      </c>
      <c r="JM254" s="4" t="s">
        <v>3106</v>
      </c>
      <c r="JN254" s="7">
        <v>1</v>
      </c>
      <c r="JO254" s="7">
        <v>1</v>
      </c>
      <c r="JP254" s="7">
        <v>2</v>
      </c>
      <c r="JQ254" s="7">
        <v>1</v>
      </c>
      <c r="JR254" s="7">
        <v>2</v>
      </c>
      <c r="JS254" s="4" t="s">
        <v>3107</v>
      </c>
      <c r="JT254" s="7">
        <v>3</v>
      </c>
      <c r="JU254" s="7">
        <v>1</v>
      </c>
      <c r="JV254" s="4" t="s">
        <v>3108</v>
      </c>
      <c r="JW254" s="7">
        <v>1</v>
      </c>
      <c r="JX254" s="7">
        <v>2</v>
      </c>
      <c r="JY254" s="7">
        <v>0</v>
      </c>
      <c r="JZ254" s="7">
        <v>1</v>
      </c>
      <c r="KA254" s="7">
        <v>0</v>
      </c>
      <c r="KB254" s="4" t="s">
        <v>336</v>
      </c>
      <c r="KC254" s="4" t="s">
        <v>886</v>
      </c>
      <c r="KD254" s="7">
        <v>2</v>
      </c>
      <c r="KE254" s="7">
        <v>11.353</v>
      </c>
      <c r="KF254" s="7">
        <v>36.241999999999997</v>
      </c>
      <c r="KG254" s="7">
        <v>37.35</v>
      </c>
      <c r="KH254" s="7">
        <v>6</v>
      </c>
      <c r="KI254" s="7">
        <v>2</v>
      </c>
      <c r="KJ254" s="7">
        <v>1</v>
      </c>
      <c r="KK254" s="7">
        <v>3</v>
      </c>
      <c r="KL254" s="7">
        <v>2</v>
      </c>
      <c r="KM254" s="7">
        <v>2</v>
      </c>
      <c r="KN254" s="7">
        <v>10</v>
      </c>
      <c r="KO254" s="7">
        <v>1</v>
      </c>
      <c r="KP254" s="4" t="s">
        <v>326</v>
      </c>
      <c r="KQ254" s="4" t="s">
        <v>313</v>
      </c>
      <c r="KR254" s="7">
        <v>1</v>
      </c>
      <c r="KS254" s="4" t="s">
        <v>312</v>
      </c>
      <c r="KT254" s="4" t="s">
        <v>313</v>
      </c>
      <c r="KU254" s="7">
        <v>4</v>
      </c>
      <c r="KV254" s="7">
        <v>4</v>
      </c>
      <c r="KW254" s="7">
        <v>3</v>
      </c>
      <c r="KX254" s="7">
        <v>3</v>
      </c>
      <c r="KY254" s="7">
        <v>3</v>
      </c>
      <c r="KZ254" s="7">
        <v>3</v>
      </c>
      <c r="LA254" s="7">
        <v>4</v>
      </c>
      <c r="LB254" s="7">
        <v>3</v>
      </c>
      <c r="LC254" s="7">
        <v>4</v>
      </c>
      <c r="LD254" s="7">
        <v>3</v>
      </c>
      <c r="LE254" s="7">
        <v>5</v>
      </c>
      <c r="LF254" s="7">
        <v>4</v>
      </c>
      <c r="LG254" s="7">
        <v>3</v>
      </c>
      <c r="LH254" s="7">
        <v>3</v>
      </c>
      <c r="LI254" s="7">
        <v>3</v>
      </c>
      <c r="LJ254" s="7">
        <v>3</v>
      </c>
      <c r="LK254" s="7">
        <v>3</v>
      </c>
      <c r="LL254" s="7">
        <v>2</v>
      </c>
      <c r="LM254" s="7">
        <v>2</v>
      </c>
      <c r="LN254" s="7">
        <v>3</v>
      </c>
      <c r="LO254" s="7">
        <v>2</v>
      </c>
      <c r="LP254" s="7">
        <v>1</v>
      </c>
      <c r="LQ254" s="7">
        <v>5</v>
      </c>
      <c r="LR254" s="7">
        <v>4</v>
      </c>
      <c r="LS254" s="7">
        <v>3</v>
      </c>
      <c r="LT254" s="7">
        <v>3</v>
      </c>
      <c r="LU254" s="7">
        <v>4</v>
      </c>
      <c r="LV254" s="4" t="s">
        <v>3109</v>
      </c>
      <c r="LW254" s="4" t="s">
        <v>3110</v>
      </c>
      <c r="LX254" s="4" t="s">
        <v>1144</v>
      </c>
      <c r="LY254" s="4" t="s">
        <v>3111</v>
      </c>
      <c r="LZ254" s="7">
        <v>49</v>
      </c>
      <c r="MA254">
        <f t="shared" si="175"/>
        <v>11</v>
      </c>
      <c r="MB254">
        <f t="shared" si="176"/>
        <v>12</v>
      </c>
      <c r="MC254">
        <f t="shared" si="177"/>
        <v>13</v>
      </c>
      <c r="MD254">
        <f t="shared" si="178"/>
        <v>10</v>
      </c>
      <c r="ME254">
        <f t="shared" si="208"/>
        <v>43</v>
      </c>
      <c r="MF254">
        <f t="shared" si="209"/>
        <v>1.8333333333333333</v>
      </c>
      <c r="MG254">
        <f t="shared" si="210"/>
        <v>2</v>
      </c>
      <c r="MH254">
        <f t="shared" si="211"/>
        <v>2.6</v>
      </c>
      <c r="MI254">
        <f t="shared" si="212"/>
        <v>2</v>
      </c>
      <c r="MJ254">
        <f t="shared" si="213"/>
        <v>3.5833333333333335</v>
      </c>
      <c r="MK254">
        <f t="shared" si="214"/>
        <v>1</v>
      </c>
      <c r="ML254">
        <f t="shared" si="215"/>
        <v>2</v>
      </c>
      <c r="MM254">
        <f t="shared" si="216"/>
        <v>1</v>
      </c>
      <c r="MN254">
        <f t="shared" si="217"/>
        <v>2</v>
      </c>
      <c r="MO254">
        <f t="shared" si="218"/>
        <v>1</v>
      </c>
      <c r="MP254">
        <f t="shared" si="219"/>
        <v>2</v>
      </c>
      <c r="MQ254">
        <f t="shared" si="220"/>
        <v>0.33333333333333331</v>
      </c>
      <c r="MR254">
        <f t="shared" si="221"/>
        <v>2</v>
      </c>
      <c r="MS254">
        <f t="shared" si="222"/>
        <v>88.714285714285708</v>
      </c>
      <c r="MT254">
        <f t="shared" si="223"/>
        <v>87.142857142857139</v>
      </c>
      <c r="MU254" s="77">
        <f t="shared" si="179"/>
        <v>1</v>
      </c>
      <c r="MV254">
        <f t="shared" si="180"/>
        <v>0</v>
      </c>
      <c r="MW254">
        <v>1</v>
      </c>
      <c r="MX254">
        <v>1</v>
      </c>
      <c r="MY254">
        <f t="shared" si="181"/>
        <v>0</v>
      </c>
      <c r="MZ254">
        <v>1</v>
      </c>
      <c r="NA254">
        <v>1</v>
      </c>
      <c r="NB254">
        <f t="shared" si="182"/>
        <v>1</v>
      </c>
      <c r="NC254">
        <f t="shared" si="183"/>
        <v>0</v>
      </c>
      <c r="ND254">
        <f t="shared" si="184"/>
        <v>0</v>
      </c>
      <c r="NE254">
        <f t="shared" si="185"/>
        <v>0</v>
      </c>
      <c r="NF254">
        <f t="shared" si="186"/>
        <v>1</v>
      </c>
      <c r="NG254">
        <f t="shared" si="187"/>
        <v>1</v>
      </c>
      <c r="NH254">
        <f t="shared" si="188"/>
        <v>1</v>
      </c>
      <c r="NI254">
        <f t="shared" si="189"/>
        <v>1</v>
      </c>
      <c r="NJ254">
        <f t="shared" si="190"/>
        <v>0</v>
      </c>
      <c r="NK254">
        <f t="shared" si="191"/>
        <v>0</v>
      </c>
      <c r="NL254">
        <f t="shared" si="192"/>
        <v>1</v>
      </c>
      <c r="NM254">
        <f t="shared" si="193"/>
        <v>0</v>
      </c>
      <c r="NN254" s="77">
        <f t="shared" si="194"/>
        <v>0.5</v>
      </c>
      <c r="NO254" s="77">
        <f t="shared" si="195"/>
        <v>0</v>
      </c>
      <c r="NP254" s="77">
        <f t="shared" si="196"/>
        <v>1</v>
      </c>
      <c r="NQ254" s="77">
        <f t="shared" si="197"/>
        <v>0</v>
      </c>
      <c r="NR254" s="77">
        <f t="shared" si="198"/>
        <v>1</v>
      </c>
      <c r="NS254" s="77">
        <f t="shared" si="199"/>
        <v>0</v>
      </c>
      <c r="NT254" s="77">
        <f t="shared" si="200"/>
        <v>0</v>
      </c>
      <c r="NU254" s="77">
        <f t="shared" si="201"/>
        <v>0</v>
      </c>
      <c r="NV254" s="77">
        <f t="shared" si="202"/>
        <v>1</v>
      </c>
      <c r="NW254" s="77" t="e">
        <f>IF(LEN(VLOOKUP(I:I,#REF!, 2, 0))=0, "", VLOOKUP(I:I,#REF!, 2, 0))</f>
        <v>#REF!</v>
      </c>
      <c r="NX254" s="77" t="e">
        <f>IF(LEN(VLOOKUP(I:I,#REF!, 3, 0))=0, "", VLOOKUP(I:I,#REF!, 3, 0))</f>
        <v>#REF!</v>
      </c>
      <c r="NY254" s="77">
        <f t="shared" si="224"/>
        <v>0.66666666666666663</v>
      </c>
      <c r="NZ254" s="77">
        <f t="shared" si="225"/>
        <v>1</v>
      </c>
      <c r="OA254" s="77">
        <f t="shared" si="226"/>
        <v>0</v>
      </c>
      <c r="OB254" s="77">
        <f t="shared" si="203"/>
        <v>0.5</v>
      </c>
      <c r="OC254">
        <f t="shared" si="204"/>
        <v>0.5</v>
      </c>
      <c r="OD254" s="77">
        <f t="shared" si="227"/>
        <v>0.5</v>
      </c>
      <c r="OE254">
        <f t="shared" si="205"/>
        <v>0.43333333333333335</v>
      </c>
      <c r="OF254">
        <f t="shared" si="206"/>
        <v>0.54545454545454541</v>
      </c>
      <c r="OG254" t="e">
        <f t="shared" si="228"/>
        <v>#REF!</v>
      </c>
      <c r="OH254">
        <f t="shared" si="207"/>
        <v>0.58333333333333337</v>
      </c>
      <c r="OI254">
        <f t="shared" si="229"/>
        <v>0.25</v>
      </c>
      <c r="OJ254" s="77">
        <f t="shared" si="230"/>
        <v>0.75</v>
      </c>
      <c r="OK254" t="e">
        <f>IF(LEN(VLOOKUP(I:I,#REF!, 2, 0))=0, "", VLOOKUP(I:I,#REF!, 2, 0))</f>
        <v>#REF!</v>
      </c>
      <c r="OL254" t="e">
        <f>IF(LEN(VLOOKUP(I:I,#REF!, 3, 0))=0, "", VLOOKUP(I:I,#REF!, 3, 0))</f>
        <v>#REF!</v>
      </c>
      <c r="OM254">
        <v>4</v>
      </c>
      <c r="ON254">
        <v>1</v>
      </c>
      <c r="OO254" s="1">
        <v>1</v>
      </c>
      <c r="OP254">
        <f t="shared" si="231"/>
        <v>9</v>
      </c>
      <c r="OQ254">
        <v>0</v>
      </c>
      <c r="OR254">
        <v>8</v>
      </c>
      <c r="OS254">
        <f t="shared" si="232"/>
        <v>8</v>
      </c>
    </row>
    <row r="255" spans="3:409" ht="18" customHeight="1">
      <c r="C255">
        <v>1</v>
      </c>
      <c r="F255" t="s">
        <v>353</v>
      </c>
      <c r="G255" t="s">
        <v>353</v>
      </c>
      <c r="H255" s="110" t="s">
        <v>3112</v>
      </c>
      <c r="I255" s="110" t="s">
        <v>3112</v>
      </c>
      <c r="J255" s="5"/>
      <c r="K255" s="6">
        <v>44270.553391203706</v>
      </c>
      <c r="L255" s="6">
        <v>44270.646053240744</v>
      </c>
      <c r="M255" s="7">
        <v>69</v>
      </c>
      <c r="N255" s="7">
        <v>2</v>
      </c>
      <c r="O255" s="73">
        <v>1</v>
      </c>
      <c r="P255" s="4" t="s">
        <v>313</v>
      </c>
      <c r="Q255" s="7">
        <v>8006</v>
      </c>
      <c r="R255" s="7">
        <v>0</v>
      </c>
      <c r="S255" s="6">
        <v>44277.646110300928</v>
      </c>
      <c r="T255" s="4" t="s">
        <v>314</v>
      </c>
      <c r="U255" s="4" t="s">
        <v>2136</v>
      </c>
      <c r="V255" s="4" t="s">
        <v>2137</v>
      </c>
      <c r="W255" s="4" t="s">
        <v>317</v>
      </c>
      <c r="X255" s="7">
        <v>11.425000000000001</v>
      </c>
      <c r="Y255" s="7">
        <v>21.02</v>
      </c>
      <c r="Z255" s="7">
        <v>22.591000000000001</v>
      </c>
      <c r="AA255" s="7">
        <v>4</v>
      </c>
      <c r="AB255" s="7">
        <v>2</v>
      </c>
      <c r="AC255" s="7">
        <v>1</v>
      </c>
      <c r="AD255" s="7">
        <v>2</v>
      </c>
      <c r="AE255" s="7">
        <v>1</v>
      </c>
      <c r="AF255" s="7">
        <v>1</v>
      </c>
      <c r="AG255" s="7">
        <v>2</v>
      </c>
      <c r="AH255" s="7">
        <v>2</v>
      </c>
      <c r="AI255" s="7">
        <v>2</v>
      </c>
      <c r="AJ255" s="4" t="s">
        <v>3113</v>
      </c>
      <c r="AK255" s="7">
        <v>107.22</v>
      </c>
      <c r="AL255" s="7">
        <v>108.633</v>
      </c>
      <c r="AM255" s="7">
        <v>110.53</v>
      </c>
      <c r="AN255" s="7">
        <v>2</v>
      </c>
      <c r="AO255" s="7">
        <v>2</v>
      </c>
      <c r="AP255" s="7">
        <v>1</v>
      </c>
      <c r="AQ255" s="7">
        <v>232.941</v>
      </c>
      <c r="AR255" s="7">
        <v>232.941</v>
      </c>
      <c r="AS255" s="7">
        <v>234.27500000000001</v>
      </c>
      <c r="AT255" s="7">
        <v>1</v>
      </c>
      <c r="AU255" s="7">
        <v>108.664</v>
      </c>
      <c r="AV255" s="7">
        <v>204.12299999999999</v>
      </c>
      <c r="AW255" s="7">
        <v>211.19</v>
      </c>
      <c r="AX255" s="7">
        <v>4</v>
      </c>
      <c r="AY255" s="4" t="s">
        <v>377</v>
      </c>
      <c r="AZ255" s="4" t="s">
        <v>377</v>
      </c>
      <c r="BA255" s="4"/>
      <c r="BB255" s="73">
        <v>1</v>
      </c>
      <c r="BC255" s="4" t="s">
        <v>3114</v>
      </c>
      <c r="BD255" s="7">
        <v>296.34699999999998</v>
      </c>
      <c r="BE255" s="7">
        <v>527.93200000000002</v>
      </c>
      <c r="BF255" s="7">
        <v>528.41099999999994</v>
      </c>
      <c r="BG255" s="7">
        <v>4</v>
      </c>
      <c r="BH255" s="7">
        <v>59.28</v>
      </c>
      <c r="BI255" s="7">
        <v>64.025999999999996</v>
      </c>
      <c r="BJ255" s="7">
        <v>68.692999999999998</v>
      </c>
      <c r="BK255" s="7">
        <v>3</v>
      </c>
      <c r="BL255" s="4" t="s">
        <v>377</v>
      </c>
      <c r="BM255" s="7">
        <v>0</v>
      </c>
      <c r="BN255" s="7">
        <v>0</v>
      </c>
      <c r="BO255" s="7">
        <v>34.645000000000003</v>
      </c>
      <c r="BP255" s="7">
        <v>0</v>
      </c>
      <c r="BQ255" s="7">
        <v>100</v>
      </c>
      <c r="BR255" s="7">
        <v>80</v>
      </c>
      <c r="BS255" s="7">
        <v>312.21699999999998</v>
      </c>
      <c r="BT255" s="7">
        <v>500.899</v>
      </c>
      <c r="BU255" s="7">
        <v>502.7</v>
      </c>
      <c r="BV255" s="7">
        <v>5</v>
      </c>
      <c r="BW255" s="4" t="s">
        <v>1715</v>
      </c>
      <c r="BX255" s="4" t="s">
        <v>510</v>
      </c>
      <c r="BY255" s="4" t="s">
        <v>956</v>
      </c>
      <c r="BZ255" s="73">
        <v>1</v>
      </c>
      <c r="CA255" s="4" t="s">
        <v>3115</v>
      </c>
      <c r="CB255" s="7">
        <v>0</v>
      </c>
      <c r="CC255" s="7">
        <v>0</v>
      </c>
      <c r="CD255" s="7">
        <v>234.923</v>
      </c>
      <c r="CE255" s="7">
        <v>0</v>
      </c>
      <c r="CF255" s="7">
        <v>100</v>
      </c>
      <c r="CG255" s="7">
        <v>92</v>
      </c>
      <c r="CH255" s="7">
        <v>18.690999999999999</v>
      </c>
      <c r="CI255" s="7">
        <v>28.853000000000002</v>
      </c>
      <c r="CJ255" s="7">
        <v>51.933</v>
      </c>
      <c r="CK255" s="7">
        <v>3</v>
      </c>
      <c r="CL255" s="97" t="s">
        <v>413</v>
      </c>
      <c r="CM255" s="94" t="s">
        <v>414</v>
      </c>
      <c r="CN255" s="7">
        <v>0</v>
      </c>
      <c r="CO255" s="7">
        <v>0</v>
      </c>
      <c r="CP255" s="7">
        <v>179.47499999999999</v>
      </c>
      <c r="CQ255" s="7">
        <v>0</v>
      </c>
      <c r="CR255" s="7">
        <v>100</v>
      </c>
      <c r="CS255" s="7">
        <v>92</v>
      </c>
      <c r="CT255" s="7">
        <v>3</v>
      </c>
      <c r="CU255" s="7">
        <v>1</v>
      </c>
      <c r="CV255" s="4" t="s">
        <v>2831</v>
      </c>
      <c r="CW255" s="7">
        <v>2965.86</v>
      </c>
      <c r="CX255" s="7">
        <v>2966.2089999999998</v>
      </c>
      <c r="CY255" s="7">
        <v>4123.491</v>
      </c>
      <c r="CZ255" s="7">
        <v>2</v>
      </c>
      <c r="DA255" s="4" t="s">
        <v>353</v>
      </c>
      <c r="DB255" s="4" t="s">
        <v>353</v>
      </c>
      <c r="DC255" s="4" t="s">
        <v>353</v>
      </c>
      <c r="DD255" s="4" t="s">
        <v>353</v>
      </c>
      <c r="DE255" s="4" t="s">
        <v>353</v>
      </c>
      <c r="DF255" s="4" t="s">
        <v>353</v>
      </c>
      <c r="DG255" s="4" t="s">
        <v>353</v>
      </c>
      <c r="DH255" s="4" t="s">
        <v>353</v>
      </c>
      <c r="DI255" s="4" t="s">
        <v>353</v>
      </c>
      <c r="DJ255" s="4" t="s">
        <v>353</v>
      </c>
      <c r="DK255" s="4" t="s">
        <v>353</v>
      </c>
      <c r="DL255" s="4" t="s">
        <v>353</v>
      </c>
      <c r="DM255" s="4" t="s">
        <v>353</v>
      </c>
      <c r="DN255" s="4" t="s">
        <v>353</v>
      </c>
      <c r="DO255" s="4" t="s">
        <v>353</v>
      </c>
      <c r="DP255" s="4" t="s">
        <v>353</v>
      </c>
      <c r="DQ255" s="4" t="s">
        <v>320</v>
      </c>
      <c r="DR255" s="4"/>
      <c r="DS255" s="73">
        <v>-999</v>
      </c>
      <c r="DT255" s="4" t="s">
        <v>353</v>
      </c>
      <c r="DU255" s="4" t="s">
        <v>353</v>
      </c>
      <c r="DV255" s="4" t="s">
        <v>353</v>
      </c>
      <c r="DW255" s="4" t="s">
        <v>353</v>
      </c>
      <c r="DX255" s="4" t="s">
        <v>353</v>
      </c>
      <c r="DY255" s="4" t="s">
        <v>353</v>
      </c>
      <c r="DZ255" s="4" t="s">
        <v>353</v>
      </c>
      <c r="EA255" s="4" t="s">
        <v>353</v>
      </c>
      <c r="EB255" s="4" t="s">
        <v>353</v>
      </c>
      <c r="EC255" s="4" t="s">
        <v>353</v>
      </c>
      <c r="ED255" s="4" t="s">
        <v>353</v>
      </c>
      <c r="EE255" s="94" t="s">
        <v>353</v>
      </c>
      <c r="EF255" s="94" t="s">
        <v>353</v>
      </c>
      <c r="EG255" s="4" t="s">
        <v>353</v>
      </c>
      <c r="EH255" s="4" t="s">
        <v>353</v>
      </c>
      <c r="EI255" s="4" t="s">
        <v>353</v>
      </c>
      <c r="EJ255" s="4" t="s">
        <v>353</v>
      </c>
      <c r="EK255" s="4" t="s">
        <v>353</v>
      </c>
      <c r="EL255" s="4" t="s">
        <v>353</v>
      </c>
      <c r="EM255" s="4" t="s">
        <v>353</v>
      </c>
      <c r="EN255" s="4" t="s">
        <v>353</v>
      </c>
      <c r="EO255" s="4" t="s">
        <v>353</v>
      </c>
      <c r="EP255" s="4" t="s">
        <v>353</v>
      </c>
      <c r="EQ255" s="4" t="s">
        <v>353</v>
      </c>
      <c r="ER255" s="4" t="s">
        <v>353</v>
      </c>
      <c r="ES255" s="4" t="s">
        <v>353</v>
      </c>
      <c r="ET255" s="4" t="s">
        <v>353</v>
      </c>
      <c r="EU255" s="4" t="s">
        <v>353</v>
      </c>
      <c r="EV255" s="4" t="s">
        <v>353</v>
      </c>
      <c r="EW255" s="4" t="s">
        <v>353</v>
      </c>
      <c r="EX255" s="4" t="s">
        <v>353</v>
      </c>
      <c r="EY255" s="4" t="s">
        <v>353</v>
      </c>
      <c r="EZ255" s="4" t="s">
        <v>353</v>
      </c>
      <c r="FA255" s="4" t="s">
        <v>353</v>
      </c>
      <c r="FB255" s="4" t="s">
        <v>353</v>
      </c>
      <c r="FC255" s="4" t="s">
        <v>353</v>
      </c>
      <c r="FD255" s="4" t="s">
        <v>353</v>
      </c>
      <c r="FE255" s="4" t="s">
        <v>353</v>
      </c>
      <c r="FF255" s="4" t="s">
        <v>353</v>
      </c>
      <c r="FG255" s="4" t="s">
        <v>353</v>
      </c>
      <c r="FH255" s="4" t="s">
        <v>353</v>
      </c>
      <c r="FI255" s="4" t="s">
        <v>353</v>
      </c>
      <c r="FJ255" s="4" t="s">
        <v>353</v>
      </c>
      <c r="FK255" s="4" t="s">
        <v>353</v>
      </c>
      <c r="FL255" s="4" t="s">
        <v>353</v>
      </c>
      <c r="FM255" s="4" t="s">
        <v>353</v>
      </c>
      <c r="FN255" s="4" t="s">
        <v>353</v>
      </c>
      <c r="FO255" s="4" t="s">
        <v>353</v>
      </c>
      <c r="FP255" s="4" t="s">
        <v>353</v>
      </c>
      <c r="FQ255" s="4" t="s">
        <v>353</v>
      </c>
      <c r="FR255" s="4" t="s">
        <v>353</v>
      </c>
      <c r="FS255" s="4" t="s">
        <v>353</v>
      </c>
      <c r="FT255" s="4" t="s">
        <v>320</v>
      </c>
      <c r="FU255" s="4"/>
      <c r="FV255" s="73">
        <v>-999</v>
      </c>
      <c r="FW255" s="4" t="s">
        <v>353</v>
      </c>
      <c r="FX255" s="4" t="s">
        <v>353</v>
      </c>
      <c r="FY255" s="4" t="s">
        <v>353</v>
      </c>
      <c r="FZ255" s="4" t="s">
        <v>353</v>
      </c>
      <c r="GA255" s="4" t="s">
        <v>353</v>
      </c>
      <c r="GB255" s="4" t="s">
        <v>353</v>
      </c>
      <c r="GC255" s="4" t="s">
        <v>353</v>
      </c>
      <c r="GD255" s="4" t="s">
        <v>320</v>
      </c>
      <c r="GE255" s="4"/>
      <c r="GF255" s="73">
        <v>-999</v>
      </c>
      <c r="GG255" s="4" t="s">
        <v>353</v>
      </c>
      <c r="GH255" s="4" t="s">
        <v>353</v>
      </c>
      <c r="GI255" s="4" t="s">
        <v>353</v>
      </c>
      <c r="GJ255" s="4" t="s">
        <v>353</v>
      </c>
      <c r="GK255" s="4" t="s">
        <v>353</v>
      </c>
      <c r="GL255" s="4" t="s">
        <v>353</v>
      </c>
      <c r="GM255" s="4" t="s">
        <v>353</v>
      </c>
      <c r="GN255" s="4" t="s">
        <v>353</v>
      </c>
      <c r="GO255" s="4" t="s">
        <v>353</v>
      </c>
      <c r="GP255" s="4" t="s">
        <v>353</v>
      </c>
      <c r="GQ255" s="4" t="s">
        <v>353</v>
      </c>
      <c r="GR255" s="4" t="s">
        <v>353</v>
      </c>
      <c r="GS255" s="4" t="s">
        <v>353</v>
      </c>
      <c r="GT255" s="4" t="s">
        <v>353</v>
      </c>
      <c r="GU255" s="4" t="s">
        <v>353</v>
      </c>
      <c r="GV255" s="4" t="s">
        <v>353</v>
      </c>
      <c r="GW255" s="4" t="s">
        <v>353</v>
      </c>
      <c r="GX255" s="4" t="s">
        <v>353</v>
      </c>
      <c r="GY255" s="4" t="s">
        <v>353</v>
      </c>
      <c r="GZ255" s="4" t="s">
        <v>353</v>
      </c>
      <c r="HA255" s="4" t="s">
        <v>353</v>
      </c>
      <c r="HB255" s="4" t="s">
        <v>353</v>
      </c>
      <c r="HC255" s="4" t="s">
        <v>353</v>
      </c>
      <c r="HD255" s="4" t="s">
        <v>353</v>
      </c>
      <c r="HE255" s="4" t="s">
        <v>353</v>
      </c>
      <c r="HF255" s="4" t="s">
        <v>353</v>
      </c>
      <c r="HG255" s="4" t="s">
        <v>353</v>
      </c>
      <c r="HH255" s="4" t="s">
        <v>353</v>
      </c>
      <c r="HI255" s="4" t="s">
        <v>346</v>
      </c>
      <c r="HJ255" s="4" t="s">
        <v>347</v>
      </c>
      <c r="HK255" s="8"/>
      <c r="HL255" s="4" t="s">
        <v>3112</v>
      </c>
      <c r="HM255" s="6">
        <v>44273.567916666667</v>
      </c>
      <c r="HN255" s="6">
        <v>44273.623622685183</v>
      </c>
      <c r="HO255" s="7">
        <v>100</v>
      </c>
      <c r="HP255" s="7">
        <v>4813</v>
      </c>
      <c r="HQ255" s="7">
        <v>1</v>
      </c>
      <c r="HR255" s="6">
        <v>44273.623647372682</v>
      </c>
      <c r="HS255" s="4" t="s">
        <v>314</v>
      </c>
      <c r="HT255" s="4" t="s">
        <v>2136</v>
      </c>
      <c r="HU255" s="4" t="s">
        <v>2137</v>
      </c>
      <c r="HV255" s="4" t="s">
        <v>317</v>
      </c>
      <c r="HW255" s="7">
        <v>1</v>
      </c>
      <c r="HX255" s="7">
        <v>2</v>
      </c>
      <c r="HY255" s="7">
        <v>2</v>
      </c>
      <c r="HZ255" s="7">
        <v>1</v>
      </c>
      <c r="IA255" s="7">
        <v>2</v>
      </c>
      <c r="IB255" s="7">
        <v>1</v>
      </c>
      <c r="IC255" s="7">
        <v>2</v>
      </c>
      <c r="ID255" s="7">
        <v>2</v>
      </c>
      <c r="IE255" s="4" t="s">
        <v>3116</v>
      </c>
      <c r="IF255" s="7">
        <v>2</v>
      </c>
      <c r="IG255" s="7">
        <v>1</v>
      </c>
      <c r="IH255" s="4" t="s">
        <v>427</v>
      </c>
      <c r="II255" s="4" t="s">
        <v>391</v>
      </c>
      <c r="IJ255" s="4"/>
      <c r="IK255" s="73">
        <v>1</v>
      </c>
      <c r="IL255" s="4" t="s">
        <v>428</v>
      </c>
      <c r="IM255" s="73">
        <v>33</v>
      </c>
      <c r="IN255" s="4"/>
      <c r="IO255" s="73">
        <v>1</v>
      </c>
      <c r="IP255" s="4" t="s">
        <v>3117</v>
      </c>
      <c r="IQ255" s="4" t="s">
        <v>1727</v>
      </c>
      <c r="IR255" s="73">
        <v>22</v>
      </c>
      <c r="IS255" s="4"/>
      <c r="IT255" s="73">
        <v>1</v>
      </c>
      <c r="IU255" s="4" t="s">
        <v>3118</v>
      </c>
      <c r="IV255" s="73">
        <v>21</v>
      </c>
      <c r="IW255" s="4"/>
      <c r="IX255" s="73">
        <v>1</v>
      </c>
      <c r="IY255" s="4" t="s">
        <v>3119</v>
      </c>
      <c r="IZ255" s="4" t="s">
        <v>3120</v>
      </c>
      <c r="JA255" s="73">
        <v>40</v>
      </c>
      <c r="JB255" s="4"/>
      <c r="JC255" s="73">
        <v>1</v>
      </c>
      <c r="JD255" s="4" t="s">
        <v>635</v>
      </c>
      <c r="JE255" s="73">
        <v>60</v>
      </c>
      <c r="JF255" s="4"/>
      <c r="JG255" s="73">
        <v>1</v>
      </c>
      <c r="JH255" s="4" t="s">
        <v>3121</v>
      </c>
      <c r="JI255" s="7">
        <v>2</v>
      </c>
      <c r="JJ255" s="7">
        <v>1</v>
      </c>
      <c r="JK255" s="7">
        <v>2</v>
      </c>
      <c r="JL255" s="7">
        <v>2</v>
      </c>
      <c r="JM255" s="4" t="s">
        <v>3122</v>
      </c>
      <c r="JN255" s="7">
        <v>1</v>
      </c>
      <c r="JO255" s="7">
        <v>2</v>
      </c>
      <c r="JP255" s="7">
        <v>2</v>
      </c>
      <c r="JQ255" s="7">
        <v>2</v>
      </c>
      <c r="JR255" s="7">
        <v>1</v>
      </c>
      <c r="JS255" s="4" t="s">
        <v>3123</v>
      </c>
      <c r="JT255" s="7">
        <v>2</v>
      </c>
      <c r="JU255" s="7">
        <v>1</v>
      </c>
      <c r="JV255" s="4" t="s">
        <v>3124</v>
      </c>
      <c r="JW255" s="7">
        <v>2</v>
      </c>
      <c r="JX255" s="7">
        <v>2</v>
      </c>
      <c r="JY255" s="7">
        <v>1</v>
      </c>
      <c r="JZ255" s="7">
        <v>1</v>
      </c>
      <c r="KA255" s="7">
        <v>1</v>
      </c>
      <c r="KB255" s="4" t="s">
        <v>370</v>
      </c>
      <c r="KC255" s="4" t="s">
        <v>313</v>
      </c>
      <c r="KD255" s="7">
        <v>2</v>
      </c>
      <c r="KE255" s="7">
        <v>5.5629999999999997</v>
      </c>
      <c r="KF255" s="7">
        <v>14.864000000000001</v>
      </c>
      <c r="KG255" s="7">
        <v>15.657999999999999</v>
      </c>
      <c r="KH255" s="7">
        <v>5</v>
      </c>
      <c r="KI255" s="7">
        <v>2</v>
      </c>
      <c r="KJ255" s="7">
        <v>1</v>
      </c>
      <c r="KK255" s="7">
        <v>1</v>
      </c>
      <c r="KL255" s="7">
        <v>2</v>
      </c>
      <c r="KM255" s="7">
        <v>2</v>
      </c>
      <c r="KN255" s="7">
        <v>11</v>
      </c>
      <c r="KO255" s="7">
        <v>2</v>
      </c>
      <c r="KP255" s="4" t="s">
        <v>326</v>
      </c>
      <c r="KQ255" s="4" t="s">
        <v>313</v>
      </c>
      <c r="KR255" s="7">
        <v>1</v>
      </c>
      <c r="KS255" s="4" t="s">
        <v>312</v>
      </c>
      <c r="KT255" s="4" t="s">
        <v>313</v>
      </c>
      <c r="KU255" s="7">
        <v>5</v>
      </c>
      <c r="KV255" s="7">
        <v>4</v>
      </c>
      <c r="KW255" s="7">
        <v>4</v>
      </c>
      <c r="KX255" s="7">
        <v>4</v>
      </c>
      <c r="KY255" s="7">
        <v>4</v>
      </c>
      <c r="KZ255" s="7">
        <v>4</v>
      </c>
      <c r="LA255" s="7">
        <v>5</v>
      </c>
      <c r="LB255" s="7">
        <v>5</v>
      </c>
      <c r="LC255" s="7">
        <v>5</v>
      </c>
      <c r="LD255" s="7">
        <v>5</v>
      </c>
      <c r="LE255" s="7">
        <v>4</v>
      </c>
      <c r="LF255" s="7">
        <v>5</v>
      </c>
      <c r="LG255" s="7">
        <v>4</v>
      </c>
      <c r="LH255" s="7">
        <v>3</v>
      </c>
      <c r="LI255" s="7">
        <v>4</v>
      </c>
      <c r="LJ255" s="7">
        <v>4</v>
      </c>
      <c r="LK255" s="7">
        <v>4</v>
      </c>
      <c r="LL255" s="7">
        <v>3</v>
      </c>
      <c r="LM255" s="7">
        <v>3</v>
      </c>
      <c r="LN255" s="7">
        <v>5</v>
      </c>
      <c r="LO255" s="7">
        <v>5</v>
      </c>
      <c r="LP255" s="7">
        <v>5</v>
      </c>
      <c r="LQ255" s="7">
        <v>5</v>
      </c>
      <c r="LR255" s="7">
        <v>5</v>
      </c>
      <c r="LS255" s="7">
        <v>4</v>
      </c>
      <c r="LT255" s="7">
        <v>5</v>
      </c>
      <c r="LU255" s="7">
        <v>5</v>
      </c>
      <c r="LV255" s="4" t="s">
        <v>3125</v>
      </c>
      <c r="LW255" s="4" t="s">
        <v>3126</v>
      </c>
      <c r="LX255" s="4" t="s">
        <v>3127</v>
      </c>
      <c r="LY255" s="4" t="s">
        <v>3128</v>
      </c>
      <c r="LZ255" s="7">
        <v>61</v>
      </c>
      <c r="MA255">
        <f t="shared" si="175"/>
        <v>10</v>
      </c>
      <c r="MB255">
        <f t="shared" si="176"/>
        <v>10</v>
      </c>
      <c r="MC255" t="str">
        <f t="shared" si="177"/>
        <v/>
      </c>
      <c r="MD255">
        <f t="shared" si="178"/>
        <v>8</v>
      </c>
      <c r="ME255">
        <f t="shared" si="208"/>
        <v>54</v>
      </c>
      <c r="MF255">
        <f t="shared" si="209"/>
        <v>1.6666666666666667</v>
      </c>
      <c r="MG255">
        <f t="shared" si="210"/>
        <v>1.6666666666666667</v>
      </c>
      <c r="MH255" t="str">
        <f t="shared" si="211"/>
        <v/>
      </c>
      <c r="MI255">
        <f t="shared" si="212"/>
        <v>1.6</v>
      </c>
      <c r="MJ255">
        <f t="shared" si="213"/>
        <v>4.5</v>
      </c>
      <c r="MK255">
        <f t="shared" si="214"/>
        <v>1</v>
      </c>
      <c r="ML255">
        <f t="shared" si="215"/>
        <v>2.3333333333333335</v>
      </c>
      <c r="MM255" t="str">
        <f t="shared" si="216"/>
        <v/>
      </c>
      <c r="MN255" t="str">
        <f t="shared" si="217"/>
        <v/>
      </c>
      <c r="MO255">
        <f t="shared" si="218"/>
        <v>1</v>
      </c>
      <c r="MP255">
        <f t="shared" si="219"/>
        <v>2.3333333333333335</v>
      </c>
      <c r="MQ255">
        <f t="shared" si="220"/>
        <v>1</v>
      </c>
      <c r="MR255">
        <f t="shared" si="221"/>
        <v>2</v>
      </c>
      <c r="MS255">
        <f t="shared" si="222"/>
        <v>100</v>
      </c>
      <c r="MT255">
        <f t="shared" si="223"/>
        <v>88</v>
      </c>
      <c r="MU255" s="77">
        <f t="shared" si="179"/>
        <v>1</v>
      </c>
      <c r="MV255">
        <f t="shared" si="180"/>
        <v>1</v>
      </c>
      <c r="MW255">
        <v>1</v>
      </c>
      <c r="MX255">
        <v>1</v>
      </c>
      <c r="MY255" t="str">
        <f t="shared" si="181"/>
        <v/>
      </c>
      <c r="NB255" t="str">
        <f t="shared" si="182"/>
        <v/>
      </c>
      <c r="NC255" t="str">
        <f t="shared" si="183"/>
        <v/>
      </c>
      <c r="ND255" t="str">
        <f t="shared" si="184"/>
        <v/>
      </c>
      <c r="NE255" t="str">
        <f t="shared" si="185"/>
        <v/>
      </c>
      <c r="NF255" t="str">
        <f t="shared" si="186"/>
        <v/>
      </c>
      <c r="NG255" t="str">
        <f t="shared" si="187"/>
        <v/>
      </c>
      <c r="NH255">
        <f t="shared" si="188"/>
        <v>1</v>
      </c>
      <c r="NI255">
        <f t="shared" si="189"/>
        <v>1</v>
      </c>
      <c r="NJ255">
        <f t="shared" si="190"/>
        <v>1</v>
      </c>
      <c r="NK255">
        <f t="shared" si="191"/>
        <v>1</v>
      </c>
      <c r="NL255">
        <f t="shared" si="192"/>
        <v>1</v>
      </c>
      <c r="NM255">
        <f t="shared" si="193"/>
        <v>1</v>
      </c>
      <c r="NN255" s="77">
        <f t="shared" si="194"/>
        <v>1</v>
      </c>
      <c r="NO255" s="77">
        <f t="shared" si="195"/>
        <v>1</v>
      </c>
      <c r="NP255" s="77">
        <f t="shared" si="196"/>
        <v>1</v>
      </c>
      <c r="NQ255" s="77">
        <f t="shared" si="197"/>
        <v>1</v>
      </c>
      <c r="NR255" s="77">
        <f t="shared" si="198"/>
        <v>1</v>
      </c>
      <c r="NS255" s="77">
        <f t="shared" si="199"/>
        <v>0</v>
      </c>
      <c r="NT255" s="77">
        <f t="shared" si="200"/>
        <v>1</v>
      </c>
      <c r="NU255" s="77">
        <f t="shared" si="201"/>
        <v>1</v>
      </c>
      <c r="NV255" s="77">
        <f t="shared" si="202"/>
        <v>1</v>
      </c>
      <c r="NW255" s="77" t="e">
        <f>IF(LEN(VLOOKUP(I:I,#REF!, 2, 0))=0, "", VLOOKUP(I:I,#REF!, 2, 0))</f>
        <v>#REF!</v>
      </c>
      <c r="NX255" s="77" t="e">
        <f>IF(LEN(VLOOKUP(I:I,#REF!, 3, 0))=0, "", VLOOKUP(I:I,#REF!, 3, 0))</f>
        <v>#REF!</v>
      </c>
      <c r="NY255" s="77">
        <f t="shared" si="224"/>
        <v>1</v>
      </c>
      <c r="NZ255" s="77">
        <f t="shared" si="225"/>
        <v>1</v>
      </c>
      <c r="OA255" s="77">
        <f t="shared" si="226"/>
        <v>1</v>
      </c>
      <c r="OB255" s="77" t="str">
        <f t="shared" si="203"/>
        <v/>
      </c>
      <c r="OC255" t="str">
        <f t="shared" si="204"/>
        <v/>
      </c>
      <c r="OD255" s="77" t="str">
        <f t="shared" si="227"/>
        <v/>
      </c>
      <c r="OE255">
        <f t="shared" si="205"/>
        <v>0.93333333333333335</v>
      </c>
      <c r="OF255">
        <f t="shared" si="206"/>
        <v>1</v>
      </c>
      <c r="OG255" t="e">
        <f t="shared" si="228"/>
        <v>#REF!</v>
      </c>
      <c r="OH255">
        <f t="shared" si="207"/>
        <v>1</v>
      </c>
      <c r="OI255">
        <f t="shared" si="229"/>
        <v>1</v>
      </c>
      <c r="OJ255" s="77">
        <f t="shared" si="230"/>
        <v>1</v>
      </c>
      <c r="OK255" t="e">
        <f>IF(LEN(VLOOKUP(I:I,#REF!, 2, 0))=0, "", VLOOKUP(I:I,#REF!, 2, 0))</f>
        <v>#REF!</v>
      </c>
      <c r="OL255" t="e">
        <f>IF(LEN(VLOOKUP(I:I,#REF!, 3, 0))=0, "", VLOOKUP(I:I,#REF!, 3, 0))</f>
        <v>#REF!</v>
      </c>
      <c r="OM255">
        <v>4</v>
      </c>
      <c r="ON255">
        <v>1</v>
      </c>
      <c r="OO255" s="1">
        <v>1</v>
      </c>
      <c r="OP255">
        <f t="shared" si="231"/>
        <v>8</v>
      </c>
      <c r="OQ255">
        <v>0</v>
      </c>
      <c r="OR255">
        <v>8</v>
      </c>
      <c r="OS255">
        <f t="shared" si="232"/>
        <v>8</v>
      </c>
    </row>
    <row r="256" spans="3:409" ht="18" customHeight="1">
      <c r="F256">
        <v>1</v>
      </c>
      <c r="G256">
        <v>1</v>
      </c>
      <c r="H256" s="110" t="s">
        <v>3129</v>
      </c>
      <c r="I256" s="110" t="s">
        <v>3129</v>
      </c>
      <c r="J256" s="11" t="s">
        <v>810</v>
      </c>
      <c r="K256" s="6">
        <v>44270.625613425924</v>
      </c>
      <c r="L256" s="6">
        <v>44273.958564814813</v>
      </c>
      <c r="M256" s="7">
        <v>100</v>
      </c>
      <c r="N256" s="7">
        <v>2</v>
      </c>
      <c r="O256" s="73">
        <v>1</v>
      </c>
      <c r="P256" s="4" t="s">
        <v>313</v>
      </c>
      <c r="Q256" s="7">
        <v>287967</v>
      </c>
      <c r="R256" s="7">
        <v>1</v>
      </c>
      <c r="S256" s="6">
        <v>44273.95858997685</v>
      </c>
      <c r="T256" s="4" t="s">
        <v>314</v>
      </c>
      <c r="U256" s="4" t="s">
        <v>2136</v>
      </c>
      <c r="V256" s="4" t="s">
        <v>2137</v>
      </c>
      <c r="W256" s="4" t="s">
        <v>317</v>
      </c>
      <c r="X256" s="7">
        <v>19.879000000000001</v>
      </c>
      <c r="Y256" s="7">
        <v>59.984999999999999</v>
      </c>
      <c r="Z256" s="7">
        <v>61.146999999999998</v>
      </c>
      <c r="AA256" s="7">
        <v>8</v>
      </c>
      <c r="AB256" s="7">
        <v>2</v>
      </c>
      <c r="AC256" s="7">
        <v>1</v>
      </c>
      <c r="AD256" s="7">
        <v>2</v>
      </c>
      <c r="AE256" s="7">
        <v>0</v>
      </c>
      <c r="AF256" s="7">
        <v>1</v>
      </c>
      <c r="AG256" s="7">
        <v>1</v>
      </c>
      <c r="AH256" s="7">
        <v>1</v>
      </c>
      <c r="AI256" s="7">
        <v>1</v>
      </c>
      <c r="AJ256" s="4" t="s">
        <v>3130</v>
      </c>
      <c r="AK256" s="7">
        <v>9.8729999999999993</v>
      </c>
      <c r="AL256" s="7">
        <v>15.315</v>
      </c>
      <c r="AM256" s="7">
        <v>18.068000000000001</v>
      </c>
      <c r="AN256" s="7">
        <v>3</v>
      </c>
      <c r="AO256" s="7">
        <v>2</v>
      </c>
      <c r="AP256" s="7">
        <v>1</v>
      </c>
      <c r="AQ256" s="7">
        <v>4.0350000000000001</v>
      </c>
      <c r="AR256" s="7">
        <v>390.19099999999997</v>
      </c>
      <c r="AS256" s="7">
        <v>391.18200000000002</v>
      </c>
      <c r="AT256" s="7">
        <v>3</v>
      </c>
      <c r="AU256" s="7">
        <v>377.22300000000001</v>
      </c>
      <c r="AV256" s="7">
        <v>1144.4690000000001</v>
      </c>
      <c r="AW256" s="7">
        <v>1145.7639999999999</v>
      </c>
      <c r="AX256" s="7">
        <v>9</v>
      </c>
      <c r="AY256" s="4" t="s">
        <v>356</v>
      </c>
      <c r="AZ256" s="4" t="s">
        <v>320</v>
      </c>
      <c r="BA256" s="4"/>
      <c r="BB256" s="73">
        <v>-888</v>
      </c>
      <c r="BC256" s="4" t="s">
        <v>356</v>
      </c>
      <c r="BD256" s="7">
        <v>22.488</v>
      </c>
      <c r="BE256" s="7">
        <v>527.29200000000003</v>
      </c>
      <c r="BF256" s="7">
        <v>578.05999999999995</v>
      </c>
      <c r="BG256" s="7">
        <v>8</v>
      </c>
      <c r="BH256" s="7">
        <v>20.943000000000001</v>
      </c>
      <c r="BI256" s="7">
        <v>23.446999999999999</v>
      </c>
      <c r="BJ256" s="7">
        <v>31.347000000000001</v>
      </c>
      <c r="BK256" s="7">
        <v>2</v>
      </c>
      <c r="BL256" s="4" t="s">
        <v>479</v>
      </c>
      <c r="BM256" s="7">
        <v>0</v>
      </c>
      <c r="BN256" s="7">
        <v>0</v>
      </c>
      <c r="BO256" s="7">
        <v>49.1</v>
      </c>
      <c r="BP256" s="7">
        <v>0</v>
      </c>
      <c r="BQ256" s="7">
        <v>98</v>
      </c>
      <c r="BR256" s="7">
        <v>100</v>
      </c>
      <c r="BS256" s="7">
        <v>6.5309999999999997</v>
      </c>
      <c r="BT256" s="7">
        <v>346.82299999999998</v>
      </c>
      <c r="BU256" s="7">
        <v>347.44</v>
      </c>
      <c r="BV256" s="7">
        <v>11</v>
      </c>
      <c r="BW256" s="4" t="s">
        <v>356</v>
      </c>
      <c r="BX256" s="4" t="s">
        <v>320</v>
      </c>
      <c r="BY256" s="4"/>
      <c r="BZ256" s="73">
        <v>-888</v>
      </c>
      <c r="CA256" s="4" t="s">
        <v>356</v>
      </c>
      <c r="CB256" s="7">
        <v>8.0879999999999992</v>
      </c>
      <c r="CC256" s="7">
        <v>89.215999999999994</v>
      </c>
      <c r="CD256" s="7">
        <v>140.40899999999999</v>
      </c>
      <c r="CE256" s="7">
        <v>5</v>
      </c>
      <c r="CF256" s="7">
        <v>100</v>
      </c>
      <c r="CG256" s="7">
        <v>92</v>
      </c>
      <c r="CH256" s="7">
        <v>33.167999999999999</v>
      </c>
      <c r="CI256" s="7">
        <v>448.89100000000002</v>
      </c>
      <c r="CJ256" s="7">
        <v>458.64400000000001</v>
      </c>
      <c r="CK256" s="7">
        <v>11</v>
      </c>
      <c r="CL256" s="97" t="s">
        <v>413</v>
      </c>
      <c r="CM256" s="94" t="s">
        <v>356</v>
      </c>
      <c r="CN256" s="7">
        <v>34.179000000000002</v>
      </c>
      <c r="CO256" s="7">
        <v>162.976</v>
      </c>
      <c r="CP256" s="7">
        <v>163.71600000000001</v>
      </c>
      <c r="CQ256" s="7">
        <v>4</v>
      </c>
      <c r="CR256" s="7">
        <v>99</v>
      </c>
      <c r="CS256" s="7">
        <v>98</v>
      </c>
      <c r="CT256" s="7">
        <v>1</v>
      </c>
      <c r="CU256" s="7">
        <v>1</v>
      </c>
      <c r="CV256" s="4" t="s">
        <v>3131</v>
      </c>
      <c r="CW256" s="7">
        <v>250.38</v>
      </c>
      <c r="CX256" s="7">
        <v>263.14299999999997</v>
      </c>
      <c r="CY256" s="7">
        <v>267.42399999999998</v>
      </c>
      <c r="CZ256" s="7">
        <v>2</v>
      </c>
      <c r="DA256" s="7">
        <v>4.8659999999999997</v>
      </c>
      <c r="DB256" s="7">
        <v>140.04499999999999</v>
      </c>
      <c r="DC256" s="7">
        <v>140.93</v>
      </c>
      <c r="DD256" s="7">
        <v>2</v>
      </c>
      <c r="DE256" s="4" t="s">
        <v>479</v>
      </c>
      <c r="DF256" s="7">
        <v>32.04</v>
      </c>
      <c r="DG256" s="7">
        <v>7534.1040000000003</v>
      </c>
      <c r="DH256" s="7">
        <v>7538.3410000000003</v>
      </c>
      <c r="DI256" s="7">
        <v>14</v>
      </c>
      <c r="DJ256" s="7">
        <v>100</v>
      </c>
      <c r="DK256" s="7">
        <v>100</v>
      </c>
      <c r="DL256" s="7">
        <v>39.927</v>
      </c>
      <c r="DM256" s="7">
        <v>1703.43</v>
      </c>
      <c r="DN256" s="7">
        <v>1824.1210000000001</v>
      </c>
      <c r="DO256" s="7">
        <v>21</v>
      </c>
      <c r="DP256" s="4" t="s">
        <v>3132</v>
      </c>
      <c r="DQ256" s="4" t="s">
        <v>508</v>
      </c>
      <c r="DR256" s="4"/>
      <c r="DS256" s="73">
        <v>0</v>
      </c>
      <c r="DT256" s="4" t="s">
        <v>3133</v>
      </c>
      <c r="DU256" s="7">
        <v>139.70599999999999</v>
      </c>
      <c r="DV256" s="7">
        <v>168.52199999999999</v>
      </c>
      <c r="DW256" s="7">
        <v>196.41200000000001</v>
      </c>
      <c r="DX256" s="7">
        <v>3</v>
      </c>
      <c r="DY256" s="7">
        <v>95</v>
      </c>
      <c r="DZ256" s="7">
        <v>80</v>
      </c>
      <c r="EA256" s="7">
        <v>115.569</v>
      </c>
      <c r="EB256" s="7">
        <v>410.601</v>
      </c>
      <c r="EC256" s="7">
        <v>411.87</v>
      </c>
      <c r="ED256" s="7">
        <v>17</v>
      </c>
      <c r="EE256" s="94" t="s">
        <v>417</v>
      </c>
      <c r="EF256" s="94" t="s">
        <v>364</v>
      </c>
      <c r="EG256" s="7">
        <v>34.994</v>
      </c>
      <c r="EH256" s="7">
        <v>335.81200000000001</v>
      </c>
      <c r="EI256" s="7">
        <v>337.02800000000002</v>
      </c>
      <c r="EJ256" s="7">
        <v>8</v>
      </c>
      <c r="EK256" s="7">
        <v>98</v>
      </c>
      <c r="EL256" s="7">
        <v>94</v>
      </c>
      <c r="EM256" s="7">
        <v>0</v>
      </c>
      <c r="EN256" s="7">
        <v>1</v>
      </c>
      <c r="EO256" s="4" t="s">
        <v>3134</v>
      </c>
      <c r="EP256" s="7">
        <v>22.824999999999999</v>
      </c>
      <c r="EQ256" s="7">
        <v>64.656000000000006</v>
      </c>
      <c r="ER256" s="7">
        <v>66.962000000000003</v>
      </c>
      <c r="ES256" s="7">
        <v>7</v>
      </c>
      <c r="ET256" s="4" t="s">
        <v>825</v>
      </c>
      <c r="EU256" s="7">
        <v>275.67500000000001</v>
      </c>
      <c r="EV256" s="7">
        <v>770.70100000000002</v>
      </c>
      <c r="EW256" s="7">
        <v>874.16600000000005</v>
      </c>
      <c r="EX256" s="7">
        <v>6</v>
      </c>
      <c r="EY256" s="7">
        <v>96</v>
      </c>
      <c r="EZ256" s="7">
        <v>100</v>
      </c>
      <c r="FA256" s="7">
        <v>35.299999999999997</v>
      </c>
      <c r="FB256" s="7">
        <v>313.39499999999998</v>
      </c>
      <c r="FC256" s="7">
        <v>316.50799999999998</v>
      </c>
      <c r="FD256" s="7">
        <v>18</v>
      </c>
      <c r="FE256" s="4" t="s">
        <v>3135</v>
      </c>
      <c r="FF256" s="7">
        <v>2</v>
      </c>
      <c r="FG256" s="7">
        <v>2</v>
      </c>
      <c r="FH256" s="7">
        <v>2</v>
      </c>
      <c r="FI256" s="7">
        <v>0</v>
      </c>
      <c r="FJ256" s="7">
        <v>1</v>
      </c>
      <c r="FK256" s="7">
        <v>1</v>
      </c>
      <c r="FL256" s="4" t="s">
        <v>312</v>
      </c>
      <c r="FM256" s="4" t="s">
        <v>313</v>
      </c>
      <c r="FN256" s="7">
        <v>1</v>
      </c>
      <c r="FO256" s="7">
        <v>13.481</v>
      </c>
      <c r="FP256" s="7">
        <v>1710.231</v>
      </c>
      <c r="FQ256" s="7">
        <v>1711.7650000000001</v>
      </c>
      <c r="FR256" s="7">
        <v>20</v>
      </c>
      <c r="FS256" s="4" t="s">
        <v>2425</v>
      </c>
      <c r="FT256" s="4" t="s">
        <v>323</v>
      </c>
      <c r="FU256" s="4"/>
      <c r="FV256" s="73">
        <v>1</v>
      </c>
      <c r="FW256" s="4" t="s">
        <v>3136</v>
      </c>
      <c r="FX256" s="4" t="s">
        <v>456</v>
      </c>
      <c r="FY256" s="7">
        <v>6.9809999999999999</v>
      </c>
      <c r="FZ256" s="7">
        <v>1471.671</v>
      </c>
      <c r="GA256" s="7">
        <v>1473.385</v>
      </c>
      <c r="GB256" s="7">
        <v>13</v>
      </c>
      <c r="GC256" s="4" t="s">
        <v>3137</v>
      </c>
      <c r="GD256" s="4" t="s">
        <v>368</v>
      </c>
      <c r="GE256" s="4"/>
      <c r="GF256" s="73">
        <v>1</v>
      </c>
      <c r="GG256" s="4" t="s">
        <v>3138</v>
      </c>
      <c r="GH256" s="4" t="s">
        <v>456</v>
      </c>
      <c r="GI256" s="7">
        <v>40.823999999999998</v>
      </c>
      <c r="GJ256" s="7">
        <v>1156.105</v>
      </c>
      <c r="GK256" s="7">
        <v>1171.44</v>
      </c>
      <c r="GL256" s="7">
        <v>14</v>
      </c>
      <c r="GM256" s="7">
        <v>1</v>
      </c>
      <c r="GN256" s="4" t="s">
        <v>3139</v>
      </c>
      <c r="GO256" s="7">
        <v>19.555</v>
      </c>
      <c r="GP256" s="7">
        <v>281.82799999999997</v>
      </c>
      <c r="GQ256" s="7">
        <v>318.72300000000001</v>
      </c>
      <c r="GR256" s="7">
        <v>4</v>
      </c>
      <c r="GS256" s="7">
        <v>1</v>
      </c>
      <c r="GT256" s="7">
        <v>2</v>
      </c>
      <c r="GU256" s="7">
        <v>0</v>
      </c>
      <c r="GV256" s="7">
        <v>2</v>
      </c>
      <c r="GW256" s="4" t="s">
        <v>1645</v>
      </c>
      <c r="GX256" s="7">
        <v>10.092000000000001</v>
      </c>
      <c r="GY256" s="7">
        <v>56.109000000000002</v>
      </c>
      <c r="GZ256" s="7">
        <v>57.09</v>
      </c>
      <c r="HA256" s="7">
        <v>10</v>
      </c>
      <c r="HB256" s="7">
        <v>3</v>
      </c>
      <c r="HC256" s="7">
        <v>5</v>
      </c>
      <c r="HD256" s="7">
        <v>2</v>
      </c>
      <c r="HE256" s="7">
        <v>1</v>
      </c>
      <c r="HF256" s="7">
        <v>2</v>
      </c>
      <c r="HG256" s="7">
        <v>4</v>
      </c>
      <c r="HH256" s="7">
        <v>5</v>
      </c>
      <c r="HI256" s="4" t="s">
        <v>346</v>
      </c>
      <c r="HJ256" s="4" t="s">
        <v>347</v>
      </c>
      <c r="HK256" s="8"/>
      <c r="HL256" s="4" t="s">
        <v>3129</v>
      </c>
      <c r="HM256" s="6">
        <v>44273.960358796299</v>
      </c>
      <c r="HN256" s="6">
        <v>44278.057453703703</v>
      </c>
      <c r="HO256" s="7">
        <v>100</v>
      </c>
      <c r="HP256" s="7">
        <v>353988</v>
      </c>
      <c r="HQ256" s="7">
        <v>1</v>
      </c>
      <c r="HR256" s="6">
        <v>44278.057467997685</v>
      </c>
      <c r="HS256" s="4" t="s">
        <v>314</v>
      </c>
      <c r="HT256" s="4" t="s">
        <v>2136</v>
      </c>
      <c r="HU256" s="4" t="s">
        <v>2137</v>
      </c>
      <c r="HV256" s="4" t="s">
        <v>317</v>
      </c>
      <c r="HW256" s="7">
        <v>1</v>
      </c>
      <c r="HX256" s="7">
        <v>0</v>
      </c>
      <c r="HY256" s="7">
        <v>2</v>
      </c>
      <c r="HZ256" s="7">
        <v>2</v>
      </c>
      <c r="IA256" s="7">
        <v>2</v>
      </c>
      <c r="IB256" s="7">
        <v>1</v>
      </c>
      <c r="IC256" s="7">
        <v>3</v>
      </c>
      <c r="ID256" s="7">
        <v>3</v>
      </c>
      <c r="IE256" s="4" t="s">
        <v>3140</v>
      </c>
      <c r="IF256" s="7">
        <v>1</v>
      </c>
      <c r="IG256" s="7">
        <v>1</v>
      </c>
      <c r="IH256" s="4" t="s">
        <v>692</v>
      </c>
      <c r="II256" s="4" t="s">
        <v>391</v>
      </c>
      <c r="IJ256" s="4"/>
      <c r="IK256" s="73">
        <v>1</v>
      </c>
      <c r="IL256" s="4" t="s">
        <v>721</v>
      </c>
      <c r="IM256" s="73">
        <v>33</v>
      </c>
      <c r="IN256" s="4"/>
      <c r="IO256" s="73">
        <v>1</v>
      </c>
      <c r="IP256" s="4" t="s">
        <v>3141</v>
      </c>
      <c r="IQ256" s="4" t="s">
        <v>1727</v>
      </c>
      <c r="IR256" s="73">
        <v>22</v>
      </c>
      <c r="IS256" s="4"/>
      <c r="IT256" s="73">
        <v>1</v>
      </c>
      <c r="IU256" s="4" t="s">
        <v>3142</v>
      </c>
      <c r="IV256" s="73">
        <v>21</v>
      </c>
      <c r="IW256" s="4"/>
      <c r="IX256" s="73">
        <v>1</v>
      </c>
      <c r="IY256" s="4" t="s">
        <v>3143</v>
      </c>
      <c r="IZ256" s="4" t="s">
        <v>356</v>
      </c>
      <c r="JA256" s="4" t="s">
        <v>320</v>
      </c>
      <c r="JB256" s="4"/>
      <c r="JC256" s="73">
        <v>-888</v>
      </c>
      <c r="JD256" s="4" t="s">
        <v>635</v>
      </c>
      <c r="JE256" s="73">
        <v>60</v>
      </c>
      <c r="JF256" s="4"/>
      <c r="JG256" s="73">
        <v>1</v>
      </c>
      <c r="JH256" s="4" t="s">
        <v>3144</v>
      </c>
      <c r="JI256" s="7">
        <v>0</v>
      </c>
      <c r="JJ256" s="7">
        <v>2</v>
      </c>
      <c r="JK256" s="7">
        <v>2</v>
      </c>
      <c r="JL256" s="7">
        <v>2</v>
      </c>
      <c r="JM256" s="4" t="s">
        <v>3145</v>
      </c>
      <c r="JN256" s="7">
        <v>1</v>
      </c>
      <c r="JO256" s="7">
        <v>2</v>
      </c>
      <c r="JP256" s="7">
        <v>2</v>
      </c>
      <c r="JQ256" s="7">
        <v>3</v>
      </c>
      <c r="JR256" s="7">
        <v>3</v>
      </c>
      <c r="JS256" s="4" t="s">
        <v>3146</v>
      </c>
      <c r="JT256" s="7">
        <v>2</v>
      </c>
      <c r="JU256" s="7">
        <v>2</v>
      </c>
      <c r="JV256" s="4" t="s">
        <v>3147</v>
      </c>
      <c r="JW256" s="7">
        <v>2</v>
      </c>
      <c r="JX256" s="7">
        <v>1</v>
      </c>
      <c r="JY256" s="7">
        <v>1</v>
      </c>
      <c r="JZ256" s="7">
        <v>1</v>
      </c>
      <c r="KA256" s="7">
        <v>1</v>
      </c>
      <c r="KB256" s="4" t="s">
        <v>312</v>
      </c>
      <c r="KC256" s="4" t="s">
        <v>313</v>
      </c>
      <c r="KD256" s="7">
        <v>2</v>
      </c>
      <c r="KE256" s="7">
        <v>9.766</v>
      </c>
      <c r="KF256" s="7">
        <v>36.628</v>
      </c>
      <c r="KG256" s="7">
        <v>37.761000000000003</v>
      </c>
      <c r="KH256" s="7">
        <v>7</v>
      </c>
      <c r="KI256" s="7">
        <v>4</v>
      </c>
      <c r="KJ256" s="7">
        <v>4</v>
      </c>
      <c r="KK256" s="7">
        <v>2</v>
      </c>
      <c r="KL256" s="7">
        <v>3</v>
      </c>
      <c r="KM256" s="7">
        <v>4</v>
      </c>
      <c r="KN256" s="7">
        <v>10</v>
      </c>
      <c r="KO256" s="7">
        <v>2</v>
      </c>
      <c r="KP256" s="4" t="s">
        <v>336</v>
      </c>
      <c r="KQ256" s="4" t="s">
        <v>313</v>
      </c>
      <c r="KR256" s="7">
        <v>1</v>
      </c>
      <c r="KS256" s="4" t="s">
        <v>633</v>
      </c>
      <c r="KT256" s="4" t="s">
        <v>313</v>
      </c>
      <c r="KU256" s="7">
        <v>4</v>
      </c>
      <c r="KV256" s="7">
        <v>4</v>
      </c>
      <c r="KW256" s="7">
        <v>3</v>
      </c>
      <c r="KX256" s="7">
        <v>3</v>
      </c>
      <c r="KY256" s="7">
        <v>3</v>
      </c>
      <c r="KZ256" s="7">
        <v>3</v>
      </c>
      <c r="LA256" s="7">
        <v>3</v>
      </c>
      <c r="LB256" s="7">
        <v>3</v>
      </c>
      <c r="LC256" s="7">
        <v>4</v>
      </c>
      <c r="LD256" s="7">
        <v>4</v>
      </c>
      <c r="LE256" s="7">
        <v>4</v>
      </c>
      <c r="LF256" s="7">
        <v>4</v>
      </c>
      <c r="LG256" s="7">
        <v>3</v>
      </c>
      <c r="LH256" s="7">
        <v>4</v>
      </c>
      <c r="LI256" s="7">
        <v>4</v>
      </c>
      <c r="LJ256" s="7">
        <v>3</v>
      </c>
      <c r="LK256" s="7">
        <v>3</v>
      </c>
      <c r="LL256" s="7">
        <v>4</v>
      </c>
      <c r="LM256" s="7">
        <v>4</v>
      </c>
      <c r="LN256" s="7">
        <v>4</v>
      </c>
      <c r="LO256" s="7">
        <v>4</v>
      </c>
      <c r="LP256" s="7">
        <v>4</v>
      </c>
      <c r="LQ256" s="7">
        <v>4</v>
      </c>
      <c r="LR256" s="7">
        <v>4</v>
      </c>
      <c r="LS256" s="7">
        <v>3</v>
      </c>
      <c r="LT256" s="7">
        <v>3</v>
      </c>
      <c r="LU256" s="7">
        <v>4</v>
      </c>
      <c r="LV256" s="4" t="s">
        <v>3148</v>
      </c>
      <c r="LW256" s="4" t="s">
        <v>3149</v>
      </c>
      <c r="LX256" s="4" t="s">
        <v>3150</v>
      </c>
      <c r="LY256" s="4" t="s">
        <v>3151</v>
      </c>
      <c r="LZ256" s="7">
        <v>49</v>
      </c>
      <c r="MA256">
        <f t="shared" si="175"/>
        <v>6</v>
      </c>
      <c r="MB256">
        <f t="shared" si="176"/>
        <v>13</v>
      </c>
      <c r="MC256">
        <f t="shared" si="177"/>
        <v>13</v>
      </c>
      <c r="MD256">
        <f t="shared" si="178"/>
        <v>17</v>
      </c>
      <c r="ME256">
        <f t="shared" si="208"/>
        <v>42</v>
      </c>
      <c r="MF256">
        <f t="shared" si="209"/>
        <v>1</v>
      </c>
      <c r="MG256">
        <f t="shared" si="210"/>
        <v>2.1666666666666665</v>
      </c>
      <c r="MH256">
        <f t="shared" si="211"/>
        <v>2.6</v>
      </c>
      <c r="MI256">
        <f t="shared" si="212"/>
        <v>3.4</v>
      </c>
      <c r="MJ256">
        <f t="shared" si="213"/>
        <v>3.5</v>
      </c>
      <c r="MK256">
        <f t="shared" si="214"/>
        <v>0.8</v>
      </c>
      <c r="ML256">
        <f t="shared" si="215"/>
        <v>1.4</v>
      </c>
      <c r="MM256">
        <f t="shared" si="216"/>
        <v>0</v>
      </c>
      <c r="MN256">
        <f t="shared" si="217"/>
        <v>2</v>
      </c>
      <c r="MO256">
        <f t="shared" si="218"/>
        <v>0.66666666666666663</v>
      </c>
      <c r="MP256">
        <f t="shared" si="219"/>
        <v>1.5</v>
      </c>
      <c r="MQ256">
        <f t="shared" si="220"/>
        <v>1.3333333333333333</v>
      </c>
      <c r="MR256">
        <f t="shared" si="221"/>
        <v>0.66666666666666663</v>
      </c>
      <c r="MS256">
        <f t="shared" si="222"/>
        <v>98</v>
      </c>
      <c r="MT256">
        <f t="shared" si="223"/>
        <v>94.857142857142861</v>
      </c>
      <c r="MU256" s="77">
        <f t="shared" si="179"/>
        <v>0</v>
      </c>
      <c r="MV256">
        <f t="shared" si="180"/>
        <v>0</v>
      </c>
      <c r="MW256">
        <v>1</v>
      </c>
      <c r="MX256">
        <v>0</v>
      </c>
      <c r="MY256">
        <f t="shared" si="181"/>
        <v>0</v>
      </c>
      <c r="MZ256">
        <v>1</v>
      </c>
      <c r="NA256">
        <v>1</v>
      </c>
      <c r="NB256">
        <f t="shared" si="182"/>
        <v>1</v>
      </c>
      <c r="NC256">
        <f t="shared" si="183"/>
        <v>0.5</v>
      </c>
      <c r="ND256">
        <f t="shared" si="184"/>
        <v>1</v>
      </c>
      <c r="NE256">
        <f t="shared" si="185"/>
        <v>0.5</v>
      </c>
      <c r="NF256">
        <f t="shared" si="186"/>
        <v>1</v>
      </c>
      <c r="NG256">
        <f t="shared" si="187"/>
        <v>1</v>
      </c>
      <c r="NH256">
        <f t="shared" si="188"/>
        <v>1</v>
      </c>
      <c r="NI256">
        <f t="shared" si="189"/>
        <v>1</v>
      </c>
      <c r="NJ256">
        <f t="shared" si="190"/>
        <v>1</v>
      </c>
      <c r="NK256">
        <f t="shared" si="191"/>
        <v>1</v>
      </c>
      <c r="NL256">
        <f t="shared" si="192"/>
        <v>0</v>
      </c>
      <c r="NM256">
        <f t="shared" si="193"/>
        <v>1</v>
      </c>
      <c r="NN256" s="77">
        <f t="shared" si="194"/>
        <v>1</v>
      </c>
      <c r="NO256" s="77">
        <f t="shared" si="195"/>
        <v>1</v>
      </c>
      <c r="NP256" s="77">
        <f t="shared" si="196"/>
        <v>1</v>
      </c>
      <c r="NQ256" s="77">
        <f t="shared" si="197"/>
        <v>1</v>
      </c>
      <c r="NR256" s="77">
        <f t="shared" si="198"/>
        <v>1</v>
      </c>
      <c r="NS256" s="77">
        <f t="shared" si="199"/>
        <v>1</v>
      </c>
      <c r="NT256" s="77">
        <f t="shared" si="200"/>
        <v>0</v>
      </c>
      <c r="NU256" s="77">
        <f t="shared" si="201"/>
        <v>1</v>
      </c>
      <c r="NV256" s="77">
        <f t="shared" si="202"/>
        <v>0</v>
      </c>
      <c r="NW256" s="77" t="e">
        <f>IF(LEN(VLOOKUP(I:I,#REF!, 2, 0))=0, "", VLOOKUP(I:I,#REF!, 2, 0))</f>
        <v>#REF!</v>
      </c>
      <c r="NX256" s="77" t="e">
        <f>IF(LEN(VLOOKUP(I:I,#REF!, 3, 0))=0, "", VLOOKUP(I:I,#REF!, 3, 0))</f>
        <v>#REF!</v>
      </c>
      <c r="NY256" s="77">
        <f t="shared" si="224"/>
        <v>0.5</v>
      </c>
      <c r="NZ256" s="77">
        <f t="shared" si="225"/>
        <v>0.75</v>
      </c>
      <c r="OA256" s="77">
        <f t="shared" si="226"/>
        <v>0</v>
      </c>
      <c r="OB256" s="77">
        <f t="shared" si="203"/>
        <v>0.83333333333333337</v>
      </c>
      <c r="OC256">
        <f t="shared" si="204"/>
        <v>1</v>
      </c>
      <c r="OD256" s="77">
        <f t="shared" si="227"/>
        <v>0.75</v>
      </c>
      <c r="OE256">
        <f t="shared" si="205"/>
        <v>0.8</v>
      </c>
      <c r="OF256">
        <f t="shared" si="206"/>
        <v>0.72727272727272729</v>
      </c>
      <c r="OG256" t="e">
        <f t="shared" si="228"/>
        <v>#REF!</v>
      </c>
      <c r="OH256">
        <f t="shared" si="207"/>
        <v>0.66666666666666663</v>
      </c>
      <c r="OI256">
        <f t="shared" si="229"/>
        <v>0.5</v>
      </c>
      <c r="OJ256" s="77">
        <f t="shared" si="230"/>
        <v>0.75</v>
      </c>
      <c r="OK256" t="e">
        <f>IF(LEN(VLOOKUP(I:I,#REF!, 2, 0))=0, "", VLOOKUP(I:I,#REF!, 2, 0))</f>
        <v>#REF!</v>
      </c>
      <c r="OL256" t="e">
        <f>IF(LEN(VLOOKUP(I:I,#REF!, 3, 0))=0, "", VLOOKUP(I:I,#REF!, 3, 0))</f>
        <v>#REF!</v>
      </c>
      <c r="OM256">
        <v>3</v>
      </c>
      <c r="ON256">
        <v>1</v>
      </c>
      <c r="OO256" s="1">
        <v>0</v>
      </c>
      <c r="OP256">
        <f t="shared" si="231"/>
        <v>10</v>
      </c>
      <c r="OQ256">
        <v>0</v>
      </c>
      <c r="OR256">
        <v>9</v>
      </c>
      <c r="OS256">
        <f t="shared" si="232"/>
        <v>5</v>
      </c>
    </row>
    <row r="257" spans="1:409" ht="18" customHeight="1">
      <c r="F257" t="s">
        <v>353</v>
      </c>
      <c r="G257" t="s">
        <v>353</v>
      </c>
      <c r="H257" s="110" t="s">
        <v>3152</v>
      </c>
      <c r="I257" s="110" t="s">
        <v>3152</v>
      </c>
      <c r="J257" s="5"/>
      <c r="K257" s="6">
        <v>44270.469490740739</v>
      </c>
      <c r="L257" s="6">
        <v>44270.687349537038</v>
      </c>
      <c r="M257" s="7">
        <v>100</v>
      </c>
      <c r="N257" s="7">
        <v>2</v>
      </c>
      <c r="O257" s="73">
        <v>1</v>
      </c>
      <c r="P257" s="4" t="s">
        <v>313</v>
      </c>
      <c r="Q257" s="7">
        <v>18822</v>
      </c>
      <c r="R257" s="7">
        <v>1</v>
      </c>
      <c r="S257" s="6">
        <v>44270.687357650466</v>
      </c>
      <c r="T257" s="4" t="s">
        <v>314</v>
      </c>
      <c r="U257" s="4" t="s">
        <v>707</v>
      </c>
      <c r="V257" s="4" t="s">
        <v>1629</v>
      </c>
      <c r="W257" s="4" t="s">
        <v>317</v>
      </c>
      <c r="X257" s="7">
        <v>130.58000000000001</v>
      </c>
      <c r="Y257" s="7">
        <v>149.721</v>
      </c>
      <c r="Z257" s="7">
        <v>153.45500000000001</v>
      </c>
      <c r="AA257" s="7">
        <v>4</v>
      </c>
      <c r="AB257" s="7">
        <v>2</v>
      </c>
      <c r="AC257" s="7">
        <v>0</v>
      </c>
      <c r="AD257" s="7">
        <v>2</v>
      </c>
      <c r="AE257" s="7">
        <v>0</v>
      </c>
      <c r="AF257" s="7">
        <v>2</v>
      </c>
      <c r="AG257" s="7">
        <v>2</v>
      </c>
      <c r="AH257" s="7">
        <v>3</v>
      </c>
      <c r="AI257" s="7">
        <v>2</v>
      </c>
      <c r="AJ257" s="4" t="s">
        <v>3153</v>
      </c>
      <c r="AK257" s="7">
        <v>4.4000000000000004</v>
      </c>
      <c r="AL257" s="7">
        <v>13.212</v>
      </c>
      <c r="AM257" s="7">
        <v>16.280999999999999</v>
      </c>
      <c r="AN257" s="7">
        <v>4</v>
      </c>
      <c r="AO257" s="7">
        <v>2</v>
      </c>
      <c r="AP257" s="7">
        <v>0</v>
      </c>
      <c r="AQ257" s="7">
        <v>191.26599999999999</v>
      </c>
      <c r="AR257" s="7">
        <v>191.26599999999999</v>
      </c>
      <c r="AS257" s="7">
        <v>194.791</v>
      </c>
      <c r="AT257" s="7">
        <v>1</v>
      </c>
      <c r="AU257" s="7">
        <v>748.11900000000003</v>
      </c>
      <c r="AV257" s="7">
        <v>1069.145</v>
      </c>
      <c r="AW257" s="7">
        <v>1069.8969999999999</v>
      </c>
      <c r="AX257" s="7">
        <v>11</v>
      </c>
      <c r="AY257" s="4" t="s">
        <v>3154</v>
      </c>
      <c r="AZ257" s="4" t="s">
        <v>377</v>
      </c>
      <c r="BA257" s="4"/>
      <c r="BB257" s="73">
        <v>1</v>
      </c>
      <c r="BC257" s="4" t="s">
        <v>3155</v>
      </c>
      <c r="BD257" s="7">
        <v>496.37599999999998</v>
      </c>
      <c r="BE257" s="7">
        <v>767.19799999999998</v>
      </c>
      <c r="BF257" s="7">
        <v>768.78599999999994</v>
      </c>
      <c r="BG257" s="7">
        <v>3</v>
      </c>
      <c r="BH257" s="7">
        <v>11.173</v>
      </c>
      <c r="BI257" s="7">
        <v>40.252000000000002</v>
      </c>
      <c r="BJ257" s="7">
        <v>40.947000000000003</v>
      </c>
      <c r="BK257" s="7">
        <v>2</v>
      </c>
      <c r="BL257" s="4" t="s">
        <v>3156</v>
      </c>
      <c r="BM257" s="7">
        <v>8.1310000000000002</v>
      </c>
      <c r="BN257" s="7">
        <v>681.779</v>
      </c>
      <c r="BO257" s="7">
        <v>682.81</v>
      </c>
      <c r="BP257" s="7">
        <v>2</v>
      </c>
      <c r="BQ257" s="7">
        <v>100</v>
      </c>
      <c r="BR257" s="7">
        <v>72</v>
      </c>
      <c r="BS257" s="7">
        <v>9.5820000000000007</v>
      </c>
      <c r="BT257" s="7">
        <v>635.00099999999998</v>
      </c>
      <c r="BU257" s="7">
        <v>639.68399999999997</v>
      </c>
      <c r="BV257" s="7">
        <v>12</v>
      </c>
      <c r="BW257" s="4" t="s">
        <v>3157</v>
      </c>
      <c r="BX257" s="4" t="s">
        <v>411</v>
      </c>
      <c r="BY257" s="4"/>
      <c r="BZ257" s="73">
        <v>0</v>
      </c>
      <c r="CA257" s="4" t="s">
        <v>3158</v>
      </c>
      <c r="CB257" s="7">
        <v>3.2469999999999999</v>
      </c>
      <c r="CC257" s="7">
        <v>53.441000000000003</v>
      </c>
      <c r="CD257" s="7">
        <v>54.29</v>
      </c>
      <c r="CE257" s="7">
        <v>2</v>
      </c>
      <c r="CF257" s="7">
        <v>100</v>
      </c>
      <c r="CG257" s="7">
        <v>70</v>
      </c>
      <c r="CH257" s="7">
        <v>4.101</v>
      </c>
      <c r="CI257" s="7">
        <v>93.286000000000001</v>
      </c>
      <c r="CJ257" s="7">
        <v>184.76900000000001</v>
      </c>
      <c r="CK257" s="7">
        <v>14</v>
      </c>
      <c r="CL257" s="97" t="s">
        <v>574</v>
      </c>
      <c r="CM257" s="94" t="s">
        <v>414</v>
      </c>
      <c r="CN257" s="7">
        <v>5.3979999999999997</v>
      </c>
      <c r="CO257" s="7">
        <v>358.01499999999999</v>
      </c>
      <c r="CP257" s="7">
        <v>359.03899999999999</v>
      </c>
      <c r="CQ257" s="7">
        <v>2</v>
      </c>
      <c r="CR257" s="7">
        <v>100</v>
      </c>
      <c r="CS257" s="7">
        <v>87</v>
      </c>
      <c r="CT257" s="7">
        <v>2</v>
      </c>
      <c r="CU257" s="7">
        <v>1</v>
      </c>
      <c r="CV257" s="4" t="s">
        <v>3159</v>
      </c>
      <c r="CW257" s="7">
        <v>6728.3280000000004</v>
      </c>
      <c r="CX257" s="7">
        <v>8065.38</v>
      </c>
      <c r="CY257" s="7">
        <v>8122.5429999999997</v>
      </c>
      <c r="CZ257" s="7">
        <v>6</v>
      </c>
      <c r="DA257" s="7">
        <v>387.6</v>
      </c>
      <c r="DB257" s="7">
        <v>390.63600000000002</v>
      </c>
      <c r="DC257" s="7">
        <v>456.78899999999999</v>
      </c>
      <c r="DD257" s="7">
        <v>2</v>
      </c>
      <c r="DE257" s="4" t="s">
        <v>3160</v>
      </c>
      <c r="DF257" s="7">
        <v>408.11399999999998</v>
      </c>
      <c r="DG257" s="7">
        <v>408.11399999999998</v>
      </c>
      <c r="DH257" s="7">
        <v>409.81299999999999</v>
      </c>
      <c r="DI257" s="7">
        <v>1</v>
      </c>
      <c r="DJ257" s="7">
        <v>100</v>
      </c>
      <c r="DK257" s="7">
        <v>87</v>
      </c>
      <c r="DL257" s="7">
        <v>66.013000000000005</v>
      </c>
      <c r="DM257" s="7">
        <v>597.89</v>
      </c>
      <c r="DN257" s="7">
        <v>598.87699999999995</v>
      </c>
      <c r="DO257" s="7">
        <v>7</v>
      </c>
      <c r="DP257" s="4" t="s">
        <v>3157</v>
      </c>
      <c r="DQ257" s="4" t="s">
        <v>411</v>
      </c>
      <c r="DR257" s="4"/>
      <c r="DS257" s="73">
        <v>0</v>
      </c>
      <c r="DT257" s="4" t="s">
        <v>3161</v>
      </c>
      <c r="DU257" s="7">
        <v>5.93</v>
      </c>
      <c r="DV257" s="7">
        <v>16.597000000000001</v>
      </c>
      <c r="DW257" s="7">
        <v>210.11</v>
      </c>
      <c r="DX257" s="7">
        <v>2</v>
      </c>
      <c r="DY257" s="7">
        <v>100</v>
      </c>
      <c r="DZ257" s="7">
        <v>91</v>
      </c>
      <c r="EA257" s="7">
        <v>9.4179999999999993</v>
      </c>
      <c r="EB257" s="7">
        <v>63.744</v>
      </c>
      <c r="EC257" s="7">
        <v>65.927999999999997</v>
      </c>
      <c r="ED257" s="7">
        <v>13</v>
      </c>
      <c r="EE257" s="94" t="s">
        <v>3162</v>
      </c>
      <c r="EF257" s="94" t="s">
        <v>3163</v>
      </c>
      <c r="EG257" s="7">
        <v>4.8360000000000003</v>
      </c>
      <c r="EH257" s="7">
        <v>214.73699999999999</v>
      </c>
      <c r="EI257" s="7">
        <v>216.14500000000001</v>
      </c>
      <c r="EJ257" s="7">
        <v>2</v>
      </c>
      <c r="EK257" s="7">
        <v>100</v>
      </c>
      <c r="EL257" s="7">
        <v>92</v>
      </c>
      <c r="EM257" s="7">
        <v>2</v>
      </c>
      <c r="EN257" s="7">
        <v>0</v>
      </c>
      <c r="EO257" s="4" t="s">
        <v>3164</v>
      </c>
      <c r="EP257" s="7">
        <v>17.542999999999999</v>
      </c>
      <c r="EQ257" s="7">
        <v>56.252000000000002</v>
      </c>
      <c r="ER257" s="7">
        <v>57.51</v>
      </c>
      <c r="ES257" s="7">
        <v>4</v>
      </c>
      <c r="ET257" s="4" t="s">
        <v>1092</v>
      </c>
      <c r="EU257" s="7">
        <v>220.017</v>
      </c>
      <c r="EV257" s="7">
        <v>336.53800000000001</v>
      </c>
      <c r="EW257" s="7">
        <v>337.47699999999998</v>
      </c>
      <c r="EX257" s="7">
        <v>3</v>
      </c>
      <c r="EY257" s="7">
        <v>100</v>
      </c>
      <c r="EZ257" s="7">
        <v>94</v>
      </c>
      <c r="FA257" s="7">
        <v>29.666</v>
      </c>
      <c r="FB257" s="7">
        <v>243.96600000000001</v>
      </c>
      <c r="FC257" s="7">
        <v>245.44300000000001</v>
      </c>
      <c r="FD257" s="7">
        <v>10</v>
      </c>
      <c r="FE257" s="4" t="s">
        <v>3165</v>
      </c>
      <c r="FF257" s="7">
        <v>3</v>
      </c>
      <c r="FG257" s="7">
        <v>2</v>
      </c>
      <c r="FH257" s="7">
        <v>2</v>
      </c>
      <c r="FI257" s="7">
        <v>1</v>
      </c>
      <c r="FJ257" s="7">
        <v>1</v>
      </c>
      <c r="FK257" s="7">
        <v>0</v>
      </c>
      <c r="FL257" s="4" t="s">
        <v>313</v>
      </c>
      <c r="FM257" s="4" t="s">
        <v>313</v>
      </c>
      <c r="FN257" s="7">
        <v>1</v>
      </c>
      <c r="FO257" s="7">
        <v>20.759</v>
      </c>
      <c r="FP257" s="7">
        <v>634.76400000000001</v>
      </c>
      <c r="FQ257" s="7">
        <v>637.12</v>
      </c>
      <c r="FR257" s="7">
        <v>12</v>
      </c>
      <c r="FS257" s="4" t="s">
        <v>3166</v>
      </c>
      <c r="FT257" s="4" t="s">
        <v>323</v>
      </c>
      <c r="FU257" s="4"/>
      <c r="FV257" s="73">
        <v>1</v>
      </c>
      <c r="FW257" s="4" t="s">
        <v>3167</v>
      </c>
      <c r="FX257" s="4" t="s">
        <v>343</v>
      </c>
      <c r="FY257" s="7">
        <v>10.212</v>
      </c>
      <c r="FZ257" s="7">
        <v>324.089</v>
      </c>
      <c r="GA257" s="7">
        <v>325.18700000000001</v>
      </c>
      <c r="GB257" s="7">
        <v>13</v>
      </c>
      <c r="GC257" s="4" t="s">
        <v>3168</v>
      </c>
      <c r="GD257" s="4" t="s">
        <v>378</v>
      </c>
      <c r="GE257" s="4"/>
      <c r="GF257" s="73">
        <v>0</v>
      </c>
      <c r="GG257" s="4" t="s">
        <v>3169</v>
      </c>
      <c r="GH257" s="4" t="s">
        <v>1274</v>
      </c>
      <c r="GI257" s="7">
        <v>56.579000000000001</v>
      </c>
      <c r="GJ257" s="7">
        <v>73.063000000000002</v>
      </c>
      <c r="GK257" s="7">
        <v>148.863</v>
      </c>
      <c r="GL257" s="7">
        <v>6</v>
      </c>
      <c r="GM257" s="7">
        <v>1</v>
      </c>
      <c r="GN257" s="4" t="s">
        <v>3170</v>
      </c>
      <c r="GO257" s="7">
        <v>90.914000000000001</v>
      </c>
      <c r="GP257" s="7">
        <v>114.31399999999999</v>
      </c>
      <c r="GQ257" s="7">
        <v>116.931</v>
      </c>
      <c r="GR257" s="7">
        <v>2</v>
      </c>
      <c r="GS257" s="7">
        <v>1</v>
      </c>
      <c r="GT257" s="7">
        <v>2</v>
      </c>
      <c r="GU257" s="7">
        <v>1</v>
      </c>
      <c r="GV257" s="7">
        <v>3</v>
      </c>
      <c r="GW257" s="4" t="s">
        <v>345</v>
      </c>
      <c r="GX257" s="7">
        <v>9.4979999999999993</v>
      </c>
      <c r="GY257" s="7">
        <v>115.983</v>
      </c>
      <c r="GZ257" s="7">
        <v>116.938</v>
      </c>
      <c r="HA257" s="7">
        <v>18</v>
      </c>
      <c r="HB257" s="7">
        <v>1</v>
      </c>
      <c r="HC257" s="7">
        <v>1</v>
      </c>
      <c r="HD257" s="7">
        <v>1</v>
      </c>
      <c r="HE257" s="7">
        <v>1</v>
      </c>
      <c r="HF257" s="7">
        <v>2</v>
      </c>
      <c r="HG257" s="7">
        <v>6</v>
      </c>
      <c r="HH257" s="7">
        <v>6</v>
      </c>
      <c r="HI257" s="4" t="s">
        <v>346</v>
      </c>
      <c r="HJ257" s="4" t="s">
        <v>347</v>
      </c>
      <c r="HK257" s="8"/>
      <c r="HL257" s="4" t="s">
        <v>3152</v>
      </c>
      <c r="HM257" s="6">
        <v>44273.456354166665</v>
      </c>
      <c r="HN257" s="6">
        <v>44273.601793981485</v>
      </c>
      <c r="HO257" s="7">
        <v>100</v>
      </c>
      <c r="HP257" s="7">
        <v>12565</v>
      </c>
      <c r="HQ257" s="7">
        <v>1</v>
      </c>
      <c r="HR257" s="6">
        <v>44273.601801793979</v>
      </c>
      <c r="HS257" s="4" t="s">
        <v>314</v>
      </c>
      <c r="HT257" s="4" t="s">
        <v>3171</v>
      </c>
      <c r="HU257" s="4" t="s">
        <v>3172</v>
      </c>
      <c r="HV257" s="4" t="s">
        <v>317</v>
      </c>
      <c r="HW257" s="7">
        <v>0</v>
      </c>
      <c r="HX257" s="7">
        <v>0</v>
      </c>
      <c r="HY257" s="7">
        <v>2</v>
      </c>
      <c r="HZ257" s="7">
        <v>1</v>
      </c>
      <c r="IA257" s="7">
        <v>2</v>
      </c>
      <c r="IB257" s="7">
        <v>1</v>
      </c>
      <c r="IC257" s="7">
        <v>4</v>
      </c>
      <c r="ID257" s="7">
        <v>5</v>
      </c>
      <c r="IE257" s="4" t="s">
        <v>3173</v>
      </c>
      <c r="IF257" s="7">
        <v>0</v>
      </c>
      <c r="IG257" s="7">
        <v>1</v>
      </c>
      <c r="IH257" s="4" t="s">
        <v>3174</v>
      </c>
      <c r="II257" s="4" t="s">
        <v>391</v>
      </c>
      <c r="IJ257" s="4"/>
      <c r="IK257" s="73">
        <v>1</v>
      </c>
      <c r="IL257" s="4" t="s">
        <v>3175</v>
      </c>
      <c r="IM257" s="73">
        <v>33</v>
      </c>
      <c r="IN257" s="4"/>
      <c r="IO257" s="73">
        <v>1</v>
      </c>
      <c r="IP257" s="4" t="s">
        <v>3176</v>
      </c>
      <c r="IQ257" s="4" t="s">
        <v>3177</v>
      </c>
      <c r="IR257" s="73">
        <v>17</v>
      </c>
      <c r="IS257" s="4"/>
      <c r="IT257" s="73">
        <v>0</v>
      </c>
      <c r="IU257" s="4" t="s">
        <v>3178</v>
      </c>
      <c r="IV257" s="73">
        <v>15</v>
      </c>
      <c r="IW257" s="4"/>
      <c r="IX257" s="73">
        <v>0</v>
      </c>
      <c r="IY257" s="4" t="s">
        <v>3179</v>
      </c>
      <c r="IZ257" s="4" t="s">
        <v>1314</v>
      </c>
      <c r="JA257" s="73">
        <v>40</v>
      </c>
      <c r="JB257" s="4"/>
      <c r="JC257" s="73">
        <v>1</v>
      </c>
      <c r="JD257" s="4" t="s">
        <v>3180</v>
      </c>
      <c r="JE257" s="73">
        <v>30</v>
      </c>
      <c r="JF257" s="4"/>
      <c r="JG257" s="73">
        <v>0</v>
      </c>
      <c r="JH257" s="4" t="s">
        <v>3181</v>
      </c>
      <c r="JI257" s="7">
        <v>1</v>
      </c>
      <c r="JJ257" s="7">
        <v>1</v>
      </c>
      <c r="JK257" s="7">
        <v>2</v>
      </c>
      <c r="JL257" s="7">
        <v>4</v>
      </c>
      <c r="JM257" s="4" t="s">
        <v>3182</v>
      </c>
      <c r="JN257" s="7">
        <v>1</v>
      </c>
      <c r="JO257" s="7">
        <v>2</v>
      </c>
      <c r="JP257" s="7">
        <v>2</v>
      </c>
      <c r="JQ257" s="7">
        <v>3</v>
      </c>
      <c r="JR257" s="7">
        <v>2</v>
      </c>
      <c r="JS257" s="4" t="s">
        <v>3183</v>
      </c>
      <c r="JT257" s="7">
        <v>2</v>
      </c>
      <c r="JU257" s="7">
        <v>1</v>
      </c>
      <c r="JV257" s="4" t="s">
        <v>3184</v>
      </c>
      <c r="JW257" s="7">
        <v>1</v>
      </c>
      <c r="JX257" s="7">
        <v>2</v>
      </c>
      <c r="JY257" s="7">
        <v>1</v>
      </c>
      <c r="JZ257" s="7">
        <v>1</v>
      </c>
      <c r="KA257" s="7">
        <v>0</v>
      </c>
      <c r="KB257" s="4" t="s">
        <v>313</v>
      </c>
      <c r="KC257" s="4" t="s">
        <v>313</v>
      </c>
      <c r="KD257" s="7">
        <v>1</v>
      </c>
      <c r="KE257" s="7">
        <v>1.8879999999999999</v>
      </c>
      <c r="KF257" s="7">
        <v>43.164999999999999</v>
      </c>
      <c r="KG257" s="7">
        <v>45.735999999999997</v>
      </c>
      <c r="KH257" s="7">
        <v>7</v>
      </c>
      <c r="KI257" s="7">
        <v>1</v>
      </c>
      <c r="KJ257" s="7">
        <v>1</v>
      </c>
      <c r="KK257" s="7">
        <v>1</v>
      </c>
      <c r="KL257" s="7">
        <v>1</v>
      </c>
      <c r="KM257" s="7">
        <v>1</v>
      </c>
      <c r="KN257" s="7">
        <v>10</v>
      </c>
      <c r="KO257" s="7">
        <v>1</v>
      </c>
      <c r="KP257" s="4" t="s">
        <v>322</v>
      </c>
      <c r="KQ257" s="4" t="s">
        <v>313</v>
      </c>
      <c r="KR257" s="7">
        <v>1</v>
      </c>
      <c r="KS257" s="4" t="s">
        <v>312</v>
      </c>
      <c r="KT257" s="4" t="s">
        <v>313</v>
      </c>
      <c r="KU257" s="7">
        <v>4</v>
      </c>
      <c r="KV257" s="7">
        <v>3</v>
      </c>
      <c r="KW257" s="7">
        <v>4</v>
      </c>
      <c r="KX257" s="7">
        <v>3</v>
      </c>
      <c r="KY257" s="7">
        <v>3</v>
      </c>
      <c r="KZ257" s="7">
        <v>3</v>
      </c>
      <c r="LA257" s="7">
        <v>4</v>
      </c>
      <c r="LB257" s="7">
        <v>3</v>
      </c>
      <c r="LC257" s="7">
        <v>4</v>
      </c>
      <c r="LD257" s="7">
        <v>3</v>
      </c>
      <c r="LE257" s="7">
        <v>3</v>
      </c>
      <c r="LF257" s="7">
        <v>3</v>
      </c>
      <c r="LG257" s="7">
        <v>3</v>
      </c>
      <c r="LH257" s="7">
        <v>2</v>
      </c>
      <c r="LI257" s="7">
        <v>3</v>
      </c>
      <c r="LJ257" s="7">
        <v>3</v>
      </c>
      <c r="LK257" s="7">
        <v>2</v>
      </c>
      <c r="LL257" s="7">
        <v>1</v>
      </c>
      <c r="LM257" s="7">
        <v>2</v>
      </c>
      <c r="LN257" s="7">
        <v>4</v>
      </c>
      <c r="LO257" s="7">
        <v>4</v>
      </c>
      <c r="LP257" s="7">
        <v>4</v>
      </c>
      <c r="LQ257" s="7">
        <v>4</v>
      </c>
      <c r="LR257" s="7">
        <v>4</v>
      </c>
      <c r="LS257" s="7">
        <v>3</v>
      </c>
      <c r="LT257" s="7">
        <v>3</v>
      </c>
      <c r="LU257" s="7">
        <v>4</v>
      </c>
      <c r="LV257" s="4" t="s">
        <v>3185</v>
      </c>
      <c r="LW257" s="4" t="s">
        <v>3186</v>
      </c>
      <c r="LX257" s="4" t="s">
        <v>3187</v>
      </c>
      <c r="LY257" s="4" t="s">
        <v>3188</v>
      </c>
      <c r="LZ257" s="7">
        <v>45</v>
      </c>
      <c r="MA257">
        <f t="shared" si="175"/>
        <v>11</v>
      </c>
      <c r="MB257">
        <f t="shared" si="176"/>
        <v>15</v>
      </c>
      <c r="MC257">
        <f t="shared" si="177"/>
        <v>6</v>
      </c>
      <c r="MD257">
        <f t="shared" si="178"/>
        <v>5</v>
      </c>
      <c r="ME257">
        <f t="shared" si="208"/>
        <v>40</v>
      </c>
      <c r="MF257">
        <f t="shared" si="209"/>
        <v>1.8333333333333333</v>
      </c>
      <c r="MG257">
        <f t="shared" si="210"/>
        <v>2.5</v>
      </c>
      <c r="MH257">
        <f t="shared" si="211"/>
        <v>1.2</v>
      </c>
      <c r="MI257">
        <f t="shared" si="212"/>
        <v>1</v>
      </c>
      <c r="MJ257">
        <f t="shared" si="213"/>
        <v>3.3333333333333335</v>
      </c>
      <c r="MK257">
        <f t="shared" si="214"/>
        <v>0.4</v>
      </c>
      <c r="ML257">
        <f t="shared" si="215"/>
        <v>2</v>
      </c>
      <c r="MM257">
        <f t="shared" si="216"/>
        <v>1</v>
      </c>
      <c r="MN257">
        <f t="shared" si="217"/>
        <v>2</v>
      </c>
      <c r="MO257">
        <f t="shared" si="218"/>
        <v>0.5</v>
      </c>
      <c r="MP257">
        <f t="shared" si="219"/>
        <v>2</v>
      </c>
      <c r="MQ257">
        <f t="shared" si="220"/>
        <v>1</v>
      </c>
      <c r="MR257">
        <f t="shared" si="221"/>
        <v>1</v>
      </c>
      <c r="MS257">
        <f t="shared" si="222"/>
        <v>100</v>
      </c>
      <c r="MT257">
        <f t="shared" si="223"/>
        <v>84.714285714285708</v>
      </c>
      <c r="MU257" s="77">
        <f t="shared" si="179"/>
        <v>1</v>
      </c>
      <c r="MV257">
        <f t="shared" si="180"/>
        <v>0</v>
      </c>
      <c r="MW257">
        <v>1</v>
      </c>
      <c r="MX257">
        <v>1</v>
      </c>
      <c r="MY257">
        <f t="shared" si="181"/>
        <v>0</v>
      </c>
      <c r="MZ257">
        <v>1</v>
      </c>
      <c r="NA257">
        <v>1</v>
      </c>
      <c r="NB257">
        <f t="shared" si="182"/>
        <v>1</v>
      </c>
      <c r="NC257">
        <f t="shared" si="183"/>
        <v>0</v>
      </c>
      <c r="ND257">
        <f t="shared" si="184"/>
        <v>0</v>
      </c>
      <c r="NE257">
        <f t="shared" si="185"/>
        <v>0</v>
      </c>
      <c r="NF257">
        <f t="shared" si="186"/>
        <v>1</v>
      </c>
      <c r="NG257">
        <f t="shared" si="187"/>
        <v>1</v>
      </c>
      <c r="NH257">
        <f t="shared" si="188"/>
        <v>1</v>
      </c>
      <c r="NI257">
        <f t="shared" si="189"/>
        <v>1</v>
      </c>
      <c r="NJ257">
        <f t="shared" si="190"/>
        <v>0</v>
      </c>
      <c r="NK257">
        <f t="shared" si="191"/>
        <v>0</v>
      </c>
      <c r="NL257">
        <f t="shared" si="192"/>
        <v>1</v>
      </c>
      <c r="NM257">
        <f t="shared" si="193"/>
        <v>0</v>
      </c>
      <c r="NN257" s="77">
        <f t="shared" si="194"/>
        <v>1</v>
      </c>
      <c r="NO257" s="77">
        <f t="shared" si="195"/>
        <v>0</v>
      </c>
      <c r="NP257" s="77">
        <f t="shared" si="196"/>
        <v>1</v>
      </c>
      <c r="NQ257" s="77">
        <f t="shared" si="197"/>
        <v>1</v>
      </c>
      <c r="NR257" s="77">
        <f t="shared" si="198"/>
        <v>1</v>
      </c>
      <c r="NS257" s="77">
        <f t="shared" si="199"/>
        <v>1</v>
      </c>
      <c r="NT257" s="77">
        <f t="shared" si="200"/>
        <v>0</v>
      </c>
      <c r="NU257" s="77">
        <f t="shared" si="201"/>
        <v>1</v>
      </c>
      <c r="NV257" s="77">
        <f t="shared" si="202"/>
        <v>1</v>
      </c>
      <c r="NW257" s="77" t="e">
        <f>IF(LEN(VLOOKUP(I:I,#REF!, 2, 0))=0, "", VLOOKUP(I:I,#REF!, 2, 0))</f>
        <v>#REF!</v>
      </c>
      <c r="NX257" s="77" t="e">
        <f>IF(LEN(VLOOKUP(I:I,#REF!, 3, 0))=0, "", VLOOKUP(I:I,#REF!, 3, 0))</f>
        <v>#REF!</v>
      </c>
      <c r="NY257" s="77">
        <f t="shared" si="224"/>
        <v>0.66666666666666663</v>
      </c>
      <c r="NZ257" s="77">
        <f t="shared" si="225"/>
        <v>1</v>
      </c>
      <c r="OA257" s="77">
        <f t="shared" si="226"/>
        <v>0</v>
      </c>
      <c r="OB257" s="77">
        <f t="shared" si="203"/>
        <v>0.5</v>
      </c>
      <c r="OC257">
        <f t="shared" si="204"/>
        <v>0.5</v>
      </c>
      <c r="OD257" s="77">
        <f t="shared" si="227"/>
        <v>0.5</v>
      </c>
      <c r="OE257">
        <f t="shared" si="205"/>
        <v>0.66666666666666663</v>
      </c>
      <c r="OF257">
        <f t="shared" si="206"/>
        <v>0.63636363636363635</v>
      </c>
      <c r="OG257" t="e">
        <f t="shared" si="228"/>
        <v>#REF!</v>
      </c>
      <c r="OH257">
        <f t="shared" si="207"/>
        <v>0.58333333333333337</v>
      </c>
      <c r="OI257">
        <f t="shared" si="229"/>
        <v>0.25</v>
      </c>
      <c r="OJ257" s="77">
        <f t="shared" si="230"/>
        <v>0.75</v>
      </c>
      <c r="OK257" t="e">
        <f>IF(LEN(VLOOKUP(I:I,#REF!, 2, 0))=0, "", VLOOKUP(I:I,#REF!, 2, 0))</f>
        <v>#REF!</v>
      </c>
      <c r="OL257" t="e">
        <f>IF(LEN(VLOOKUP(I:I,#REF!, 3, 0))=0, "", VLOOKUP(I:I,#REF!, 3, 0))</f>
        <v>#REF!</v>
      </c>
      <c r="OM257" t="s">
        <v>353</v>
      </c>
      <c r="ON257" t="s">
        <v>353</v>
      </c>
      <c r="OO257" s="1">
        <v>1</v>
      </c>
      <c r="OP257">
        <f t="shared" si="231"/>
        <v>10</v>
      </c>
      <c r="OQ257">
        <v>0</v>
      </c>
      <c r="OR257">
        <v>9</v>
      </c>
      <c r="OS257">
        <f t="shared" si="232"/>
        <v>8</v>
      </c>
    </row>
    <row r="258" spans="1:409" ht="18" customHeight="1">
      <c r="A258" s="146"/>
      <c r="B258" s="146"/>
      <c r="D258">
        <v>1</v>
      </c>
      <c r="F258" t="s">
        <v>353</v>
      </c>
      <c r="G258" t="s">
        <v>353</v>
      </c>
      <c r="H258" s="158" t="s">
        <v>7259</v>
      </c>
      <c r="I258" s="111" t="s">
        <v>3189</v>
      </c>
      <c r="J258" s="131" t="s">
        <v>3190</v>
      </c>
      <c r="K258" s="6">
        <v>44270.436597222222</v>
      </c>
      <c r="L258" s="6">
        <v>44270.862673611111</v>
      </c>
      <c r="M258" s="7">
        <v>100</v>
      </c>
      <c r="N258" s="7">
        <v>2</v>
      </c>
      <c r="O258" s="73">
        <v>1</v>
      </c>
      <c r="P258" s="4"/>
      <c r="Q258" s="7">
        <v>36812</v>
      </c>
      <c r="R258" s="7">
        <v>1</v>
      </c>
      <c r="S258" s="6">
        <v>44270.862677743055</v>
      </c>
      <c r="T258" s="4" t="s">
        <v>314</v>
      </c>
      <c r="U258" s="4" t="s">
        <v>2136</v>
      </c>
      <c r="V258" s="4" t="s">
        <v>2137</v>
      </c>
      <c r="W258" s="4" t="s">
        <v>675</v>
      </c>
      <c r="X258" s="7">
        <v>69.554000000000002</v>
      </c>
      <c r="Y258" s="7">
        <v>182.40299999999999</v>
      </c>
      <c r="Z258" s="7">
        <v>184.27</v>
      </c>
      <c r="AA258" s="7">
        <v>14</v>
      </c>
      <c r="AB258" s="7">
        <v>4</v>
      </c>
      <c r="AC258" s="7">
        <v>0</v>
      </c>
      <c r="AD258" s="7">
        <v>1</v>
      </c>
      <c r="AE258" s="7">
        <v>3</v>
      </c>
      <c r="AF258" s="7">
        <v>3</v>
      </c>
      <c r="AG258" s="7">
        <v>2</v>
      </c>
      <c r="AH258" s="7">
        <v>0</v>
      </c>
      <c r="AI258" s="7">
        <v>2</v>
      </c>
      <c r="AJ258" s="4" t="s">
        <v>3191</v>
      </c>
      <c r="AK258" s="7">
        <v>3.9319999999999999</v>
      </c>
      <c r="AL258" s="7">
        <v>11.144</v>
      </c>
      <c r="AM258" s="7">
        <v>12.401999999999999</v>
      </c>
      <c r="AN258" s="7">
        <v>2</v>
      </c>
      <c r="AO258" s="7">
        <v>3</v>
      </c>
      <c r="AP258" s="7">
        <v>1</v>
      </c>
      <c r="AQ258" s="7">
        <v>23.16</v>
      </c>
      <c r="AR258" s="7">
        <v>43.371000000000002</v>
      </c>
      <c r="AS258" s="7">
        <v>239.02500000000001</v>
      </c>
      <c r="AT258" s="7">
        <v>4</v>
      </c>
      <c r="AU258" s="7">
        <v>3556.569</v>
      </c>
      <c r="AV258" s="7">
        <v>4029.877</v>
      </c>
      <c r="AW258" s="7">
        <v>4168.2870000000003</v>
      </c>
      <c r="AX258" s="7">
        <v>5</v>
      </c>
      <c r="AY258" s="4" t="s">
        <v>331</v>
      </c>
      <c r="AZ258" s="4" t="s">
        <v>331</v>
      </c>
      <c r="BA258" s="4"/>
      <c r="BB258" s="73">
        <v>0</v>
      </c>
      <c r="BC258" s="4" t="s">
        <v>3192</v>
      </c>
      <c r="BD258" s="7">
        <v>0</v>
      </c>
      <c r="BE258" s="7">
        <v>0</v>
      </c>
      <c r="BF258" s="7">
        <v>442.92399999999998</v>
      </c>
      <c r="BG258" s="7">
        <v>0</v>
      </c>
      <c r="BH258" s="7">
        <v>5.5890000000000004</v>
      </c>
      <c r="BI258" s="7">
        <v>14.544</v>
      </c>
      <c r="BJ258" s="7">
        <v>53.314</v>
      </c>
      <c r="BK258" s="7">
        <v>2</v>
      </c>
      <c r="BL258" s="4" t="s">
        <v>3193</v>
      </c>
      <c r="BM258" s="7">
        <v>23.911000000000001</v>
      </c>
      <c r="BN258" s="7">
        <v>1378.7339999999999</v>
      </c>
      <c r="BO258" s="7">
        <v>1428.559</v>
      </c>
      <c r="BP258" s="7">
        <v>2</v>
      </c>
      <c r="BQ258" s="7">
        <v>100</v>
      </c>
      <c r="BR258" s="7">
        <v>85</v>
      </c>
      <c r="BS258" s="7">
        <v>91.646000000000001</v>
      </c>
      <c r="BT258" s="7">
        <v>3849.288</v>
      </c>
      <c r="BU258" s="7">
        <v>3850.0129999999999</v>
      </c>
      <c r="BV258" s="7">
        <v>29</v>
      </c>
      <c r="BW258" s="4" t="s">
        <v>816</v>
      </c>
      <c r="BX258" s="4" t="s">
        <v>510</v>
      </c>
      <c r="BY258" s="4"/>
      <c r="BZ258" s="73">
        <v>2</v>
      </c>
      <c r="CA258" s="4" t="s">
        <v>3194</v>
      </c>
      <c r="CB258" s="7">
        <v>2.7669999999999999</v>
      </c>
      <c r="CC258" s="7">
        <v>2.7669999999999999</v>
      </c>
      <c r="CD258" s="7">
        <v>86.558000000000007</v>
      </c>
      <c r="CE258" s="7">
        <v>1</v>
      </c>
      <c r="CF258" s="7">
        <v>100</v>
      </c>
      <c r="CG258" s="7">
        <v>61</v>
      </c>
      <c r="CH258" s="7">
        <v>118.80200000000001</v>
      </c>
      <c r="CI258" s="7">
        <v>234.96100000000001</v>
      </c>
      <c r="CJ258" s="7">
        <v>235.76</v>
      </c>
      <c r="CK258" s="7">
        <v>5</v>
      </c>
      <c r="CL258" s="97" t="s">
        <v>413</v>
      </c>
      <c r="CM258" s="94" t="s">
        <v>414</v>
      </c>
      <c r="CN258" s="7">
        <v>0</v>
      </c>
      <c r="CO258" s="7">
        <v>0</v>
      </c>
      <c r="CP258" s="7">
        <v>731.12400000000002</v>
      </c>
      <c r="CQ258" s="7">
        <v>0</v>
      </c>
      <c r="CR258" s="7">
        <v>93</v>
      </c>
      <c r="CS258" s="7">
        <v>39</v>
      </c>
      <c r="CT258" s="7">
        <v>1</v>
      </c>
      <c r="CU258" s="7">
        <v>0</v>
      </c>
      <c r="CV258" s="4" t="s">
        <v>3195</v>
      </c>
      <c r="CW258" s="7">
        <v>0</v>
      </c>
      <c r="CX258" s="7">
        <v>0</v>
      </c>
      <c r="CY258" s="7">
        <v>915.96900000000005</v>
      </c>
      <c r="CZ258" s="7">
        <v>0</v>
      </c>
      <c r="DA258" s="7">
        <v>2.863</v>
      </c>
      <c r="DB258" s="7">
        <v>16.745999999999999</v>
      </c>
      <c r="DC258" s="7">
        <v>20.343</v>
      </c>
      <c r="DD258" s="7">
        <v>2</v>
      </c>
      <c r="DE258" s="4" t="s">
        <v>479</v>
      </c>
      <c r="DF258" s="7">
        <v>0</v>
      </c>
      <c r="DG258" s="7">
        <v>0</v>
      </c>
      <c r="DH258" s="7">
        <v>87.888000000000005</v>
      </c>
      <c r="DI258" s="7">
        <v>0</v>
      </c>
      <c r="DJ258" s="7">
        <v>100</v>
      </c>
      <c r="DK258" s="7">
        <v>100</v>
      </c>
      <c r="DL258" s="7">
        <v>19.356000000000002</v>
      </c>
      <c r="DM258" s="7">
        <v>1045.0740000000001</v>
      </c>
      <c r="DN258" s="7">
        <v>1051.9259999999999</v>
      </c>
      <c r="DO258" s="7">
        <v>3</v>
      </c>
      <c r="DP258" s="4" t="s">
        <v>816</v>
      </c>
      <c r="DQ258" s="4" t="s">
        <v>510</v>
      </c>
      <c r="DR258" s="4"/>
      <c r="DS258" s="73">
        <v>2</v>
      </c>
      <c r="DT258" s="4" t="s">
        <v>3196</v>
      </c>
      <c r="DU258" s="7">
        <v>86.86</v>
      </c>
      <c r="DV258" s="7">
        <v>113.17400000000001</v>
      </c>
      <c r="DW258" s="7">
        <v>174.45400000000001</v>
      </c>
      <c r="DX258" s="7">
        <v>3</v>
      </c>
      <c r="DY258" s="7">
        <v>95</v>
      </c>
      <c r="DZ258" s="7">
        <v>95</v>
      </c>
      <c r="EA258" s="7">
        <v>252.221</v>
      </c>
      <c r="EB258" s="7">
        <v>283.447</v>
      </c>
      <c r="EC258" s="7">
        <v>290.19</v>
      </c>
      <c r="ED258" s="7">
        <v>4</v>
      </c>
      <c r="EE258" s="94" t="s">
        <v>417</v>
      </c>
      <c r="EF258" s="94" t="s">
        <v>364</v>
      </c>
      <c r="EG258" s="7">
        <v>10.031000000000001</v>
      </c>
      <c r="EH258" s="7">
        <v>10.031000000000001</v>
      </c>
      <c r="EI258" s="7">
        <v>188.941</v>
      </c>
      <c r="EJ258" s="7">
        <v>1</v>
      </c>
      <c r="EK258" s="7">
        <v>100</v>
      </c>
      <c r="EL258" s="7">
        <v>100</v>
      </c>
      <c r="EM258" s="7">
        <v>0</v>
      </c>
      <c r="EN258" s="7">
        <v>0</v>
      </c>
      <c r="EO258" s="4" t="s">
        <v>3197</v>
      </c>
      <c r="EP258" s="7">
        <v>27.917999999999999</v>
      </c>
      <c r="EQ258" s="7">
        <v>27.917999999999999</v>
      </c>
      <c r="ER258" s="7">
        <v>30.731999999999999</v>
      </c>
      <c r="ES258" s="7">
        <v>1</v>
      </c>
      <c r="ET258" s="4" t="s">
        <v>336</v>
      </c>
      <c r="EU258" s="7">
        <v>0</v>
      </c>
      <c r="EV258" s="7">
        <v>0</v>
      </c>
      <c r="EW258" s="7">
        <v>517.21299999999997</v>
      </c>
      <c r="EX258" s="7">
        <v>0</v>
      </c>
      <c r="EY258" s="7">
        <v>95</v>
      </c>
      <c r="EZ258" s="7">
        <v>93</v>
      </c>
      <c r="FA258" s="7">
        <v>13.994</v>
      </c>
      <c r="FB258" s="7">
        <v>36.502000000000002</v>
      </c>
      <c r="FC258" s="7">
        <v>78.924000000000007</v>
      </c>
      <c r="FD258" s="7">
        <v>7</v>
      </c>
      <c r="FE258" s="4" t="s">
        <v>3198</v>
      </c>
      <c r="FF258" s="7">
        <v>3</v>
      </c>
      <c r="FG258" s="7">
        <v>2</v>
      </c>
      <c r="FH258" s="7">
        <v>2</v>
      </c>
      <c r="FI258" s="7">
        <v>0</v>
      </c>
      <c r="FJ258" s="7">
        <v>1</v>
      </c>
      <c r="FK258" s="7">
        <v>1</v>
      </c>
      <c r="FL258" s="4" t="s">
        <v>312</v>
      </c>
      <c r="FM258" s="4" t="s">
        <v>313</v>
      </c>
      <c r="FN258" s="7">
        <v>1</v>
      </c>
      <c r="FO258" s="7">
        <v>111.63</v>
      </c>
      <c r="FP258" s="7">
        <v>222.03200000000001</v>
      </c>
      <c r="FQ258" s="7">
        <v>222.77799999999999</v>
      </c>
      <c r="FR258" s="7">
        <v>7</v>
      </c>
      <c r="FS258" s="4" t="s">
        <v>331</v>
      </c>
      <c r="FT258" s="4" t="s">
        <v>331</v>
      </c>
      <c r="FU258" s="4"/>
      <c r="FV258" s="73">
        <v>0</v>
      </c>
      <c r="FW258" s="4" t="s">
        <v>3199</v>
      </c>
      <c r="FX258" s="4" t="s">
        <v>456</v>
      </c>
      <c r="FY258" s="7">
        <v>88.876999999999995</v>
      </c>
      <c r="FZ258" s="7">
        <v>301.916</v>
      </c>
      <c r="GA258" s="7">
        <v>304.5</v>
      </c>
      <c r="GB258" s="7">
        <v>5</v>
      </c>
      <c r="GC258" s="4" t="s">
        <v>424</v>
      </c>
      <c r="GD258" s="4" t="s">
        <v>424</v>
      </c>
      <c r="GE258" s="4"/>
      <c r="GF258" s="73">
        <v>0</v>
      </c>
      <c r="GG258" s="4" t="s">
        <v>3200</v>
      </c>
      <c r="GH258" s="4" t="s">
        <v>456</v>
      </c>
      <c r="GI258" s="7">
        <v>24.748000000000001</v>
      </c>
      <c r="GJ258" s="7">
        <v>31.446000000000002</v>
      </c>
      <c r="GK258" s="7">
        <v>172.679</v>
      </c>
      <c r="GL258" s="7">
        <v>3</v>
      </c>
      <c r="GM258" s="7">
        <v>1</v>
      </c>
      <c r="GN258" s="4" t="s">
        <v>3201</v>
      </c>
      <c r="GO258" s="7">
        <v>145.846</v>
      </c>
      <c r="GP258" s="7">
        <v>145.846</v>
      </c>
      <c r="GQ258" s="7">
        <v>148.28899999999999</v>
      </c>
      <c r="GR258" s="7">
        <v>1</v>
      </c>
      <c r="GS258" s="7">
        <v>1</v>
      </c>
      <c r="GT258" s="7">
        <v>0</v>
      </c>
      <c r="GU258" s="7">
        <v>0</v>
      </c>
      <c r="GV258" s="4" t="s">
        <v>313</v>
      </c>
      <c r="GW258" s="4" t="s">
        <v>627</v>
      </c>
      <c r="GX258" s="7">
        <v>41.07</v>
      </c>
      <c r="GY258" s="7">
        <v>82.742999999999995</v>
      </c>
      <c r="GZ258" s="7">
        <v>83.590999999999994</v>
      </c>
      <c r="HA258" s="7">
        <v>8</v>
      </c>
      <c r="HB258" s="7">
        <v>1</v>
      </c>
      <c r="HC258" s="7">
        <v>1</v>
      </c>
      <c r="HD258" s="7">
        <v>1</v>
      </c>
      <c r="HE258" s="7">
        <v>1</v>
      </c>
      <c r="HF258" s="7">
        <v>1</v>
      </c>
      <c r="HG258" s="7">
        <v>6</v>
      </c>
      <c r="HH258" s="7">
        <v>6</v>
      </c>
      <c r="HI258" s="4" t="s">
        <v>346</v>
      </c>
      <c r="HJ258" s="4" t="s">
        <v>347</v>
      </c>
      <c r="HK258" s="8"/>
      <c r="HL258" s="12" t="s">
        <v>3189</v>
      </c>
      <c r="HM258" s="6">
        <v>44273.835092592592</v>
      </c>
      <c r="HN258" s="6">
        <v>44273.921180555553</v>
      </c>
      <c r="HO258" s="7">
        <v>66</v>
      </c>
      <c r="HP258" s="7">
        <v>7437</v>
      </c>
      <c r="HQ258" s="7">
        <v>0</v>
      </c>
      <c r="HR258" s="6">
        <v>44280.921228946761</v>
      </c>
      <c r="HS258" s="4" t="s">
        <v>314</v>
      </c>
      <c r="HT258" s="4" t="s">
        <v>2136</v>
      </c>
      <c r="HU258" s="4" t="s">
        <v>2137</v>
      </c>
      <c r="HV258" s="4" t="s">
        <v>675</v>
      </c>
      <c r="HW258" s="7">
        <v>1</v>
      </c>
      <c r="HX258" s="7">
        <v>0</v>
      </c>
      <c r="HY258" s="7">
        <v>5</v>
      </c>
      <c r="HZ258" s="7">
        <v>3</v>
      </c>
      <c r="IA258" s="7">
        <v>1</v>
      </c>
      <c r="IB258" s="7">
        <v>1</v>
      </c>
      <c r="IC258" s="7">
        <v>1</v>
      </c>
      <c r="ID258" s="7">
        <v>5</v>
      </c>
      <c r="IE258" s="4" t="s">
        <v>3202</v>
      </c>
      <c r="IF258" s="7">
        <v>0</v>
      </c>
      <c r="IG258" s="7">
        <v>0</v>
      </c>
      <c r="IH258" s="4" t="s">
        <v>3203</v>
      </c>
      <c r="II258" s="4" t="s">
        <v>572</v>
      </c>
      <c r="IJ258" s="4"/>
      <c r="IK258" s="73">
        <v>0</v>
      </c>
      <c r="IL258" s="4" t="s">
        <v>428</v>
      </c>
      <c r="IM258" s="73">
        <v>33</v>
      </c>
      <c r="IN258" s="4"/>
      <c r="IO258" s="73">
        <v>1</v>
      </c>
      <c r="IP258" s="4" t="s">
        <v>3204</v>
      </c>
      <c r="IQ258" s="4" t="s">
        <v>3205</v>
      </c>
      <c r="IR258" s="73">
        <v>122</v>
      </c>
      <c r="IS258" s="4"/>
      <c r="IT258" s="73">
        <v>0</v>
      </c>
      <c r="IU258" s="4" t="s">
        <v>724</v>
      </c>
      <c r="IV258" s="73">
        <v>18</v>
      </c>
      <c r="IW258" s="4"/>
      <c r="IX258" s="73">
        <v>0</v>
      </c>
      <c r="IY258" s="4" t="s">
        <v>3206</v>
      </c>
      <c r="IZ258" s="4" t="s">
        <v>3207</v>
      </c>
      <c r="JA258" s="73">
        <v>40</v>
      </c>
      <c r="JB258" s="4"/>
      <c r="JC258" s="73">
        <v>1</v>
      </c>
      <c r="JD258" s="4" t="s">
        <v>3208</v>
      </c>
      <c r="JE258" s="4"/>
      <c r="JF258" s="4"/>
      <c r="JG258" s="73">
        <v>0</v>
      </c>
      <c r="JH258" s="4" t="s">
        <v>3209</v>
      </c>
      <c r="JI258" s="7">
        <v>0</v>
      </c>
      <c r="JJ258" s="7">
        <v>0</v>
      </c>
      <c r="JK258" s="7">
        <v>3</v>
      </c>
      <c r="JL258" s="7">
        <v>1</v>
      </c>
      <c r="JM258" s="4" t="s">
        <v>3210</v>
      </c>
      <c r="JN258" s="7">
        <v>1</v>
      </c>
      <c r="JO258" s="7">
        <v>1</v>
      </c>
      <c r="JP258" s="7">
        <v>2</v>
      </c>
      <c r="JQ258" s="7">
        <v>2</v>
      </c>
      <c r="JR258" s="7">
        <v>1</v>
      </c>
      <c r="JS258" s="4" t="s">
        <v>3211</v>
      </c>
      <c r="JT258" s="4" t="s">
        <v>353</v>
      </c>
      <c r="JU258" s="4" t="s">
        <v>353</v>
      </c>
      <c r="JV258" s="4" t="s">
        <v>353</v>
      </c>
      <c r="JW258" s="4" t="s">
        <v>353</v>
      </c>
      <c r="JX258" s="4" t="s">
        <v>353</v>
      </c>
      <c r="JY258" s="4" t="s">
        <v>353</v>
      </c>
      <c r="JZ258" s="4" t="s">
        <v>353</v>
      </c>
      <c r="KA258" s="4" t="s">
        <v>353</v>
      </c>
      <c r="KB258" s="4" t="s">
        <v>353</v>
      </c>
      <c r="KC258" s="4" t="s">
        <v>353</v>
      </c>
      <c r="KD258" s="4" t="s">
        <v>353</v>
      </c>
      <c r="KE258" s="4" t="s">
        <v>353</v>
      </c>
      <c r="KF258" s="4" t="s">
        <v>353</v>
      </c>
      <c r="KG258" s="4" t="s">
        <v>353</v>
      </c>
      <c r="KH258" s="4" t="s">
        <v>353</v>
      </c>
      <c r="KI258" s="4" t="s">
        <v>353</v>
      </c>
      <c r="KJ258" s="4" t="s">
        <v>353</v>
      </c>
      <c r="KK258" s="4" t="s">
        <v>353</v>
      </c>
      <c r="KL258" s="4" t="s">
        <v>353</v>
      </c>
      <c r="KM258" s="4" t="s">
        <v>353</v>
      </c>
      <c r="KN258" s="4" t="s">
        <v>353</v>
      </c>
      <c r="KO258" s="4" t="s">
        <v>353</v>
      </c>
      <c r="KP258" s="4" t="s">
        <v>353</v>
      </c>
      <c r="KQ258" s="4" t="s">
        <v>353</v>
      </c>
      <c r="KR258" s="4" t="s">
        <v>353</v>
      </c>
      <c r="KS258" s="4" t="s">
        <v>353</v>
      </c>
      <c r="KT258" s="4" t="s">
        <v>353</v>
      </c>
      <c r="KU258" s="4" t="s">
        <v>353</v>
      </c>
      <c r="KV258" s="4" t="s">
        <v>353</v>
      </c>
      <c r="KW258" s="4" t="s">
        <v>353</v>
      </c>
      <c r="KX258" s="4" t="s">
        <v>353</v>
      </c>
      <c r="KY258" s="4" t="s">
        <v>353</v>
      </c>
      <c r="KZ258" s="4" t="s">
        <v>353</v>
      </c>
      <c r="LA258" s="4" t="s">
        <v>353</v>
      </c>
      <c r="LB258" s="4" t="s">
        <v>353</v>
      </c>
      <c r="LC258" s="4" t="s">
        <v>353</v>
      </c>
      <c r="LD258" s="4" t="s">
        <v>353</v>
      </c>
      <c r="LE258" s="4" t="s">
        <v>353</v>
      </c>
      <c r="LF258" s="4" t="s">
        <v>353</v>
      </c>
      <c r="LG258" s="4" t="s">
        <v>353</v>
      </c>
      <c r="LH258" s="4" t="s">
        <v>353</v>
      </c>
      <c r="LI258" s="4" t="s">
        <v>353</v>
      </c>
      <c r="LJ258" s="4" t="s">
        <v>353</v>
      </c>
      <c r="LK258" s="4" t="s">
        <v>353</v>
      </c>
      <c r="LL258" s="4" t="s">
        <v>353</v>
      </c>
      <c r="LM258" s="4" t="s">
        <v>353</v>
      </c>
      <c r="LN258" s="4" t="s">
        <v>353</v>
      </c>
      <c r="LO258" s="4" t="s">
        <v>353</v>
      </c>
      <c r="LP258" s="4" t="s">
        <v>353</v>
      </c>
      <c r="LQ258" s="4" t="s">
        <v>353</v>
      </c>
      <c r="LR258" s="4" t="s">
        <v>353</v>
      </c>
      <c r="LS258" s="4" t="s">
        <v>353</v>
      </c>
      <c r="LT258" s="4" t="s">
        <v>353</v>
      </c>
      <c r="LU258" s="4" t="s">
        <v>353</v>
      </c>
      <c r="LV258" s="4" t="s">
        <v>353</v>
      </c>
      <c r="LW258" s="4" t="s">
        <v>353</v>
      </c>
      <c r="LX258" s="4" t="s">
        <v>353</v>
      </c>
      <c r="LY258" s="4" t="s">
        <v>353</v>
      </c>
      <c r="LZ258" s="4" t="s">
        <v>353</v>
      </c>
      <c r="MA258">
        <f t="shared" ref="MA258:MA304" si="233">IF(AND(AD258="",AI258=""),"",SUM(AD258:AI258))</f>
        <v>11</v>
      </c>
      <c r="MB258">
        <f t="shared" ref="MB258:MB304" si="234">IF(AND(HY258="",ID258=""),"",SUM(HY258:ID258))</f>
        <v>16</v>
      </c>
      <c r="MC258">
        <f t="shared" ref="MC258:MC304" si="235">IF(AND(HB258="",HF258=""),"",SUM(HB258:HF258))</f>
        <v>5</v>
      </c>
      <c r="MD258" t="str">
        <f t="shared" ref="MD258:MD304" si="236">IF(AND(KI258="",KM258=""),"",SUM(KI258:KM258))</f>
        <v/>
      </c>
      <c r="ME258" t="str">
        <f t="shared" si="208"/>
        <v/>
      </c>
      <c r="MF258">
        <f t="shared" si="209"/>
        <v>1.8333333333333333</v>
      </c>
      <c r="MG258">
        <f t="shared" si="210"/>
        <v>2.6666666666666665</v>
      </c>
      <c r="MH258">
        <f t="shared" si="211"/>
        <v>1</v>
      </c>
      <c r="MI258" t="str">
        <f t="shared" si="212"/>
        <v/>
      </c>
      <c r="MJ258" t="str">
        <f t="shared" si="213"/>
        <v/>
      </c>
      <c r="MK258">
        <f t="shared" si="214"/>
        <v>0.2</v>
      </c>
      <c r="ML258">
        <f t="shared" si="215"/>
        <v>2</v>
      </c>
      <c r="MM258">
        <f t="shared" si="216"/>
        <v>0</v>
      </c>
      <c r="MN258">
        <f t="shared" si="217"/>
        <v>0</v>
      </c>
      <c r="MO258">
        <f t="shared" si="218"/>
        <v>0.16666666666666666</v>
      </c>
      <c r="MP258">
        <f t="shared" si="219"/>
        <v>1.6666666666666667</v>
      </c>
      <c r="MQ258">
        <f t="shared" si="220"/>
        <v>0</v>
      </c>
      <c r="MR258">
        <f t="shared" si="221"/>
        <v>0</v>
      </c>
      <c r="MS258">
        <f t="shared" si="222"/>
        <v>97.571428571428569</v>
      </c>
      <c r="MT258">
        <f t="shared" si="223"/>
        <v>81.857142857142861</v>
      </c>
      <c r="MU258" s="77">
        <f t="shared" ref="MU258:MU304" si="237">IF(OR(BB258="",BB258= -999), "", IF(OR(BB258=1,BB258= 2), 1, 0))</f>
        <v>0</v>
      </c>
      <c r="MV258">
        <f t="shared" ref="MV258:MV304" si="238">IF(OR(BZ258="",BZ258= -999), "", IF(OR(BZ258=1,BZ258= 2), 1, 0))</f>
        <v>1</v>
      </c>
      <c r="MW258">
        <v>1</v>
      </c>
      <c r="MX258">
        <v>1</v>
      </c>
      <c r="MY258">
        <f t="shared" ref="MY258:MY304" si="239">IF(OR(DS258="",DS258= -999), "", IF(OR(DS258=1,DS258= 2), 1, 0))</f>
        <v>1</v>
      </c>
      <c r="MZ258">
        <v>1</v>
      </c>
      <c r="NA258">
        <v>1</v>
      </c>
      <c r="NB258">
        <f t="shared" ref="NB258:NB304" si="240">IF(OR(FV258="",FV258= -999), "", IF(OR(FV258=1,FV258= 2), 1, 0))</f>
        <v>0</v>
      </c>
      <c r="NC258">
        <f t="shared" ref="NC258:NC304" si="241">IF(OR(FX258="", FX258=-999), "", IF(FX258="1,2,3", 1, IF(FX258="1,2", 0.5, 0)))</f>
        <v>0.5</v>
      </c>
      <c r="ND258">
        <f t="shared" ref="ND258:ND304" si="242">IF(OR(GF258="",GF258= -999), "", IF(OR(GF258=1,GF258= 2), 1, 0))</f>
        <v>0</v>
      </c>
      <c r="NE258">
        <f t="shared" ref="NE258:NE304" si="243">IF(OR(GH258="", GH258=-999), "", IF(GH258="1,2,3", 1, IF(GH258="1,2", 0.5, 0)))</f>
        <v>0.5</v>
      </c>
      <c r="NF258">
        <f t="shared" ref="NF258:NF304" si="244">IF(OR(GM258="",GM258= -999), "", IF(GM258=1, 1, 0))</f>
        <v>1</v>
      </c>
      <c r="NG258">
        <f t="shared" ref="NG258:NG304" si="245">IF(OR(GS258="",GS258= -999), "", IF(GS258=1, 1, 0))</f>
        <v>1</v>
      </c>
      <c r="NH258">
        <f t="shared" ref="NH258:NH304" si="246">IF(OR(IK258="",IK258= -999), "", IF(OR(IK258=1,IK258= 2), 1, 0))</f>
        <v>0</v>
      </c>
      <c r="NI258">
        <f t="shared" ref="NI258:NI304" si="247">IF(OR(IO258="",IO258= -999), "", IF(OR(IO258=1,IO258= 2), 1, 0))</f>
        <v>1</v>
      </c>
      <c r="NJ258">
        <f t="shared" ref="NJ258:NJ304" si="248">IF(OR(IT258="",IT258= -999), "", IF(OR(IT258=1,IT258= 2), 1, 0))</f>
        <v>0</v>
      </c>
      <c r="NK258">
        <f t="shared" ref="NK258:NK304" si="249">IF(OR(IX258="",IX258= -999), "", IF(OR(IX258=1,IX258= 2), 1, 0))</f>
        <v>0</v>
      </c>
      <c r="NL258">
        <f t="shared" ref="NL258:NL304" si="250">IF(OR(JC258="",JC258= -999), "", IF(OR(JC258=1,JC258= 2), 1, 0))</f>
        <v>1</v>
      </c>
      <c r="NM258">
        <f t="shared" ref="NM258:NM304" si="251">IF(OR(JG258="",JG258= -999), "", IF(OR(JG258=1,JG258= 2), 1, 0))</f>
        <v>0</v>
      </c>
      <c r="NN258" s="77">
        <f t="shared" ref="NN258:NN304" si="252">IF(OR(JK258="",JK258= -999), "", IF(JK258= 2, 1, IF(JK258=3, 0.5, 0)))</f>
        <v>0.5</v>
      </c>
      <c r="NO258" s="77">
        <f t="shared" ref="NO258:NO304" si="253">IF(OR(JL258="",JL258= -999), "", IF(JL258=2, 1, 0))</f>
        <v>0</v>
      </c>
      <c r="NP258" s="77">
        <f t="shared" ref="NP258:NP304" si="254">IF(OR(JN258="",JN258= -999), "", IF(JN258=1, 1, 0))</f>
        <v>1</v>
      </c>
      <c r="NQ258" s="77">
        <f t="shared" ref="NQ258:NQ304" si="255">IF(OR(JO258="",JO258= -999), "", IF(JO258=2, 1, 0))</f>
        <v>0</v>
      </c>
      <c r="NR258" s="77">
        <f t="shared" ref="NR258:NR304" si="256">IF(OR(JP258="",JP258= -999), "", IF(JP258=2, 1, 0))</f>
        <v>1</v>
      </c>
      <c r="NS258" s="77">
        <f t="shared" ref="NS258:NS304" si="257">IF(OR(JQ258="",JQ258= -999), "", IF(JQ258=3, 1, 0))</f>
        <v>0</v>
      </c>
      <c r="NT258" s="77">
        <f t="shared" ref="NT258:NT304" si="258">IF(OR(JR258="",JR258= -999), "", IF(JR258=1, 1, 0))</f>
        <v>1</v>
      </c>
      <c r="NU258" s="77" t="str">
        <f t="shared" ref="NU258:NU304" si="259">IF(OR(JT258="",JT258= -999), "", IF(JT258=2, 1, 0))</f>
        <v/>
      </c>
      <c r="NV258" s="77" t="str">
        <f t="shared" ref="NV258:NV304" si="260">IF(OR(JU258="",JU258= -999), "", IF(JU258=1, 1, 0))</f>
        <v/>
      </c>
      <c r="NW258" s="77"/>
      <c r="NX258" s="77"/>
      <c r="NY258" s="77">
        <f t="shared" si="224"/>
        <v>1</v>
      </c>
      <c r="NZ258" s="77">
        <f t="shared" si="225"/>
        <v>1</v>
      </c>
      <c r="OA258" s="77">
        <f t="shared" si="226"/>
        <v>1</v>
      </c>
      <c r="OB258" s="77">
        <f t="shared" ref="OB258:OB296" si="261">IF(AND(NB258="", NC258="", ND258="", NE258="",NF258="", NG258=""),"", SUM(NB258:NG258)/COUNT(NB258:NG258))</f>
        <v>0.5</v>
      </c>
      <c r="OC258">
        <f t="shared" ref="OC258:OC304" si="262">IF(AND( NB258="", ND258=""),"", SUM(NB258, ND258)/COUNT(NB258, ND258))</f>
        <v>0</v>
      </c>
      <c r="OD258" s="77">
        <f t="shared" si="227"/>
        <v>0.75</v>
      </c>
      <c r="OE258">
        <f t="shared" ref="OE258:OE304" si="263">IF(AND( NH258="", NI258="", NJ258="", NK258="", NL258="", NM258="", NN258="", NO258="", NP258="", NQ258="", NR258="", NS258="", NT258="", NU258="",NV258=""),"", SUM(NH258:NV258)/COUNT(NH258:NV258))</f>
        <v>0.42307692307692307</v>
      </c>
      <c r="OF258">
        <f t="shared" ref="OF258:OF304" si="264">IF(AND( NH258="", NI258="", NJ258="", NK258="", NL258="", NM258="", NP258="", NQ258="", NR258="",  NT258="",NV258=""),"", SUM(NH258:NM258,NP258,NQ258,NR258,NT258,NV258)/COUNT(NH258:NM258,NP258,NQ258,NR258,NT258,NV258))</f>
        <v>0.5</v>
      </c>
      <c r="OG258">
        <f t="shared" si="228"/>
        <v>0.16666666666666666</v>
      </c>
      <c r="OH258">
        <f t="shared" ref="OH258:OH304" si="265">IF(AND(MV258="", MW258="", MX258="", MY258="",MZ258="", NA258="", NB258="", NC258="", ND258="", NE258="",NF258="", NG258=""),"", SUM(MV258:NG258)/COUNT(MV258:NG258))</f>
        <v>0.75</v>
      </c>
      <c r="OI258">
        <f t="shared" si="229"/>
        <v>0.5</v>
      </c>
      <c r="OJ258" s="77">
        <f t="shared" si="230"/>
        <v>0.875</v>
      </c>
      <c r="OM258" t="s">
        <v>353</v>
      </c>
      <c r="ON258" t="s">
        <v>353</v>
      </c>
      <c r="OO258" s="109">
        <v>0</v>
      </c>
      <c r="OP258">
        <f t="shared" si="231"/>
        <v>11</v>
      </c>
      <c r="OQ258">
        <v>0</v>
      </c>
      <c r="OR258">
        <v>9</v>
      </c>
      <c r="OS258">
        <f t="shared" si="232"/>
        <v>11</v>
      </c>
    </row>
    <row r="259" spans="1:409" ht="18" customHeight="1">
      <c r="A259" s="146">
        <v>1</v>
      </c>
      <c r="B259" s="146" t="s">
        <v>7330</v>
      </c>
      <c r="F259" t="s">
        <v>353</v>
      </c>
      <c r="G259" t="s">
        <v>353</v>
      </c>
      <c r="H259" s="158" t="s">
        <v>7259</v>
      </c>
      <c r="I259" s="111" t="s">
        <v>3212</v>
      </c>
      <c r="J259" s="131"/>
      <c r="K259" s="5"/>
      <c r="L259" s="5"/>
      <c r="M259" s="9"/>
      <c r="N259" s="7">
        <v>2</v>
      </c>
      <c r="O259" s="4"/>
      <c r="P259" s="4"/>
      <c r="Q259" s="9"/>
      <c r="R259" s="9"/>
      <c r="S259" s="5"/>
      <c r="T259" s="4"/>
      <c r="U259" s="4"/>
      <c r="V259" s="4"/>
      <c r="W259" s="4"/>
      <c r="X259" s="9"/>
      <c r="Y259" s="9"/>
      <c r="Z259" s="9"/>
      <c r="AA259" s="9"/>
      <c r="AB259" s="4"/>
      <c r="AC259" s="4"/>
      <c r="AD259" s="4"/>
      <c r="AE259" s="4" t="s">
        <v>353</v>
      </c>
      <c r="AF259" s="4" t="s">
        <v>353</v>
      </c>
      <c r="AG259" s="4" t="s">
        <v>353</v>
      </c>
      <c r="AH259" s="4" t="s">
        <v>353</v>
      </c>
      <c r="AI259" s="4" t="s">
        <v>353</v>
      </c>
      <c r="AJ259" s="4" t="s">
        <v>353</v>
      </c>
      <c r="AK259" s="4" t="s">
        <v>353</v>
      </c>
      <c r="AL259" s="4" t="s">
        <v>353</v>
      </c>
      <c r="AM259" s="4" t="s">
        <v>353</v>
      </c>
      <c r="AN259" s="4" t="s">
        <v>353</v>
      </c>
      <c r="AO259" s="4" t="s">
        <v>353</v>
      </c>
      <c r="AP259" s="4" t="s">
        <v>353</v>
      </c>
      <c r="AQ259" s="13" t="s">
        <v>353</v>
      </c>
      <c r="AR259" s="13" t="s">
        <v>353</v>
      </c>
      <c r="AS259" s="13" t="s">
        <v>353</v>
      </c>
      <c r="AT259" s="13" t="s">
        <v>353</v>
      </c>
      <c r="AU259" s="13" t="s">
        <v>353</v>
      </c>
      <c r="AV259" s="13" t="s">
        <v>353</v>
      </c>
      <c r="AW259" s="13" t="s">
        <v>353</v>
      </c>
      <c r="AX259" s="13" t="s">
        <v>353</v>
      </c>
      <c r="AY259" s="4" t="s">
        <v>353</v>
      </c>
      <c r="AZ259" s="4" t="s">
        <v>320</v>
      </c>
      <c r="BA259" s="4"/>
      <c r="BB259" s="73">
        <v>-999</v>
      </c>
      <c r="BC259" s="4" t="s">
        <v>353</v>
      </c>
      <c r="BD259" s="13" t="s">
        <v>353</v>
      </c>
      <c r="BE259" s="13" t="s">
        <v>353</v>
      </c>
      <c r="BF259" s="13" t="s">
        <v>353</v>
      </c>
      <c r="BG259" s="13" t="s">
        <v>353</v>
      </c>
      <c r="BH259" s="13" t="s">
        <v>353</v>
      </c>
      <c r="BI259" s="13" t="s">
        <v>353</v>
      </c>
      <c r="BJ259" s="13" t="s">
        <v>353</v>
      </c>
      <c r="BK259" s="13" t="s">
        <v>353</v>
      </c>
      <c r="BL259" s="4" t="s">
        <v>353</v>
      </c>
      <c r="BM259" s="4" t="s">
        <v>353</v>
      </c>
      <c r="BN259" s="4" t="s">
        <v>353</v>
      </c>
      <c r="BO259" s="4" t="s">
        <v>353</v>
      </c>
      <c r="BP259" s="4" t="s">
        <v>353</v>
      </c>
      <c r="BQ259" s="4" t="s">
        <v>353</v>
      </c>
      <c r="BR259" s="4" t="s">
        <v>353</v>
      </c>
      <c r="BS259" s="4" t="s">
        <v>353</v>
      </c>
      <c r="BT259" s="4" t="s">
        <v>353</v>
      </c>
      <c r="BU259" s="4" t="s">
        <v>353</v>
      </c>
      <c r="BV259" s="4" t="s">
        <v>353</v>
      </c>
      <c r="BW259" s="4" t="s">
        <v>353</v>
      </c>
      <c r="BX259" s="4" t="s">
        <v>320</v>
      </c>
      <c r="BY259" s="4"/>
      <c r="BZ259" s="73">
        <v>-999</v>
      </c>
      <c r="CA259" s="4" t="s">
        <v>353</v>
      </c>
      <c r="CB259" s="13" t="s">
        <v>353</v>
      </c>
      <c r="CC259" s="13" t="s">
        <v>353</v>
      </c>
      <c r="CD259" s="13" t="s">
        <v>353</v>
      </c>
      <c r="CE259" s="13" t="s">
        <v>353</v>
      </c>
      <c r="CF259" s="13" t="s">
        <v>353</v>
      </c>
      <c r="CG259" s="13" t="s">
        <v>353</v>
      </c>
      <c r="CH259" s="13" t="s">
        <v>353</v>
      </c>
      <c r="CI259" s="13" t="s">
        <v>353</v>
      </c>
      <c r="CJ259" s="13" t="s">
        <v>353</v>
      </c>
      <c r="CK259" s="4" t="s">
        <v>353</v>
      </c>
      <c r="CL259" s="97" t="s">
        <v>353</v>
      </c>
      <c r="CM259" s="94" t="s">
        <v>353</v>
      </c>
      <c r="CN259" s="4" t="s">
        <v>353</v>
      </c>
      <c r="CO259" s="4" t="s">
        <v>353</v>
      </c>
      <c r="CP259" s="4" t="s">
        <v>353</v>
      </c>
      <c r="CQ259" s="4" t="s">
        <v>353</v>
      </c>
      <c r="CR259" s="4" t="s">
        <v>353</v>
      </c>
      <c r="CS259" s="4" t="s">
        <v>353</v>
      </c>
      <c r="CT259" s="4" t="s">
        <v>353</v>
      </c>
      <c r="CU259" s="4" t="s">
        <v>353</v>
      </c>
      <c r="CV259" s="4" t="s">
        <v>353</v>
      </c>
      <c r="CW259" s="4" t="s">
        <v>353</v>
      </c>
      <c r="CX259" s="4" t="s">
        <v>353</v>
      </c>
      <c r="CY259" s="4" t="s">
        <v>353</v>
      </c>
      <c r="CZ259" s="4" t="s">
        <v>353</v>
      </c>
      <c r="DA259" s="4" t="s">
        <v>353</v>
      </c>
      <c r="DB259" s="4" t="s">
        <v>353</v>
      </c>
      <c r="DC259" s="4" t="s">
        <v>353</v>
      </c>
      <c r="DD259" s="4" t="s">
        <v>353</v>
      </c>
      <c r="DE259" s="4" t="s">
        <v>353</v>
      </c>
      <c r="DF259" s="4" t="s">
        <v>353</v>
      </c>
      <c r="DG259" s="4" t="s">
        <v>353</v>
      </c>
      <c r="DH259" s="4" t="s">
        <v>353</v>
      </c>
      <c r="DI259" s="4" t="s">
        <v>353</v>
      </c>
      <c r="DJ259" s="4" t="s">
        <v>353</v>
      </c>
      <c r="DK259" s="4" t="s">
        <v>353</v>
      </c>
      <c r="DL259" s="4" t="s">
        <v>353</v>
      </c>
      <c r="DM259" s="4" t="s">
        <v>353</v>
      </c>
      <c r="DN259" s="4" t="s">
        <v>353</v>
      </c>
      <c r="DO259" s="4" t="s">
        <v>353</v>
      </c>
      <c r="DP259" s="4" t="s">
        <v>353</v>
      </c>
      <c r="DQ259" s="4" t="s">
        <v>320</v>
      </c>
      <c r="DR259" s="4"/>
      <c r="DS259" s="73">
        <v>-999</v>
      </c>
      <c r="DT259" s="4" t="s">
        <v>353</v>
      </c>
      <c r="DU259" s="4" t="s">
        <v>353</v>
      </c>
      <c r="DV259" s="4" t="s">
        <v>353</v>
      </c>
      <c r="DW259" s="4" t="s">
        <v>353</v>
      </c>
      <c r="DX259" s="4" t="s">
        <v>353</v>
      </c>
      <c r="DY259" s="4" t="s">
        <v>353</v>
      </c>
      <c r="DZ259" s="4" t="s">
        <v>353</v>
      </c>
      <c r="EA259" s="4" t="s">
        <v>353</v>
      </c>
      <c r="EB259" s="4" t="s">
        <v>353</v>
      </c>
      <c r="EC259" s="4" t="s">
        <v>353</v>
      </c>
      <c r="ED259" s="4" t="s">
        <v>353</v>
      </c>
      <c r="EE259" s="94" t="s">
        <v>353</v>
      </c>
      <c r="EF259" s="94" t="s">
        <v>353</v>
      </c>
      <c r="EG259" s="4" t="s">
        <v>353</v>
      </c>
      <c r="EH259" s="4" t="s">
        <v>353</v>
      </c>
      <c r="EI259" s="4" t="s">
        <v>353</v>
      </c>
      <c r="EJ259" s="4" t="s">
        <v>353</v>
      </c>
      <c r="EK259" s="4" t="s">
        <v>353</v>
      </c>
      <c r="EL259" s="4" t="s">
        <v>353</v>
      </c>
      <c r="EM259" s="4" t="s">
        <v>353</v>
      </c>
      <c r="EN259" s="4" t="s">
        <v>353</v>
      </c>
      <c r="EO259" s="4" t="s">
        <v>353</v>
      </c>
      <c r="EP259" s="4" t="s">
        <v>353</v>
      </c>
      <c r="EQ259" s="4" t="s">
        <v>353</v>
      </c>
      <c r="ER259" s="4" t="s">
        <v>353</v>
      </c>
      <c r="ES259" s="4" t="s">
        <v>353</v>
      </c>
      <c r="ET259" s="4" t="s">
        <v>353</v>
      </c>
      <c r="EU259" s="4" t="s">
        <v>353</v>
      </c>
      <c r="EV259" s="4" t="s">
        <v>353</v>
      </c>
      <c r="EW259" s="4" t="s">
        <v>353</v>
      </c>
      <c r="EX259" s="4" t="s">
        <v>353</v>
      </c>
      <c r="EY259" s="4" t="s">
        <v>353</v>
      </c>
      <c r="EZ259" s="4" t="s">
        <v>353</v>
      </c>
      <c r="FA259" s="4" t="s">
        <v>353</v>
      </c>
      <c r="FB259" s="4" t="s">
        <v>353</v>
      </c>
      <c r="FC259" s="4" t="s">
        <v>353</v>
      </c>
      <c r="FD259" s="4" t="s">
        <v>353</v>
      </c>
      <c r="FE259" s="4" t="s">
        <v>353</v>
      </c>
      <c r="FF259" s="4" t="s">
        <v>353</v>
      </c>
      <c r="FG259" s="4" t="s">
        <v>353</v>
      </c>
      <c r="FH259" s="4" t="s">
        <v>353</v>
      </c>
      <c r="FI259" s="4" t="s">
        <v>353</v>
      </c>
      <c r="FJ259" s="4" t="s">
        <v>353</v>
      </c>
      <c r="FK259" s="4" t="s">
        <v>353</v>
      </c>
      <c r="FL259" s="4" t="s">
        <v>353</v>
      </c>
      <c r="FM259" s="4" t="s">
        <v>353</v>
      </c>
      <c r="FN259" s="4" t="s">
        <v>353</v>
      </c>
      <c r="FO259" s="4" t="s">
        <v>353</v>
      </c>
      <c r="FP259" s="4" t="s">
        <v>353</v>
      </c>
      <c r="FQ259" s="4" t="s">
        <v>353</v>
      </c>
      <c r="FR259" s="4" t="s">
        <v>353</v>
      </c>
      <c r="FS259" s="4" t="s">
        <v>353</v>
      </c>
      <c r="FT259" s="4" t="s">
        <v>320</v>
      </c>
      <c r="FU259" s="4"/>
      <c r="FV259" s="73">
        <v>-999</v>
      </c>
      <c r="FW259" s="4" t="s">
        <v>353</v>
      </c>
      <c r="FX259" s="4" t="s">
        <v>353</v>
      </c>
      <c r="FY259" s="4" t="s">
        <v>353</v>
      </c>
      <c r="FZ259" s="4" t="s">
        <v>353</v>
      </c>
      <c r="GA259" s="4" t="s">
        <v>353</v>
      </c>
      <c r="GB259" s="4" t="s">
        <v>353</v>
      </c>
      <c r="GC259" s="4" t="s">
        <v>353</v>
      </c>
      <c r="GD259" s="4" t="s">
        <v>320</v>
      </c>
      <c r="GE259" s="4"/>
      <c r="GF259" s="73">
        <v>-999</v>
      </c>
      <c r="GG259" s="4" t="s">
        <v>353</v>
      </c>
      <c r="GH259" s="4" t="s">
        <v>353</v>
      </c>
      <c r="GI259" s="4" t="s">
        <v>353</v>
      </c>
      <c r="GJ259" s="4" t="s">
        <v>353</v>
      </c>
      <c r="GK259" s="4" t="s">
        <v>353</v>
      </c>
      <c r="GL259" s="4" t="s">
        <v>353</v>
      </c>
      <c r="GM259" s="4" t="s">
        <v>353</v>
      </c>
      <c r="GN259" s="4" t="s">
        <v>353</v>
      </c>
      <c r="GO259" s="4" t="s">
        <v>353</v>
      </c>
      <c r="GP259" s="4" t="s">
        <v>353</v>
      </c>
      <c r="GQ259" s="4" t="s">
        <v>353</v>
      </c>
      <c r="GR259" s="4" t="s">
        <v>353</v>
      </c>
      <c r="GS259" s="4" t="s">
        <v>353</v>
      </c>
      <c r="GT259" s="4" t="s">
        <v>353</v>
      </c>
      <c r="GU259" s="4" t="s">
        <v>353</v>
      </c>
      <c r="GV259" s="4" t="s">
        <v>353</v>
      </c>
      <c r="GW259" s="4" t="s">
        <v>353</v>
      </c>
      <c r="GX259" s="4" t="s">
        <v>353</v>
      </c>
      <c r="GY259" s="4" t="s">
        <v>353</v>
      </c>
      <c r="GZ259" s="4" t="s">
        <v>353</v>
      </c>
      <c r="HA259" s="4" t="s">
        <v>353</v>
      </c>
      <c r="HB259" s="4" t="s">
        <v>353</v>
      </c>
      <c r="HC259" s="4" t="s">
        <v>353</v>
      </c>
      <c r="HD259" s="4" t="s">
        <v>353</v>
      </c>
      <c r="HE259" s="4" t="s">
        <v>353</v>
      </c>
      <c r="HF259" s="4" t="s">
        <v>353</v>
      </c>
      <c r="HG259" s="4" t="s">
        <v>353</v>
      </c>
      <c r="HH259" s="4" t="s">
        <v>353</v>
      </c>
      <c r="HI259" s="4" t="s">
        <v>346</v>
      </c>
      <c r="HJ259" s="4" t="s">
        <v>347</v>
      </c>
      <c r="HK259" s="8"/>
      <c r="HL259" s="12" t="s">
        <v>3212</v>
      </c>
      <c r="HM259" s="6">
        <v>44281.667708333334</v>
      </c>
      <c r="HN259" s="6">
        <v>44284.018229166664</v>
      </c>
      <c r="HO259" s="7">
        <v>100</v>
      </c>
      <c r="HP259" s="7">
        <v>203084</v>
      </c>
      <c r="HQ259" s="7">
        <v>1</v>
      </c>
      <c r="HR259" s="6">
        <v>44284.018244895837</v>
      </c>
      <c r="HS259" s="4" t="s">
        <v>314</v>
      </c>
      <c r="HT259" s="4" t="s">
        <v>2136</v>
      </c>
      <c r="HU259" s="4" t="s">
        <v>2137</v>
      </c>
      <c r="HV259" s="4" t="s">
        <v>675</v>
      </c>
      <c r="HW259" s="7">
        <v>1</v>
      </c>
      <c r="HX259" s="7">
        <v>0</v>
      </c>
      <c r="HY259" s="7">
        <v>2</v>
      </c>
      <c r="HZ259" s="7">
        <v>1</v>
      </c>
      <c r="IA259" s="7">
        <v>1</v>
      </c>
      <c r="IB259" s="7">
        <v>1</v>
      </c>
      <c r="IC259" s="7">
        <v>2</v>
      </c>
      <c r="ID259" s="7">
        <v>1</v>
      </c>
      <c r="IE259" s="4" t="s">
        <v>3213</v>
      </c>
      <c r="IF259" s="7">
        <v>0</v>
      </c>
      <c r="IG259" s="7">
        <v>0</v>
      </c>
      <c r="IH259" s="4" t="s">
        <v>391</v>
      </c>
      <c r="II259" s="4" t="s">
        <v>391</v>
      </c>
      <c r="IJ259" s="4"/>
      <c r="IK259" s="73">
        <v>1</v>
      </c>
      <c r="IL259" s="73">
        <v>33</v>
      </c>
      <c r="IM259" s="73">
        <v>33</v>
      </c>
      <c r="IN259" s="4"/>
      <c r="IO259" s="73">
        <v>1</v>
      </c>
      <c r="IP259" s="4" t="s">
        <v>3214</v>
      </c>
      <c r="IQ259" s="4" t="s">
        <v>431</v>
      </c>
      <c r="IR259" s="73">
        <v>11</v>
      </c>
      <c r="IS259" s="4"/>
      <c r="IT259" s="73">
        <v>0</v>
      </c>
      <c r="IU259" s="4" t="s">
        <v>632</v>
      </c>
      <c r="IV259" s="73">
        <v>13</v>
      </c>
      <c r="IW259" s="4"/>
      <c r="IX259" s="73">
        <v>0</v>
      </c>
      <c r="IY259" s="4" t="s">
        <v>3215</v>
      </c>
      <c r="IZ259" s="4" t="s">
        <v>435</v>
      </c>
      <c r="JA259" s="73">
        <v>40</v>
      </c>
      <c r="JB259" s="4"/>
      <c r="JC259" s="7">
        <v>1</v>
      </c>
      <c r="JD259" s="4" t="s">
        <v>3216</v>
      </c>
      <c r="JE259" s="73">
        <v>30</v>
      </c>
      <c r="JF259" s="4"/>
      <c r="JG259" s="73">
        <v>0</v>
      </c>
      <c r="JH259" s="4" t="s">
        <v>3217</v>
      </c>
      <c r="JI259" s="7">
        <v>0</v>
      </c>
      <c r="JJ259" s="7">
        <v>0</v>
      </c>
      <c r="JK259" s="7">
        <v>3</v>
      </c>
      <c r="JL259" s="7">
        <v>2</v>
      </c>
      <c r="JM259" s="4" t="s">
        <v>3218</v>
      </c>
      <c r="JN259" s="7">
        <v>1</v>
      </c>
      <c r="JO259" s="7">
        <v>2</v>
      </c>
      <c r="JP259" s="7">
        <v>2</v>
      </c>
      <c r="JQ259" s="7">
        <v>3</v>
      </c>
      <c r="JR259" s="7">
        <v>2</v>
      </c>
      <c r="JS259" s="4" t="s">
        <v>3219</v>
      </c>
      <c r="JT259" s="7">
        <v>3</v>
      </c>
      <c r="JU259" s="7">
        <v>1</v>
      </c>
      <c r="JV259" s="4" t="s">
        <v>3220</v>
      </c>
      <c r="JW259" s="7">
        <v>1</v>
      </c>
      <c r="JX259" s="7">
        <v>0</v>
      </c>
      <c r="JY259" s="7">
        <v>0</v>
      </c>
      <c r="JZ259" s="7">
        <v>1</v>
      </c>
      <c r="KA259" s="7">
        <v>0</v>
      </c>
      <c r="KB259" s="4" t="s">
        <v>313</v>
      </c>
      <c r="KC259" s="4" t="s">
        <v>313</v>
      </c>
      <c r="KD259" s="7">
        <v>2</v>
      </c>
      <c r="KE259" s="7">
        <v>7.81</v>
      </c>
      <c r="KF259" s="7">
        <v>31.163</v>
      </c>
      <c r="KG259" s="7">
        <v>32.447000000000003</v>
      </c>
      <c r="KH259" s="7">
        <v>5</v>
      </c>
      <c r="KI259" s="7">
        <v>1</v>
      </c>
      <c r="KJ259" s="7">
        <v>1</v>
      </c>
      <c r="KK259" s="7">
        <v>1</v>
      </c>
      <c r="KL259" s="7">
        <v>1</v>
      </c>
      <c r="KM259" s="7">
        <v>1</v>
      </c>
      <c r="KN259" s="7">
        <v>10</v>
      </c>
      <c r="KO259" s="7">
        <v>1</v>
      </c>
      <c r="KP259" s="4" t="s">
        <v>326</v>
      </c>
      <c r="KQ259" s="4" t="s">
        <v>313</v>
      </c>
      <c r="KR259" s="7">
        <v>1</v>
      </c>
      <c r="KS259" s="4" t="s">
        <v>312</v>
      </c>
      <c r="KT259" s="4" t="s">
        <v>313</v>
      </c>
      <c r="KU259" s="7">
        <v>3</v>
      </c>
      <c r="KV259" s="7">
        <v>2</v>
      </c>
      <c r="KW259" s="7">
        <v>3</v>
      </c>
      <c r="KX259" s="7">
        <v>5</v>
      </c>
      <c r="KY259" s="7">
        <v>2</v>
      </c>
      <c r="KZ259" s="7">
        <v>3</v>
      </c>
      <c r="LA259" s="7">
        <v>2</v>
      </c>
      <c r="LB259" s="7">
        <v>2</v>
      </c>
      <c r="LC259" s="7">
        <v>4</v>
      </c>
      <c r="LD259" s="7">
        <v>2</v>
      </c>
      <c r="LE259" s="7">
        <v>1</v>
      </c>
      <c r="LF259" s="7">
        <v>3</v>
      </c>
      <c r="LG259" s="7">
        <v>2</v>
      </c>
      <c r="LH259" s="7">
        <v>3</v>
      </c>
      <c r="LI259" s="7">
        <v>1</v>
      </c>
      <c r="LJ259" s="7">
        <v>1</v>
      </c>
      <c r="LK259" s="7">
        <v>3</v>
      </c>
      <c r="LL259" s="7">
        <v>3</v>
      </c>
      <c r="LM259" s="7">
        <v>2</v>
      </c>
      <c r="LN259" s="7">
        <v>4</v>
      </c>
      <c r="LO259" s="7">
        <v>4</v>
      </c>
      <c r="LP259" s="7">
        <v>4</v>
      </c>
      <c r="LQ259" s="7">
        <v>4</v>
      </c>
      <c r="LR259" s="7">
        <v>3</v>
      </c>
      <c r="LS259" s="7">
        <v>1</v>
      </c>
      <c r="LT259" s="7">
        <v>1</v>
      </c>
      <c r="LU259" s="7">
        <v>1</v>
      </c>
      <c r="LV259" s="4" t="s">
        <v>3221</v>
      </c>
      <c r="LW259" s="4" t="s">
        <v>3222</v>
      </c>
      <c r="LX259" s="4" t="s">
        <v>3223</v>
      </c>
      <c r="LY259" s="4" t="s">
        <v>3224</v>
      </c>
      <c r="LZ259" s="7">
        <v>37</v>
      </c>
      <c r="MA259" t="str">
        <f t="shared" si="233"/>
        <v/>
      </c>
      <c r="MB259">
        <f t="shared" si="234"/>
        <v>8</v>
      </c>
      <c r="MC259" t="str">
        <f t="shared" si="235"/>
        <v/>
      </c>
      <c r="MD259">
        <f t="shared" si="236"/>
        <v>5</v>
      </c>
      <c r="ME259">
        <f t="shared" ref="ME259:ME304" si="266">IF(AND(KU259="",LF259=""),"",SUM(KU259:LF259))</f>
        <v>32</v>
      </c>
      <c r="MF259" t="str">
        <f t="shared" ref="MF259:MF304" si="267">IF(AND(AD259="",AI259=""),"",AVERAGE(AD259:AI259))</f>
        <v/>
      </c>
      <c r="MG259">
        <f t="shared" ref="MG259:MG304" si="268">IF(AND(HY259="",ID259=""),"",AVERAGE(HY259:ID259))</f>
        <v>1.3333333333333333</v>
      </c>
      <c r="MH259" t="str">
        <f t="shared" ref="MH259:MH304" si="269">IF(AND(HB259="",HF259=""),"",AVERAGE(HB259:HF259))</f>
        <v/>
      </c>
      <c r="MI259">
        <f t="shared" ref="MI259:MI304" si="270">IF(AND(KI259="",KM259=""),"",AVERAGE(KI259:KM259))</f>
        <v>1</v>
      </c>
      <c r="MJ259">
        <f t="shared" ref="MJ259:MJ304" si="271">IF(AND(KU259="",LF259=""),"",AVERAGE(KU259:LF259))</f>
        <v>2.6666666666666665</v>
      </c>
      <c r="MK259" t="str">
        <f t="shared" ref="MK259:MK304" si="272">IF(AND(AC259="", FI259=""), "", AVERAGE(AC259, AP259, CU259, EN259, FI259))</f>
        <v/>
      </c>
      <c r="ML259" t="str">
        <f t="shared" ref="ML259:ML304" si="273">IF(AND(AB259="", FH259=""), "", AVERAGE(AB259, AO259, CT259, EM259, FH259))</f>
        <v/>
      </c>
      <c r="MM259" t="str">
        <f t="shared" ref="MM259:MM304" si="274">IF(GU259="","",GU259)</f>
        <v/>
      </c>
      <c r="MN259" t="str">
        <f t="shared" ref="MN259:MN304" si="275">IF(GT259="","",GT259)</f>
        <v/>
      </c>
      <c r="MO259" t="str">
        <f t="shared" ref="MO259:MO304" si="276">IF(AND(AC259="", GU259=""), "", AVERAGE(AC259, AP259, CU259, EN259, FI259, GU259))</f>
        <v/>
      </c>
      <c r="MP259" t="str">
        <f t="shared" ref="MP259:MP304" si="277">IF(AND(AB259="", GT259=""), "", AVERAGE(AB259, AO259, CT259, EM259, FH259, GT259))</f>
        <v/>
      </c>
      <c r="MQ259">
        <f t="shared" ref="MQ259:MQ304" si="278">IF(AND(IG259="", JY259=""), "", AVERAGE(IG259, JJ259, JY259))</f>
        <v>0</v>
      </c>
      <c r="MR259">
        <f t="shared" ref="MR259:MR304" si="279">IF(AND(IF259="", JX259=""), "", AVERAGE(IF259, JI259, JX259))</f>
        <v>0</v>
      </c>
      <c r="MS259" t="str">
        <f t="shared" ref="MS259:MS304" si="280">IF(AND(BQ259="", EY259=""), "", AVERAGE(BQ259,CF259,CR259,DJ259,DY259,EK259,EY259))</f>
        <v/>
      </c>
      <c r="MT259" t="str">
        <f t="shared" ref="MT259:MT304" si="281">IF(AND(BR259="", EZ259=""), "", AVERAGE(BR259,CG259,CS259,DK259,DZ259,EL259,EZ259))</f>
        <v/>
      </c>
      <c r="MU259" s="77" t="str">
        <f t="shared" si="237"/>
        <v/>
      </c>
      <c r="MV259" t="str">
        <f t="shared" si="238"/>
        <v/>
      </c>
      <c r="MY259" t="str">
        <f t="shared" si="239"/>
        <v/>
      </c>
      <c r="NB259" t="str">
        <f t="shared" si="240"/>
        <v/>
      </c>
      <c r="NC259" t="str">
        <f t="shared" si="241"/>
        <v/>
      </c>
      <c r="ND259" t="str">
        <f t="shared" si="242"/>
        <v/>
      </c>
      <c r="NE259" t="str">
        <f t="shared" si="243"/>
        <v/>
      </c>
      <c r="NF259" t="str">
        <f t="shared" si="244"/>
        <v/>
      </c>
      <c r="NG259" t="str">
        <f t="shared" si="245"/>
        <v/>
      </c>
      <c r="NH259">
        <f t="shared" si="246"/>
        <v>1</v>
      </c>
      <c r="NI259">
        <f t="shared" si="247"/>
        <v>1</v>
      </c>
      <c r="NJ259">
        <f t="shared" si="248"/>
        <v>0</v>
      </c>
      <c r="NK259">
        <f t="shared" si="249"/>
        <v>0</v>
      </c>
      <c r="NL259">
        <f t="shared" si="250"/>
        <v>1</v>
      </c>
      <c r="NM259">
        <f t="shared" si="251"/>
        <v>0</v>
      </c>
      <c r="NN259" s="77">
        <f t="shared" si="252"/>
        <v>0.5</v>
      </c>
      <c r="NO259" s="77">
        <f t="shared" si="253"/>
        <v>1</v>
      </c>
      <c r="NP259" s="77">
        <f t="shared" si="254"/>
        <v>1</v>
      </c>
      <c r="NQ259" s="77">
        <f t="shared" si="255"/>
        <v>1</v>
      </c>
      <c r="NR259" s="77">
        <f t="shared" si="256"/>
        <v>1</v>
      </c>
      <c r="NS259" s="77">
        <f t="shared" si="257"/>
        <v>1</v>
      </c>
      <c r="NT259" s="77">
        <f t="shared" si="258"/>
        <v>0</v>
      </c>
      <c r="NU259" s="77">
        <f t="shared" si="259"/>
        <v>0</v>
      </c>
      <c r="NV259" s="77">
        <f t="shared" si="260"/>
        <v>1</v>
      </c>
      <c r="NW259" s="77"/>
      <c r="NX259" s="77"/>
      <c r="NY259" s="77" t="str">
        <f t="shared" ref="NY259:NY304" si="282">IF(AND(MV259="", MW259="", MX259="", MY259="",MZ259="", NA259=""),"", SUM(MV259:NA259)/COUNT(MV259:NA259))</f>
        <v/>
      </c>
      <c r="NZ259" s="77" t="str">
        <f t="shared" ref="NZ259:NZ304" si="283">IF(AND( MW259="", MX259="",MZ259="", NA259=""),"", SUM(MW259, MX259,MZ259,NA259)/COUNT(MW259, MX259,MZ259,NA259))</f>
        <v/>
      </c>
      <c r="OA259" s="77" t="str">
        <f t="shared" ref="OA259:OA304" si="284">IF(AND( MV259="", MY259=""),"", SUM(MV259, MY259)/COUNT(MV259, MY259))</f>
        <v/>
      </c>
      <c r="OB259" s="77" t="str">
        <f t="shared" si="261"/>
        <v/>
      </c>
      <c r="OC259" t="str">
        <f t="shared" si="262"/>
        <v/>
      </c>
      <c r="OD259" s="77" t="str">
        <f t="shared" ref="OD259:OD304" si="285">IF(AND( NC259="",NE259="", NF259="", NG259=""),"", SUM(NC259, NE259, NF259, NG259)/COUNT(NC259, NE259, NF259, NG259))</f>
        <v/>
      </c>
      <c r="OE259">
        <f t="shared" si="263"/>
        <v>0.6333333333333333</v>
      </c>
      <c r="OF259">
        <f t="shared" si="264"/>
        <v>0.63636363636363635</v>
      </c>
      <c r="OG259">
        <f t="shared" ref="OG259:OG304" si="286">IF(AND( NO259="", NS259="", NU259=""),"", SUM(NO259, NS259, NN259, NU259, NW259, NX259)/COUNT(NO259, NS259, NN259,NU259, NW259, NX259))</f>
        <v>0.625</v>
      </c>
      <c r="OH259" t="str">
        <f t="shared" si="265"/>
        <v/>
      </c>
      <c r="OI259" t="str">
        <f t="shared" ref="OI259:OI304" si="287">IF(AND(MV259="", MY259="", NB259="", ND259=""),"", SUM(MV259, MY259, NB259,ND259)/COUNT(MV259, MY259, NB259,ND259))</f>
        <v/>
      </c>
      <c r="OJ259" s="77" t="str">
        <f t="shared" ref="OJ259:OJ303" si="288">IF(AND( MW259="", MX259="",MZ259="", NA259="",  NF259="", NG259=""),"", SUM(MW259, MX259,MZ259,NA259, NF259, NG259,NC259, NE259)/COUNT(MW259, MX259,MZ259,NA259, NF259, NG259,NC259, NE259))</f>
        <v/>
      </c>
      <c r="OM259">
        <v>4</v>
      </c>
      <c r="ON259">
        <v>1</v>
      </c>
      <c r="OO259" s="1" t="s">
        <v>353</v>
      </c>
      <c r="OP259">
        <f t="shared" ref="OP259:OP304" si="289">IF(AND(HY259="",IC259=""),"",SUM(HY259:IC259))</f>
        <v>7</v>
      </c>
      <c r="OQ259">
        <v>0</v>
      </c>
      <c r="OR259">
        <v>9</v>
      </c>
      <c r="OS259" t="str">
        <f t="shared" ref="OS259:OS304" si="290">IF(AND(AD259="",AI259=""),"",SUM(AD259,AE259, AF259, AG259, AI259))</f>
        <v/>
      </c>
    </row>
    <row r="260" spans="1:409" ht="18" customHeight="1">
      <c r="F260">
        <v>1</v>
      </c>
      <c r="G260">
        <v>1</v>
      </c>
      <c r="H260" s="112" t="s">
        <v>6474</v>
      </c>
      <c r="I260" s="112" t="s">
        <v>6474</v>
      </c>
      <c r="J260" s="22"/>
      <c r="K260" s="23">
        <v>44270.437777777777</v>
      </c>
      <c r="L260" s="23">
        <v>44270.64738425926</v>
      </c>
      <c r="M260" s="24">
        <v>100</v>
      </c>
      <c r="N260" s="24">
        <v>1</v>
      </c>
      <c r="O260" s="74">
        <v>1</v>
      </c>
      <c r="P260" s="25" t="s">
        <v>6475</v>
      </c>
      <c r="Q260" s="24">
        <v>18109</v>
      </c>
      <c r="R260" s="24">
        <v>1</v>
      </c>
      <c r="S260" s="23">
        <v>44270.647393749998</v>
      </c>
      <c r="T260" s="25" t="s">
        <v>314</v>
      </c>
      <c r="U260" s="25" t="s">
        <v>315</v>
      </c>
      <c r="V260" s="25" t="s">
        <v>811</v>
      </c>
      <c r="W260" s="25" t="s">
        <v>317</v>
      </c>
      <c r="X260" s="24">
        <v>8.8040000000000003</v>
      </c>
      <c r="Y260" s="24">
        <v>18.111000000000001</v>
      </c>
      <c r="Z260" s="24">
        <v>25.899000000000001</v>
      </c>
      <c r="AA260" s="24">
        <v>2</v>
      </c>
      <c r="AB260" s="24">
        <v>1</v>
      </c>
      <c r="AC260" s="24">
        <v>3</v>
      </c>
      <c r="AD260" s="24">
        <v>2</v>
      </c>
      <c r="AE260" s="24">
        <v>2</v>
      </c>
      <c r="AF260" s="24">
        <v>3</v>
      </c>
      <c r="AG260" s="24">
        <v>2</v>
      </c>
      <c r="AH260" s="24">
        <v>1</v>
      </c>
      <c r="AI260" s="24">
        <v>2</v>
      </c>
      <c r="AJ260" s="25" t="s">
        <v>6476</v>
      </c>
      <c r="AK260" s="24">
        <v>3.9220000000000002</v>
      </c>
      <c r="AL260" s="24">
        <v>9.4659999999999993</v>
      </c>
      <c r="AM260" s="24">
        <v>10.871</v>
      </c>
      <c r="AN260" s="24">
        <v>2</v>
      </c>
      <c r="AO260" s="24">
        <v>4</v>
      </c>
      <c r="AP260" s="24">
        <v>1</v>
      </c>
      <c r="AQ260" s="24">
        <v>279.41699999999997</v>
      </c>
      <c r="AR260" s="24">
        <v>304.947</v>
      </c>
      <c r="AS260" s="24">
        <v>470.28100000000001</v>
      </c>
      <c r="AT260" s="24">
        <v>16</v>
      </c>
      <c r="AU260" s="24">
        <v>739.49400000000003</v>
      </c>
      <c r="AV260" s="24">
        <v>1640.626</v>
      </c>
      <c r="AW260" s="24">
        <v>1649.116</v>
      </c>
      <c r="AX260" s="24">
        <v>9</v>
      </c>
      <c r="AY260" s="25" t="s">
        <v>6477</v>
      </c>
      <c r="AZ260" s="28" t="s">
        <v>320</v>
      </c>
      <c r="BA260" s="28"/>
      <c r="BB260" s="74">
        <v>-888</v>
      </c>
      <c r="BC260" s="25" t="s">
        <v>6478</v>
      </c>
      <c r="BD260" s="24">
        <v>1.5920000000000001</v>
      </c>
      <c r="BE260" s="24">
        <v>273.54199999999997</v>
      </c>
      <c r="BF260" s="24">
        <v>360.10899999999998</v>
      </c>
      <c r="BG260" s="24">
        <v>23</v>
      </c>
      <c r="BH260" s="24">
        <v>3.3570000000000002</v>
      </c>
      <c r="BI260" s="24">
        <v>3.3570000000000002</v>
      </c>
      <c r="BJ260" s="24">
        <v>9.7050000000000001</v>
      </c>
      <c r="BK260" s="24">
        <v>1</v>
      </c>
      <c r="BL260" s="25" t="s">
        <v>327</v>
      </c>
      <c r="BM260" s="24">
        <v>18.864000000000001</v>
      </c>
      <c r="BN260" s="24">
        <v>96.478999999999999</v>
      </c>
      <c r="BO260" s="24">
        <v>96.962000000000003</v>
      </c>
      <c r="BP260" s="24">
        <v>5</v>
      </c>
      <c r="BQ260" s="24">
        <v>90</v>
      </c>
      <c r="BR260" s="24">
        <v>80</v>
      </c>
      <c r="BS260" s="24">
        <v>141.059</v>
      </c>
      <c r="BT260" s="24">
        <v>990.96</v>
      </c>
      <c r="BU260" s="24">
        <v>999.51900000000001</v>
      </c>
      <c r="BV260" s="24">
        <v>4</v>
      </c>
      <c r="BW260" s="25" t="s">
        <v>356</v>
      </c>
      <c r="BX260" s="25" t="s">
        <v>320</v>
      </c>
      <c r="BY260" s="25"/>
      <c r="BZ260" s="74">
        <v>-888</v>
      </c>
      <c r="CA260" s="25" t="s">
        <v>2736</v>
      </c>
      <c r="CB260" s="24">
        <v>0</v>
      </c>
      <c r="CC260" s="24">
        <v>0</v>
      </c>
      <c r="CD260" s="24">
        <v>49.529000000000003</v>
      </c>
      <c r="CE260" s="24">
        <v>0</v>
      </c>
      <c r="CF260" s="24">
        <v>91</v>
      </c>
      <c r="CG260" s="24">
        <v>40</v>
      </c>
      <c r="CH260" s="24">
        <v>113.06</v>
      </c>
      <c r="CI260" s="24">
        <v>149.86000000000001</v>
      </c>
      <c r="CJ260" s="24">
        <v>158.16499999999999</v>
      </c>
      <c r="CK260" s="24">
        <v>2</v>
      </c>
      <c r="CL260" s="99" t="s">
        <v>800</v>
      </c>
      <c r="CM260" s="96" t="s">
        <v>800</v>
      </c>
      <c r="CN260" s="24">
        <v>124.71299999999999</v>
      </c>
      <c r="CO260" s="24">
        <v>124.71299999999999</v>
      </c>
      <c r="CP260" s="24">
        <v>125.065</v>
      </c>
      <c r="CQ260" s="24">
        <v>1</v>
      </c>
      <c r="CR260" s="24">
        <v>91</v>
      </c>
      <c r="CS260" s="24">
        <v>49</v>
      </c>
      <c r="CT260" s="24">
        <v>2</v>
      </c>
      <c r="CU260" s="24">
        <v>1</v>
      </c>
      <c r="CV260" s="25" t="s">
        <v>6479</v>
      </c>
      <c r="CW260" s="24">
        <v>0</v>
      </c>
      <c r="CX260" s="24">
        <v>0</v>
      </c>
      <c r="CY260" s="24">
        <v>235.077</v>
      </c>
      <c r="CZ260" s="24">
        <v>0</v>
      </c>
      <c r="DA260" s="24">
        <v>12.228999999999999</v>
      </c>
      <c r="DB260" s="24">
        <v>22.148</v>
      </c>
      <c r="DC260" s="24">
        <v>23.635999999999999</v>
      </c>
      <c r="DD260" s="24">
        <v>2</v>
      </c>
      <c r="DE260" s="25" t="s">
        <v>6480</v>
      </c>
      <c r="DF260" s="24">
        <v>0</v>
      </c>
      <c r="DG260" s="24">
        <v>0</v>
      </c>
      <c r="DH260" s="24">
        <v>23.366</v>
      </c>
      <c r="DI260" s="24">
        <v>0</v>
      </c>
      <c r="DJ260" s="24">
        <v>70</v>
      </c>
      <c r="DK260" s="24">
        <v>50</v>
      </c>
      <c r="DL260" s="24">
        <v>292.71699999999998</v>
      </c>
      <c r="DM260" s="24">
        <v>339.71899999999999</v>
      </c>
      <c r="DN260" s="24">
        <v>366.589</v>
      </c>
      <c r="DO260" s="24">
        <v>4</v>
      </c>
      <c r="DP260" s="25" t="s">
        <v>6481</v>
      </c>
      <c r="DQ260" s="25" t="s">
        <v>411</v>
      </c>
      <c r="DR260" s="25"/>
      <c r="DS260" s="74">
        <v>0</v>
      </c>
      <c r="DT260" s="25" t="s">
        <v>6482</v>
      </c>
      <c r="DU260" s="24">
        <v>0</v>
      </c>
      <c r="DV260" s="24">
        <v>0</v>
      </c>
      <c r="DW260" s="24">
        <v>107.872</v>
      </c>
      <c r="DX260" s="24">
        <v>0</v>
      </c>
      <c r="DY260" s="24">
        <v>72</v>
      </c>
      <c r="DZ260" s="24">
        <v>100</v>
      </c>
      <c r="EA260" s="24">
        <v>252.714</v>
      </c>
      <c r="EB260" s="24">
        <v>258.54199999999997</v>
      </c>
      <c r="EC260" s="24">
        <v>267.28800000000001</v>
      </c>
      <c r="ED260" s="24">
        <v>2</v>
      </c>
      <c r="EE260" s="96" t="s">
        <v>800</v>
      </c>
      <c r="EF260" s="96" t="s">
        <v>800</v>
      </c>
      <c r="EG260" s="24">
        <v>0</v>
      </c>
      <c r="EH260" s="24">
        <v>0</v>
      </c>
      <c r="EI260" s="24">
        <v>170.59200000000001</v>
      </c>
      <c r="EJ260" s="24">
        <v>0</v>
      </c>
      <c r="EK260" s="24">
        <v>100</v>
      </c>
      <c r="EL260" s="24">
        <v>100</v>
      </c>
      <c r="EM260" s="24">
        <v>3</v>
      </c>
      <c r="EN260" s="24">
        <v>1</v>
      </c>
      <c r="EO260" s="25" t="s">
        <v>6483</v>
      </c>
      <c r="EP260" s="24">
        <v>15.946999999999999</v>
      </c>
      <c r="EQ260" s="24">
        <v>24.884</v>
      </c>
      <c r="ER260" s="24">
        <v>33.756</v>
      </c>
      <c r="ES260" s="24">
        <v>5</v>
      </c>
      <c r="ET260" s="25" t="s">
        <v>456</v>
      </c>
      <c r="EU260" s="24">
        <v>0</v>
      </c>
      <c r="EV260" s="24">
        <v>0</v>
      </c>
      <c r="EW260" s="24">
        <v>999.80399999999997</v>
      </c>
      <c r="EX260" s="24">
        <v>0</v>
      </c>
      <c r="EY260" s="24">
        <v>100</v>
      </c>
      <c r="EZ260" s="24">
        <v>51</v>
      </c>
      <c r="FA260" s="24">
        <v>903.74300000000005</v>
      </c>
      <c r="FB260" s="24">
        <v>2215.431</v>
      </c>
      <c r="FC260" s="24">
        <v>2215.4349999999999</v>
      </c>
      <c r="FD260" s="24">
        <v>7</v>
      </c>
      <c r="FE260" s="25" t="s">
        <v>313</v>
      </c>
      <c r="FF260" s="24">
        <v>3</v>
      </c>
      <c r="FG260" s="24">
        <v>3</v>
      </c>
      <c r="FH260" s="24">
        <v>3</v>
      </c>
      <c r="FI260" s="24">
        <v>0</v>
      </c>
      <c r="FJ260" s="24">
        <v>1</v>
      </c>
      <c r="FK260" s="24">
        <v>0</v>
      </c>
      <c r="FL260" s="25" t="s">
        <v>336</v>
      </c>
      <c r="FM260" s="25" t="s">
        <v>313</v>
      </c>
      <c r="FN260" s="24">
        <v>1</v>
      </c>
      <c r="FO260" s="24">
        <v>1873.4760000000001</v>
      </c>
      <c r="FP260" s="24">
        <v>2473.125</v>
      </c>
      <c r="FQ260" s="24">
        <v>2493.989</v>
      </c>
      <c r="FR260" s="24">
        <v>9</v>
      </c>
      <c r="FS260" s="25" t="s">
        <v>6484</v>
      </c>
      <c r="FT260" s="25" t="s">
        <v>522</v>
      </c>
      <c r="FU260" s="25"/>
      <c r="FV260" s="74">
        <v>0</v>
      </c>
      <c r="FW260" s="25" t="s">
        <v>6485</v>
      </c>
      <c r="FX260" s="25" t="s">
        <v>360</v>
      </c>
      <c r="FY260" s="24">
        <v>543.55200000000002</v>
      </c>
      <c r="FZ260" s="24">
        <v>738.28599999999994</v>
      </c>
      <c r="GA260" s="24">
        <v>740.25699999999995</v>
      </c>
      <c r="GB260" s="24">
        <v>4</v>
      </c>
      <c r="GC260" s="25" t="s">
        <v>438</v>
      </c>
      <c r="GD260" s="25" t="s">
        <v>438</v>
      </c>
      <c r="GE260" s="25"/>
      <c r="GF260" s="74">
        <v>0</v>
      </c>
      <c r="GG260" s="25" t="s">
        <v>6486</v>
      </c>
      <c r="GH260" s="25" t="s">
        <v>336</v>
      </c>
      <c r="GI260" s="24">
        <v>26.547999999999998</v>
      </c>
      <c r="GJ260" s="24">
        <v>29.646999999999998</v>
      </c>
      <c r="GK260" s="24">
        <v>45.345999999999997</v>
      </c>
      <c r="GL260" s="24">
        <v>2</v>
      </c>
      <c r="GM260" s="24">
        <v>2</v>
      </c>
      <c r="GN260" s="25" t="s">
        <v>6487</v>
      </c>
      <c r="GO260" s="24">
        <v>27.08</v>
      </c>
      <c r="GP260" s="24">
        <v>27.08</v>
      </c>
      <c r="GQ260" s="24">
        <v>27.946999999999999</v>
      </c>
      <c r="GR260" s="24">
        <v>1</v>
      </c>
      <c r="GS260" s="24">
        <v>2</v>
      </c>
      <c r="GT260" s="24">
        <v>3</v>
      </c>
      <c r="GU260" s="24">
        <v>0</v>
      </c>
      <c r="GV260" s="24">
        <v>3</v>
      </c>
      <c r="GW260" s="25" t="s">
        <v>627</v>
      </c>
      <c r="GX260" s="24">
        <v>5.2149999999999999</v>
      </c>
      <c r="GY260" s="24">
        <v>65.578000000000003</v>
      </c>
      <c r="GZ260" s="24">
        <v>66.396000000000001</v>
      </c>
      <c r="HA260" s="24">
        <v>7</v>
      </c>
      <c r="HB260" s="24">
        <v>2</v>
      </c>
      <c r="HC260" s="24">
        <v>2</v>
      </c>
      <c r="HD260" s="24">
        <v>1</v>
      </c>
      <c r="HE260" s="24">
        <v>1</v>
      </c>
      <c r="HF260" s="24">
        <v>2</v>
      </c>
      <c r="HG260" s="24">
        <v>6</v>
      </c>
      <c r="HH260" s="24">
        <v>6</v>
      </c>
      <c r="HI260" s="25" t="s">
        <v>3684</v>
      </c>
      <c r="HJ260" s="25" t="s">
        <v>3685</v>
      </c>
      <c r="HK260" s="8"/>
      <c r="HL260" s="25" t="s">
        <v>6474</v>
      </c>
      <c r="HM260" s="23">
        <v>44273.436898148146</v>
      </c>
      <c r="HN260" s="23">
        <v>44273.516608796293</v>
      </c>
      <c r="HO260" s="24">
        <v>95</v>
      </c>
      <c r="HP260" s="24">
        <v>6887</v>
      </c>
      <c r="HQ260" s="24">
        <v>0</v>
      </c>
      <c r="HR260" s="23">
        <v>44277.695077442128</v>
      </c>
      <c r="HS260" s="25" t="s">
        <v>314</v>
      </c>
      <c r="HT260" s="25" t="s">
        <v>826</v>
      </c>
      <c r="HU260" s="25" t="s">
        <v>811</v>
      </c>
      <c r="HV260" s="25" t="s">
        <v>317</v>
      </c>
      <c r="HW260" s="24">
        <v>1</v>
      </c>
      <c r="HX260" s="24">
        <v>2</v>
      </c>
      <c r="HY260" s="24">
        <v>1</v>
      </c>
      <c r="HZ260" s="24">
        <v>1</v>
      </c>
      <c r="IA260" s="24">
        <v>1</v>
      </c>
      <c r="IB260" s="24">
        <v>1</v>
      </c>
      <c r="IC260" s="24">
        <v>2</v>
      </c>
      <c r="ID260" s="24">
        <v>2</v>
      </c>
      <c r="IE260" s="25" t="s">
        <v>6488</v>
      </c>
      <c r="IF260" s="24">
        <v>1</v>
      </c>
      <c r="IG260" s="24">
        <v>1</v>
      </c>
      <c r="IH260" s="25" t="s">
        <v>6489</v>
      </c>
      <c r="II260" s="25" t="s">
        <v>391</v>
      </c>
      <c r="IJ260" s="25"/>
      <c r="IK260" s="74">
        <v>1</v>
      </c>
      <c r="IL260" s="74">
        <v>-99</v>
      </c>
      <c r="IM260" s="25"/>
      <c r="IN260" s="25"/>
      <c r="IO260" s="74">
        <v>0</v>
      </c>
      <c r="IP260" s="74">
        <v>-99</v>
      </c>
      <c r="IQ260" s="25" t="s">
        <v>723</v>
      </c>
      <c r="IR260" s="74">
        <v>24</v>
      </c>
      <c r="IS260" s="25"/>
      <c r="IT260" s="74">
        <v>0</v>
      </c>
      <c r="IU260" s="25" t="s">
        <v>1467</v>
      </c>
      <c r="IV260" s="74">
        <v>21</v>
      </c>
      <c r="IW260" s="25"/>
      <c r="IX260" s="74">
        <v>1</v>
      </c>
      <c r="IY260" s="74">
        <v>-99</v>
      </c>
      <c r="IZ260" s="25" t="s">
        <v>6490</v>
      </c>
      <c r="JA260" s="74">
        <v>125</v>
      </c>
      <c r="JB260" s="25"/>
      <c r="JC260" s="74">
        <v>0</v>
      </c>
      <c r="JD260" s="25" t="s">
        <v>635</v>
      </c>
      <c r="JE260" s="74">
        <v>60</v>
      </c>
      <c r="JF260" s="25"/>
      <c r="JG260" s="74">
        <v>1</v>
      </c>
      <c r="JH260" s="25" t="s">
        <v>313</v>
      </c>
      <c r="JI260" s="24">
        <v>3</v>
      </c>
      <c r="JJ260" s="24">
        <v>0</v>
      </c>
      <c r="JK260" s="24">
        <v>3</v>
      </c>
      <c r="JL260" s="24">
        <v>4</v>
      </c>
      <c r="JM260" s="25" t="s">
        <v>313</v>
      </c>
      <c r="JN260" s="24">
        <v>1</v>
      </c>
      <c r="JO260" s="24">
        <v>1</v>
      </c>
      <c r="JP260" s="24">
        <v>2</v>
      </c>
      <c r="JQ260" s="24">
        <v>1</v>
      </c>
      <c r="JR260" s="24">
        <v>3</v>
      </c>
      <c r="JS260" s="25" t="s">
        <v>313</v>
      </c>
      <c r="JT260" s="24">
        <v>2</v>
      </c>
      <c r="JU260" s="24">
        <v>1</v>
      </c>
      <c r="JV260" s="25" t="s">
        <v>6491</v>
      </c>
      <c r="JW260" s="24">
        <v>2</v>
      </c>
      <c r="JX260" s="24">
        <v>3</v>
      </c>
      <c r="JY260" s="24">
        <v>0</v>
      </c>
      <c r="JZ260" s="24">
        <v>1</v>
      </c>
      <c r="KA260" s="24">
        <v>0</v>
      </c>
      <c r="KB260" s="25" t="s">
        <v>336</v>
      </c>
      <c r="KC260" s="25" t="s">
        <v>313</v>
      </c>
      <c r="KD260" s="24">
        <v>1</v>
      </c>
      <c r="KE260" s="24">
        <v>5.1219999999999999</v>
      </c>
      <c r="KF260" s="24">
        <v>27.079000000000001</v>
      </c>
      <c r="KG260" s="24">
        <v>27.521000000000001</v>
      </c>
      <c r="KH260" s="24">
        <v>6</v>
      </c>
      <c r="KI260" s="24">
        <v>1</v>
      </c>
      <c r="KJ260" s="24">
        <v>1</v>
      </c>
      <c r="KK260" s="24">
        <v>1</v>
      </c>
      <c r="KL260" s="24">
        <v>1</v>
      </c>
      <c r="KM260" s="24">
        <v>2</v>
      </c>
      <c r="KN260" s="24">
        <v>11</v>
      </c>
      <c r="KO260" s="24">
        <v>2</v>
      </c>
      <c r="KP260" s="25" t="s">
        <v>326</v>
      </c>
      <c r="KQ260" s="25" t="s">
        <v>313</v>
      </c>
      <c r="KR260" s="24">
        <v>1</v>
      </c>
      <c r="KS260" s="25" t="s">
        <v>312</v>
      </c>
      <c r="KT260" s="25" t="s">
        <v>313</v>
      </c>
      <c r="KU260" s="24">
        <v>5</v>
      </c>
      <c r="KV260" s="24">
        <v>4</v>
      </c>
      <c r="KW260" s="24">
        <v>4</v>
      </c>
      <c r="KX260" s="24">
        <v>5</v>
      </c>
      <c r="KY260" s="24">
        <v>4</v>
      </c>
      <c r="KZ260" s="24">
        <v>5</v>
      </c>
      <c r="LA260" s="24">
        <v>5</v>
      </c>
      <c r="LB260" s="24">
        <v>4</v>
      </c>
      <c r="LC260" s="24">
        <v>4</v>
      </c>
      <c r="LD260" s="24">
        <v>5</v>
      </c>
      <c r="LE260" s="24">
        <v>3</v>
      </c>
      <c r="LF260" s="24">
        <v>4</v>
      </c>
      <c r="LG260" s="24">
        <v>4</v>
      </c>
      <c r="LH260" s="24">
        <v>2</v>
      </c>
      <c r="LI260" s="24">
        <v>5</v>
      </c>
      <c r="LJ260" s="24">
        <v>3</v>
      </c>
      <c r="LK260" s="24">
        <v>5</v>
      </c>
      <c r="LL260" s="24">
        <v>2</v>
      </c>
      <c r="LM260" s="24">
        <v>3</v>
      </c>
      <c r="LN260" s="24">
        <v>5</v>
      </c>
      <c r="LO260" s="24">
        <v>5</v>
      </c>
      <c r="LP260" s="24">
        <v>5</v>
      </c>
      <c r="LQ260" s="24">
        <v>5</v>
      </c>
      <c r="LR260" s="24">
        <v>5</v>
      </c>
      <c r="LS260" s="24">
        <v>4</v>
      </c>
      <c r="LT260" s="24">
        <v>5</v>
      </c>
      <c r="LU260" s="24">
        <v>5</v>
      </c>
      <c r="LV260" s="25" t="s">
        <v>6492</v>
      </c>
      <c r="LW260" s="25" t="s">
        <v>313</v>
      </c>
      <c r="LX260" s="25" t="s">
        <v>313</v>
      </c>
      <c r="LY260" s="25" t="s">
        <v>353</v>
      </c>
      <c r="LZ260" s="24">
        <v>58</v>
      </c>
      <c r="MA260">
        <f t="shared" si="233"/>
        <v>12</v>
      </c>
      <c r="MB260">
        <f t="shared" si="234"/>
        <v>8</v>
      </c>
      <c r="MC260">
        <f t="shared" si="235"/>
        <v>8</v>
      </c>
      <c r="MD260">
        <f t="shared" si="236"/>
        <v>6</v>
      </c>
      <c r="ME260">
        <f t="shared" si="266"/>
        <v>52</v>
      </c>
      <c r="MF260">
        <f t="shared" si="267"/>
        <v>2</v>
      </c>
      <c r="MG260">
        <f t="shared" si="268"/>
        <v>1.3333333333333333</v>
      </c>
      <c r="MH260">
        <f t="shared" si="269"/>
        <v>1.6</v>
      </c>
      <c r="MI260">
        <f t="shared" si="270"/>
        <v>1.2</v>
      </c>
      <c r="MJ260">
        <f t="shared" si="271"/>
        <v>4.333333333333333</v>
      </c>
      <c r="MK260">
        <f t="shared" si="272"/>
        <v>1.2</v>
      </c>
      <c r="ML260">
        <f t="shared" si="273"/>
        <v>2.6</v>
      </c>
      <c r="MM260">
        <f t="shared" si="274"/>
        <v>0</v>
      </c>
      <c r="MN260">
        <f t="shared" si="275"/>
        <v>3</v>
      </c>
      <c r="MO260">
        <f t="shared" si="276"/>
        <v>1</v>
      </c>
      <c r="MP260">
        <f t="shared" si="277"/>
        <v>2.6666666666666665</v>
      </c>
      <c r="MQ260">
        <f t="shared" si="278"/>
        <v>0.33333333333333331</v>
      </c>
      <c r="MR260">
        <f t="shared" si="279"/>
        <v>2.3333333333333335</v>
      </c>
      <c r="MS260">
        <f t="shared" si="280"/>
        <v>87.714285714285708</v>
      </c>
      <c r="MT260">
        <f t="shared" si="281"/>
        <v>67.142857142857139</v>
      </c>
      <c r="MU260" s="77">
        <f t="shared" si="237"/>
        <v>0</v>
      </c>
      <c r="MV260">
        <f t="shared" si="238"/>
        <v>0</v>
      </c>
      <c r="MW260">
        <v>0</v>
      </c>
      <c r="MX260">
        <v>0</v>
      </c>
      <c r="MY260">
        <f t="shared" si="239"/>
        <v>0</v>
      </c>
      <c r="MZ260">
        <v>0</v>
      </c>
      <c r="NA260">
        <v>0</v>
      </c>
      <c r="NB260">
        <f t="shared" si="240"/>
        <v>0</v>
      </c>
      <c r="NC260">
        <f t="shared" si="241"/>
        <v>0</v>
      </c>
      <c r="ND260">
        <f t="shared" si="242"/>
        <v>0</v>
      </c>
      <c r="NE260">
        <f t="shared" si="243"/>
        <v>0</v>
      </c>
      <c r="NF260">
        <f t="shared" si="244"/>
        <v>0</v>
      </c>
      <c r="NG260">
        <f t="shared" si="245"/>
        <v>0</v>
      </c>
      <c r="NH260">
        <f t="shared" si="246"/>
        <v>1</v>
      </c>
      <c r="NI260">
        <f t="shared" si="247"/>
        <v>0</v>
      </c>
      <c r="NJ260">
        <f t="shared" si="248"/>
        <v>0</v>
      </c>
      <c r="NK260">
        <f t="shared" si="249"/>
        <v>1</v>
      </c>
      <c r="NL260">
        <f t="shared" si="250"/>
        <v>0</v>
      </c>
      <c r="NM260">
        <f t="shared" si="251"/>
        <v>1</v>
      </c>
      <c r="NN260" s="77">
        <f t="shared" si="252"/>
        <v>0.5</v>
      </c>
      <c r="NO260" s="77">
        <f t="shared" si="253"/>
        <v>0</v>
      </c>
      <c r="NP260" s="77">
        <f t="shared" si="254"/>
        <v>1</v>
      </c>
      <c r="NQ260" s="77">
        <f t="shared" si="255"/>
        <v>0</v>
      </c>
      <c r="NR260" s="77">
        <f t="shared" si="256"/>
        <v>1</v>
      </c>
      <c r="NS260" s="77">
        <f t="shared" si="257"/>
        <v>0</v>
      </c>
      <c r="NT260" s="77">
        <f t="shared" si="258"/>
        <v>0</v>
      </c>
      <c r="NU260" s="77">
        <f t="shared" si="259"/>
        <v>1</v>
      </c>
      <c r="NV260" s="77">
        <f t="shared" si="260"/>
        <v>1</v>
      </c>
      <c r="NW260" s="77" t="e">
        <f>IF(LEN(VLOOKUP(I:I,#REF!, 2, 0))=0, "", VLOOKUP(I:I,#REF!, 2, 0))</f>
        <v>#REF!</v>
      </c>
      <c r="NX260" s="77" t="e">
        <f>IF(LEN(VLOOKUP(I:I,#REF!, 3, 0))=0, "", VLOOKUP(I:I,#REF!, 3, 0))</f>
        <v>#REF!</v>
      </c>
      <c r="NY260" s="77">
        <f t="shared" si="282"/>
        <v>0</v>
      </c>
      <c r="NZ260" s="77">
        <f t="shared" si="283"/>
        <v>0</v>
      </c>
      <c r="OA260" s="77">
        <f t="shared" si="284"/>
        <v>0</v>
      </c>
      <c r="OB260" s="77">
        <f t="shared" si="261"/>
        <v>0</v>
      </c>
      <c r="OC260">
        <f t="shared" si="262"/>
        <v>0</v>
      </c>
      <c r="OD260" s="77">
        <f t="shared" si="285"/>
        <v>0</v>
      </c>
      <c r="OE260">
        <f t="shared" si="263"/>
        <v>0.5</v>
      </c>
      <c r="OF260">
        <f t="shared" si="264"/>
        <v>0.54545454545454541</v>
      </c>
      <c r="OG260" t="e">
        <f t="shared" si="286"/>
        <v>#REF!</v>
      </c>
      <c r="OH260">
        <f t="shared" si="265"/>
        <v>0</v>
      </c>
      <c r="OI260">
        <f t="shared" si="287"/>
        <v>0</v>
      </c>
      <c r="OJ260" s="77">
        <f t="shared" si="288"/>
        <v>0</v>
      </c>
      <c r="OK260" t="e">
        <f>IF(LEN(VLOOKUP(I:I,#REF!, 2, 0))=0, "", VLOOKUP(I:I,#REF!, 2, 0))</f>
        <v>#REF!</v>
      </c>
      <c r="OL260" t="e">
        <f>IF(LEN(VLOOKUP(I:I,#REF!, 3, 0))=0, "", VLOOKUP(I:I,#REF!, 3, 0))</f>
        <v>#REF!</v>
      </c>
      <c r="OM260">
        <v>4</v>
      </c>
      <c r="ON260">
        <v>1</v>
      </c>
      <c r="OO260" s="1">
        <v>0</v>
      </c>
      <c r="OP260">
        <f t="shared" si="289"/>
        <v>6</v>
      </c>
      <c r="OQ260">
        <v>0</v>
      </c>
      <c r="OR260">
        <v>9</v>
      </c>
      <c r="OS260">
        <f t="shared" si="290"/>
        <v>11</v>
      </c>
    </row>
    <row r="261" spans="1:409" ht="18" customHeight="1">
      <c r="F261">
        <v>1</v>
      </c>
      <c r="G261">
        <v>1</v>
      </c>
      <c r="H261" s="112" t="s">
        <v>6493</v>
      </c>
      <c r="I261" s="112" t="s">
        <v>6493</v>
      </c>
      <c r="J261" s="22"/>
      <c r="K261" s="23">
        <v>44270.596944444442</v>
      </c>
      <c r="L261" s="23">
        <v>44270.656018518515</v>
      </c>
      <c r="M261" s="24">
        <v>100</v>
      </c>
      <c r="N261" s="24">
        <v>1</v>
      </c>
      <c r="O261" s="74">
        <v>1</v>
      </c>
      <c r="P261" s="25" t="s">
        <v>313</v>
      </c>
      <c r="Q261" s="24">
        <v>5103</v>
      </c>
      <c r="R261" s="24">
        <v>1</v>
      </c>
      <c r="S261" s="23">
        <v>44270.656034594911</v>
      </c>
      <c r="T261" s="25" t="s">
        <v>314</v>
      </c>
      <c r="U261" s="25" t="s">
        <v>2136</v>
      </c>
      <c r="V261" s="25" t="s">
        <v>2137</v>
      </c>
      <c r="W261" s="25" t="s">
        <v>4976</v>
      </c>
      <c r="X261" s="24">
        <v>25.978999999999999</v>
      </c>
      <c r="Y261" s="24">
        <v>33.04</v>
      </c>
      <c r="Z261" s="24">
        <v>35.36</v>
      </c>
      <c r="AA261" s="24">
        <v>5</v>
      </c>
      <c r="AB261" s="24">
        <v>3</v>
      </c>
      <c r="AC261" s="24">
        <v>0</v>
      </c>
      <c r="AD261" s="24">
        <v>2</v>
      </c>
      <c r="AE261" s="24">
        <v>0</v>
      </c>
      <c r="AF261" s="24">
        <v>2</v>
      </c>
      <c r="AG261" s="24">
        <v>0</v>
      </c>
      <c r="AH261" s="24">
        <v>2</v>
      </c>
      <c r="AI261" s="24">
        <v>1</v>
      </c>
      <c r="AJ261" s="25" t="s">
        <v>6494</v>
      </c>
      <c r="AK261" s="24">
        <v>5.7770000000000001</v>
      </c>
      <c r="AL261" s="24">
        <v>16.359000000000002</v>
      </c>
      <c r="AM261" s="24">
        <v>18.274000000000001</v>
      </c>
      <c r="AN261" s="24">
        <v>6</v>
      </c>
      <c r="AO261" s="24">
        <v>3</v>
      </c>
      <c r="AP261" s="24">
        <v>0</v>
      </c>
      <c r="AQ261" s="24">
        <v>6.7469999999999999</v>
      </c>
      <c r="AR261" s="24">
        <v>6.7469999999999999</v>
      </c>
      <c r="AS261" s="24">
        <v>190.214</v>
      </c>
      <c r="AT261" s="24">
        <v>1</v>
      </c>
      <c r="AU261" s="24">
        <v>380.31099999999998</v>
      </c>
      <c r="AV261" s="24">
        <v>524.79399999999998</v>
      </c>
      <c r="AW261" s="24">
        <v>525.33399999999995</v>
      </c>
      <c r="AX261" s="24">
        <v>5</v>
      </c>
      <c r="AY261" s="25" t="s">
        <v>5228</v>
      </c>
      <c r="AZ261" s="25" t="s">
        <v>377</v>
      </c>
      <c r="BA261" s="25"/>
      <c r="BB261" s="74">
        <v>1</v>
      </c>
      <c r="BC261" s="25" t="s">
        <v>6495</v>
      </c>
      <c r="BD261" s="24">
        <v>0</v>
      </c>
      <c r="BE261" s="24">
        <v>0</v>
      </c>
      <c r="BF261" s="24">
        <v>275.92099999999999</v>
      </c>
      <c r="BG261" s="24">
        <v>0</v>
      </c>
      <c r="BH261" s="24">
        <v>2.8340000000000001</v>
      </c>
      <c r="BI261" s="24">
        <v>10.504</v>
      </c>
      <c r="BJ261" s="24">
        <v>11.289</v>
      </c>
      <c r="BK261" s="24">
        <v>2</v>
      </c>
      <c r="BL261" s="25" t="s">
        <v>800</v>
      </c>
      <c r="BM261" s="24">
        <v>31.655999999999999</v>
      </c>
      <c r="BN261" s="24">
        <v>31.655999999999999</v>
      </c>
      <c r="BO261" s="24">
        <v>34.392000000000003</v>
      </c>
      <c r="BP261" s="24">
        <v>1</v>
      </c>
      <c r="BQ261" s="24">
        <v>97</v>
      </c>
      <c r="BR261" s="24">
        <v>100</v>
      </c>
      <c r="BS261" s="24">
        <v>126.184</v>
      </c>
      <c r="BT261" s="24">
        <v>456.678</v>
      </c>
      <c r="BU261" s="24">
        <v>457.55399999999997</v>
      </c>
      <c r="BV261" s="24">
        <v>21</v>
      </c>
      <c r="BW261" s="25" t="s">
        <v>6496</v>
      </c>
      <c r="BX261" s="25" t="s">
        <v>510</v>
      </c>
      <c r="BY261" s="25" t="s">
        <v>956</v>
      </c>
      <c r="BZ261" s="74">
        <v>1</v>
      </c>
      <c r="CA261" s="25" t="s">
        <v>6497</v>
      </c>
      <c r="CB261" s="24">
        <v>14.087</v>
      </c>
      <c r="CC261" s="24">
        <v>84.146000000000001</v>
      </c>
      <c r="CD261" s="24">
        <v>115.512</v>
      </c>
      <c r="CE261" s="24">
        <v>4</v>
      </c>
      <c r="CF261" s="24">
        <v>100</v>
      </c>
      <c r="CG261" s="24">
        <v>90</v>
      </c>
      <c r="CH261" s="24">
        <v>18.984000000000002</v>
      </c>
      <c r="CI261" s="24">
        <v>48.128</v>
      </c>
      <c r="CJ261" s="24">
        <v>50.137999999999998</v>
      </c>
      <c r="CK261" s="24">
        <v>8</v>
      </c>
      <c r="CL261" s="99" t="s">
        <v>1193</v>
      </c>
      <c r="CM261" s="96" t="s">
        <v>413</v>
      </c>
      <c r="CN261" s="24">
        <v>0</v>
      </c>
      <c r="CO261" s="24">
        <v>0</v>
      </c>
      <c r="CP261" s="24">
        <v>1089.855</v>
      </c>
      <c r="CQ261" s="24">
        <v>0</v>
      </c>
      <c r="CR261" s="24">
        <v>100</v>
      </c>
      <c r="CS261" s="24">
        <v>95</v>
      </c>
      <c r="CT261" s="24">
        <v>2</v>
      </c>
      <c r="CU261" s="24">
        <v>1</v>
      </c>
      <c r="CV261" s="25" t="s">
        <v>6498</v>
      </c>
      <c r="CW261" s="24">
        <v>0</v>
      </c>
      <c r="CX261" s="24">
        <v>0</v>
      </c>
      <c r="CY261" s="24">
        <v>184.94</v>
      </c>
      <c r="CZ261" s="24">
        <v>0</v>
      </c>
      <c r="DA261" s="24">
        <v>2.0720000000000001</v>
      </c>
      <c r="DB261" s="24">
        <v>2.0720000000000001</v>
      </c>
      <c r="DC261" s="24">
        <v>73.584999999999994</v>
      </c>
      <c r="DD261" s="24">
        <v>1</v>
      </c>
      <c r="DE261" s="25" t="s">
        <v>6499</v>
      </c>
      <c r="DF261" s="24">
        <v>0</v>
      </c>
      <c r="DG261" s="24">
        <v>0</v>
      </c>
      <c r="DH261" s="24">
        <v>40.756</v>
      </c>
      <c r="DI261" s="24">
        <v>0</v>
      </c>
      <c r="DJ261" s="24">
        <v>95</v>
      </c>
      <c r="DK261" s="24">
        <v>89</v>
      </c>
      <c r="DL261" s="24">
        <v>76.462000000000003</v>
      </c>
      <c r="DM261" s="24">
        <v>208.84800000000001</v>
      </c>
      <c r="DN261" s="24">
        <v>210.01900000000001</v>
      </c>
      <c r="DO261" s="24">
        <v>3</v>
      </c>
      <c r="DP261" s="25" t="s">
        <v>1715</v>
      </c>
      <c r="DQ261" s="25" t="s">
        <v>510</v>
      </c>
      <c r="DR261" s="25" t="s">
        <v>956</v>
      </c>
      <c r="DS261" s="74">
        <v>1</v>
      </c>
      <c r="DT261" s="25" t="s">
        <v>6500</v>
      </c>
      <c r="DU261" s="24">
        <v>0</v>
      </c>
      <c r="DV261" s="24">
        <v>0</v>
      </c>
      <c r="DW261" s="24">
        <v>88.727999999999994</v>
      </c>
      <c r="DX261" s="24">
        <v>0</v>
      </c>
      <c r="DY261" s="24">
        <v>80</v>
      </c>
      <c r="DZ261" s="24">
        <v>81</v>
      </c>
      <c r="EA261" s="24">
        <v>14.769</v>
      </c>
      <c r="EB261" s="24">
        <v>22.440999999999999</v>
      </c>
      <c r="EC261" s="24">
        <v>40.265000000000001</v>
      </c>
      <c r="ED261" s="24">
        <v>2</v>
      </c>
      <c r="EE261" s="96" t="s">
        <v>417</v>
      </c>
      <c r="EF261" s="96" t="s">
        <v>364</v>
      </c>
      <c r="EG261" s="24">
        <v>0</v>
      </c>
      <c r="EH261" s="24">
        <v>0</v>
      </c>
      <c r="EI261" s="24">
        <v>122.85299999999999</v>
      </c>
      <c r="EJ261" s="24">
        <v>0</v>
      </c>
      <c r="EK261" s="24">
        <v>96</v>
      </c>
      <c r="EL261" s="24">
        <v>88</v>
      </c>
      <c r="EM261" s="24">
        <v>2</v>
      </c>
      <c r="EN261" s="24">
        <v>1</v>
      </c>
      <c r="EO261" s="25" t="s">
        <v>6501</v>
      </c>
      <c r="EP261" s="24">
        <v>16.684000000000001</v>
      </c>
      <c r="EQ261" s="24">
        <v>16.684000000000001</v>
      </c>
      <c r="ER261" s="24">
        <v>19.076000000000001</v>
      </c>
      <c r="ES261" s="24">
        <v>1</v>
      </c>
      <c r="ET261" s="25" t="s">
        <v>326</v>
      </c>
      <c r="EU261" s="24">
        <v>23.245000000000001</v>
      </c>
      <c r="EV261" s="24">
        <v>118.90900000000001</v>
      </c>
      <c r="EW261" s="24">
        <v>250.846</v>
      </c>
      <c r="EX261" s="24">
        <v>3</v>
      </c>
      <c r="EY261" s="24">
        <v>98</v>
      </c>
      <c r="EZ261" s="24">
        <v>96</v>
      </c>
      <c r="FA261" s="24">
        <v>1.1339999999999999</v>
      </c>
      <c r="FB261" s="24">
        <v>60.191000000000003</v>
      </c>
      <c r="FC261" s="24">
        <v>61.972000000000001</v>
      </c>
      <c r="FD261" s="24">
        <v>7</v>
      </c>
      <c r="FE261" s="25" t="s">
        <v>6502</v>
      </c>
      <c r="FF261" s="24">
        <v>3</v>
      </c>
      <c r="FG261" s="24">
        <v>2</v>
      </c>
      <c r="FH261" s="24">
        <v>2</v>
      </c>
      <c r="FI261" s="24">
        <v>1</v>
      </c>
      <c r="FJ261" s="24">
        <v>1</v>
      </c>
      <c r="FK261" s="24">
        <v>0</v>
      </c>
      <c r="FL261" s="25" t="s">
        <v>313</v>
      </c>
      <c r="FM261" s="25" t="s">
        <v>313</v>
      </c>
      <c r="FN261" s="24">
        <v>1</v>
      </c>
      <c r="FO261" s="24">
        <v>29.521999999999998</v>
      </c>
      <c r="FP261" s="24">
        <v>122.258</v>
      </c>
      <c r="FQ261" s="24">
        <v>125.346</v>
      </c>
      <c r="FR261" s="24">
        <v>12</v>
      </c>
      <c r="FS261" s="25" t="s">
        <v>420</v>
      </c>
      <c r="FT261" s="25" t="s">
        <v>323</v>
      </c>
      <c r="FU261" s="25"/>
      <c r="FV261" s="74">
        <v>1</v>
      </c>
      <c r="FW261" s="25" t="s">
        <v>6503</v>
      </c>
      <c r="FX261" s="25" t="s">
        <v>343</v>
      </c>
      <c r="FY261" s="24">
        <v>8.3209999999999997</v>
      </c>
      <c r="FZ261" s="24">
        <v>158.75</v>
      </c>
      <c r="GA261" s="24">
        <v>160.41800000000001</v>
      </c>
      <c r="GB261" s="24">
        <v>13</v>
      </c>
      <c r="GC261" s="25" t="s">
        <v>6504</v>
      </c>
      <c r="GD261" s="25" t="s">
        <v>6505</v>
      </c>
      <c r="GE261" s="25" t="s">
        <v>1759</v>
      </c>
      <c r="GF261" s="74">
        <v>0</v>
      </c>
      <c r="GG261" s="25" t="s">
        <v>6506</v>
      </c>
      <c r="GH261" s="25" t="s">
        <v>339</v>
      </c>
      <c r="GI261" s="24">
        <v>32.264000000000003</v>
      </c>
      <c r="GJ261" s="24">
        <v>53.02</v>
      </c>
      <c r="GK261" s="24">
        <v>54.069000000000003</v>
      </c>
      <c r="GL261" s="24">
        <v>5</v>
      </c>
      <c r="GM261" s="24">
        <v>3</v>
      </c>
      <c r="GN261" s="25" t="s">
        <v>6507</v>
      </c>
      <c r="GO261" s="24">
        <v>8.3849999999999998</v>
      </c>
      <c r="GP261" s="24">
        <v>20.771999999999998</v>
      </c>
      <c r="GQ261" s="24">
        <v>23.042999999999999</v>
      </c>
      <c r="GR261" s="24">
        <v>4</v>
      </c>
      <c r="GS261" s="24">
        <v>2</v>
      </c>
      <c r="GT261" s="24">
        <v>2</v>
      </c>
      <c r="GU261" s="24">
        <v>2</v>
      </c>
      <c r="GV261" s="24">
        <v>3</v>
      </c>
      <c r="GW261" s="25" t="s">
        <v>336</v>
      </c>
      <c r="GX261" s="24">
        <v>11.683</v>
      </c>
      <c r="GY261" s="24">
        <v>68.542000000000002</v>
      </c>
      <c r="GZ261" s="24">
        <v>69.715999999999994</v>
      </c>
      <c r="HA261" s="24">
        <v>9</v>
      </c>
      <c r="HB261" s="24">
        <v>3</v>
      </c>
      <c r="HC261" s="24">
        <v>2</v>
      </c>
      <c r="HD261" s="24">
        <v>2</v>
      </c>
      <c r="HE261" s="24">
        <v>1</v>
      </c>
      <c r="HF261" s="24">
        <v>2</v>
      </c>
      <c r="HG261" s="24">
        <v>4</v>
      </c>
      <c r="HH261" s="24">
        <v>4</v>
      </c>
      <c r="HI261" s="25" t="s">
        <v>3684</v>
      </c>
      <c r="HJ261" s="25" t="s">
        <v>3685</v>
      </c>
      <c r="HK261" s="8"/>
      <c r="HL261" s="25" t="s">
        <v>6493</v>
      </c>
      <c r="HM261" s="23">
        <v>44273.618206018517</v>
      </c>
      <c r="HN261" s="23">
        <v>44273.65766203704</v>
      </c>
      <c r="HO261" s="24">
        <v>100</v>
      </c>
      <c r="HP261" s="24">
        <v>3409</v>
      </c>
      <c r="HQ261" s="24">
        <v>1</v>
      </c>
      <c r="HR261" s="23">
        <v>44273.657684097219</v>
      </c>
      <c r="HS261" s="25" t="s">
        <v>314</v>
      </c>
      <c r="HT261" s="25" t="s">
        <v>2136</v>
      </c>
      <c r="HU261" s="25" t="s">
        <v>2137</v>
      </c>
      <c r="HV261" s="25" t="s">
        <v>4976</v>
      </c>
      <c r="HW261" s="24">
        <v>1</v>
      </c>
      <c r="HX261" s="24">
        <v>2</v>
      </c>
      <c r="HY261" s="24">
        <v>1</v>
      </c>
      <c r="HZ261" s="24">
        <v>1</v>
      </c>
      <c r="IA261" s="24">
        <v>3</v>
      </c>
      <c r="IB261" s="24">
        <v>2</v>
      </c>
      <c r="IC261" s="24">
        <v>2</v>
      </c>
      <c r="ID261" s="24">
        <v>3</v>
      </c>
      <c r="IE261" s="25" t="s">
        <v>6508</v>
      </c>
      <c r="IF261" s="24">
        <v>3</v>
      </c>
      <c r="IG261" s="24">
        <v>2</v>
      </c>
      <c r="IH261" s="25" t="s">
        <v>427</v>
      </c>
      <c r="II261" s="25" t="s">
        <v>391</v>
      </c>
      <c r="IJ261" s="25"/>
      <c r="IK261" s="74">
        <v>1</v>
      </c>
      <c r="IL261" s="25" t="s">
        <v>428</v>
      </c>
      <c r="IM261" s="74">
        <v>33</v>
      </c>
      <c r="IN261" s="25"/>
      <c r="IO261" s="74">
        <v>1</v>
      </c>
      <c r="IP261" s="25" t="s">
        <v>6509</v>
      </c>
      <c r="IQ261" s="25" t="s">
        <v>1727</v>
      </c>
      <c r="IR261" s="74">
        <v>22</v>
      </c>
      <c r="IS261" s="25"/>
      <c r="IT261" s="74">
        <v>1</v>
      </c>
      <c r="IU261" s="25" t="s">
        <v>6510</v>
      </c>
      <c r="IV261" s="74">
        <v>15</v>
      </c>
      <c r="IW261" s="25"/>
      <c r="IX261" s="74">
        <v>0</v>
      </c>
      <c r="IY261" s="25" t="s">
        <v>6511</v>
      </c>
      <c r="IZ261" s="25" t="s">
        <v>435</v>
      </c>
      <c r="JA261" s="74">
        <v>40</v>
      </c>
      <c r="JB261" s="25"/>
      <c r="JC261" s="74">
        <v>1</v>
      </c>
      <c r="JD261" s="25" t="s">
        <v>665</v>
      </c>
      <c r="JE261" s="74">
        <v>50</v>
      </c>
      <c r="JF261" s="25"/>
      <c r="JG261" s="74">
        <v>0</v>
      </c>
      <c r="JH261" s="25" t="s">
        <v>6512</v>
      </c>
      <c r="JI261" s="24">
        <v>2</v>
      </c>
      <c r="JJ261" s="24">
        <v>1</v>
      </c>
      <c r="JK261" s="24">
        <v>2</v>
      </c>
      <c r="JL261" s="24">
        <v>3</v>
      </c>
      <c r="JM261" s="25" t="s">
        <v>6513</v>
      </c>
      <c r="JN261" s="24">
        <v>1</v>
      </c>
      <c r="JO261" s="24">
        <v>2</v>
      </c>
      <c r="JP261" s="24">
        <v>3</v>
      </c>
      <c r="JQ261" s="24">
        <v>2</v>
      </c>
      <c r="JR261" s="24">
        <v>1</v>
      </c>
      <c r="JS261" s="25" t="s">
        <v>6514</v>
      </c>
      <c r="JT261" s="24">
        <v>2</v>
      </c>
      <c r="JU261" s="24">
        <v>1</v>
      </c>
      <c r="JV261" s="25" t="s">
        <v>6515</v>
      </c>
      <c r="JW261" s="24">
        <v>2</v>
      </c>
      <c r="JX261" s="24">
        <v>2</v>
      </c>
      <c r="JY261" s="24">
        <v>0</v>
      </c>
      <c r="JZ261" s="24">
        <v>1</v>
      </c>
      <c r="KA261" s="24">
        <v>0</v>
      </c>
      <c r="KB261" s="25" t="s">
        <v>313</v>
      </c>
      <c r="KC261" s="25" t="s">
        <v>313</v>
      </c>
      <c r="KD261" s="24">
        <v>2</v>
      </c>
      <c r="KE261" s="24">
        <v>6.1059999999999999</v>
      </c>
      <c r="KF261" s="24">
        <v>23.157</v>
      </c>
      <c r="KG261" s="24">
        <v>24.905000000000001</v>
      </c>
      <c r="KH261" s="24">
        <v>5</v>
      </c>
      <c r="KI261" s="24">
        <v>1</v>
      </c>
      <c r="KJ261" s="24">
        <v>2</v>
      </c>
      <c r="KK261" s="24">
        <v>2</v>
      </c>
      <c r="KL261" s="24">
        <v>1</v>
      </c>
      <c r="KM261" s="24">
        <v>1</v>
      </c>
      <c r="KN261" s="24">
        <v>10</v>
      </c>
      <c r="KO261" s="24">
        <v>2</v>
      </c>
      <c r="KP261" s="25" t="s">
        <v>1246</v>
      </c>
      <c r="KQ261" s="25" t="s">
        <v>313</v>
      </c>
      <c r="KR261" s="24">
        <v>1</v>
      </c>
      <c r="KS261" s="25" t="s">
        <v>312</v>
      </c>
      <c r="KT261" s="25" t="s">
        <v>313</v>
      </c>
      <c r="KU261" s="24">
        <v>3</v>
      </c>
      <c r="KV261" s="24">
        <v>4</v>
      </c>
      <c r="KW261" s="24">
        <v>3</v>
      </c>
      <c r="KX261" s="24">
        <v>3</v>
      </c>
      <c r="KY261" s="24">
        <v>3</v>
      </c>
      <c r="KZ261" s="24">
        <v>3</v>
      </c>
      <c r="LA261" s="24">
        <v>4</v>
      </c>
      <c r="LB261" s="24">
        <v>3</v>
      </c>
      <c r="LC261" s="24">
        <v>4</v>
      </c>
      <c r="LD261" s="24">
        <v>3</v>
      </c>
      <c r="LE261" s="24">
        <v>3</v>
      </c>
      <c r="LF261" s="24">
        <v>3</v>
      </c>
      <c r="LG261" s="24">
        <v>4</v>
      </c>
      <c r="LH261" s="24">
        <v>2</v>
      </c>
      <c r="LI261" s="24">
        <v>3</v>
      </c>
      <c r="LJ261" s="24">
        <v>3</v>
      </c>
      <c r="LK261" s="24">
        <v>3</v>
      </c>
      <c r="LL261" s="24">
        <v>3</v>
      </c>
      <c r="LM261" s="24">
        <v>2</v>
      </c>
      <c r="LN261" s="24">
        <v>4</v>
      </c>
      <c r="LO261" s="24">
        <v>4</v>
      </c>
      <c r="LP261" s="24">
        <v>4</v>
      </c>
      <c r="LQ261" s="24">
        <v>4</v>
      </c>
      <c r="LR261" s="24">
        <v>4</v>
      </c>
      <c r="LS261" s="24">
        <v>4</v>
      </c>
      <c r="LT261" s="24">
        <v>3</v>
      </c>
      <c r="LU261" s="24">
        <v>4</v>
      </c>
      <c r="LV261" s="25" t="s">
        <v>6516</v>
      </c>
      <c r="LW261" s="25" t="s">
        <v>6517</v>
      </c>
      <c r="LX261" s="25" t="s">
        <v>6518</v>
      </c>
      <c r="LY261" s="25" t="s">
        <v>6519</v>
      </c>
      <c r="LZ261" s="24">
        <v>45</v>
      </c>
      <c r="MA261">
        <f t="shared" si="233"/>
        <v>7</v>
      </c>
      <c r="MB261">
        <f t="shared" si="234"/>
        <v>12</v>
      </c>
      <c r="MC261">
        <f t="shared" si="235"/>
        <v>10</v>
      </c>
      <c r="MD261">
        <f t="shared" si="236"/>
        <v>7</v>
      </c>
      <c r="ME261">
        <f t="shared" si="266"/>
        <v>39</v>
      </c>
      <c r="MF261">
        <f t="shared" si="267"/>
        <v>1.1666666666666667</v>
      </c>
      <c r="MG261">
        <f t="shared" si="268"/>
        <v>2</v>
      </c>
      <c r="MH261">
        <f t="shared" si="269"/>
        <v>2</v>
      </c>
      <c r="MI261">
        <f t="shared" si="270"/>
        <v>1.4</v>
      </c>
      <c r="MJ261">
        <f t="shared" si="271"/>
        <v>3.25</v>
      </c>
      <c r="MK261">
        <f t="shared" si="272"/>
        <v>0.6</v>
      </c>
      <c r="ML261">
        <f t="shared" si="273"/>
        <v>2.4</v>
      </c>
      <c r="MM261">
        <f t="shared" si="274"/>
        <v>2</v>
      </c>
      <c r="MN261">
        <f t="shared" si="275"/>
        <v>2</v>
      </c>
      <c r="MO261">
        <f t="shared" si="276"/>
        <v>0.83333333333333337</v>
      </c>
      <c r="MP261">
        <f t="shared" si="277"/>
        <v>2.3333333333333335</v>
      </c>
      <c r="MQ261">
        <f t="shared" si="278"/>
        <v>1</v>
      </c>
      <c r="MR261">
        <f t="shared" si="279"/>
        <v>2.3333333333333335</v>
      </c>
      <c r="MS261">
        <f t="shared" si="280"/>
        <v>95.142857142857139</v>
      </c>
      <c r="MT261">
        <f t="shared" si="281"/>
        <v>91.285714285714292</v>
      </c>
      <c r="MU261" s="77">
        <f t="shared" si="237"/>
        <v>1</v>
      </c>
      <c r="MV261">
        <f t="shared" si="238"/>
        <v>1</v>
      </c>
      <c r="MW261">
        <v>0</v>
      </c>
      <c r="MX261">
        <v>0</v>
      </c>
      <c r="MY261">
        <f t="shared" si="239"/>
        <v>1</v>
      </c>
      <c r="MZ261">
        <v>1</v>
      </c>
      <c r="NA261">
        <v>1</v>
      </c>
      <c r="NB261">
        <f t="shared" si="240"/>
        <v>1</v>
      </c>
      <c r="NC261">
        <f t="shared" si="241"/>
        <v>0</v>
      </c>
      <c r="ND261">
        <f t="shared" si="242"/>
        <v>0</v>
      </c>
      <c r="NE261">
        <f t="shared" si="243"/>
        <v>1</v>
      </c>
      <c r="NF261">
        <f t="shared" si="244"/>
        <v>0</v>
      </c>
      <c r="NG261">
        <f t="shared" si="245"/>
        <v>0</v>
      </c>
      <c r="NH261">
        <f t="shared" si="246"/>
        <v>1</v>
      </c>
      <c r="NI261">
        <f t="shared" si="247"/>
        <v>1</v>
      </c>
      <c r="NJ261">
        <f t="shared" si="248"/>
        <v>1</v>
      </c>
      <c r="NK261">
        <f t="shared" si="249"/>
        <v>0</v>
      </c>
      <c r="NL261">
        <f t="shared" si="250"/>
        <v>1</v>
      </c>
      <c r="NM261">
        <f t="shared" si="251"/>
        <v>0</v>
      </c>
      <c r="NN261" s="77">
        <f t="shared" si="252"/>
        <v>1</v>
      </c>
      <c r="NO261" s="77">
        <f t="shared" si="253"/>
        <v>0</v>
      </c>
      <c r="NP261" s="77">
        <f t="shared" si="254"/>
        <v>1</v>
      </c>
      <c r="NQ261" s="77">
        <f t="shared" si="255"/>
        <v>1</v>
      </c>
      <c r="NR261" s="77">
        <f t="shared" si="256"/>
        <v>0</v>
      </c>
      <c r="NS261" s="77">
        <f t="shared" si="257"/>
        <v>0</v>
      </c>
      <c r="NT261" s="77">
        <f t="shared" si="258"/>
        <v>1</v>
      </c>
      <c r="NU261" s="77">
        <f t="shared" si="259"/>
        <v>1</v>
      </c>
      <c r="NV261" s="77">
        <f t="shared" si="260"/>
        <v>1</v>
      </c>
      <c r="NW261" s="77" t="e">
        <f>IF(LEN(VLOOKUP(I:I,#REF!, 2, 0))=0, "", VLOOKUP(I:I,#REF!, 2, 0))</f>
        <v>#REF!</v>
      </c>
      <c r="NX261" s="77" t="e">
        <f>IF(LEN(VLOOKUP(I:I,#REF!, 3, 0))=0, "", VLOOKUP(I:I,#REF!, 3, 0))</f>
        <v>#REF!</v>
      </c>
      <c r="NY261" s="77">
        <f t="shared" si="282"/>
        <v>0.66666666666666663</v>
      </c>
      <c r="NZ261" s="77">
        <f t="shared" si="283"/>
        <v>0.5</v>
      </c>
      <c r="OA261" s="77">
        <f t="shared" si="284"/>
        <v>1</v>
      </c>
      <c r="OB261" s="77">
        <f t="shared" si="261"/>
        <v>0.33333333333333331</v>
      </c>
      <c r="OC261">
        <f t="shared" si="262"/>
        <v>0.5</v>
      </c>
      <c r="OD261" s="77">
        <f t="shared" si="285"/>
        <v>0.25</v>
      </c>
      <c r="OE261">
        <f t="shared" si="263"/>
        <v>0.66666666666666663</v>
      </c>
      <c r="OF261">
        <f t="shared" si="264"/>
        <v>0.72727272727272729</v>
      </c>
      <c r="OG261" t="e">
        <f t="shared" si="286"/>
        <v>#REF!</v>
      </c>
      <c r="OH261">
        <f t="shared" si="265"/>
        <v>0.5</v>
      </c>
      <c r="OI261">
        <f t="shared" si="287"/>
        <v>0.75</v>
      </c>
      <c r="OJ261" s="77">
        <f t="shared" si="288"/>
        <v>0.375</v>
      </c>
      <c r="OK261" t="e">
        <f>IF(LEN(VLOOKUP(I:I,#REF!, 2, 0))=0, "", VLOOKUP(I:I,#REF!, 2, 0))</f>
        <v>#REF!</v>
      </c>
      <c r="OL261" t="e">
        <f>IF(LEN(VLOOKUP(I:I,#REF!, 3, 0))=0, "", VLOOKUP(I:I,#REF!, 3, 0))</f>
        <v>#REF!</v>
      </c>
      <c r="OM261">
        <v>5</v>
      </c>
      <c r="ON261">
        <v>1</v>
      </c>
      <c r="OO261" s="109">
        <v>1</v>
      </c>
      <c r="OP261">
        <f t="shared" si="289"/>
        <v>9</v>
      </c>
      <c r="OQ261">
        <v>0</v>
      </c>
      <c r="OR261">
        <v>9</v>
      </c>
      <c r="OS261">
        <f t="shared" si="290"/>
        <v>5</v>
      </c>
    </row>
    <row r="262" spans="1:409" ht="18" customHeight="1">
      <c r="F262">
        <v>1</v>
      </c>
      <c r="G262">
        <v>1</v>
      </c>
      <c r="H262" s="110" t="s">
        <v>3225</v>
      </c>
      <c r="I262" s="110" t="s">
        <v>3225</v>
      </c>
      <c r="J262" s="5"/>
      <c r="K262" s="6">
        <v>44270.592870370368</v>
      </c>
      <c r="L262" s="6">
        <v>44270.669479166667</v>
      </c>
      <c r="M262" s="7">
        <v>100</v>
      </c>
      <c r="N262" s="7">
        <v>2</v>
      </c>
      <c r="O262" s="73">
        <v>1</v>
      </c>
      <c r="P262" s="4" t="s">
        <v>313</v>
      </c>
      <c r="Q262" s="7">
        <v>6618</v>
      </c>
      <c r="R262" s="7">
        <v>1</v>
      </c>
      <c r="S262" s="6">
        <v>44270.669495856484</v>
      </c>
      <c r="T262" s="4" t="s">
        <v>314</v>
      </c>
      <c r="U262" s="4" t="s">
        <v>2136</v>
      </c>
      <c r="V262" s="4" t="s">
        <v>2137</v>
      </c>
      <c r="W262" s="4" t="s">
        <v>979</v>
      </c>
      <c r="X262" s="7">
        <v>5.1769999999999996</v>
      </c>
      <c r="Y262" s="7">
        <v>30.72</v>
      </c>
      <c r="Z262" s="7">
        <v>36.404000000000003</v>
      </c>
      <c r="AA262" s="7">
        <v>5</v>
      </c>
      <c r="AB262" s="7">
        <v>4</v>
      </c>
      <c r="AC262" s="7">
        <v>0</v>
      </c>
      <c r="AD262" s="7">
        <v>0</v>
      </c>
      <c r="AE262" s="7">
        <v>0</v>
      </c>
      <c r="AF262" s="7">
        <v>2</v>
      </c>
      <c r="AG262" s="7">
        <v>2</v>
      </c>
      <c r="AH262" s="7">
        <v>0</v>
      </c>
      <c r="AI262" s="7">
        <v>0</v>
      </c>
      <c r="AJ262" s="4" t="s">
        <v>3226</v>
      </c>
      <c r="AK262" s="7">
        <v>5.5910000000000002</v>
      </c>
      <c r="AL262" s="7">
        <v>7.8449999999999998</v>
      </c>
      <c r="AM262" s="7">
        <v>11.13</v>
      </c>
      <c r="AN262" s="7">
        <v>2</v>
      </c>
      <c r="AO262" s="7">
        <v>4</v>
      </c>
      <c r="AP262" s="7">
        <v>0</v>
      </c>
      <c r="AQ262" s="7">
        <v>0</v>
      </c>
      <c r="AR262" s="7">
        <v>0</v>
      </c>
      <c r="AS262" s="7">
        <v>161.28200000000001</v>
      </c>
      <c r="AT262" s="7">
        <v>0</v>
      </c>
      <c r="AU262" s="7">
        <v>213.29900000000001</v>
      </c>
      <c r="AV262" s="7">
        <v>302.2</v>
      </c>
      <c r="AW262" s="7">
        <v>308.06200000000001</v>
      </c>
      <c r="AX262" s="7">
        <v>3</v>
      </c>
      <c r="AY262" s="4" t="s">
        <v>2959</v>
      </c>
      <c r="AZ262" s="4" t="s">
        <v>377</v>
      </c>
      <c r="BA262" s="4"/>
      <c r="BB262" s="73">
        <v>1</v>
      </c>
      <c r="BC262" s="4" t="s">
        <v>3227</v>
      </c>
      <c r="BD262" s="7">
        <v>306.81700000000001</v>
      </c>
      <c r="BE262" s="7">
        <v>306.81700000000001</v>
      </c>
      <c r="BF262" s="7">
        <v>568.47799999999995</v>
      </c>
      <c r="BG262" s="7">
        <v>1</v>
      </c>
      <c r="BH262" s="7">
        <v>7.7050000000000001</v>
      </c>
      <c r="BI262" s="7">
        <v>22.324000000000002</v>
      </c>
      <c r="BJ262" s="7">
        <v>26.670999999999999</v>
      </c>
      <c r="BK262" s="7">
        <v>3</v>
      </c>
      <c r="BL262" s="4" t="s">
        <v>377</v>
      </c>
      <c r="BM262" s="7">
        <v>0</v>
      </c>
      <c r="BN262" s="7">
        <v>0</v>
      </c>
      <c r="BO262" s="7">
        <v>55.872999999999998</v>
      </c>
      <c r="BP262" s="7">
        <v>0</v>
      </c>
      <c r="BQ262" s="7">
        <v>100</v>
      </c>
      <c r="BR262" s="7">
        <v>100</v>
      </c>
      <c r="BS262" s="7">
        <v>176.08099999999999</v>
      </c>
      <c r="BT262" s="7">
        <v>179.97399999999999</v>
      </c>
      <c r="BU262" s="7">
        <v>232.93299999999999</v>
      </c>
      <c r="BV262" s="7">
        <v>2</v>
      </c>
      <c r="BW262" s="4" t="s">
        <v>516</v>
      </c>
      <c r="BX262" s="4" t="s">
        <v>516</v>
      </c>
      <c r="BY262" s="4"/>
      <c r="BZ262" s="73">
        <v>0</v>
      </c>
      <c r="CA262" s="4" t="s">
        <v>3228</v>
      </c>
      <c r="CB262" s="7">
        <v>1.0229999999999999</v>
      </c>
      <c r="CC262" s="7">
        <v>1.0229999999999999</v>
      </c>
      <c r="CD262" s="7">
        <v>147.74700000000001</v>
      </c>
      <c r="CE262" s="7">
        <v>1</v>
      </c>
      <c r="CF262" s="7">
        <v>100</v>
      </c>
      <c r="CG262" s="7">
        <v>99</v>
      </c>
      <c r="CH262" s="7">
        <v>41.341000000000001</v>
      </c>
      <c r="CI262" s="7">
        <v>75.927000000000007</v>
      </c>
      <c r="CJ262" s="7">
        <v>83.936999999999998</v>
      </c>
      <c r="CK262" s="7">
        <v>2</v>
      </c>
      <c r="CL262" s="97" t="s">
        <v>3229</v>
      </c>
      <c r="CM262" s="94" t="s">
        <v>3230</v>
      </c>
      <c r="CN262" s="7">
        <v>0</v>
      </c>
      <c r="CO262" s="7">
        <v>0</v>
      </c>
      <c r="CP262" s="7">
        <v>163.87700000000001</v>
      </c>
      <c r="CQ262" s="7">
        <v>0</v>
      </c>
      <c r="CR262" s="7">
        <v>100</v>
      </c>
      <c r="CS262" s="7">
        <v>100</v>
      </c>
      <c r="CT262" s="7">
        <v>4</v>
      </c>
      <c r="CU262" s="7">
        <v>0</v>
      </c>
      <c r="CV262" s="4" t="s">
        <v>3231</v>
      </c>
      <c r="CW262" s="7">
        <v>0</v>
      </c>
      <c r="CX262" s="7">
        <v>0</v>
      </c>
      <c r="CY262" s="7">
        <v>250.66800000000001</v>
      </c>
      <c r="CZ262" s="7">
        <v>0</v>
      </c>
      <c r="DA262" s="7">
        <v>3.028</v>
      </c>
      <c r="DB262" s="7">
        <v>3.028</v>
      </c>
      <c r="DC262" s="7">
        <v>15.116</v>
      </c>
      <c r="DD262" s="7">
        <v>1</v>
      </c>
      <c r="DE262" s="4" t="s">
        <v>377</v>
      </c>
      <c r="DF262" s="7">
        <v>0</v>
      </c>
      <c r="DG262" s="7">
        <v>0</v>
      </c>
      <c r="DH262" s="7">
        <v>37.139000000000003</v>
      </c>
      <c r="DI262" s="7">
        <v>0</v>
      </c>
      <c r="DJ262" s="7">
        <v>100</v>
      </c>
      <c r="DK262" s="7">
        <v>90</v>
      </c>
      <c r="DL262" s="7">
        <v>46.982999999999997</v>
      </c>
      <c r="DM262" s="7">
        <v>128.172</v>
      </c>
      <c r="DN262" s="7">
        <v>206.96</v>
      </c>
      <c r="DO262" s="7">
        <v>5</v>
      </c>
      <c r="DP262" s="4" t="s">
        <v>480</v>
      </c>
      <c r="DQ262" s="4" t="s">
        <v>411</v>
      </c>
      <c r="DR262" s="4"/>
      <c r="DS262" s="73">
        <v>0</v>
      </c>
      <c r="DT262" s="4" t="s">
        <v>3232</v>
      </c>
      <c r="DU262" s="7">
        <v>0</v>
      </c>
      <c r="DV262" s="7">
        <v>0</v>
      </c>
      <c r="DW262" s="7">
        <v>79.393000000000001</v>
      </c>
      <c r="DX262" s="7">
        <v>0</v>
      </c>
      <c r="DY262" s="7">
        <v>100</v>
      </c>
      <c r="DZ262" s="7">
        <v>98</v>
      </c>
      <c r="EA262" s="7">
        <v>13.74</v>
      </c>
      <c r="EB262" s="7">
        <v>61.054000000000002</v>
      </c>
      <c r="EC262" s="7">
        <v>63.872999999999998</v>
      </c>
      <c r="ED262" s="7">
        <v>5</v>
      </c>
      <c r="EE262" s="94" t="s">
        <v>417</v>
      </c>
      <c r="EF262" s="94" t="s">
        <v>364</v>
      </c>
      <c r="EG262" s="7">
        <v>0</v>
      </c>
      <c r="EH262" s="7">
        <v>0</v>
      </c>
      <c r="EI262" s="7">
        <v>164.922</v>
      </c>
      <c r="EJ262" s="7">
        <v>0</v>
      </c>
      <c r="EK262" s="7">
        <v>100</v>
      </c>
      <c r="EL262" s="7">
        <v>100</v>
      </c>
      <c r="EM262" s="7">
        <v>4</v>
      </c>
      <c r="EN262" s="7">
        <v>0</v>
      </c>
      <c r="EO262" s="4" t="s">
        <v>3233</v>
      </c>
      <c r="EP262" s="7">
        <v>138.5</v>
      </c>
      <c r="EQ262" s="7">
        <v>184.68799999999999</v>
      </c>
      <c r="ER262" s="7">
        <v>187.001</v>
      </c>
      <c r="ES262" s="7">
        <v>2</v>
      </c>
      <c r="ET262" s="4" t="s">
        <v>460</v>
      </c>
      <c r="EU262" s="7">
        <v>0</v>
      </c>
      <c r="EV262" s="7">
        <v>0</v>
      </c>
      <c r="EW262" s="7">
        <v>333.73700000000002</v>
      </c>
      <c r="EX262" s="7">
        <v>0</v>
      </c>
      <c r="EY262" s="7">
        <v>100</v>
      </c>
      <c r="EZ262" s="7">
        <v>100</v>
      </c>
      <c r="FA262" s="7">
        <v>9.3949999999999996</v>
      </c>
      <c r="FB262" s="7">
        <v>110.88500000000001</v>
      </c>
      <c r="FC262" s="7">
        <v>136.148</v>
      </c>
      <c r="FD262" s="7">
        <v>5</v>
      </c>
      <c r="FE262" s="4" t="s">
        <v>3234</v>
      </c>
      <c r="FF262" s="7">
        <v>4</v>
      </c>
      <c r="FG262" s="7">
        <v>2</v>
      </c>
      <c r="FH262" s="7">
        <v>4</v>
      </c>
      <c r="FI262" s="7">
        <v>0</v>
      </c>
      <c r="FJ262" s="7">
        <v>1</v>
      </c>
      <c r="FK262" s="7">
        <v>0</v>
      </c>
      <c r="FL262" s="4" t="s">
        <v>313</v>
      </c>
      <c r="FM262" s="4" t="s">
        <v>313</v>
      </c>
      <c r="FN262" s="7">
        <v>1</v>
      </c>
      <c r="FO262" s="7">
        <v>450.77199999999999</v>
      </c>
      <c r="FP262" s="7">
        <v>497.13400000000001</v>
      </c>
      <c r="FQ262" s="7">
        <v>502.75900000000001</v>
      </c>
      <c r="FR262" s="7">
        <v>5</v>
      </c>
      <c r="FS262" s="4" t="s">
        <v>323</v>
      </c>
      <c r="FT262" s="4" t="s">
        <v>323</v>
      </c>
      <c r="FU262" s="4"/>
      <c r="FV262" s="73">
        <v>1</v>
      </c>
      <c r="FW262" s="4" t="s">
        <v>3235</v>
      </c>
      <c r="FX262" s="4" t="s">
        <v>370</v>
      </c>
      <c r="FY262" s="7">
        <v>266.7</v>
      </c>
      <c r="FZ262" s="7">
        <v>392.69799999999998</v>
      </c>
      <c r="GA262" s="7">
        <v>394.24700000000001</v>
      </c>
      <c r="GB262" s="7">
        <v>6</v>
      </c>
      <c r="GC262" s="4" t="s">
        <v>3236</v>
      </c>
      <c r="GD262" s="4" t="s">
        <v>3236</v>
      </c>
      <c r="GE262" s="4"/>
      <c r="GF262" s="73">
        <v>0</v>
      </c>
      <c r="GG262" s="4" t="s">
        <v>3237</v>
      </c>
      <c r="GH262" s="4" t="s">
        <v>343</v>
      </c>
      <c r="GI262" s="7">
        <v>74.596999999999994</v>
      </c>
      <c r="GJ262" s="7">
        <v>745.59699999999998</v>
      </c>
      <c r="GK262" s="7">
        <v>747.91800000000001</v>
      </c>
      <c r="GL262" s="7">
        <v>10</v>
      </c>
      <c r="GM262" s="7">
        <v>2</v>
      </c>
      <c r="GN262" s="4" t="s">
        <v>3238</v>
      </c>
      <c r="GO262" s="7">
        <v>89.941000000000003</v>
      </c>
      <c r="GP262" s="7">
        <v>89.941000000000003</v>
      </c>
      <c r="GQ262" s="7">
        <v>91.850999999999999</v>
      </c>
      <c r="GR262" s="7">
        <v>1</v>
      </c>
      <c r="GS262" s="7">
        <v>1</v>
      </c>
      <c r="GT262" s="7">
        <v>4</v>
      </c>
      <c r="GU262" s="7">
        <v>0</v>
      </c>
      <c r="GV262" s="7">
        <v>2</v>
      </c>
      <c r="GW262" s="4" t="s">
        <v>965</v>
      </c>
      <c r="GX262" s="7">
        <v>12.725</v>
      </c>
      <c r="GY262" s="7">
        <v>75.513999999999996</v>
      </c>
      <c r="GZ262" s="7">
        <v>76.879000000000005</v>
      </c>
      <c r="HA262" s="7">
        <v>11</v>
      </c>
      <c r="HB262" s="7">
        <v>2</v>
      </c>
      <c r="HC262" s="7">
        <v>3</v>
      </c>
      <c r="HD262" s="7">
        <v>2</v>
      </c>
      <c r="HE262" s="7">
        <v>1</v>
      </c>
      <c r="HF262" s="7">
        <v>2</v>
      </c>
      <c r="HG262" s="7">
        <v>1</v>
      </c>
      <c r="HH262" s="7">
        <v>1</v>
      </c>
      <c r="HI262" s="4" t="s">
        <v>346</v>
      </c>
      <c r="HJ262" s="4" t="s">
        <v>347</v>
      </c>
      <c r="HK262" s="8"/>
      <c r="HL262" s="4" t="s">
        <v>3225</v>
      </c>
      <c r="HM262" s="6">
        <v>44273.601215277777</v>
      </c>
      <c r="HN262" s="6">
        <v>44273.670335648145</v>
      </c>
      <c r="HO262" s="7">
        <v>100</v>
      </c>
      <c r="HP262" s="7">
        <v>5971</v>
      </c>
      <c r="HQ262" s="7">
        <v>1</v>
      </c>
      <c r="HR262" s="6">
        <v>44273.670350578701</v>
      </c>
      <c r="HS262" s="4" t="s">
        <v>314</v>
      </c>
      <c r="HT262" s="4" t="s">
        <v>2136</v>
      </c>
      <c r="HU262" s="4" t="s">
        <v>2137</v>
      </c>
      <c r="HV262" s="4" t="s">
        <v>979</v>
      </c>
      <c r="HW262" s="7">
        <v>1</v>
      </c>
      <c r="HX262" s="7">
        <v>0</v>
      </c>
      <c r="HY262" s="7">
        <v>1</v>
      </c>
      <c r="HZ262" s="7">
        <v>1</v>
      </c>
      <c r="IA262" s="7">
        <v>1</v>
      </c>
      <c r="IB262" s="7">
        <v>1</v>
      </c>
      <c r="IC262" s="7">
        <v>1</v>
      </c>
      <c r="ID262" s="7">
        <v>1</v>
      </c>
      <c r="IE262" s="4" t="s">
        <v>333</v>
      </c>
      <c r="IF262" s="7">
        <v>4</v>
      </c>
      <c r="IG262" s="7">
        <v>0</v>
      </c>
      <c r="IH262" s="4" t="s">
        <v>633</v>
      </c>
      <c r="II262" s="4" t="s">
        <v>633</v>
      </c>
      <c r="IJ262" s="4"/>
      <c r="IK262" s="73">
        <v>0</v>
      </c>
      <c r="IL262" s="73">
        <v>21</v>
      </c>
      <c r="IM262" s="73">
        <v>21</v>
      </c>
      <c r="IN262" s="4"/>
      <c r="IO262" s="73">
        <v>0</v>
      </c>
      <c r="IP262" s="4" t="s">
        <v>3239</v>
      </c>
      <c r="IQ262" s="4" t="s">
        <v>1727</v>
      </c>
      <c r="IR262" s="73">
        <v>22</v>
      </c>
      <c r="IS262" s="4"/>
      <c r="IT262" s="73">
        <v>1</v>
      </c>
      <c r="IU262" s="73">
        <v>13</v>
      </c>
      <c r="IV262" s="73">
        <v>13</v>
      </c>
      <c r="IW262" s="4"/>
      <c r="IX262" s="73">
        <v>0</v>
      </c>
      <c r="IY262" s="4" t="s">
        <v>3240</v>
      </c>
      <c r="IZ262" s="4" t="s">
        <v>3241</v>
      </c>
      <c r="JA262" s="73">
        <v>16</v>
      </c>
      <c r="JB262" s="4"/>
      <c r="JC262" s="73">
        <v>0</v>
      </c>
      <c r="JD262" s="73">
        <v>60</v>
      </c>
      <c r="JE262" s="73">
        <v>60</v>
      </c>
      <c r="JF262" s="4"/>
      <c r="JG262" s="73">
        <v>1</v>
      </c>
      <c r="JH262" s="4" t="s">
        <v>3242</v>
      </c>
      <c r="JI262" s="7">
        <v>3</v>
      </c>
      <c r="JJ262" s="7">
        <v>0</v>
      </c>
      <c r="JK262" s="7">
        <v>2</v>
      </c>
      <c r="JL262" s="7">
        <v>1</v>
      </c>
      <c r="JM262" s="4" t="s">
        <v>3243</v>
      </c>
      <c r="JN262" s="7">
        <v>1</v>
      </c>
      <c r="JO262" s="7">
        <v>2</v>
      </c>
      <c r="JP262" s="7">
        <v>2</v>
      </c>
      <c r="JQ262" s="7">
        <v>3</v>
      </c>
      <c r="JR262" s="7">
        <v>1</v>
      </c>
      <c r="JS262" s="4" t="s">
        <v>3244</v>
      </c>
      <c r="JT262" s="7">
        <v>1</v>
      </c>
      <c r="JU262" s="7">
        <v>3</v>
      </c>
      <c r="JV262" s="4" t="s">
        <v>3245</v>
      </c>
      <c r="JW262" s="7">
        <v>2</v>
      </c>
      <c r="JX262" s="7">
        <v>4</v>
      </c>
      <c r="JY262" s="7">
        <v>0</v>
      </c>
      <c r="JZ262" s="7">
        <v>1</v>
      </c>
      <c r="KA262" s="7">
        <v>0</v>
      </c>
      <c r="KB262" s="4" t="s">
        <v>313</v>
      </c>
      <c r="KC262" s="4" t="s">
        <v>313</v>
      </c>
      <c r="KD262" s="7">
        <v>2</v>
      </c>
      <c r="KE262" s="7">
        <v>6.9</v>
      </c>
      <c r="KF262" s="7">
        <v>23.187000000000001</v>
      </c>
      <c r="KG262" s="7">
        <v>24.800999999999998</v>
      </c>
      <c r="KH262" s="7">
        <v>5</v>
      </c>
      <c r="KI262" s="7">
        <v>2</v>
      </c>
      <c r="KJ262" s="7">
        <v>1</v>
      </c>
      <c r="KK262" s="7">
        <v>1</v>
      </c>
      <c r="KL262" s="7">
        <v>1</v>
      </c>
      <c r="KM262" s="7">
        <v>2</v>
      </c>
      <c r="KN262" s="7">
        <v>10</v>
      </c>
      <c r="KO262" s="7">
        <v>2</v>
      </c>
      <c r="KP262" s="4" t="s">
        <v>322</v>
      </c>
      <c r="KQ262" s="4" t="s">
        <v>313</v>
      </c>
      <c r="KR262" s="7">
        <v>1</v>
      </c>
      <c r="KS262" s="4" t="s">
        <v>633</v>
      </c>
      <c r="KT262" s="4" t="s">
        <v>313</v>
      </c>
      <c r="KU262" s="7">
        <v>4</v>
      </c>
      <c r="KV262" s="7">
        <v>4</v>
      </c>
      <c r="KW262" s="7">
        <v>3</v>
      </c>
      <c r="KX262" s="7">
        <v>2</v>
      </c>
      <c r="KY262" s="7">
        <v>3</v>
      </c>
      <c r="KZ262" s="7">
        <v>3</v>
      </c>
      <c r="LA262" s="7">
        <v>3</v>
      </c>
      <c r="LB262" s="7">
        <v>4</v>
      </c>
      <c r="LC262" s="7">
        <v>1</v>
      </c>
      <c r="LD262" s="7">
        <v>5</v>
      </c>
      <c r="LE262" s="7">
        <v>5</v>
      </c>
      <c r="LF262" s="7">
        <v>5</v>
      </c>
      <c r="LG262" s="7">
        <v>3</v>
      </c>
      <c r="LH262" s="7">
        <v>2</v>
      </c>
      <c r="LI262" s="7">
        <v>4</v>
      </c>
      <c r="LJ262" s="7">
        <v>3</v>
      </c>
      <c r="LK262" s="7">
        <v>3</v>
      </c>
      <c r="LL262" s="7">
        <v>2</v>
      </c>
      <c r="LM262" s="7">
        <v>2</v>
      </c>
      <c r="LN262" s="7">
        <v>4</v>
      </c>
      <c r="LO262" s="7">
        <v>4</v>
      </c>
      <c r="LP262" s="7">
        <v>5</v>
      </c>
      <c r="LQ262" s="7">
        <v>5</v>
      </c>
      <c r="LR262" s="7">
        <v>4</v>
      </c>
      <c r="LS262" s="7">
        <v>3</v>
      </c>
      <c r="LT262" s="7">
        <v>3</v>
      </c>
      <c r="LU262" s="7">
        <v>4</v>
      </c>
      <c r="LV262" s="4" t="s">
        <v>3246</v>
      </c>
      <c r="LW262" s="4" t="s">
        <v>948</v>
      </c>
      <c r="LX262" s="4" t="s">
        <v>637</v>
      </c>
      <c r="LY262" s="4" t="s">
        <v>3247</v>
      </c>
      <c r="LZ262" s="7">
        <v>47</v>
      </c>
      <c r="MA262">
        <f t="shared" si="233"/>
        <v>4</v>
      </c>
      <c r="MB262">
        <f t="shared" si="234"/>
        <v>6</v>
      </c>
      <c r="MC262">
        <f t="shared" si="235"/>
        <v>10</v>
      </c>
      <c r="MD262">
        <f t="shared" si="236"/>
        <v>7</v>
      </c>
      <c r="ME262">
        <f t="shared" si="266"/>
        <v>42</v>
      </c>
      <c r="MF262">
        <f t="shared" si="267"/>
        <v>0.66666666666666663</v>
      </c>
      <c r="MG262">
        <f t="shared" si="268"/>
        <v>1</v>
      </c>
      <c r="MH262">
        <f t="shared" si="269"/>
        <v>2</v>
      </c>
      <c r="MI262">
        <f t="shared" si="270"/>
        <v>1.4</v>
      </c>
      <c r="MJ262">
        <f t="shared" si="271"/>
        <v>3.5</v>
      </c>
      <c r="MK262">
        <f t="shared" si="272"/>
        <v>0</v>
      </c>
      <c r="ML262">
        <f t="shared" si="273"/>
        <v>4</v>
      </c>
      <c r="MM262">
        <f t="shared" si="274"/>
        <v>0</v>
      </c>
      <c r="MN262">
        <f t="shared" si="275"/>
        <v>4</v>
      </c>
      <c r="MO262">
        <f t="shared" si="276"/>
        <v>0</v>
      </c>
      <c r="MP262">
        <f t="shared" si="277"/>
        <v>4</v>
      </c>
      <c r="MQ262">
        <f t="shared" si="278"/>
        <v>0</v>
      </c>
      <c r="MR262">
        <f t="shared" si="279"/>
        <v>3.6666666666666665</v>
      </c>
      <c r="MS262">
        <f t="shared" si="280"/>
        <v>100</v>
      </c>
      <c r="MT262">
        <f t="shared" si="281"/>
        <v>98.142857142857139</v>
      </c>
      <c r="MU262" s="77">
        <f t="shared" si="237"/>
        <v>1</v>
      </c>
      <c r="MV262">
        <f t="shared" si="238"/>
        <v>0</v>
      </c>
      <c r="MW262">
        <v>0</v>
      </c>
      <c r="MX262">
        <v>0</v>
      </c>
      <c r="MY262">
        <f t="shared" si="239"/>
        <v>0</v>
      </c>
      <c r="MZ262">
        <v>1</v>
      </c>
      <c r="NA262">
        <v>1</v>
      </c>
      <c r="NB262">
        <f t="shared" si="240"/>
        <v>1</v>
      </c>
      <c r="NC262">
        <f t="shared" si="241"/>
        <v>0</v>
      </c>
      <c r="ND262">
        <f t="shared" si="242"/>
        <v>0</v>
      </c>
      <c r="NE262">
        <f t="shared" si="243"/>
        <v>0</v>
      </c>
      <c r="NF262">
        <f t="shared" si="244"/>
        <v>0</v>
      </c>
      <c r="NG262">
        <f t="shared" si="245"/>
        <v>1</v>
      </c>
      <c r="NH262">
        <f t="shared" si="246"/>
        <v>0</v>
      </c>
      <c r="NI262">
        <f t="shared" si="247"/>
        <v>0</v>
      </c>
      <c r="NJ262">
        <f t="shared" si="248"/>
        <v>1</v>
      </c>
      <c r="NK262">
        <f t="shared" si="249"/>
        <v>0</v>
      </c>
      <c r="NL262">
        <f t="shared" si="250"/>
        <v>0</v>
      </c>
      <c r="NM262">
        <f t="shared" si="251"/>
        <v>1</v>
      </c>
      <c r="NN262" s="77">
        <f t="shared" si="252"/>
        <v>1</v>
      </c>
      <c r="NO262" s="77">
        <f t="shared" si="253"/>
        <v>0</v>
      </c>
      <c r="NP262" s="77">
        <f t="shared" si="254"/>
        <v>1</v>
      </c>
      <c r="NQ262" s="77">
        <f t="shared" si="255"/>
        <v>1</v>
      </c>
      <c r="NR262" s="77">
        <f t="shared" si="256"/>
        <v>1</v>
      </c>
      <c r="NS262" s="77">
        <f t="shared" si="257"/>
        <v>1</v>
      </c>
      <c r="NT262" s="77">
        <f t="shared" si="258"/>
        <v>1</v>
      </c>
      <c r="NU262" s="77">
        <f t="shared" si="259"/>
        <v>0</v>
      </c>
      <c r="NV262" s="77">
        <f t="shared" si="260"/>
        <v>0</v>
      </c>
      <c r="NW262" s="77" t="e">
        <f>IF(LEN(VLOOKUP(I:I,#REF!, 2, 0))=0, "", VLOOKUP(I:I,#REF!, 2, 0))</f>
        <v>#REF!</v>
      </c>
      <c r="NX262" s="77" t="e">
        <f>IF(LEN(VLOOKUP(I:I,#REF!, 3, 0))=0, "", VLOOKUP(I:I,#REF!, 3, 0))</f>
        <v>#REF!</v>
      </c>
      <c r="NY262" s="77">
        <f t="shared" si="282"/>
        <v>0.33333333333333331</v>
      </c>
      <c r="NZ262" s="77">
        <f t="shared" si="283"/>
        <v>0.5</v>
      </c>
      <c r="OA262" s="77">
        <f t="shared" si="284"/>
        <v>0</v>
      </c>
      <c r="OB262" s="77">
        <f t="shared" si="261"/>
        <v>0.33333333333333331</v>
      </c>
      <c r="OC262">
        <f t="shared" si="262"/>
        <v>0.5</v>
      </c>
      <c r="OD262" s="77">
        <f t="shared" si="285"/>
        <v>0.25</v>
      </c>
      <c r="OE262">
        <f t="shared" si="263"/>
        <v>0.53333333333333333</v>
      </c>
      <c r="OF262">
        <f t="shared" si="264"/>
        <v>0.54545454545454541</v>
      </c>
      <c r="OG262" t="e">
        <f t="shared" si="286"/>
        <v>#REF!</v>
      </c>
      <c r="OH262">
        <f t="shared" si="265"/>
        <v>0.33333333333333331</v>
      </c>
      <c r="OI262">
        <f t="shared" si="287"/>
        <v>0.25</v>
      </c>
      <c r="OJ262" s="77">
        <f t="shared" si="288"/>
        <v>0.375</v>
      </c>
      <c r="OK262" t="e">
        <f>IF(LEN(VLOOKUP(I:I,#REF!, 2, 0))=0, "", VLOOKUP(I:I,#REF!, 2, 0))</f>
        <v>#REF!</v>
      </c>
      <c r="OL262" t="e">
        <f>IF(LEN(VLOOKUP(I:I,#REF!, 3, 0))=0, "", VLOOKUP(I:I,#REF!, 3, 0))</f>
        <v>#REF!</v>
      </c>
      <c r="OM262" t="s">
        <v>353</v>
      </c>
      <c r="ON262" t="s">
        <v>353</v>
      </c>
      <c r="OO262" s="1">
        <v>1</v>
      </c>
      <c r="OP262">
        <f t="shared" si="289"/>
        <v>5</v>
      </c>
      <c r="OQ262">
        <v>0</v>
      </c>
      <c r="OR262">
        <v>9</v>
      </c>
      <c r="OS262">
        <f t="shared" si="290"/>
        <v>4</v>
      </c>
    </row>
    <row r="263" spans="1:409" ht="18" customHeight="1">
      <c r="D263">
        <v>1</v>
      </c>
      <c r="F263">
        <v>1</v>
      </c>
      <c r="G263" t="s">
        <v>353</v>
      </c>
      <c r="H263" s="112" t="s">
        <v>6520</v>
      </c>
      <c r="I263" s="112" t="s">
        <v>6520</v>
      </c>
      <c r="J263" s="22"/>
      <c r="K263" s="23">
        <v>44270.446550925924</v>
      </c>
      <c r="L263" s="23">
        <v>44270.603437500002</v>
      </c>
      <c r="M263" s="24">
        <v>100</v>
      </c>
      <c r="N263" s="24">
        <v>1</v>
      </c>
      <c r="O263" s="74">
        <v>1</v>
      </c>
      <c r="P263" s="25" t="s">
        <v>313</v>
      </c>
      <c r="Q263" s="24">
        <v>13555</v>
      </c>
      <c r="R263" s="24">
        <v>1</v>
      </c>
      <c r="S263" s="23">
        <v>44270.603453819444</v>
      </c>
      <c r="T263" s="25" t="s">
        <v>314</v>
      </c>
      <c r="U263" s="25" t="s">
        <v>2136</v>
      </c>
      <c r="V263" s="25" t="s">
        <v>2137</v>
      </c>
      <c r="W263" s="25" t="s">
        <v>979</v>
      </c>
      <c r="X263" s="24">
        <v>43.945999999999998</v>
      </c>
      <c r="Y263" s="24">
        <v>58.512</v>
      </c>
      <c r="Z263" s="24">
        <v>62.058999999999997</v>
      </c>
      <c r="AA263" s="24">
        <v>3</v>
      </c>
      <c r="AB263" s="24">
        <v>2</v>
      </c>
      <c r="AC263" s="24">
        <v>1</v>
      </c>
      <c r="AD263" s="24">
        <v>2</v>
      </c>
      <c r="AE263" s="24">
        <v>1</v>
      </c>
      <c r="AF263" s="24">
        <v>1</v>
      </c>
      <c r="AG263" s="24">
        <v>2</v>
      </c>
      <c r="AH263" s="24">
        <v>2</v>
      </c>
      <c r="AI263" s="24">
        <v>1</v>
      </c>
      <c r="AJ263" s="25" t="s">
        <v>6521</v>
      </c>
      <c r="AK263" s="24">
        <v>10.406000000000001</v>
      </c>
      <c r="AL263" s="24">
        <v>31.181000000000001</v>
      </c>
      <c r="AM263" s="24">
        <v>32.268000000000001</v>
      </c>
      <c r="AN263" s="24">
        <v>7</v>
      </c>
      <c r="AO263" s="24">
        <v>2</v>
      </c>
      <c r="AP263" s="24">
        <v>0</v>
      </c>
      <c r="AQ263" s="24">
        <v>34.103000000000002</v>
      </c>
      <c r="AR263" s="24">
        <v>124.982</v>
      </c>
      <c r="AS263" s="24">
        <v>140.66800000000001</v>
      </c>
      <c r="AT263" s="24">
        <v>11</v>
      </c>
      <c r="AU263" s="24">
        <v>166.971</v>
      </c>
      <c r="AV263" s="24">
        <v>245.898</v>
      </c>
      <c r="AW263" s="24">
        <v>253.91300000000001</v>
      </c>
      <c r="AX263" s="24">
        <v>2</v>
      </c>
      <c r="AY263" s="25" t="s">
        <v>377</v>
      </c>
      <c r="AZ263" s="25" t="s">
        <v>377</v>
      </c>
      <c r="BA263" s="25"/>
      <c r="BB263" s="74">
        <v>1</v>
      </c>
      <c r="BC263" s="25" t="s">
        <v>6522</v>
      </c>
      <c r="BD263" s="24">
        <v>8.0730000000000004</v>
      </c>
      <c r="BE263" s="24">
        <v>355.22399999999999</v>
      </c>
      <c r="BF263" s="24">
        <v>3001.5990000000002</v>
      </c>
      <c r="BG263" s="24">
        <v>12</v>
      </c>
      <c r="BH263" s="24">
        <v>77.117000000000004</v>
      </c>
      <c r="BI263" s="24">
        <v>84.13</v>
      </c>
      <c r="BJ263" s="24">
        <v>84.790999999999997</v>
      </c>
      <c r="BK263" s="24">
        <v>3</v>
      </c>
      <c r="BL263" s="25" t="s">
        <v>377</v>
      </c>
      <c r="BM263" s="24">
        <v>0</v>
      </c>
      <c r="BN263" s="24">
        <v>0</v>
      </c>
      <c r="BO263" s="24">
        <v>50.716999999999999</v>
      </c>
      <c r="BP263" s="24">
        <v>0</v>
      </c>
      <c r="BQ263" s="24">
        <v>80</v>
      </c>
      <c r="BR263" s="24">
        <v>91</v>
      </c>
      <c r="BS263" s="24">
        <v>768.952</v>
      </c>
      <c r="BT263" s="24">
        <v>905.76599999999996</v>
      </c>
      <c r="BU263" s="24">
        <v>958.06500000000005</v>
      </c>
      <c r="BV263" s="24">
        <v>7</v>
      </c>
      <c r="BW263" s="25" t="s">
        <v>572</v>
      </c>
      <c r="BX263" s="25" t="s">
        <v>572</v>
      </c>
      <c r="BY263" s="25"/>
      <c r="BZ263" s="74">
        <v>0</v>
      </c>
      <c r="CA263" s="25" t="s">
        <v>6523</v>
      </c>
      <c r="CB263" s="24">
        <v>0</v>
      </c>
      <c r="CC263" s="24">
        <v>0</v>
      </c>
      <c r="CD263" s="24">
        <v>47.235999999999997</v>
      </c>
      <c r="CE263" s="24">
        <v>0</v>
      </c>
      <c r="CF263" s="24">
        <v>75</v>
      </c>
      <c r="CG263" s="24">
        <v>50</v>
      </c>
      <c r="CH263" s="24">
        <v>52.354999999999997</v>
      </c>
      <c r="CI263" s="24">
        <v>62.787999999999997</v>
      </c>
      <c r="CJ263" s="24">
        <v>68.239999999999995</v>
      </c>
      <c r="CK263" s="24">
        <v>3</v>
      </c>
      <c r="CL263" s="99" t="s">
        <v>413</v>
      </c>
      <c r="CM263" s="96" t="s">
        <v>414</v>
      </c>
      <c r="CN263" s="24">
        <v>0</v>
      </c>
      <c r="CO263" s="24">
        <v>0</v>
      </c>
      <c r="CP263" s="24">
        <v>215.38900000000001</v>
      </c>
      <c r="CQ263" s="24">
        <v>0</v>
      </c>
      <c r="CR263" s="24">
        <v>70</v>
      </c>
      <c r="CS263" s="24">
        <v>46</v>
      </c>
      <c r="CT263" s="24">
        <v>1</v>
      </c>
      <c r="CU263" s="24">
        <v>1</v>
      </c>
      <c r="CV263" s="25" t="s">
        <v>6524</v>
      </c>
      <c r="CW263" s="24">
        <v>0</v>
      </c>
      <c r="CX263" s="24">
        <v>0</v>
      </c>
      <c r="CY263" s="24">
        <v>430.62799999999999</v>
      </c>
      <c r="CZ263" s="24">
        <v>0</v>
      </c>
      <c r="DA263" s="24">
        <v>49.389000000000003</v>
      </c>
      <c r="DB263" s="24">
        <v>117.026</v>
      </c>
      <c r="DC263" s="24">
        <v>118.351</v>
      </c>
      <c r="DD263" s="24">
        <v>2</v>
      </c>
      <c r="DE263" s="25" t="s">
        <v>377</v>
      </c>
      <c r="DF263" s="24">
        <v>204.47900000000001</v>
      </c>
      <c r="DG263" s="24">
        <v>204.47900000000001</v>
      </c>
      <c r="DH263" s="24">
        <v>227.238</v>
      </c>
      <c r="DI263" s="24">
        <v>1</v>
      </c>
      <c r="DJ263" s="24">
        <v>75</v>
      </c>
      <c r="DK263" s="24">
        <v>60</v>
      </c>
      <c r="DL263" s="24">
        <v>455.3</v>
      </c>
      <c r="DM263" s="24">
        <v>1216.1590000000001</v>
      </c>
      <c r="DN263" s="24">
        <v>1341.424</v>
      </c>
      <c r="DO263" s="24">
        <v>5</v>
      </c>
      <c r="DP263" s="25" t="s">
        <v>380</v>
      </c>
      <c r="DQ263" s="25" t="s">
        <v>380</v>
      </c>
      <c r="DR263" s="25"/>
      <c r="DS263" s="74">
        <v>0</v>
      </c>
      <c r="DT263" s="25" t="s">
        <v>6525</v>
      </c>
      <c r="DU263" s="24">
        <v>0</v>
      </c>
      <c r="DV263" s="24">
        <v>0</v>
      </c>
      <c r="DW263" s="24">
        <v>100.80200000000001</v>
      </c>
      <c r="DX263" s="24">
        <v>0</v>
      </c>
      <c r="DY263" s="24">
        <v>75</v>
      </c>
      <c r="DZ263" s="24">
        <v>70</v>
      </c>
      <c r="EA263" s="24">
        <v>147.88499999999999</v>
      </c>
      <c r="EB263" s="24">
        <v>163.74299999999999</v>
      </c>
      <c r="EC263" s="24">
        <v>179.339</v>
      </c>
      <c r="ED263" s="24">
        <v>2</v>
      </c>
      <c r="EE263" s="96" t="s">
        <v>417</v>
      </c>
      <c r="EF263" s="96" t="s">
        <v>5863</v>
      </c>
      <c r="EG263" s="24">
        <v>0</v>
      </c>
      <c r="EH263" s="24">
        <v>0</v>
      </c>
      <c r="EI263" s="24">
        <v>269.24</v>
      </c>
      <c r="EJ263" s="24">
        <v>0</v>
      </c>
      <c r="EK263" s="24">
        <v>81</v>
      </c>
      <c r="EL263" s="24">
        <v>75</v>
      </c>
      <c r="EM263" s="24">
        <v>2</v>
      </c>
      <c r="EN263" s="24">
        <v>1</v>
      </c>
      <c r="EO263" s="25" t="s">
        <v>418</v>
      </c>
      <c r="EP263" s="24">
        <v>14.946</v>
      </c>
      <c r="EQ263" s="24">
        <v>19.960999999999999</v>
      </c>
      <c r="ER263" s="24">
        <v>22.672999999999998</v>
      </c>
      <c r="ES263" s="24">
        <v>3</v>
      </c>
      <c r="ET263" s="25" t="s">
        <v>4041</v>
      </c>
      <c r="EU263" s="24">
        <v>0</v>
      </c>
      <c r="EV263" s="24">
        <v>0</v>
      </c>
      <c r="EW263" s="24">
        <v>395.07600000000002</v>
      </c>
      <c r="EX263" s="24">
        <v>0</v>
      </c>
      <c r="EY263" s="24">
        <v>70</v>
      </c>
      <c r="EZ263" s="24">
        <v>60</v>
      </c>
      <c r="FA263" s="24">
        <v>8.7140000000000004</v>
      </c>
      <c r="FB263" s="24">
        <v>141.929</v>
      </c>
      <c r="FC263" s="24">
        <v>143.82400000000001</v>
      </c>
      <c r="FD263" s="24">
        <v>5</v>
      </c>
      <c r="FE263" s="25" t="s">
        <v>6526</v>
      </c>
      <c r="FF263" s="24">
        <v>3</v>
      </c>
      <c r="FG263" s="24">
        <v>2</v>
      </c>
      <c r="FH263" s="24">
        <v>2</v>
      </c>
      <c r="FI263" s="24">
        <v>0</v>
      </c>
      <c r="FJ263" s="24">
        <v>1</v>
      </c>
      <c r="FK263" s="24">
        <v>0</v>
      </c>
      <c r="FL263" s="25" t="s">
        <v>313</v>
      </c>
      <c r="FM263" s="25" t="s">
        <v>313</v>
      </c>
      <c r="FN263" s="24">
        <v>1</v>
      </c>
      <c r="FO263" s="24">
        <v>54.350999999999999</v>
      </c>
      <c r="FP263" s="24">
        <v>139.03100000000001</v>
      </c>
      <c r="FQ263" s="24">
        <v>140.297</v>
      </c>
      <c r="FR263" s="24">
        <v>5</v>
      </c>
      <c r="FS263" s="25" t="s">
        <v>6527</v>
      </c>
      <c r="FT263" s="25" t="s">
        <v>323</v>
      </c>
      <c r="FU263" s="25"/>
      <c r="FV263" s="74">
        <v>1</v>
      </c>
      <c r="FW263" s="25" t="s">
        <v>6528</v>
      </c>
      <c r="FX263" s="25" t="s">
        <v>339</v>
      </c>
      <c r="FY263" s="24">
        <v>165.46100000000001</v>
      </c>
      <c r="FZ263" s="24">
        <v>271.60000000000002</v>
      </c>
      <c r="GA263" s="24">
        <v>272.94799999999998</v>
      </c>
      <c r="GB263" s="24">
        <v>5</v>
      </c>
      <c r="GC263" s="25" t="s">
        <v>323</v>
      </c>
      <c r="GD263" s="25" t="s">
        <v>323</v>
      </c>
      <c r="GE263" s="25"/>
      <c r="GF263" s="74">
        <v>0</v>
      </c>
      <c r="GG263" s="25" t="s">
        <v>6529</v>
      </c>
      <c r="GH263" s="25" t="s">
        <v>343</v>
      </c>
      <c r="GI263" s="24">
        <v>47.183</v>
      </c>
      <c r="GJ263" s="24">
        <v>50.874000000000002</v>
      </c>
      <c r="GK263" s="24">
        <v>117.351</v>
      </c>
      <c r="GL263" s="24">
        <v>3</v>
      </c>
      <c r="GM263" s="24">
        <v>2</v>
      </c>
      <c r="GN263" s="25" t="s">
        <v>6530</v>
      </c>
      <c r="GO263" s="24">
        <v>22.791</v>
      </c>
      <c r="GP263" s="24">
        <v>63.957999999999998</v>
      </c>
      <c r="GQ263" s="24">
        <v>65.013999999999996</v>
      </c>
      <c r="GR263" s="24">
        <v>3</v>
      </c>
      <c r="GS263" s="24">
        <v>1</v>
      </c>
      <c r="GT263" s="24">
        <v>2</v>
      </c>
      <c r="GU263" s="24">
        <v>2</v>
      </c>
      <c r="GV263" s="24">
        <v>3</v>
      </c>
      <c r="GW263" s="25" t="s">
        <v>1645</v>
      </c>
      <c r="GX263" s="24">
        <v>8.6470000000000002</v>
      </c>
      <c r="GY263" s="24">
        <v>69.168000000000006</v>
      </c>
      <c r="GZ263" s="24">
        <v>70.992000000000004</v>
      </c>
      <c r="HA263" s="24">
        <v>9</v>
      </c>
      <c r="HB263" s="24">
        <v>2</v>
      </c>
      <c r="HC263" s="24">
        <v>1</v>
      </c>
      <c r="HD263" s="24">
        <v>2</v>
      </c>
      <c r="HE263" s="24">
        <v>3</v>
      </c>
      <c r="HF263" s="24">
        <v>4</v>
      </c>
      <c r="HG263" s="24">
        <v>5</v>
      </c>
      <c r="HH263" s="24">
        <v>5</v>
      </c>
      <c r="HI263" s="25" t="s">
        <v>3684</v>
      </c>
      <c r="HJ263" s="25" t="s">
        <v>3685</v>
      </c>
      <c r="HK263" s="8"/>
      <c r="HL263" s="25" t="s">
        <v>6520</v>
      </c>
      <c r="HM263" s="23">
        <v>44273.445196759261</v>
      </c>
      <c r="HN263" s="23">
        <v>44273.484259259261</v>
      </c>
      <c r="HO263" s="24">
        <v>21</v>
      </c>
      <c r="HP263" s="24">
        <v>3375</v>
      </c>
      <c r="HQ263" s="24">
        <v>0</v>
      </c>
      <c r="HR263" s="23">
        <v>44280.484278113428</v>
      </c>
      <c r="HS263" s="25" t="s">
        <v>314</v>
      </c>
      <c r="HT263" s="25" t="s">
        <v>2136</v>
      </c>
      <c r="HU263" s="25" t="s">
        <v>2137</v>
      </c>
      <c r="HV263" s="25" t="s">
        <v>979</v>
      </c>
      <c r="HW263" s="24">
        <v>1</v>
      </c>
      <c r="HX263" s="24">
        <v>0</v>
      </c>
      <c r="HY263" s="24">
        <v>1</v>
      </c>
      <c r="HZ263" s="24">
        <v>1</v>
      </c>
      <c r="IA263" s="24">
        <v>1</v>
      </c>
      <c r="IB263" s="24">
        <v>1</v>
      </c>
      <c r="IC263" s="24">
        <v>1</v>
      </c>
      <c r="ID263" s="24">
        <v>2</v>
      </c>
      <c r="IE263" s="25" t="s">
        <v>6531</v>
      </c>
      <c r="IF263" s="24">
        <v>1</v>
      </c>
      <c r="IG263" s="24">
        <v>0</v>
      </c>
      <c r="IH263" s="25" t="s">
        <v>353</v>
      </c>
      <c r="II263" s="25" t="s">
        <v>320</v>
      </c>
      <c r="IJ263" s="25"/>
      <c r="IK263" s="74">
        <v>-999</v>
      </c>
      <c r="IL263" s="25" t="s">
        <v>353</v>
      </c>
      <c r="IM263" s="25" t="s">
        <v>320</v>
      </c>
      <c r="IN263" s="25"/>
      <c r="IO263" s="74">
        <v>-999</v>
      </c>
      <c r="IP263" s="25" t="s">
        <v>353</v>
      </c>
      <c r="IQ263" s="25" t="s">
        <v>353</v>
      </c>
      <c r="IR263" s="25" t="s">
        <v>320</v>
      </c>
      <c r="IS263" s="25"/>
      <c r="IT263" s="74">
        <v>-999</v>
      </c>
      <c r="IU263" s="25" t="s">
        <v>353</v>
      </c>
      <c r="IV263" s="25" t="s">
        <v>320</v>
      </c>
      <c r="IW263" s="25"/>
      <c r="IX263" s="24">
        <v>-999</v>
      </c>
      <c r="IY263" s="25" t="s">
        <v>353</v>
      </c>
      <c r="IZ263" s="25" t="s">
        <v>353</v>
      </c>
      <c r="JA263" s="25" t="s">
        <v>320</v>
      </c>
      <c r="JB263" s="25"/>
      <c r="JC263" s="74">
        <v>-999</v>
      </c>
      <c r="JD263" s="25" t="s">
        <v>353</v>
      </c>
      <c r="JE263" s="25" t="s">
        <v>320</v>
      </c>
      <c r="JF263" s="25"/>
      <c r="JG263" s="74">
        <v>-999</v>
      </c>
      <c r="JH263" s="25" t="s">
        <v>353</v>
      </c>
      <c r="JI263" s="25" t="s">
        <v>353</v>
      </c>
      <c r="JJ263" s="25" t="s">
        <v>353</v>
      </c>
      <c r="JK263" s="25" t="s">
        <v>353</v>
      </c>
      <c r="JL263" s="25" t="s">
        <v>353</v>
      </c>
      <c r="JM263" s="25" t="s">
        <v>353</v>
      </c>
      <c r="JN263" s="25" t="s">
        <v>353</v>
      </c>
      <c r="JO263" s="25" t="s">
        <v>353</v>
      </c>
      <c r="JP263" s="25" t="s">
        <v>353</v>
      </c>
      <c r="JQ263" s="25" t="s">
        <v>353</v>
      </c>
      <c r="JR263" s="25" t="s">
        <v>353</v>
      </c>
      <c r="JS263" s="25" t="s">
        <v>353</v>
      </c>
      <c r="JT263" s="25" t="s">
        <v>353</v>
      </c>
      <c r="JU263" s="25" t="s">
        <v>353</v>
      </c>
      <c r="JV263" s="25" t="s">
        <v>353</v>
      </c>
      <c r="JW263" s="25" t="s">
        <v>353</v>
      </c>
      <c r="JX263" s="25" t="s">
        <v>353</v>
      </c>
      <c r="JY263" s="25" t="s">
        <v>353</v>
      </c>
      <c r="JZ263" s="25" t="s">
        <v>353</v>
      </c>
      <c r="KA263" s="25" t="s">
        <v>353</v>
      </c>
      <c r="KB263" s="25" t="s">
        <v>353</v>
      </c>
      <c r="KC263" s="25" t="s">
        <v>353</v>
      </c>
      <c r="KD263" s="25" t="s">
        <v>353</v>
      </c>
      <c r="KE263" s="25" t="s">
        <v>353</v>
      </c>
      <c r="KF263" s="25" t="s">
        <v>353</v>
      </c>
      <c r="KG263" s="25" t="s">
        <v>353</v>
      </c>
      <c r="KH263" s="25" t="s">
        <v>353</v>
      </c>
      <c r="KI263" s="25" t="s">
        <v>353</v>
      </c>
      <c r="KJ263" s="25" t="s">
        <v>353</v>
      </c>
      <c r="KK263" s="25" t="s">
        <v>353</v>
      </c>
      <c r="KL263" s="25" t="s">
        <v>353</v>
      </c>
      <c r="KM263" s="25" t="s">
        <v>353</v>
      </c>
      <c r="KN263" s="25" t="s">
        <v>353</v>
      </c>
      <c r="KO263" s="25" t="s">
        <v>353</v>
      </c>
      <c r="KP263" s="25" t="s">
        <v>353</v>
      </c>
      <c r="KQ263" s="25" t="s">
        <v>353</v>
      </c>
      <c r="KR263" s="25" t="s">
        <v>353</v>
      </c>
      <c r="KS263" s="25" t="s">
        <v>353</v>
      </c>
      <c r="KT263" s="25" t="s">
        <v>353</v>
      </c>
      <c r="KU263" s="25" t="s">
        <v>353</v>
      </c>
      <c r="KV263" s="25" t="s">
        <v>353</v>
      </c>
      <c r="KW263" s="25" t="s">
        <v>353</v>
      </c>
      <c r="KX263" s="25" t="s">
        <v>353</v>
      </c>
      <c r="KY263" s="25" t="s">
        <v>353</v>
      </c>
      <c r="KZ263" s="25" t="s">
        <v>353</v>
      </c>
      <c r="LA263" s="25" t="s">
        <v>353</v>
      </c>
      <c r="LB263" s="25" t="s">
        <v>353</v>
      </c>
      <c r="LC263" s="25" t="s">
        <v>353</v>
      </c>
      <c r="LD263" s="25" t="s">
        <v>353</v>
      </c>
      <c r="LE263" s="25" t="s">
        <v>353</v>
      </c>
      <c r="LF263" s="25" t="s">
        <v>353</v>
      </c>
      <c r="LG263" s="25" t="s">
        <v>353</v>
      </c>
      <c r="LH263" s="25" t="s">
        <v>353</v>
      </c>
      <c r="LI263" s="25" t="s">
        <v>353</v>
      </c>
      <c r="LJ263" s="25" t="s">
        <v>353</v>
      </c>
      <c r="LK263" s="25" t="s">
        <v>353</v>
      </c>
      <c r="LL263" s="25" t="s">
        <v>353</v>
      </c>
      <c r="LM263" s="25" t="s">
        <v>353</v>
      </c>
      <c r="LN263" s="25" t="s">
        <v>353</v>
      </c>
      <c r="LO263" s="25" t="s">
        <v>353</v>
      </c>
      <c r="LP263" s="25" t="s">
        <v>353</v>
      </c>
      <c r="LQ263" s="25" t="s">
        <v>353</v>
      </c>
      <c r="LR263" s="25" t="s">
        <v>353</v>
      </c>
      <c r="LS263" s="25" t="s">
        <v>353</v>
      </c>
      <c r="LT263" s="25" t="s">
        <v>353</v>
      </c>
      <c r="LU263" s="25" t="s">
        <v>353</v>
      </c>
      <c r="LV263" s="25" t="s">
        <v>353</v>
      </c>
      <c r="LW263" s="25" t="s">
        <v>353</v>
      </c>
      <c r="LX263" s="25" t="s">
        <v>353</v>
      </c>
      <c r="LY263" s="25" t="s">
        <v>353</v>
      </c>
      <c r="LZ263" s="25" t="s">
        <v>353</v>
      </c>
      <c r="MA263">
        <f t="shared" si="233"/>
        <v>9</v>
      </c>
      <c r="MB263">
        <f t="shared" si="234"/>
        <v>7</v>
      </c>
      <c r="MC263">
        <f t="shared" si="235"/>
        <v>12</v>
      </c>
      <c r="MD263" t="str">
        <f t="shared" si="236"/>
        <v/>
      </c>
      <c r="ME263" t="str">
        <f t="shared" si="266"/>
        <v/>
      </c>
      <c r="MF263">
        <f t="shared" si="267"/>
        <v>1.5</v>
      </c>
      <c r="MG263">
        <f t="shared" si="268"/>
        <v>1.1666666666666667</v>
      </c>
      <c r="MH263">
        <f t="shared" si="269"/>
        <v>2.4</v>
      </c>
      <c r="MI263" t="str">
        <f t="shared" si="270"/>
        <v/>
      </c>
      <c r="MJ263" t="str">
        <f t="shared" si="271"/>
        <v/>
      </c>
      <c r="MK263">
        <f t="shared" si="272"/>
        <v>0.6</v>
      </c>
      <c r="ML263">
        <f t="shared" si="273"/>
        <v>1.8</v>
      </c>
      <c r="MM263">
        <f t="shared" si="274"/>
        <v>2</v>
      </c>
      <c r="MN263">
        <f t="shared" si="275"/>
        <v>2</v>
      </c>
      <c r="MO263">
        <f t="shared" si="276"/>
        <v>0.83333333333333337</v>
      </c>
      <c r="MP263">
        <f t="shared" si="277"/>
        <v>1.8333333333333333</v>
      </c>
      <c r="MQ263">
        <f t="shared" si="278"/>
        <v>0</v>
      </c>
      <c r="MR263">
        <f t="shared" si="279"/>
        <v>1</v>
      </c>
      <c r="MS263">
        <f t="shared" si="280"/>
        <v>75.142857142857139</v>
      </c>
      <c r="MT263">
        <f t="shared" si="281"/>
        <v>64.571428571428569</v>
      </c>
      <c r="MU263" s="77">
        <f t="shared" si="237"/>
        <v>1</v>
      </c>
      <c r="MV263">
        <f t="shared" si="238"/>
        <v>0</v>
      </c>
      <c r="MW263">
        <v>1</v>
      </c>
      <c r="MX263">
        <v>1</v>
      </c>
      <c r="MY263">
        <f t="shared" si="239"/>
        <v>0</v>
      </c>
      <c r="MZ263">
        <v>1</v>
      </c>
      <c r="NA263">
        <v>0</v>
      </c>
      <c r="NB263">
        <f t="shared" si="240"/>
        <v>1</v>
      </c>
      <c r="NC263">
        <f t="shared" si="241"/>
        <v>1</v>
      </c>
      <c r="ND263">
        <f t="shared" si="242"/>
        <v>0</v>
      </c>
      <c r="NE263">
        <f t="shared" si="243"/>
        <v>0</v>
      </c>
      <c r="NF263">
        <f t="shared" si="244"/>
        <v>0</v>
      </c>
      <c r="NG263">
        <f t="shared" si="245"/>
        <v>1</v>
      </c>
      <c r="NH263" t="str">
        <f t="shared" si="246"/>
        <v/>
      </c>
      <c r="NI263" t="str">
        <f t="shared" si="247"/>
        <v/>
      </c>
      <c r="NJ263" t="str">
        <f t="shared" si="248"/>
        <v/>
      </c>
      <c r="NK263" t="str">
        <f t="shared" si="249"/>
        <v/>
      </c>
      <c r="NL263" t="str">
        <f t="shared" si="250"/>
        <v/>
      </c>
      <c r="NM263" t="str">
        <f t="shared" si="251"/>
        <v/>
      </c>
      <c r="NN263" s="77" t="str">
        <f t="shared" si="252"/>
        <v/>
      </c>
      <c r="NO263" s="77" t="str">
        <f t="shared" si="253"/>
        <v/>
      </c>
      <c r="NP263" s="77" t="str">
        <f t="shared" si="254"/>
        <v/>
      </c>
      <c r="NQ263" s="77" t="str">
        <f t="shared" si="255"/>
        <v/>
      </c>
      <c r="NR263" s="77" t="str">
        <f t="shared" si="256"/>
        <v/>
      </c>
      <c r="NS263" s="77" t="str">
        <f t="shared" si="257"/>
        <v/>
      </c>
      <c r="NT263" s="77" t="str">
        <f t="shared" si="258"/>
        <v/>
      </c>
      <c r="NU263" s="77" t="str">
        <f t="shared" si="259"/>
        <v/>
      </c>
      <c r="NV263" s="77" t="str">
        <f t="shared" si="260"/>
        <v/>
      </c>
      <c r="NW263" s="77" t="e">
        <f>IF(LEN(VLOOKUP(I:I,#REF!, 2, 0))=0, "", VLOOKUP(I:I,#REF!, 2, 0))</f>
        <v>#REF!</v>
      </c>
      <c r="NX263" s="77" t="e">
        <f>IF(LEN(VLOOKUP(I:I,#REF!, 3, 0))=0, "", VLOOKUP(I:I,#REF!, 3, 0))</f>
        <v>#REF!</v>
      </c>
      <c r="NY263" s="77">
        <f t="shared" si="282"/>
        <v>0.5</v>
      </c>
      <c r="NZ263" s="77">
        <f t="shared" si="283"/>
        <v>0.75</v>
      </c>
      <c r="OA263" s="77">
        <f t="shared" si="284"/>
        <v>0</v>
      </c>
      <c r="OB263" s="77">
        <f t="shared" si="261"/>
        <v>0.5</v>
      </c>
      <c r="OC263">
        <f t="shared" si="262"/>
        <v>0.5</v>
      </c>
      <c r="OD263" s="77">
        <f t="shared" si="285"/>
        <v>0.5</v>
      </c>
      <c r="OE263" t="str">
        <f t="shared" si="263"/>
        <v/>
      </c>
      <c r="OF263" t="str">
        <f t="shared" si="264"/>
        <v/>
      </c>
      <c r="OG263" t="str">
        <f t="shared" si="286"/>
        <v/>
      </c>
      <c r="OH263">
        <f t="shared" si="265"/>
        <v>0.5</v>
      </c>
      <c r="OI263">
        <f t="shared" si="287"/>
        <v>0.25</v>
      </c>
      <c r="OJ263" s="77">
        <f t="shared" si="288"/>
        <v>0.625</v>
      </c>
      <c r="OK263" t="e">
        <f>IF(LEN(VLOOKUP(I:I,#REF!, 2, 0))=0, "", VLOOKUP(I:I,#REF!, 2, 0))</f>
        <v>#REF!</v>
      </c>
      <c r="OL263" t="e">
        <f>IF(LEN(VLOOKUP(I:I,#REF!, 3, 0))=0, "", VLOOKUP(I:I,#REF!, 3, 0))</f>
        <v>#REF!</v>
      </c>
      <c r="OM263" t="s">
        <v>353</v>
      </c>
      <c r="ON263" t="s">
        <v>353</v>
      </c>
      <c r="OO263" s="109">
        <v>1</v>
      </c>
      <c r="OP263">
        <f t="shared" si="289"/>
        <v>5</v>
      </c>
      <c r="OQ263">
        <v>0</v>
      </c>
      <c r="OR263">
        <v>9</v>
      </c>
      <c r="OS263">
        <f t="shared" si="290"/>
        <v>7</v>
      </c>
    </row>
    <row r="264" spans="1:409" ht="18" customHeight="1">
      <c r="A264">
        <v>1</v>
      </c>
      <c r="B264" s="80" t="s">
        <v>7129</v>
      </c>
      <c r="C264" s="80"/>
      <c r="D264" s="80"/>
      <c r="E264" s="80"/>
      <c r="F264" s="80" t="s">
        <v>353</v>
      </c>
      <c r="G264" s="80" t="s">
        <v>353</v>
      </c>
      <c r="H264" s="112" t="s">
        <v>6532</v>
      </c>
      <c r="I264" s="112" t="s">
        <v>6532</v>
      </c>
      <c r="J264" s="22"/>
      <c r="K264" s="23">
        <v>44270.55296296296</v>
      </c>
      <c r="L264" s="23">
        <v>44270.619641203702</v>
      </c>
      <c r="M264" s="24">
        <v>100</v>
      </c>
      <c r="N264" s="24">
        <v>1</v>
      </c>
      <c r="O264" s="74">
        <v>0</v>
      </c>
      <c r="P264" s="25" t="s">
        <v>6533</v>
      </c>
      <c r="Q264" s="24">
        <v>5761</v>
      </c>
      <c r="R264" s="24">
        <v>1</v>
      </c>
      <c r="S264" s="23">
        <v>44270.619657997682</v>
      </c>
      <c r="T264" s="25" t="s">
        <v>314</v>
      </c>
      <c r="U264" s="25" t="s">
        <v>2136</v>
      </c>
      <c r="V264" s="25" t="s">
        <v>2137</v>
      </c>
      <c r="W264" s="25" t="s">
        <v>317</v>
      </c>
      <c r="X264" s="24">
        <v>50.838000000000001</v>
      </c>
      <c r="Y264" s="24">
        <v>76.744</v>
      </c>
      <c r="Z264" s="24">
        <v>81.768000000000001</v>
      </c>
      <c r="AA264" s="24">
        <v>2</v>
      </c>
      <c r="AB264" s="24">
        <v>2</v>
      </c>
      <c r="AC264" s="24">
        <v>0</v>
      </c>
      <c r="AD264" s="24">
        <v>2</v>
      </c>
      <c r="AE264" s="24">
        <v>0</v>
      </c>
      <c r="AF264" s="24">
        <v>0</v>
      </c>
      <c r="AG264" s="24">
        <v>2</v>
      </c>
      <c r="AH264" s="24">
        <v>3</v>
      </c>
      <c r="AI264" s="24">
        <v>0</v>
      </c>
      <c r="AJ264" s="25" t="s">
        <v>6534</v>
      </c>
      <c r="AK264" s="24">
        <v>5.0339999999999998</v>
      </c>
      <c r="AL264" s="24">
        <v>10.382999999999999</v>
      </c>
      <c r="AM264" s="24">
        <v>17.376000000000001</v>
      </c>
      <c r="AN264" s="24">
        <v>2</v>
      </c>
      <c r="AO264" s="24">
        <v>3</v>
      </c>
      <c r="AP264" s="24">
        <v>0</v>
      </c>
      <c r="AQ264" s="24">
        <v>0</v>
      </c>
      <c r="AR264" s="24">
        <v>0</v>
      </c>
      <c r="AS264" s="24">
        <v>166.09700000000001</v>
      </c>
      <c r="AT264" s="24">
        <v>0</v>
      </c>
      <c r="AU264" s="24">
        <v>187.25299999999999</v>
      </c>
      <c r="AV264" s="24">
        <v>320.09199999999998</v>
      </c>
      <c r="AW264" s="24">
        <v>359.25299999999999</v>
      </c>
      <c r="AX264" s="24">
        <v>6</v>
      </c>
      <c r="AY264" s="25" t="s">
        <v>6535</v>
      </c>
      <c r="AZ264" s="25" t="s">
        <v>331</v>
      </c>
      <c r="BA264" s="25"/>
      <c r="BB264" s="74">
        <v>0</v>
      </c>
      <c r="BC264" s="25" t="s">
        <v>6536</v>
      </c>
      <c r="BD264" s="24">
        <v>0</v>
      </c>
      <c r="BE264" s="24">
        <v>0</v>
      </c>
      <c r="BF264" s="24">
        <v>291.81599999999997</v>
      </c>
      <c r="BG264" s="24">
        <v>0</v>
      </c>
      <c r="BH264" s="24">
        <v>11.249000000000001</v>
      </c>
      <c r="BI264" s="24">
        <v>11.249000000000001</v>
      </c>
      <c r="BJ264" s="24">
        <v>98.38</v>
      </c>
      <c r="BK264" s="24">
        <v>1</v>
      </c>
      <c r="BL264" s="25" t="s">
        <v>6537</v>
      </c>
      <c r="BM264" s="24">
        <v>0</v>
      </c>
      <c r="BN264" s="24">
        <v>0</v>
      </c>
      <c r="BO264" s="24">
        <v>57.12</v>
      </c>
      <c r="BP264" s="24">
        <v>0</v>
      </c>
      <c r="BQ264" s="24">
        <v>99</v>
      </c>
      <c r="BR264" s="24">
        <v>80</v>
      </c>
      <c r="BS264" s="24">
        <v>232.65</v>
      </c>
      <c r="BT264" s="24">
        <v>426.40899999999999</v>
      </c>
      <c r="BU264" s="24">
        <v>430.96699999999998</v>
      </c>
      <c r="BV264" s="24">
        <v>3</v>
      </c>
      <c r="BW264" s="25" t="s">
        <v>3675</v>
      </c>
      <c r="BX264" s="25" t="s">
        <v>378</v>
      </c>
      <c r="BY264" s="25"/>
      <c r="BZ264" s="74">
        <v>0</v>
      </c>
      <c r="CA264" s="25" t="s">
        <v>6538</v>
      </c>
      <c r="CB264" s="24">
        <v>0</v>
      </c>
      <c r="CC264" s="24">
        <v>0</v>
      </c>
      <c r="CD264" s="24">
        <v>56.591000000000001</v>
      </c>
      <c r="CE264" s="24">
        <v>0</v>
      </c>
      <c r="CF264" s="24">
        <v>100</v>
      </c>
      <c r="CG264" s="24">
        <v>96</v>
      </c>
      <c r="CH264" s="24">
        <v>92.617000000000004</v>
      </c>
      <c r="CI264" s="24">
        <v>654.19200000000001</v>
      </c>
      <c r="CJ264" s="24">
        <v>664.62</v>
      </c>
      <c r="CK264" s="24">
        <v>4</v>
      </c>
      <c r="CL264" s="99" t="s">
        <v>391</v>
      </c>
      <c r="CM264" s="96" t="s">
        <v>398</v>
      </c>
      <c r="CN264" s="24">
        <v>0</v>
      </c>
      <c r="CO264" s="24">
        <v>0</v>
      </c>
      <c r="CP264" s="24">
        <v>171.41399999999999</v>
      </c>
      <c r="CQ264" s="24">
        <v>0</v>
      </c>
      <c r="CR264" s="24">
        <v>99</v>
      </c>
      <c r="CS264" s="24">
        <v>97</v>
      </c>
      <c r="CT264" s="24">
        <v>2</v>
      </c>
      <c r="CU264" s="24">
        <v>0</v>
      </c>
      <c r="CV264" s="25" t="s">
        <v>927</v>
      </c>
      <c r="CW264" s="24">
        <v>36.747</v>
      </c>
      <c r="CX264" s="24">
        <v>36.747</v>
      </c>
      <c r="CY264" s="24">
        <v>236.25800000000001</v>
      </c>
      <c r="CZ264" s="24">
        <v>1</v>
      </c>
      <c r="DA264" s="24">
        <v>19.670999999999999</v>
      </c>
      <c r="DB264" s="24">
        <v>19.670999999999999</v>
      </c>
      <c r="DC264" s="24">
        <v>123.43</v>
      </c>
      <c r="DD264" s="24">
        <v>1</v>
      </c>
      <c r="DE264" s="25" t="s">
        <v>6539</v>
      </c>
      <c r="DF264" s="24">
        <v>0</v>
      </c>
      <c r="DG264" s="24">
        <v>0</v>
      </c>
      <c r="DH264" s="24">
        <v>44.701999999999998</v>
      </c>
      <c r="DI264" s="24">
        <v>0</v>
      </c>
      <c r="DJ264" s="24">
        <v>100</v>
      </c>
      <c r="DK264" s="24">
        <v>96</v>
      </c>
      <c r="DL264" s="24">
        <v>172.84200000000001</v>
      </c>
      <c r="DM264" s="24">
        <v>199.00299999999999</v>
      </c>
      <c r="DN264" s="24">
        <v>245.75700000000001</v>
      </c>
      <c r="DO264" s="24">
        <v>2</v>
      </c>
      <c r="DP264" s="25" t="s">
        <v>3675</v>
      </c>
      <c r="DQ264" s="25" t="s">
        <v>378</v>
      </c>
      <c r="DR264" s="25"/>
      <c r="DS264" s="74">
        <v>0</v>
      </c>
      <c r="DT264" s="25" t="s">
        <v>6540</v>
      </c>
      <c r="DU264" s="24">
        <v>0</v>
      </c>
      <c r="DV264" s="24">
        <v>0</v>
      </c>
      <c r="DW264" s="24">
        <v>82.834000000000003</v>
      </c>
      <c r="DX264" s="24">
        <v>0</v>
      </c>
      <c r="DY264" s="24">
        <v>93</v>
      </c>
      <c r="DZ264" s="24">
        <v>91</v>
      </c>
      <c r="EA264" s="24">
        <v>34.863999999999997</v>
      </c>
      <c r="EB264" s="24">
        <v>59.756999999999998</v>
      </c>
      <c r="EC264" s="24">
        <v>65.028000000000006</v>
      </c>
      <c r="ED264" s="24">
        <v>2</v>
      </c>
      <c r="EE264" s="96" t="s">
        <v>640</v>
      </c>
      <c r="EF264" s="96" t="s">
        <v>416</v>
      </c>
      <c r="EG264" s="24">
        <v>0</v>
      </c>
      <c r="EH264" s="24">
        <v>0</v>
      </c>
      <c r="EI264" s="24">
        <v>181.79599999999999</v>
      </c>
      <c r="EJ264" s="24">
        <v>0</v>
      </c>
      <c r="EK264" s="24">
        <v>98</v>
      </c>
      <c r="EL264" s="24">
        <v>96</v>
      </c>
      <c r="EM264" s="24">
        <v>1</v>
      </c>
      <c r="EN264" s="24">
        <v>0</v>
      </c>
      <c r="EO264" s="25" t="s">
        <v>6541</v>
      </c>
      <c r="EP264" s="24">
        <v>20.123000000000001</v>
      </c>
      <c r="EQ264" s="24">
        <v>24.605</v>
      </c>
      <c r="ER264" s="24">
        <v>26.690999999999999</v>
      </c>
      <c r="ES264" s="24">
        <v>2</v>
      </c>
      <c r="ET264" s="25" t="s">
        <v>419</v>
      </c>
      <c r="EU264" s="24">
        <v>0</v>
      </c>
      <c r="EV264" s="24">
        <v>0</v>
      </c>
      <c r="EW264" s="24">
        <v>302.80900000000003</v>
      </c>
      <c r="EX264" s="24">
        <v>0</v>
      </c>
      <c r="EY264" s="24">
        <v>100</v>
      </c>
      <c r="EZ264" s="24">
        <v>99</v>
      </c>
      <c r="FA264" s="24">
        <v>39.582000000000001</v>
      </c>
      <c r="FB264" s="24">
        <v>197.19</v>
      </c>
      <c r="FC264" s="24">
        <v>201.24199999999999</v>
      </c>
      <c r="FD264" s="24">
        <v>5</v>
      </c>
      <c r="FE264" s="25" t="s">
        <v>6542</v>
      </c>
      <c r="FF264" s="24">
        <v>2</v>
      </c>
      <c r="FG264" s="24">
        <v>4</v>
      </c>
      <c r="FH264" s="24">
        <v>3</v>
      </c>
      <c r="FI264" s="24">
        <v>0</v>
      </c>
      <c r="FJ264" s="24">
        <v>1</v>
      </c>
      <c r="FK264" s="24">
        <v>0</v>
      </c>
      <c r="FL264" s="25" t="s">
        <v>336</v>
      </c>
      <c r="FM264" s="25" t="s">
        <v>313</v>
      </c>
      <c r="FN264" s="24">
        <v>1</v>
      </c>
      <c r="FO264" s="24">
        <v>46.186</v>
      </c>
      <c r="FP264" s="24">
        <v>125.242</v>
      </c>
      <c r="FQ264" s="24">
        <v>128.14699999999999</v>
      </c>
      <c r="FR264" s="24">
        <v>3</v>
      </c>
      <c r="FS264" s="25" t="s">
        <v>4723</v>
      </c>
      <c r="FT264" s="25" t="s">
        <v>587</v>
      </c>
      <c r="FU264" s="25"/>
      <c r="FV264" s="74">
        <v>0</v>
      </c>
      <c r="FW264" s="25" t="s">
        <v>6543</v>
      </c>
      <c r="FX264" s="25" t="s">
        <v>360</v>
      </c>
      <c r="FY264" s="24">
        <v>96.215999999999994</v>
      </c>
      <c r="FZ264" s="24">
        <v>172.89</v>
      </c>
      <c r="GA264" s="24">
        <v>175.64099999999999</v>
      </c>
      <c r="GB264" s="24">
        <v>3</v>
      </c>
      <c r="GC264" s="25" t="s">
        <v>6544</v>
      </c>
      <c r="GD264" s="25" t="s">
        <v>380</v>
      </c>
      <c r="GE264" s="25"/>
      <c r="GF264" s="74">
        <v>0</v>
      </c>
      <c r="GG264" s="25" t="s">
        <v>6545</v>
      </c>
      <c r="GH264" s="25" t="s">
        <v>360</v>
      </c>
      <c r="GI264" s="24">
        <v>3.7770000000000001</v>
      </c>
      <c r="GJ264" s="24">
        <v>92.5</v>
      </c>
      <c r="GK264" s="24">
        <v>92.518000000000001</v>
      </c>
      <c r="GL264" s="24">
        <v>2</v>
      </c>
      <c r="GM264" s="25" t="s">
        <v>313</v>
      </c>
      <c r="GN264" s="25" t="s">
        <v>6546</v>
      </c>
      <c r="GO264" s="24">
        <v>56.591999999999999</v>
      </c>
      <c r="GP264" s="24">
        <v>56.591999999999999</v>
      </c>
      <c r="GQ264" s="24">
        <v>57.887999999999998</v>
      </c>
      <c r="GR264" s="24">
        <v>1</v>
      </c>
      <c r="GS264" s="24">
        <v>4</v>
      </c>
      <c r="GT264" s="24">
        <v>0</v>
      </c>
      <c r="GU264" s="24">
        <v>0</v>
      </c>
      <c r="GV264" s="24">
        <v>1</v>
      </c>
      <c r="GW264" s="25" t="s">
        <v>424</v>
      </c>
      <c r="GX264" s="24">
        <v>14.760999999999999</v>
      </c>
      <c r="GY264" s="24">
        <v>80.179000000000002</v>
      </c>
      <c r="GZ264" s="24">
        <v>81.381</v>
      </c>
      <c r="HA264" s="24">
        <v>11</v>
      </c>
      <c r="HB264" s="24">
        <v>2</v>
      </c>
      <c r="HC264" s="24">
        <v>1</v>
      </c>
      <c r="HD264" s="24">
        <v>1</v>
      </c>
      <c r="HE264" s="24">
        <v>1</v>
      </c>
      <c r="HF264" s="24">
        <v>1</v>
      </c>
      <c r="HG264" s="24">
        <v>5</v>
      </c>
      <c r="HH264" s="24">
        <v>6</v>
      </c>
      <c r="HI264" s="25" t="s">
        <v>3684</v>
      </c>
      <c r="HJ264" s="25" t="s">
        <v>3685</v>
      </c>
      <c r="HK264" s="8"/>
      <c r="HL264" s="25" t="s">
        <v>6532</v>
      </c>
      <c r="HM264" s="23">
        <v>44273.544687499998</v>
      </c>
      <c r="HN264" s="23">
        <v>44273.601030092592</v>
      </c>
      <c r="HO264" s="24">
        <v>100</v>
      </c>
      <c r="HP264" s="24">
        <v>4867</v>
      </c>
      <c r="HQ264" s="24">
        <v>1</v>
      </c>
      <c r="HR264" s="23">
        <v>44273.601043518516</v>
      </c>
      <c r="HS264" s="25" t="s">
        <v>314</v>
      </c>
      <c r="HT264" s="25" t="s">
        <v>2136</v>
      </c>
      <c r="HU264" s="25" t="s">
        <v>2137</v>
      </c>
      <c r="HV264" s="25" t="s">
        <v>317</v>
      </c>
      <c r="HW264" s="24">
        <v>0</v>
      </c>
      <c r="HX264" s="24">
        <v>1</v>
      </c>
      <c r="HY264" s="24">
        <v>1</v>
      </c>
      <c r="HZ264" s="24">
        <v>1</v>
      </c>
      <c r="IA264" s="24">
        <v>1</v>
      </c>
      <c r="IB264" s="24">
        <v>1</v>
      </c>
      <c r="IC264" s="24">
        <v>2</v>
      </c>
      <c r="ID264" s="24">
        <v>1</v>
      </c>
      <c r="IE264" s="25" t="s">
        <v>6547</v>
      </c>
      <c r="IF264" s="24">
        <v>3</v>
      </c>
      <c r="IG264" s="24">
        <v>0</v>
      </c>
      <c r="IH264" s="25" t="s">
        <v>6548</v>
      </c>
      <c r="II264" s="25" t="s">
        <v>378</v>
      </c>
      <c r="IJ264" s="25"/>
      <c r="IK264" s="74">
        <v>0</v>
      </c>
      <c r="IL264" s="25" t="s">
        <v>6549</v>
      </c>
      <c r="IM264" s="74">
        <v>11</v>
      </c>
      <c r="IN264" s="25"/>
      <c r="IO264" s="74">
        <v>0</v>
      </c>
      <c r="IP264" s="25" t="s">
        <v>6550</v>
      </c>
      <c r="IQ264" s="25" t="s">
        <v>659</v>
      </c>
      <c r="IR264" s="74">
        <v>23</v>
      </c>
      <c r="IS264" s="25"/>
      <c r="IT264" s="74">
        <v>0</v>
      </c>
      <c r="IU264" s="25" t="s">
        <v>6551</v>
      </c>
      <c r="IV264" s="74">
        <v>3</v>
      </c>
      <c r="IW264" s="25"/>
      <c r="IX264" s="74">
        <v>0</v>
      </c>
      <c r="IY264" s="25" t="s">
        <v>6552</v>
      </c>
      <c r="IZ264" s="25" t="s">
        <v>2947</v>
      </c>
      <c r="JA264" s="74">
        <v>200</v>
      </c>
      <c r="JB264" s="25"/>
      <c r="JC264" s="74">
        <v>0</v>
      </c>
      <c r="JD264" s="25" t="s">
        <v>6553</v>
      </c>
      <c r="JE264" s="74">
        <v>96</v>
      </c>
      <c r="JF264" s="25"/>
      <c r="JG264" s="74">
        <v>0</v>
      </c>
      <c r="JH264" s="25" t="s">
        <v>6554</v>
      </c>
      <c r="JI264" s="24">
        <v>3</v>
      </c>
      <c r="JJ264" s="24">
        <v>0</v>
      </c>
      <c r="JK264" s="24">
        <v>4</v>
      </c>
      <c r="JL264" s="24">
        <v>4</v>
      </c>
      <c r="JM264" s="25" t="s">
        <v>6555</v>
      </c>
      <c r="JN264" s="24">
        <v>1</v>
      </c>
      <c r="JO264" s="24">
        <v>2</v>
      </c>
      <c r="JP264" s="24">
        <v>2</v>
      </c>
      <c r="JQ264" s="24">
        <v>2</v>
      </c>
      <c r="JR264" s="24">
        <v>3</v>
      </c>
      <c r="JS264" s="25" t="s">
        <v>6556</v>
      </c>
      <c r="JT264" s="24">
        <v>2</v>
      </c>
      <c r="JU264" s="24">
        <v>3</v>
      </c>
      <c r="JV264" s="25" t="s">
        <v>6557</v>
      </c>
      <c r="JW264" s="24">
        <v>1</v>
      </c>
      <c r="JX264" s="24">
        <v>3</v>
      </c>
      <c r="JY264" s="24">
        <v>0</v>
      </c>
      <c r="JZ264" s="24">
        <v>2</v>
      </c>
      <c r="KA264" s="24">
        <v>0</v>
      </c>
      <c r="KB264" s="25" t="s">
        <v>313</v>
      </c>
      <c r="KC264" s="25" t="s">
        <v>313</v>
      </c>
      <c r="KD264" s="24">
        <v>2</v>
      </c>
      <c r="KE264" s="24">
        <v>57.558</v>
      </c>
      <c r="KF264" s="24">
        <v>81.762</v>
      </c>
      <c r="KG264" s="24">
        <v>83.83</v>
      </c>
      <c r="KH264" s="24">
        <v>5</v>
      </c>
      <c r="KI264" s="24">
        <v>1</v>
      </c>
      <c r="KJ264" s="24">
        <v>1</v>
      </c>
      <c r="KK264" s="24">
        <v>1</v>
      </c>
      <c r="KL264" s="24">
        <v>1</v>
      </c>
      <c r="KM264" s="24">
        <v>1</v>
      </c>
      <c r="KN264" s="24">
        <v>10</v>
      </c>
      <c r="KO264" s="24">
        <v>1</v>
      </c>
      <c r="KP264" s="25" t="s">
        <v>322</v>
      </c>
      <c r="KQ264" s="25" t="s">
        <v>313</v>
      </c>
      <c r="KR264" s="24">
        <v>1</v>
      </c>
      <c r="KS264" s="25" t="s">
        <v>312</v>
      </c>
      <c r="KT264" s="25" t="s">
        <v>313</v>
      </c>
      <c r="KU264" s="24">
        <v>4</v>
      </c>
      <c r="KV264" s="24">
        <v>4</v>
      </c>
      <c r="KW264" s="24">
        <v>4</v>
      </c>
      <c r="KX264" s="24">
        <v>3</v>
      </c>
      <c r="KY264" s="24">
        <v>5</v>
      </c>
      <c r="KZ264" s="24">
        <v>4</v>
      </c>
      <c r="LA264" s="24">
        <v>3</v>
      </c>
      <c r="LB264" s="24">
        <v>4</v>
      </c>
      <c r="LC264" s="24">
        <v>4</v>
      </c>
      <c r="LD264" s="24">
        <v>3</v>
      </c>
      <c r="LE264" s="24">
        <v>3</v>
      </c>
      <c r="LF264" s="24">
        <v>5</v>
      </c>
      <c r="LG264" s="24">
        <v>2</v>
      </c>
      <c r="LH264" s="24">
        <v>3</v>
      </c>
      <c r="LI264" s="24">
        <v>4</v>
      </c>
      <c r="LJ264" s="24">
        <v>3</v>
      </c>
      <c r="LK264" s="24">
        <v>3</v>
      </c>
      <c r="LL264" s="24">
        <v>4</v>
      </c>
      <c r="LM264" s="24">
        <v>4</v>
      </c>
      <c r="LN264" s="24">
        <v>4</v>
      </c>
      <c r="LO264" s="24">
        <v>4</v>
      </c>
      <c r="LP264" s="24">
        <v>2</v>
      </c>
      <c r="LQ264" s="24">
        <v>4</v>
      </c>
      <c r="LR264" s="24">
        <v>3</v>
      </c>
      <c r="LS264" s="24">
        <v>3</v>
      </c>
      <c r="LT264" s="24">
        <v>4</v>
      </c>
      <c r="LU264" s="24">
        <v>4</v>
      </c>
      <c r="LV264" s="25" t="s">
        <v>6558</v>
      </c>
      <c r="LW264" s="25" t="s">
        <v>6559</v>
      </c>
      <c r="LX264" s="25" t="s">
        <v>6560</v>
      </c>
      <c r="LY264" s="25" t="s">
        <v>6561</v>
      </c>
      <c r="LZ264" s="24">
        <v>51</v>
      </c>
      <c r="MA264">
        <f t="shared" si="233"/>
        <v>7</v>
      </c>
      <c r="MB264">
        <f t="shared" si="234"/>
        <v>7</v>
      </c>
      <c r="MC264">
        <f t="shared" si="235"/>
        <v>6</v>
      </c>
      <c r="MD264">
        <f t="shared" si="236"/>
        <v>5</v>
      </c>
      <c r="ME264">
        <f t="shared" si="266"/>
        <v>46</v>
      </c>
      <c r="MF264">
        <f t="shared" si="267"/>
        <v>1.1666666666666667</v>
      </c>
      <c r="MG264">
        <f t="shared" si="268"/>
        <v>1.1666666666666667</v>
      </c>
      <c r="MH264">
        <f t="shared" si="269"/>
        <v>1.2</v>
      </c>
      <c r="MI264">
        <f t="shared" si="270"/>
        <v>1</v>
      </c>
      <c r="MJ264">
        <f t="shared" si="271"/>
        <v>3.8333333333333335</v>
      </c>
      <c r="MK264">
        <f t="shared" si="272"/>
        <v>0</v>
      </c>
      <c r="ML264">
        <f t="shared" si="273"/>
        <v>2.2000000000000002</v>
      </c>
      <c r="MM264">
        <f t="shared" si="274"/>
        <v>0</v>
      </c>
      <c r="MN264">
        <f t="shared" si="275"/>
        <v>0</v>
      </c>
      <c r="MO264">
        <f t="shared" si="276"/>
        <v>0</v>
      </c>
      <c r="MP264">
        <f t="shared" si="277"/>
        <v>1.8333333333333333</v>
      </c>
      <c r="MQ264">
        <f t="shared" si="278"/>
        <v>0</v>
      </c>
      <c r="MR264">
        <f t="shared" si="279"/>
        <v>3</v>
      </c>
      <c r="MS264">
        <f t="shared" si="280"/>
        <v>98.428571428571431</v>
      </c>
      <c r="MT264">
        <f t="shared" si="281"/>
        <v>93.571428571428569</v>
      </c>
      <c r="MU264" s="102">
        <f t="shared" si="237"/>
        <v>0</v>
      </c>
      <c r="MV264">
        <f t="shared" si="238"/>
        <v>0</v>
      </c>
      <c r="MW264">
        <v>0</v>
      </c>
      <c r="MX264">
        <v>0</v>
      </c>
      <c r="MY264">
        <f t="shared" si="239"/>
        <v>0</v>
      </c>
      <c r="MZ264">
        <v>0</v>
      </c>
      <c r="NA264">
        <v>0</v>
      </c>
      <c r="NB264">
        <f t="shared" si="240"/>
        <v>0</v>
      </c>
      <c r="NC264">
        <f t="shared" si="241"/>
        <v>0</v>
      </c>
      <c r="ND264">
        <f t="shared" si="242"/>
        <v>0</v>
      </c>
      <c r="NE264">
        <f t="shared" si="243"/>
        <v>0</v>
      </c>
      <c r="NF264">
        <f t="shared" si="244"/>
        <v>0</v>
      </c>
      <c r="NG264">
        <f t="shared" si="245"/>
        <v>0</v>
      </c>
      <c r="NH264">
        <f t="shared" si="246"/>
        <v>0</v>
      </c>
      <c r="NI264">
        <f t="shared" si="247"/>
        <v>0</v>
      </c>
      <c r="NJ264">
        <f t="shared" si="248"/>
        <v>0</v>
      </c>
      <c r="NK264">
        <f t="shared" si="249"/>
        <v>0</v>
      </c>
      <c r="NL264">
        <f t="shared" si="250"/>
        <v>0</v>
      </c>
      <c r="NM264">
        <f t="shared" si="251"/>
        <v>0</v>
      </c>
      <c r="NN264" s="77">
        <f t="shared" si="252"/>
        <v>0</v>
      </c>
      <c r="NO264" s="77">
        <f t="shared" si="253"/>
        <v>0</v>
      </c>
      <c r="NP264" s="77">
        <f t="shared" si="254"/>
        <v>1</v>
      </c>
      <c r="NQ264" s="77">
        <f t="shared" si="255"/>
        <v>1</v>
      </c>
      <c r="NR264" s="77">
        <f t="shared" si="256"/>
        <v>1</v>
      </c>
      <c r="NS264" s="77">
        <f t="shared" si="257"/>
        <v>0</v>
      </c>
      <c r="NT264" s="77">
        <f t="shared" si="258"/>
        <v>0</v>
      </c>
      <c r="NU264" s="77">
        <f t="shared" si="259"/>
        <v>1</v>
      </c>
      <c r="NV264" s="77">
        <f t="shared" si="260"/>
        <v>0</v>
      </c>
      <c r="NW264" s="77" t="e">
        <f>IF(LEN(VLOOKUP(I:I,#REF!, 2, 0))=0, "", VLOOKUP(I:I,#REF!, 2, 0))</f>
        <v>#REF!</v>
      </c>
      <c r="NX264" s="77" t="e">
        <f>IF(LEN(VLOOKUP(I:I,#REF!, 3, 0))=0, "", VLOOKUP(I:I,#REF!, 3, 0))</f>
        <v>#REF!</v>
      </c>
      <c r="NY264" s="77">
        <f t="shared" si="282"/>
        <v>0</v>
      </c>
      <c r="NZ264" s="77">
        <f t="shared" si="283"/>
        <v>0</v>
      </c>
      <c r="OA264" s="77">
        <f t="shared" si="284"/>
        <v>0</v>
      </c>
      <c r="OB264" s="77">
        <f t="shared" si="261"/>
        <v>0</v>
      </c>
      <c r="OC264">
        <f t="shared" si="262"/>
        <v>0</v>
      </c>
      <c r="OD264" s="77">
        <f t="shared" si="285"/>
        <v>0</v>
      </c>
      <c r="OE264">
        <f t="shared" si="263"/>
        <v>0.26666666666666666</v>
      </c>
      <c r="OF264">
        <f t="shared" si="264"/>
        <v>0.27272727272727271</v>
      </c>
      <c r="OG264" t="e">
        <f t="shared" si="286"/>
        <v>#REF!</v>
      </c>
      <c r="OH264">
        <f t="shared" si="265"/>
        <v>0</v>
      </c>
      <c r="OI264">
        <f t="shared" si="287"/>
        <v>0</v>
      </c>
      <c r="OJ264" s="77">
        <f t="shared" si="288"/>
        <v>0</v>
      </c>
      <c r="OK264" t="e">
        <f>IF(LEN(VLOOKUP(I:I,#REF!, 2, 0))=0, "", VLOOKUP(I:I,#REF!, 2, 0))</f>
        <v>#REF!</v>
      </c>
      <c r="OL264" t="e">
        <f>IF(LEN(VLOOKUP(I:I,#REF!, 3, 0))=0, "", VLOOKUP(I:I,#REF!, 3, 0))</f>
        <v>#REF!</v>
      </c>
      <c r="OM264" t="s">
        <v>353</v>
      </c>
      <c r="ON264" t="s">
        <v>353</v>
      </c>
      <c r="OO264" s="1">
        <v>0</v>
      </c>
      <c r="OP264">
        <f t="shared" si="289"/>
        <v>6</v>
      </c>
      <c r="OQ264">
        <v>0</v>
      </c>
      <c r="OR264">
        <v>9</v>
      </c>
      <c r="OS264">
        <f t="shared" si="290"/>
        <v>4</v>
      </c>
    </row>
    <row r="265" spans="1:409" ht="18" customHeight="1">
      <c r="F265">
        <v>1</v>
      </c>
      <c r="G265">
        <v>1</v>
      </c>
      <c r="H265" s="110" t="s">
        <v>3248</v>
      </c>
      <c r="I265" s="110" t="s">
        <v>3248</v>
      </c>
      <c r="J265" s="5"/>
      <c r="K265" s="6">
        <v>44270.518969907411</v>
      </c>
      <c r="L265" s="6">
        <v>44270.60565972222</v>
      </c>
      <c r="M265" s="7">
        <v>100</v>
      </c>
      <c r="N265" s="7">
        <v>2</v>
      </c>
      <c r="O265" s="73">
        <v>1</v>
      </c>
      <c r="P265" s="4" t="s">
        <v>313</v>
      </c>
      <c r="Q265" s="7">
        <v>7489</v>
      </c>
      <c r="R265" s="7">
        <v>1</v>
      </c>
      <c r="S265" s="6">
        <v>44270.605680231478</v>
      </c>
      <c r="T265" s="4" t="s">
        <v>314</v>
      </c>
      <c r="U265" s="4" t="s">
        <v>2136</v>
      </c>
      <c r="V265" s="4" t="s">
        <v>2137</v>
      </c>
      <c r="W265" s="4" t="s">
        <v>3249</v>
      </c>
      <c r="X265" s="7">
        <v>61.773000000000003</v>
      </c>
      <c r="Y265" s="7">
        <v>78.247</v>
      </c>
      <c r="Z265" s="7">
        <v>80.34</v>
      </c>
      <c r="AA265" s="7">
        <v>3</v>
      </c>
      <c r="AB265" s="7">
        <v>3</v>
      </c>
      <c r="AC265" s="7">
        <v>0</v>
      </c>
      <c r="AD265" s="7">
        <v>1</v>
      </c>
      <c r="AE265" s="7">
        <v>0</v>
      </c>
      <c r="AF265" s="7">
        <v>2</v>
      </c>
      <c r="AG265" s="7">
        <v>1</v>
      </c>
      <c r="AH265" s="7">
        <v>3</v>
      </c>
      <c r="AI265" s="7">
        <v>2</v>
      </c>
      <c r="AJ265" s="4" t="s">
        <v>3250</v>
      </c>
      <c r="AK265" s="7">
        <v>4.3579999999999997</v>
      </c>
      <c r="AL265" s="7">
        <v>5.3319999999999999</v>
      </c>
      <c r="AM265" s="7">
        <v>7.5090000000000003</v>
      </c>
      <c r="AN265" s="7">
        <v>2</v>
      </c>
      <c r="AO265" s="7">
        <v>3</v>
      </c>
      <c r="AP265" s="7">
        <v>0</v>
      </c>
      <c r="AQ265" s="7">
        <v>0</v>
      </c>
      <c r="AR265" s="7">
        <v>0</v>
      </c>
      <c r="AS265" s="7">
        <v>151.39099999999999</v>
      </c>
      <c r="AT265" s="7">
        <v>0</v>
      </c>
      <c r="AU265" s="7">
        <v>151.792</v>
      </c>
      <c r="AV265" s="7">
        <v>249.14400000000001</v>
      </c>
      <c r="AW265" s="7">
        <v>251.5</v>
      </c>
      <c r="AX265" s="7">
        <v>5</v>
      </c>
      <c r="AY265" s="4" t="s">
        <v>479</v>
      </c>
      <c r="AZ265" s="4" t="s">
        <v>377</v>
      </c>
      <c r="BA265" s="4"/>
      <c r="BB265" s="73">
        <v>1</v>
      </c>
      <c r="BC265" s="4" t="s">
        <v>3251</v>
      </c>
      <c r="BD265" s="7">
        <v>50.179000000000002</v>
      </c>
      <c r="BE265" s="7">
        <v>50.179000000000002</v>
      </c>
      <c r="BF265" s="7">
        <v>3901.5349999999999</v>
      </c>
      <c r="BG265" s="7">
        <v>1</v>
      </c>
      <c r="BH265" s="7">
        <v>5.4779999999999998</v>
      </c>
      <c r="BI265" s="7">
        <v>24.577000000000002</v>
      </c>
      <c r="BJ265" s="7">
        <v>31.914999999999999</v>
      </c>
      <c r="BK265" s="7">
        <v>3</v>
      </c>
      <c r="BL265" s="4" t="s">
        <v>600</v>
      </c>
      <c r="BM265" s="7">
        <v>46.612000000000002</v>
      </c>
      <c r="BN265" s="7">
        <v>46.612000000000002</v>
      </c>
      <c r="BO265" s="7">
        <v>93.117000000000004</v>
      </c>
      <c r="BP265" s="7">
        <v>1</v>
      </c>
      <c r="BQ265" s="7">
        <v>100</v>
      </c>
      <c r="BR265" s="7">
        <v>100</v>
      </c>
      <c r="BS265" s="7">
        <v>79.647999999999996</v>
      </c>
      <c r="BT265" s="7">
        <v>206.94499999999999</v>
      </c>
      <c r="BU265" s="7">
        <v>208.37899999999999</v>
      </c>
      <c r="BV265" s="7">
        <v>5</v>
      </c>
      <c r="BW265" s="4" t="s">
        <v>3252</v>
      </c>
      <c r="BX265" s="4" t="s">
        <v>1241</v>
      </c>
      <c r="BY265" s="4"/>
      <c r="BZ265" s="73">
        <v>0</v>
      </c>
      <c r="CA265" s="4" t="s">
        <v>3253</v>
      </c>
      <c r="CB265" s="7">
        <v>0</v>
      </c>
      <c r="CC265" s="7">
        <v>0</v>
      </c>
      <c r="CD265" s="7">
        <v>47.276000000000003</v>
      </c>
      <c r="CE265" s="7">
        <v>0</v>
      </c>
      <c r="CF265" s="7">
        <v>100</v>
      </c>
      <c r="CG265" s="7">
        <v>100</v>
      </c>
      <c r="CH265" s="7">
        <v>33.395000000000003</v>
      </c>
      <c r="CI265" s="7">
        <v>42.875999999999998</v>
      </c>
      <c r="CJ265" s="7">
        <v>90.6</v>
      </c>
      <c r="CK265" s="7">
        <v>2</v>
      </c>
      <c r="CL265" s="97" t="s">
        <v>413</v>
      </c>
      <c r="CM265" s="94" t="s">
        <v>414</v>
      </c>
      <c r="CN265" s="7">
        <v>163.02600000000001</v>
      </c>
      <c r="CO265" s="7">
        <v>163.02600000000001</v>
      </c>
      <c r="CP265" s="7">
        <v>164.14500000000001</v>
      </c>
      <c r="CQ265" s="7">
        <v>1</v>
      </c>
      <c r="CR265" s="7">
        <v>100</v>
      </c>
      <c r="CS265" s="7">
        <v>100</v>
      </c>
      <c r="CT265" s="7">
        <v>3</v>
      </c>
      <c r="CU265" s="7">
        <v>1</v>
      </c>
      <c r="CV265" s="4" t="s">
        <v>3254</v>
      </c>
      <c r="CW265" s="7">
        <v>4.1420000000000003</v>
      </c>
      <c r="CX265" s="7">
        <v>236.577</v>
      </c>
      <c r="CY265" s="7">
        <v>458.28</v>
      </c>
      <c r="CZ265" s="7">
        <v>5</v>
      </c>
      <c r="DA265" s="7">
        <v>5.2249999999999996</v>
      </c>
      <c r="DB265" s="7">
        <v>8.0549999999999997</v>
      </c>
      <c r="DC265" s="7">
        <v>22.135999999999999</v>
      </c>
      <c r="DD265" s="7">
        <v>2</v>
      </c>
      <c r="DE265" s="4" t="s">
        <v>600</v>
      </c>
      <c r="DF265" s="7">
        <v>0</v>
      </c>
      <c r="DG265" s="7">
        <v>0</v>
      </c>
      <c r="DH265" s="7">
        <v>36.024000000000001</v>
      </c>
      <c r="DI265" s="7">
        <v>0</v>
      </c>
      <c r="DJ265" s="7">
        <v>100</v>
      </c>
      <c r="DK265" s="7">
        <v>100</v>
      </c>
      <c r="DL265" s="7">
        <v>139.37899999999999</v>
      </c>
      <c r="DM265" s="7">
        <v>144.19999999999999</v>
      </c>
      <c r="DN265" s="7">
        <v>162.54</v>
      </c>
      <c r="DO265" s="7">
        <v>2</v>
      </c>
      <c r="DP265" s="4" t="s">
        <v>3255</v>
      </c>
      <c r="DQ265" s="4" t="s">
        <v>1241</v>
      </c>
      <c r="DR265" s="4"/>
      <c r="DS265" s="73">
        <v>0</v>
      </c>
      <c r="DT265" s="4" t="s">
        <v>3256</v>
      </c>
      <c r="DU265" s="7">
        <v>0</v>
      </c>
      <c r="DV265" s="7">
        <v>0</v>
      </c>
      <c r="DW265" s="7">
        <v>68.682000000000002</v>
      </c>
      <c r="DX265" s="7">
        <v>0</v>
      </c>
      <c r="DY265" s="7">
        <v>100</v>
      </c>
      <c r="DZ265" s="7">
        <v>99</v>
      </c>
      <c r="EA265" s="7">
        <v>31.734000000000002</v>
      </c>
      <c r="EB265" s="7">
        <v>38.823</v>
      </c>
      <c r="EC265" s="7">
        <v>61.320999999999998</v>
      </c>
      <c r="ED265" s="7">
        <v>2</v>
      </c>
      <c r="EE265" s="94" t="s">
        <v>417</v>
      </c>
      <c r="EF265" s="94" t="s">
        <v>680</v>
      </c>
      <c r="EG265" s="7">
        <v>0</v>
      </c>
      <c r="EH265" s="7">
        <v>0</v>
      </c>
      <c r="EI265" s="7">
        <v>170.28700000000001</v>
      </c>
      <c r="EJ265" s="7">
        <v>0</v>
      </c>
      <c r="EK265" s="7">
        <v>100</v>
      </c>
      <c r="EL265" s="7">
        <v>100</v>
      </c>
      <c r="EM265" s="7">
        <v>3</v>
      </c>
      <c r="EN265" s="7">
        <v>0</v>
      </c>
      <c r="EO265" s="4" t="s">
        <v>3257</v>
      </c>
      <c r="EP265" s="7">
        <v>19.07</v>
      </c>
      <c r="EQ265" s="7">
        <v>63.167000000000002</v>
      </c>
      <c r="ER265" s="7">
        <v>64.644999999999996</v>
      </c>
      <c r="ES265" s="7">
        <v>15</v>
      </c>
      <c r="ET265" s="4" t="s">
        <v>419</v>
      </c>
      <c r="EU265" s="7">
        <v>6.0430000000000001</v>
      </c>
      <c r="EV265" s="7">
        <v>69.626999999999995</v>
      </c>
      <c r="EW265" s="7">
        <v>277.66000000000003</v>
      </c>
      <c r="EX265" s="7">
        <v>3</v>
      </c>
      <c r="EY265" s="7">
        <v>100</v>
      </c>
      <c r="EZ265" s="7">
        <v>100</v>
      </c>
      <c r="FA265" s="7">
        <v>7.133</v>
      </c>
      <c r="FB265" s="7">
        <v>81.221000000000004</v>
      </c>
      <c r="FC265" s="7">
        <v>83.227000000000004</v>
      </c>
      <c r="FD265" s="7">
        <v>7</v>
      </c>
      <c r="FE265" s="4" t="s">
        <v>3258</v>
      </c>
      <c r="FF265" s="7">
        <v>3</v>
      </c>
      <c r="FG265" s="7">
        <v>2</v>
      </c>
      <c r="FH265" s="7">
        <v>3</v>
      </c>
      <c r="FI265" s="7">
        <v>0</v>
      </c>
      <c r="FJ265" s="7">
        <v>1</v>
      </c>
      <c r="FK265" s="7">
        <v>0</v>
      </c>
      <c r="FL265" s="4" t="s">
        <v>313</v>
      </c>
      <c r="FM265" s="4" t="s">
        <v>313</v>
      </c>
      <c r="FN265" s="7">
        <v>3</v>
      </c>
      <c r="FO265" s="7">
        <v>18.565000000000001</v>
      </c>
      <c r="FP265" s="7">
        <v>213.02699999999999</v>
      </c>
      <c r="FQ265" s="7">
        <v>251.434</v>
      </c>
      <c r="FR265" s="7">
        <v>11</v>
      </c>
      <c r="FS265" s="4" t="s">
        <v>3259</v>
      </c>
      <c r="FT265" s="4" t="s">
        <v>331</v>
      </c>
      <c r="FU265" s="4"/>
      <c r="FV265" s="73">
        <v>0</v>
      </c>
      <c r="FW265" s="4" t="s">
        <v>3260</v>
      </c>
      <c r="FX265" s="4" t="s">
        <v>339</v>
      </c>
      <c r="FY265" s="7">
        <v>10.669</v>
      </c>
      <c r="FZ265" s="7">
        <v>16.001000000000001</v>
      </c>
      <c r="GA265" s="7">
        <v>16.686</v>
      </c>
      <c r="GB265" s="7">
        <v>4</v>
      </c>
      <c r="GC265" s="4" t="s">
        <v>356</v>
      </c>
      <c r="GD265" s="4" t="s">
        <v>320</v>
      </c>
      <c r="GE265" s="4"/>
      <c r="GF265" s="73">
        <v>-888</v>
      </c>
      <c r="GG265" s="4" t="s">
        <v>356</v>
      </c>
      <c r="GH265" s="4" t="s">
        <v>336</v>
      </c>
      <c r="GI265" s="7">
        <v>31.364000000000001</v>
      </c>
      <c r="GJ265" s="7">
        <v>45.279000000000003</v>
      </c>
      <c r="GK265" s="7">
        <v>47.5</v>
      </c>
      <c r="GL265" s="7">
        <v>5</v>
      </c>
      <c r="GM265" s="7">
        <v>1</v>
      </c>
      <c r="GN265" s="4" t="s">
        <v>356</v>
      </c>
      <c r="GO265" s="7">
        <v>1.6950000000000001</v>
      </c>
      <c r="GP265" s="7">
        <v>1.6950000000000001</v>
      </c>
      <c r="GQ265" s="7">
        <v>2.8540000000000001</v>
      </c>
      <c r="GR265" s="7">
        <v>1</v>
      </c>
      <c r="GS265" s="7">
        <v>2</v>
      </c>
      <c r="GT265" s="7">
        <v>3</v>
      </c>
      <c r="GU265" s="7">
        <v>2</v>
      </c>
      <c r="GV265" s="7">
        <v>2</v>
      </c>
      <c r="GW265" s="4" t="s">
        <v>345</v>
      </c>
      <c r="GX265" s="7">
        <v>5.59</v>
      </c>
      <c r="GY265" s="7">
        <v>45.6</v>
      </c>
      <c r="GZ265" s="7">
        <v>47.646000000000001</v>
      </c>
      <c r="HA265" s="7">
        <v>7</v>
      </c>
      <c r="HB265" s="7">
        <v>1</v>
      </c>
      <c r="HC265" s="7">
        <v>3</v>
      </c>
      <c r="HD265" s="7">
        <v>1</v>
      </c>
      <c r="HE265" s="7">
        <v>1</v>
      </c>
      <c r="HF265" s="7">
        <v>1</v>
      </c>
      <c r="HG265" s="7">
        <v>6</v>
      </c>
      <c r="HH265" s="7">
        <v>6</v>
      </c>
      <c r="HI265" s="4" t="s">
        <v>346</v>
      </c>
      <c r="HJ265" s="4" t="s">
        <v>347</v>
      </c>
      <c r="HK265" s="8"/>
      <c r="HL265" s="4" t="s">
        <v>3248</v>
      </c>
      <c r="HM265" s="6">
        <v>44273.487233796295</v>
      </c>
      <c r="HN265" s="6">
        <v>44273.506863425922</v>
      </c>
      <c r="HO265" s="7">
        <v>100</v>
      </c>
      <c r="HP265" s="7">
        <v>1696</v>
      </c>
      <c r="HQ265" s="7">
        <v>1</v>
      </c>
      <c r="HR265" s="6">
        <v>44273.506881006942</v>
      </c>
      <c r="HS265" s="4" t="s">
        <v>314</v>
      </c>
      <c r="HT265" s="4" t="s">
        <v>2136</v>
      </c>
      <c r="HU265" s="4" t="s">
        <v>2137</v>
      </c>
      <c r="HV265" s="4" t="s">
        <v>3249</v>
      </c>
      <c r="HW265" s="7">
        <v>1</v>
      </c>
      <c r="HX265" s="7">
        <v>0</v>
      </c>
      <c r="HY265" s="7">
        <v>3</v>
      </c>
      <c r="HZ265" s="7">
        <v>1</v>
      </c>
      <c r="IA265" s="7">
        <v>1</v>
      </c>
      <c r="IB265" s="7">
        <v>2</v>
      </c>
      <c r="IC265" s="7">
        <v>3</v>
      </c>
      <c r="ID265" s="7">
        <v>2</v>
      </c>
      <c r="IE265" s="4" t="s">
        <v>3261</v>
      </c>
      <c r="IF265" s="7">
        <v>3</v>
      </c>
      <c r="IG265" s="7">
        <v>0</v>
      </c>
      <c r="IH265" s="4" t="s">
        <v>1252</v>
      </c>
      <c r="II265" s="4" t="s">
        <v>391</v>
      </c>
      <c r="IJ265" s="4"/>
      <c r="IK265" s="73">
        <v>1</v>
      </c>
      <c r="IL265" s="4" t="s">
        <v>2578</v>
      </c>
      <c r="IM265" s="73">
        <v>33</v>
      </c>
      <c r="IN265" s="4"/>
      <c r="IO265" s="73">
        <v>1</v>
      </c>
      <c r="IP265" s="4" t="s">
        <v>3262</v>
      </c>
      <c r="IQ265" s="4" t="s">
        <v>3263</v>
      </c>
      <c r="IR265" s="73">
        <v>0</v>
      </c>
      <c r="IS265" s="73">
        <v>0.7</v>
      </c>
      <c r="IT265" s="73">
        <v>0</v>
      </c>
      <c r="IU265" s="4" t="s">
        <v>356</v>
      </c>
      <c r="IV265" s="4" t="s">
        <v>320</v>
      </c>
      <c r="IW265" s="4"/>
      <c r="IX265" s="73">
        <v>-888</v>
      </c>
      <c r="IY265" s="4" t="s">
        <v>356</v>
      </c>
      <c r="IZ265" s="4" t="s">
        <v>435</v>
      </c>
      <c r="JA265" s="73">
        <v>40</v>
      </c>
      <c r="JB265" s="4"/>
      <c r="JC265" s="73">
        <v>1</v>
      </c>
      <c r="JD265" s="4" t="s">
        <v>356</v>
      </c>
      <c r="JE265" s="4" t="s">
        <v>320</v>
      </c>
      <c r="JF265" s="4"/>
      <c r="JG265" s="73">
        <v>-888</v>
      </c>
      <c r="JH265" s="4" t="s">
        <v>356</v>
      </c>
      <c r="JI265" s="7">
        <v>3</v>
      </c>
      <c r="JJ265" s="7">
        <v>1</v>
      </c>
      <c r="JK265" s="7">
        <v>2</v>
      </c>
      <c r="JL265" s="7">
        <v>4</v>
      </c>
      <c r="JM265" s="4" t="s">
        <v>356</v>
      </c>
      <c r="JN265" s="7">
        <v>2</v>
      </c>
      <c r="JO265" s="7">
        <v>1</v>
      </c>
      <c r="JP265" s="7">
        <v>3</v>
      </c>
      <c r="JQ265" s="7">
        <v>1</v>
      </c>
      <c r="JR265" s="7">
        <v>3</v>
      </c>
      <c r="JS265" s="4" t="s">
        <v>356</v>
      </c>
      <c r="JT265" s="7">
        <v>2</v>
      </c>
      <c r="JU265" s="7">
        <v>1</v>
      </c>
      <c r="JV265" s="4" t="s">
        <v>356</v>
      </c>
      <c r="JW265" s="7">
        <v>1</v>
      </c>
      <c r="JX265" s="7">
        <v>3</v>
      </c>
      <c r="JY265" s="7">
        <v>1</v>
      </c>
      <c r="JZ265" s="7">
        <v>1</v>
      </c>
      <c r="KA265" s="7">
        <v>0</v>
      </c>
      <c r="KB265" s="4" t="s">
        <v>313</v>
      </c>
      <c r="KC265" s="4" t="s">
        <v>313</v>
      </c>
      <c r="KD265" s="7">
        <v>1</v>
      </c>
      <c r="KE265" s="7">
        <v>5.0839999999999996</v>
      </c>
      <c r="KF265" s="7">
        <v>38.584000000000003</v>
      </c>
      <c r="KG265" s="7">
        <v>39.223999999999997</v>
      </c>
      <c r="KH265" s="7">
        <v>6</v>
      </c>
      <c r="KI265" s="7">
        <v>2</v>
      </c>
      <c r="KJ265" s="7">
        <v>2</v>
      </c>
      <c r="KK265" s="7">
        <v>1</v>
      </c>
      <c r="KL265" s="7">
        <v>1</v>
      </c>
      <c r="KM265" s="7">
        <v>1</v>
      </c>
      <c r="KN265" s="7">
        <v>10</v>
      </c>
      <c r="KO265" s="7">
        <v>1</v>
      </c>
      <c r="KP265" s="4" t="s">
        <v>322</v>
      </c>
      <c r="KQ265" s="4" t="s">
        <v>313</v>
      </c>
      <c r="KR265" s="7">
        <v>0</v>
      </c>
      <c r="KS265" s="4" t="s">
        <v>336</v>
      </c>
      <c r="KT265" s="4" t="s">
        <v>313</v>
      </c>
      <c r="KU265" s="7">
        <v>5</v>
      </c>
      <c r="KV265" s="7">
        <v>4</v>
      </c>
      <c r="KW265" s="7">
        <v>4</v>
      </c>
      <c r="KX265" s="7">
        <v>3</v>
      </c>
      <c r="KY265" s="7">
        <v>3</v>
      </c>
      <c r="KZ265" s="7">
        <v>5</v>
      </c>
      <c r="LA265" s="7">
        <v>5</v>
      </c>
      <c r="LB265" s="7">
        <v>5</v>
      </c>
      <c r="LC265" s="7">
        <v>4</v>
      </c>
      <c r="LD265" s="7">
        <v>4</v>
      </c>
      <c r="LE265" s="7">
        <v>5</v>
      </c>
      <c r="LF265" s="7">
        <v>5</v>
      </c>
      <c r="LG265" s="7">
        <v>4</v>
      </c>
      <c r="LH265" s="7">
        <v>4</v>
      </c>
      <c r="LI265" s="7">
        <v>5</v>
      </c>
      <c r="LJ265" s="7">
        <v>5</v>
      </c>
      <c r="LK265" s="7">
        <v>4</v>
      </c>
      <c r="LL265" s="7">
        <v>4</v>
      </c>
      <c r="LM265" s="7">
        <v>3</v>
      </c>
      <c r="LN265" s="7">
        <v>4</v>
      </c>
      <c r="LO265" s="7">
        <v>4</v>
      </c>
      <c r="LP265" s="7">
        <v>5</v>
      </c>
      <c r="LQ265" s="7">
        <v>4</v>
      </c>
      <c r="LR265" s="7">
        <v>5</v>
      </c>
      <c r="LS265" s="7">
        <v>3</v>
      </c>
      <c r="LT265" s="7">
        <v>4</v>
      </c>
      <c r="LU265" s="7">
        <v>5</v>
      </c>
      <c r="LV265" s="4" t="s">
        <v>3264</v>
      </c>
      <c r="LW265" s="4" t="s">
        <v>3265</v>
      </c>
      <c r="LX265" s="4" t="s">
        <v>920</v>
      </c>
      <c r="LY265" s="4" t="s">
        <v>3266</v>
      </c>
      <c r="LZ265" s="7">
        <v>60</v>
      </c>
      <c r="MA265">
        <f t="shared" si="233"/>
        <v>9</v>
      </c>
      <c r="MB265">
        <f t="shared" si="234"/>
        <v>12</v>
      </c>
      <c r="MC265">
        <f t="shared" si="235"/>
        <v>7</v>
      </c>
      <c r="MD265">
        <f t="shared" si="236"/>
        <v>7</v>
      </c>
      <c r="ME265">
        <f t="shared" si="266"/>
        <v>52</v>
      </c>
      <c r="MF265">
        <f t="shared" si="267"/>
        <v>1.5</v>
      </c>
      <c r="MG265">
        <f t="shared" si="268"/>
        <v>2</v>
      </c>
      <c r="MH265">
        <f t="shared" si="269"/>
        <v>1.4</v>
      </c>
      <c r="MI265">
        <f t="shared" si="270"/>
        <v>1.4</v>
      </c>
      <c r="MJ265">
        <f t="shared" si="271"/>
        <v>4.333333333333333</v>
      </c>
      <c r="MK265">
        <f t="shared" si="272"/>
        <v>0.2</v>
      </c>
      <c r="ML265">
        <f t="shared" si="273"/>
        <v>3</v>
      </c>
      <c r="MM265">
        <f t="shared" si="274"/>
        <v>2</v>
      </c>
      <c r="MN265">
        <f t="shared" si="275"/>
        <v>3</v>
      </c>
      <c r="MO265">
        <f t="shared" si="276"/>
        <v>0.5</v>
      </c>
      <c r="MP265">
        <f t="shared" si="277"/>
        <v>3</v>
      </c>
      <c r="MQ265">
        <f t="shared" si="278"/>
        <v>0.66666666666666663</v>
      </c>
      <c r="MR265">
        <f t="shared" si="279"/>
        <v>3</v>
      </c>
      <c r="MS265">
        <f t="shared" si="280"/>
        <v>100</v>
      </c>
      <c r="MT265">
        <f t="shared" si="281"/>
        <v>99.857142857142861</v>
      </c>
      <c r="MU265" s="77">
        <f t="shared" si="237"/>
        <v>1</v>
      </c>
      <c r="MV265">
        <f t="shared" si="238"/>
        <v>0</v>
      </c>
      <c r="MW265">
        <v>1</v>
      </c>
      <c r="MX265">
        <v>1</v>
      </c>
      <c r="MY265">
        <f t="shared" si="239"/>
        <v>0</v>
      </c>
      <c r="MZ265">
        <v>1</v>
      </c>
      <c r="NA265">
        <v>1</v>
      </c>
      <c r="NB265">
        <f t="shared" si="240"/>
        <v>0</v>
      </c>
      <c r="NC265">
        <f t="shared" si="241"/>
        <v>1</v>
      </c>
      <c r="ND265">
        <f t="shared" si="242"/>
        <v>0</v>
      </c>
      <c r="NE265">
        <f t="shared" si="243"/>
        <v>0</v>
      </c>
      <c r="NF265">
        <f t="shared" si="244"/>
        <v>1</v>
      </c>
      <c r="NG265">
        <f t="shared" si="245"/>
        <v>0</v>
      </c>
      <c r="NH265">
        <f t="shared" si="246"/>
        <v>1</v>
      </c>
      <c r="NI265">
        <f t="shared" si="247"/>
        <v>1</v>
      </c>
      <c r="NJ265">
        <f t="shared" si="248"/>
        <v>0</v>
      </c>
      <c r="NK265">
        <f t="shared" si="249"/>
        <v>0</v>
      </c>
      <c r="NL265">
        <f t="shared" si="250"/>
        <v>1</v>
      </c>
      <c r="NM265">
        <f t="shared" si="251"/>
        <v>0</v>
      </c>
      <c r="NN265" s="77">
        <f t="shared" si="252"/>
        <v>1</v>
      </c>
      <c r="NO265" s="77">
        <f t="shared" si="253"/>
        <v>0</v>
      </c>
      <c r="NP265" s="77">
        <f t="shared" si="254"/>
        <v>0</v>
      </c>
      <c r="NQ265" s="77">
        <f t="shared" si="255"/>
        <v>0</v>
      </c>
      <c r="NR265" s="77">
        <f t="shared" si="256"/>
        <v>0</v>
      </c>
      <c r="NS265" s="77">
        <f t="shared" si="257"/>
        <v>0</v>
      </c>
      <c r="NT265" s="77">
        <f t="shared" si="258"/>
        <v>0</v>
      </c>
      <c r="NU265" s="77">
        <f t="shared" si="259"/>
        <v>1</v>
      </c>
      <c r="NV265" s="77">
        <f t="shared" si="260"/>
        <v>1</v>
      </c>
      <c r="NW265" s="77" t="e">
        <f>IF(LEN(VLOOKUP(I:I,#REF!, 2, 0))=0, "", VLOOKUP(I:I,#REF!, 2, 0))</f>
        <v>#REF!</v>
      </c>
      <c r="NX265" s="77" t="e">
        <f>IF(LEN(VLOOKUP(I:I,#REF!, 3, 0))=0, "", VLOOKUP(I:I,#REF!, 3, 0))</f>
        <v>#REF!</v>
      </c>
      <c r="NY265" s="77">
        <f t="shared" si="282"/>
        <v>0.66666666666666663</v>
      </c>
      <c r="NZ265" s="77">
        <f t="shared" si="283"/>
        <v>1</v>
      </c>
      <c r="OA265" s="77">
        <f t="shared" si="284"/>
        <v>0</v>
      </c>
      <c r="OB265" s="77">
        <f t="shared" si="261"/>
        <v>0.33333333333333331</v>
      </c>
      <c r="OC265">
        <f t="shared" si="262"/>
        <v>0</v>
      </c>
      <c r="OD265" s="77">
        <f t="shared" si="285"/>
        <v>0.5</v>
      </c>
      <c r="OE265">
        <f t="shared" si="263"/>
        <v>0.4</v>
      </c>
      <c r="OF265">
        <f t="shared" si="264"/>
        <v>0.36363636363636365</v>
      </c>
      <c r="OG265" t="e">
        <f t="shared" si="286"/>
        <v>#REF!</v>
      </c>
      <c r="OH265">
        <f t="shared" si="265"/>
        <v>0.5</v>
      </c>
      <c r="OI265">
        <f t="shared" si="287"/>
        <v>0</v>
      </c>
      <c r="OJ265" s="77">
        <f t="shared" si="288"/>
        <v>0.75</v>
      </c>
      <c r="OK265" t="e">
        <f>IF(LEN(VLOOKUP(I:I,#REF!, 2, 0))=0, "", VLOOKUP(I:I,#REF!, 2, 0))</f>
        <v>#REF!</v>
      </c>
      <c r="OL265" t="e">
        <f>IF(LEN(VLOOKUP(I:I,#REF!, 3, 0))=0, "", VLOOKUP(I:I,#REF!, 3, 0))</f>
        <v>#REF!</v>
      </c>
      <c r="OM265" t="s">
        <v>353</v>
      </c>
      <c r="ON265" t="s">
        <v>353</v>
      </c>
      <c r="OO265" s="1">
        <v>1</v>
      </c>
      <c r="OP265">
        <f t="shared" si="289"/>
        <v>10</v>
      </c>
      <c r="OQ265">
        <v>0</v>
      </c>
      <c r="OR265">
        <v>9</v>
      </c>
      <c r="OS265">
        <f t="shared" si="290"/>
        <v>6</v>
      </c>
    </row>
    <row r="266" spans="1:409" ht="18" customHeight="1">
      <c r="C266">
        <v>1</v>
      </c>
      <c r="E266">
        <v>1</v>
      </c>
      <c r="F266" t="s">
        <v>353</v>
      </c>
      <c r="G266" t="s">
        <v>353</v>
      </c>
      <c r="H266" s="112" t="s">
        <v>6562</v>
      </c>
      <c r="I266" s="112" t="s">
        <v>6562</v>
      </c>
      <c r="J266" s="22"/>
      <c r="K266" s="23">
        <v>44270.501886574071</v>
      </c>
      <c r="L266" s="23">
        <v>44274.501284722224</v>
      </c>
      <c r="M266" s="24">
        <v>15</v>
      </c>
      <c r="N266" s="24">
        <v>1</v>
      </c>
      <c r="O266" s="74">
        <v>1</v>
      </c>
      <c r="P266" s="25" t="s">
        <v>6563</v>
      </c>
      <c r="Q266" s="24">
        <v>345547</v>
      </c>
      <c r="R266" s="24">
        <v>0</v>
      </c>
      <c r="S266" s="23">
        <v>44281.501305729165</v>
      </c>
      <c r="T266" s="25" t="s">
        <v>314</v>
      </c>
      <c r="U266" s="25" t="s">
        <v>2136</v>
      </c>
      <c r="V266" s="25" t="s">
        <v>2137</v>
      </c>
      <c r="W266" s="25" t="s">
        <v>317</v>
      </c>
      <c r="X266" s="24">
        <v>9.5250000000000004</v>
      </c>
      <c r="Y266" s="24">
        <v>20.074999999999999</v>
      </c>
      <c r="Z266" s="24">
        <v>22.733000000000001</v>
      </c>
      <c r="AA266" s="24">
        <v>3</v>
      </c>
      <c r="AB266" s="24">
        <v>2</v>
      </c>
      <c r="AC266" s="24">
        <v>0</v>
      </c>
      <c r="AD266" s="24">
        <v>1</v>
      </c>
      <c r="AE266" s="24">
        <v>0</v>
      </c>
      <c r="AF266" s="24">
        <v>1</v>
      </c>
      <c r="AG266" s="24">
        <v>1</v>
      </c>
      <c r="AH266" s="24">
        <v>3</v>
      </c>
      <c r="AI266" s="24">
        <v>1</v>
      </c>
      <c r="AJ266" s="25" t="s">
        <v>6564</v>
      </c>
      <c r="AK266" s="24">
        <v>5.6619999999999999</v>
      </c>
      <c r="AL266" s="24">
        <v>11.195</v>
      </c>
      <c r="AM266" s="24">
        <v>15.231</v>
      </c>
      <c r="AN266" s="24">
        <v>3</v>
      </c>
      <c r="AO266" s="24">
        <v>1</v>
      </c>
      <c r="AP266" s="24">
        <v>0</v>
      </c>
      <c r="AQ266" s="24">
        <v>0</v>
      </c>
      <c r="AR266" s="24">
        <v>0</v>
      </c>
      <c r="AS266" s="24">
        <v>172.577</v>
      </c>
      <c r="AT266" s="24">
        <v>0</v>
      </c>
      <c r="AU266" s="24">
        <v>30.378</v>
      </c>
      <c r="AV266" s="24">
        <v>290.58600000000001</v>
      </c>
      <c r="AW266" s="24">
        <v>299.096</v>
      </c>
      <c r="AX266" s="24">
        <v>9</v>
      </c>
      <c r="AY266" s="25" t="s">
        <v>6565</v>
      </c>
      <c r="AZ266" s="25" t="s">
        <v>320</v>
      </c>
      <c r="BA266" s="25"/>
      <c r="BB266" s="74">
        <v>-888</v>
      </c>
      <c r="BC266" s="25" t="s">
        <v>6566</v>
      </c>
      <c r="BD266" s="24">
        <v>0</v>
      </c>
      <c r="BE266" s="24">
        <v>0</v>
      </c>
      <c r="BF266" s="24">
        <v>289.87299999999999</v>
      </c>
      <c r="BG266" s="24">
        <v>0</v>
      </c>
      <c r="BH266" s="24">
        <v>13.422000000000001</v>
      </c>
      <c r="BI266" s="24">
        <v>13.422000000000001</v>
      </c>
      <c r="BJ266" s="24">
        <v>32.454999999999998</v>
      </c>
      <c r="BK266" s="24">
        <v>1</v>
      </c>
      <c r="BL266" s="25" t="s">
        <v>479</v>
      </c>
      <c r="BM266" s="24">
        <v>0</v>
      </c>
      <c r="BN266" s="24">
        <v>0</v>
      </c>
      <c r="BO266" s="24">
        <v>127.331</v>
      </c>
      <c r="BP266" s="24">
        <v>0</v>
      </c>
      <c r="BQ266" s="24">
        <v>82</v>
      </c>
      <c r="BR266" s="24">
        <v>100</v>
      </c>
      <c r="BS266" s="25" t="s">
        <v>353</v>
      </c>
      <c r="BT266" s="25" t="s">
        <v>353</v>
      </c>
      <c r="BU266" s="25" t="s">
        <v>353</v>
      </c>
      <c r="BV266" s="25" t="s">
        <v>353</v>
      </c>
      <c r="BW266" s="25" t="s">
        <v>353</v>
      </c>
      <c r="BX266" s="25" t="s">
        <v>320</v>
      </c>
      <c r="BY266" s="25"/>
      <c r="BZ266" s="74">
        <v>-999</v>
      </c>
      <c r="CA266" s="25" t="s">
        <v>353</v>
      </c>
      <c r="CB266" s="25" t="s">
        <v>353</v>
      </c>
      <c r="CC266" s="25" t="s">
        <v>353</v>
      </c>
      <c r="CD266" s="25" t="s">
        <v>353</v>
      </c>
      <c r="CE266" s="25" t="s">
        <v>353</v>
      </c>
      <c r="CF266" s="26" t="s">
        <v>353</v>
      </c>
      <c r="CG266" s="26" t="s">
        <v>353</v>
      </c>
      <c r="CH266" s="26" t="s">
        <v>353</v>
      </c>
      <c r="CI266" s="26" t="s">
        <v>353</v>
      </c>
      <c r="CJ266" s="26" t="s">
        <v>353</v>
      </c>
      <c r="CK266" s="26" t="s">
        <v>353</v>
      </c>
      <c r="CL266" s="99" t="s">
        <v>353</v>
      </c>
      <c r="CM266" s="96" t="s">
        <v>353</v>
      </c>
      <c r="CN266" s="25" t="s">
        <v>353</v>
      </c>
      <c r="CO266" s="25" t="s">
        <v>353</v>
      </c>
      <c r="CP266" s="25" t="s">
        <v>353</v>
      </c>
      <c r="CQ266" s="25" t="s">
        <v>353</v>
      </c>
      <c r="CR266" s="25" t="s">
        <v>353</v>
      </c>
      <c r="CS266" s="25" t="s">
        <v>353</v>
      </c>
      <c r="CT266" s="25" t="s">
        <v>353</v>
      </c>
      <c r="CU266" s="25" t="s">
        <v>353</v>
      </c>
      <c r="CV266" s="25" t="s">
        <v>353</v>
      </c>
      <c r="CW266" s="26" t="s">
        <v>353</v>
      </c>
      <c r="CX266" s="26" t="s">
        <v>353</v>
      </c>
      <c r="CY266" s="26" t="s">
        <v>353</v>
      </c>
      <c r="CZ266" s="26" t="s">
        <v>353</v>
      </c>
      <c r="DA266" s="26" t="s">
        <v>353</v>
      </c>
      <c r="DB266" s="26" t="s">
        <v>353</v>
      </c>
      <c r="DC266" s="26" t="s">
        <v>353</v>
      </c>
      <c r="DD266" s="26" t="s">
        <v>353</v>
      </c>
      <c r="DE266" s="25" t="s">
        <v>353</v>
      </c>
      <c r="DF266" s="25" t="s">
        <v>353</v>
      </c>
      <c r="DG266" s="25" t="s">
        <v>353</v>
      </c>
      <c r="DH266" s="25" t="s">
        <v>353</v>
      </c>
      <c r="DI266" s="25" t="s">
        <v>353</v>
      </c>
      <c r="DJ266" s="25" t="s">
        <v>353</v>
      </c>
      <c r="DK266" s="25" t="s">
        <v>353</v>
      </c>
      <c r="DL266" s="25" t="s">
        <v>353</v>
      </c>
      <c r="DM266" s="25" t="s">
        <v>353</v>
      </c>
      <c r="DN266" s="25" t="s">
        <v>353</v>
      </c>
      <c r="DO266" s="25" t="s">
        <v>353</v>
      </c>
      <c r="DP266" s="25" t="s">
        <v>353</v>
      </c>
      <c r="DQ266" s="25" t="s">
        <v>320</v>
      </c>
      <c r="DR266" s="25"/>
      <c r="DS266" s="74">
        <v>-999</v>
      </c>
      <c r="DT266" s="25" t="s">
        <v>353</v>
      </c>
      <c r="DU266" s="25" t="s">
        <v>353</v>
      </c>
      <c r="DV266" s="25" t="s">
        <v>353</v>
      </c>
      <c r="DW266" s="25" t="s">
        <v>353</v>
      </c>
      <c r="DX266" s="25" t="s">
        <v>353</v>
      </c>
      <c r="DY266" s="25" t="s">
        <v>353</v>
      </c>
      <c r="DZ266" s="25" t="s">
        <v>353</v>
      </c>
      <c r="EA266" s="25" t="s">
        <v>353</v>
      </c>
      <c r="EB266" s="25" t="s">
        <v>353</v>
      </c>
      <c r="EC266" s="25" t="s">
        <v>353</v>
      </c>
      <c r="ED266" s="25" t="s">
        <v>353</v>
      </c>
      <c r="EE266" s="96" t="s">
        <v>353</v>
      </c>
      <c r="EF266" s="96" t="s">
        <v>353</v>
      </c>
      <c r="EG266" s="25" t="s">
        <v>353</v>
      </c>
      <c r="EH266" s="25" t="s">
        <v>353</v>
      </c>
      <c r="EI266" s="25" t="s">
        <v>353</v>
      </c>
      <c r="EJ266" s="25" t="s">
        <v>353</v>
      </c>
      <c r="EK266" s="25" t="s">
        <v>353</v>
      </c>
      <c r="EL266" s="25" t="s">
        <v>353</v>
      </c>
      <c r="EM266" s="25" t="s">
        <v>353</v>
      </c>
      <c r="EN266" s="25" t="s">
        <v>353</v>
      </c>
      <c r="EO266" s="25" t="s">
        <v>353</v>
      </c>
      <c r="EP266" s="25" t="s">
        <v>353</v>
      </c>
      <c r="EQ266" s="25" t="s">
        <v>353</v>
      </c>
      <c r="ER266" s="25" t="s">
        <v>353</v>
      </c>
      <c r="ES266" s="25" t="s">
        <v>353</v>
      </c>
      <c r="ET266" s="25" t="s">
        <v>353</v>
      </c>
      <c r="EU266" s="25" t="s">
        <v>353</v>
      </c>
      <c r="EV266" s="25" t="s">
        <v>353</v>
      </c>
      <c r="EW266" s="25" t="s">
        <v>353</v>
      </c>
      <c r="EX266" s="25" t="s">
        <v>353</v>
      </c>
      <c r="EY266" s="25" t="s">
        <v>353</v>
      </c>
      <c r="EZ266" s="25" t="s">
        <v>353</v>
      </c>
      <c r="FA266" s="25" t="s">
        <v>353</v>
      </c>
      <c r="FB266" s="25" t="s">
        <v>353</v>
      </c>
      <c r="FC266" s="25" t="s">
        <v>353</v>
      </c>
      <c r="FD266" s="25" t="s">
        <v>353</v>
      </c>
      <c r="FE266" s="25" t="s">
        <v>353</v>
      </c>
      <c r="FF266" s="25" t="s">
        <v>353</v>
      </c>
      <c r="FG266" s="25" t="s">
        <v>353</v>
      </c>
      <c r="FH266" s="25" t="s">
        <v>353</v>
      </c>
      <c r="FI266" s="25" t="s">
        <v>353</v>
      </c>
      <c r="FJ266" s="25" t="s">
        <v>353</v>
      </c>
      <c r="FK266" s="25" t="s">
        <v>353</v>
      </c>
      <c r="FL266" s="25" t="s">
        <v>353</v>
      </c>
      <c r="FM266" s="25" t="s">
        <v>353</v>
      </c>
      <c r="FN266" s="26" t="s">
        <v>353</v>
      </c>
      <c r="FO266" s="26" t="s">
        <v>353</v>
      </c>
      <c r="FP266" s="26" t="s">
        <v>353</v>
      </c>
      <c r="FQ266" s="26" t="s">
        <v>353</v>
      </c>
      <c r="FR266" s="26" t="s">
        <v>353</v>
      </c>
      <c r="FS266" s="25" t="s">
        <v>353</v>
      </c>
      <c r="FT266" s="25" t="s">
        <v>320</v>
      </c>
      <c r="FU266" s="25"/>
      <c r="FV266" s="74">
        <v>-999</v>
      </c>
      <c r="FW266" s="25" t="s">
        <v>353</v>
      </c>
      <c r="FX266" s="25" t="s">
        <v>353</v>
      </c>
      <c r="FY266" s="25" t="s">
        <v>353</v>
      </c>
      <c r="FZ266" s="25" t="s">
        <v>353</v>
      </c>
      <c r="GA266" s="25" t="s">
        <v>353</v>
      </c>
      <c r="GB266" s="25" t="s">
        <v>353</v>
      </c>
      <c r="GC266" s="25" t="s">
        <v>353</v>
      </c>
      <c r="GD266" s="25" t="s">
        <v>320</v>
      </c>
      <c r="GE266" s="25"/>
      <c r="GF266" s="74">
        <v>-999</v>
      </c>
      <c r="GG266" s="25" t="s">
        <v>353</v>
      </c>
      <c r="GH266" s="25" t="s">
        <v>353</v>
      </c>
      <c r="GI266" s="25" t="s">
        <v>353</v>
      </c>
      <c r="GJ266" s="25" t="s">
        <v>353</v>
      </c>
      <c r="GK266" s="25" t="s">
        <v>353</v>
      </c>
      <c r="GL266" s="25" t="s">
        <v>353</v>
      </c>
      <c r="GM266" s="25" t="s">
        <v>353</v>
      </c>
      <c r="GN266" s="25" t="s">
        <v>353</v>
      </c>
      <c r="GO266" s="25" t="s">
        <v>353</v>
      </c>
      <c r="GP266" s="25" t="s">
        <v>353</v>
      </c>
      <c r="GQ266" s="25" t="s">
        <v>353</v>
      </c>
      <c r="GR266" s="25" t="s">
        <v>353</v>
      </c>
      <c r="GS266" s="25" t="s">
        <v>353</v>
      </c>
      <c r="GT266" s="25" t="s">
        <v>353</v>
      </c>
      <c r="GU266" s="25" t="s">
        <v>353</v>
      </c>
      <c r="GV266" s="25" t="s">
        <v>353</v>
      </c>
      <c r="GW266" s="25" t="s">
        <v>353</v>
      </c>
      <c r="GX266" s="25" t="s">
        <v>353</v>
      </c>
      <c r="GY266" s="25" t="s">
        <v>353</v>
      </c>
      <c r="GZ266" s="25" t="s">
        <v>353</v>
      </c>
      <c r="HA266" s="25" t="s">
        <v>353</v>
      </c>
      <c r="HB266" s="25" t="s">
        <v>353</v>
      </c>
      <c r="HC266" s="25" t="s">
        <v>353</v>
      </c>
      <c r="HD266" s="25" t="s">
        <v>353</v>
      </c>
      <c r="HE266" s="25" t="s">
        <v>353</v>
      </c>
      <c r="HF266" s="25" t="s">
        <v>353</v>
      </c>
      <c r="HG266" s="25" t="s">
        <v>353</v>
      </c>
      <c r="HH266" s="25" t="s">
        <v>353</v>
      </c>
      <c r="HI266" s="25" t="s">
        <v>3684</v>
      </c>
      <c r="HJ266" s="25" t="s">
        <v>3685</v>
      </c>
      <c r="HK266" s="8"/>
      <c r="HL266" s="25" t="s">
        <v>6562</v>
      </c>
      <c r="HM266" s="27"/>
      <c r="HN266" s="27"/>
      <c r="HO266" s="27"/>
      <c r="HP266" s="27"/>
      <c r="HQ266" s="27"/>
      <c r="HR266" s="27"/>
      <c r="HS266" s="27"/>
      <c r="HT266" s="27"/>
      <c r="HU266" s="27"/>
      <c r="HV266" s="27"/>
      <c r="HW266" s="27"/>
      <c r="HX266" s="27"/>
      <c r="HY266" s="27"/>
      <c r="HZ266" s="27"/>
      <c r="IA266" s="27"/>
      <c r="IB266" s="27"/>
      <c r="IC266" s="27"/>
      <c r="ID266" s="27"/>
      <c r="IE266" s="27"/>
      <c r="IF266" s="27"/>
      <c r="IG266" s="27"/>
      <c r="IH266" s="27"/>
      <c r="II266" s="27" t="s">
        <v>320</v>
      </c>
      <c r="IJ266" s="27"/>
      <c r="IK266" s="24">
        <v>-999</v>
      </c>
      <c r="IL266" s="27"/>
      <c r="IM266" s="27" t="s">
        <v>320</v>
      </c>
      <c r="IN266" s="27"/>
      <c r="IO266" s="74">
        <v>-999</v>
      </c>
      <c r="IP266" s="27"/>
      <c r="IQ266" s="27"/>
      <c r="IR266" s="27" t="s">
        <v>320</v>
      </c>
      <c r="IS266" s="27"/>
      <c r="IT266" s="24">
        <v>-999</v>
      </c>
      <c r="IU266" s="27"/>
      <c r="IV266" s="27" t="s">
        <v>320</v>
      </c>
      <c r="IW266" s="27"/>
      <c r="IX266" s="24">
        <v>-999</v>
      </c>
      <c r="IY266" s="27"/>
      <c r="IZ266" s="27"/>
      <c r="JA266" s="27" t="s">
        <v>320</v>
      </c>
      <c r="JB266" s="27"/>
      <c r="JC266" s="24">
        <v>-999</v>
      </c>
      <c r="JD266" s="27"/>
      <c r="JE266" s="27" t="s">
        <v>320</v>
      </c>
      <c r="JF266" s="27"/>
      <c r="JG266" s="24">
        <v>-999</v>
      </c>
      <c r="JH266" s="27"/>
      <c r="JI266" s="27"/>
      <c r="JJ266" s="27"/>
      <c r="JK266" s="27"/>
      <c r="JL266" s="27"/>
      <c r="JM266" s="27"/>
      <c r="JN266" s="27"/>
      <c r="JO266" s="27"/>
      <c r="JP266" s="27"/>
      <c r="JQ266" s="27"/>
      <c r="JR266" s="27"/>
      <c r="JS266" s="27"/>
      <c r="JT266" s="27"/>
      <c r="JU266" s="27"/>
      <c r="JV266" s="27"/>
      <c r="JW266" s="27"/>
      <c r="JX266" s="27"/>
      <c r="JY266" s="27"/>
      <c r="JZ266" s="27"/>
      <c r="KA266" s="27"/>
      <c r="KB266" s="27"/>
      <c r="KC266" s="27"/>
      <c r="KD266" s="27"/>
      <c r="KE266" s="27"/>
      <c r="KF266" s="27"/>
      <c r="KG266" s="27"/>
      <c r="KH266" s="27"/>
      <c r="KI266" s="27"/>
      <c r="KJ266" s="27"/>
      <c r="KK266" s="27"/>
      <c r="KL266" s="27"/>
      <c r="KM266" s="27"/>
      <c r="KN266" s="27"/>
      <c r="KO266" s="27"/>
      <c r="KP266" s="27"/>
      <c r="KQ266" s="27"/>
      <c r="KR266" s="27"/>
      <c r="KS266" s="27"/>
      <c r="KT266" s="27"/>
      <c r="KU266" s="27"/>
      <c r="KV266" s="27"/>
      <c r="KW266" s="27"/>
      <c r="KX266" s="27"/>
      <c r="KY266" s="27"/>
      <c r="KZ266" s="27"/>
      <c r="LA266" s="27"/>
      <c r="LB266" s="27"/>
      <c r="LC266" s="27"/>
      <c r="LD266" s="27"/>
      <c r="LE266" s="27"/>
      <c r="LF266" s="27"/>
      <c r="LG266" s="27"/>
      <c r="LH266" s="27"/>
      <c r="LI266" s="27"/>
      <c r="LJ266" s="27"/>
      <c r="LK266" s="27"/>
      <c r="LL266" s="27"/>
      <c r="LM266" s="27"/>
      <c r="LN266" s="27"/>
      <c r="LO266" s="27"/>
      <c r="LP266" s="27"/>
      <c r="LQ266" s="27"/>
      <c r="LR266" s="27"/>
      <c r="LS266" s="27"/>
      <c r="LT266" s="27"/>
      <c r="LU266" s="27"/>
      <c r="LV266" s="27"/>
      <c r="LW266" s="27"/>
      <c r="LX266" s="27"/>
      <c r="LY266" s="27"/>
      <c r="LZ266" s="27"/>
      <c r="MA266">
        <f t="shared" si="233"/>
        <v>7</v>
      </c>
      <c r="MB266" t="str">
        <f t="shared" si="234"/>
        <v/>
      </c>
      <c r="MC266" t="str">
        <f t="shared" si="235"/>
        <v/>
      </c>
      <c r="MD266" t="str">
        <f t="shared" si="236"/>
        <v/>
      </c>
      <c r="ME266" t="str">
        <f t="shared" si="266"/>
        <v/>
      </c>
      <c r="MF266">
        <f t="shared" si="267"/>
        <v>1.1666666666666667</v>
      </c>
      <c r="MG266" t="str">
        <f t="shared" si="268"/>
        <v/>
      </c>
      <c r="MH266" t="str">
        <f t="shared" si="269"/>
        <v/>
      </c>
      <c r="MI266" t="str">
        <f t="shared" si="270"/>
        <v/>
      </c>
      <c r="MJ266" t="str">
        <f t="shared" si="271"/>
        <v/>
      </c>
      <c r="MK266">
        <f t="shared" si="272"/>
        <v>0</v>
      </c>
      <c r="ML266">
        <f t="shared" si="273"/>
        <v>1.5</v>
      </c>
      <c r="MM266" t="str">
        <f t="shared" si="274"/>
        <v/>
      </c>
      <c r="MN266" t="str">
        <f t="shared" si="275"/>
        <v/>
      </c>
      <c r="MO266">
        <f t="shared" si="276"/>
        <v>0</v>
      </c>
      <c r="MP266">
        <f t="shared" si="277"/>
        <v>1.5</v>
      </c>
      <c r="MQ266" t="str">
        <f t="shared" si="278"/>
        <v/>
      </c>
      <c r="MR266" t="str">
        <f t="shared" si="279"/>
        <v/>
      </c>
      <c r="MS266">
        <f t="shared" si="280"/>
        <v>82</v>
      </c>
      <c r="MT266">
        <f t="shared" si="281"/>
        <v>100</v>
      </c>
      <c r="MU266" s="77">
        <f t="shared" si="237"/>
        <v>0</v>
      </c>
      <c r="MV266" t="str">
        <f t="shared" si="238"/>
        <v/>
      </c>
      <c r="MY266" t="str">
        <f t="shared" si="239"/>
        <v/>
      </c>
      <c r="NB266" t="str">
        <f t="shared" si="240"/>
        <v/>
      </c>
      <c r="NC266" t="str">
        <f t="shared" si="241"/>
        <v/>
      </c>
      <c r="ND266" t="str">
        <f t="shared" si="242"/>
        <v/>
      </c>
      <c r="NE266" t="str">
        <f t="shared" si="243"/>
        <v/>
      </c>
      <c r="NF266" t="str">
        <f t="shared" si="244"/>
        <v/>
      </c>
      <c r="NG266" t="str">
        <f t="shared" si="245"/>
        <v/>
      </c>
      <c r="NH266" t="str">
        <f t="shared" si="246"/>
        <v/>
      </c>
      <c r="NI266" t="str">
        <f t="shared" si="247"/>
        <v/>
      </c>
      <c r="NJ266" t="str">
        <f t="shared" si="248"/>
        <v/>
      </c>
      <c r="NK266" t="str">
        <f t="shared" si="249"/>
        <v/>
      </c>
      <c r="NL266" t="str">
        <f t="shared" si="250"/>
        <v/>
      </c>
      <c r="NM266" t="str">
        <f t="shared" si="251"/>
        <v/>
      </c>
      <c r="NN266" s="77" t="str">
        <f t="shared" si="252"/>
        <v/>
      </c>
      <c r="NO266" s="77" t="str">
        <f t="shared" si="253"/>
        <v/>
      </c>
      <c r="NP266" s="77" t="str">
        <f t="shared" si="254"/>
        <v/>
      </c>
      <c r="NQ266" s="77" t="str">
        <f t="shared" si="255"/>
        <v/>
      </c>
      <c r="NR266" s="77" t="str">
        <f t="shared" si="256"/>
        <v/>
      </c>
      <c r="NS266" s="77" t="str">
        <f t="shared" si="257"/>
        <v/>
      </c>
      <c r="NT266" s="77" t="str">
        <f t="shared" si="258"/>
        <v/>
      </c>
      <c r="NU266" s="77" t="str">
        <f t="shared" si="259"/>
        <v/>
      </c>
      <c r="NV266" s="77" t="str">
        <f t="shared" si="260"/>
        <v/>
      </c>
      <c r="NW266" s="77" t="e">
        <f>IF(LEN(VLOOKUP(I:I,#REF!, 2, 0))=0, "", VLOOKUP(I:I,#REF!, 2, 0))</f>
        <v>#REF!</v>
      </c>
      <c r="NX266" s="77" t="e">
        <f>IF(LEN(VLOOKUP(I:I,#REF!, 3, 0))=0, "", VLOOKUP(I:I,#REF!, 3, 0))</f>
        <v>#REF!</v>
      </c>
      <c r="NY266" s="77" t="str">
        <f t="shared" si="282"/>
        <v/>
      </c>
      <c r="NZ266" s="77" t="str">
        <f t="shared" si="283"/>
        <v/>
      </c>
      <c r="OA266" s="77" t="str">
        <f t="shared" si="284"/>
        <v/>
      </c>
      <c r="OB266" s="77" t="str">
        <f t="shared" si="261"/>
        <v/>
      </c>
      <c r="OC266" t="str">
        <f t="shared" si="262"/>
        <v/>
      </c>
      <c r="OD266" s="77" t="str">
        <f t="shared" si="285"/>
        <v/>
      </c>
      <c r="OE266" t="str">
        <f t="shared" si="263"/>
        <v/>
      </c>
      <c r="OF266" t="str">
        <f t="shared" si="264"/>
        <v/>
      </c>
      <c r="OG266" t="str">
        <f t="shared" si="286"/>
        <v/>
      </c>
      <c r="OH266" t="str">
        <f t="shared" si="265"/>
        <v/>
      </c>
      <c r="OI266" t="str">
        <f t="shared" si="287"/>
        <v/>
      </c>
      <c r="OJ266" s="77" t="str">
        <f t="shared" si="288"/>
        <v/>
      </c>
      <c r="OK266" t="e">
        <f>IF(LEN(VLOOKUP(I:I,#REF!, 2, 0))=0, "", VLOOKUP(I:I,#REF!, 2, 0))</f>
        <v>#REF!</v>
      </c>
      <c r="OL266" t="e">
        <f>IF(LEN(VLOOKUP(I:I,#REF!, 3, 0))=0, "", VLOOKUP(I:I,#REF!, 3, 0))</f>
        <v>#REF!</v>
      </c>
      <c r="OM266" t="s">
        <v>353</v>
      </c>
      <c r="ON266" t="s">
        <v>353</v>
      </c>
      <c r="OO266" s="161">
        <v>0</v>
      </c>
      <c r="OP266" t="str">
        <f t="shared" si="289"/>
        <v/>
      </c>
      <c r="OQ266">
        <v>0</v>
      </c>
      <c r="OR266">
        <v>9</v>
      </c>
      <c r="OS266">
        <f t="shared" si="290"/>
        <v>4</v>
      </c>
    </row>
    <row r="267" spans="1:409" ht="18" customHeight="1">
      <c r="F267">
        <v>1</v>
      </c>
      <c r="G267">
        <v>1</v>
      </c>
      <c r="H267" s="112" t="s">
        <v>6567</v>
      </c>
      <c r="I267" s="112" t="s">
        <v>6567</v>
      </c>
      <c r="J267" s="22"/>
      <c r="K267" s="23">
        <v>44270.466412037036</v>
      </c>
      <c r="L267" s="23">
        <v>44270.770925925928</v>
      </c>
      <c r="M267" s="24">
        <v>100</v>
      </c>
      <c r="N267" s="24">
        <v>1</v>
      </c>
      <c r="O267" s="74">
        <v>1</v>
      </c>
      <c r="P267" s="25" t="s">
        <v>313</v>
      </c>
      <c r="Q267" s="24">
        <v>26310</v>
      </c>
      <c r="R267" s="24">
        <v>1</v>
      </c>
      <c r="S267" s="23">
        <v>44270.770943310185</v>
      </c>
      <c r="T267" s="25" t="s">
        <v>314</v>
      </c>
      <c r="U267" s="25" t="s">
        <v>2136</v>
      </c>
      <c r="V267" s="25" t="s">
        <v>2137</v>
      </c>
      <c r="W267" s="25" t="s">
        <v>317</v>
      </c>
      <c r="X267" s="24">
        <v>50.555999999999997</v>
      </c>
      <c r="Y267" s="24">
        <v>63.127000000000002</v>
      </c>
      <c r="Z267" s="24">
        <v>65.906000000000006</v>
      </c>
      <c r="AA267" s="24">
        <v>3</v>
      </c>
      <c r="AB267" s="24">
        <v>3</v>
      </c>
      <c r="AC267" s="24">
        <v>3</v>
      </c>
      <c r="AD267" s="24">
        <v>3</v>
      </c>
      <c r="AE267" s="24">
        <v>3</v>
      </c>
      <c r="AF267" s="24">
        <v>3</v>
      </c>
      <c r="AG267" s="24">
        <v>3</v>
      </c>
      <c r="AH267" s="24">
        <v>3</v>
      </c>
      <c r="AI267" s="24">
        <v>3</v>
      </c>
      <c r="AJ267" s="25" t="s">
        <v>6568</v>
      </c>
      <c r="AK267" s="24">
        <v>79.697000000000003</v>
      </c>
      <c r="AL267" s="24">
        <v>81.472999999999999</v>
      </c>
      <c r="AM267" s="24">
        <v>83.236999999999995</v>
      </c>
      <c r="AN267" s="24">
        <v>2</v>
      </c>
      <c r="AO267" s="24">
        <v>3</v>
      </c>
      <c r="AP267" s="24">
        <v>4</v>
      </c>
      <c r="AQ267" s="24">
        <v>0</v>
      </c>
      <c r="AR267" s="24">
        <v>0</v>
      </c>
      <c r="AS267" s="24">
        <v>324.45100000000002</v>
      </c>
      <c r="AT267" s="24">
        <v>0</v>
      </c>
      <c r="AU267" s="24">
        <v>546.05100000000004</v>
      </c>
      <c r="AV267" s="24">
        <v>1407.8510000000001</v>
      </c>
      <c r="AW267" s="24">
        <v>1419.056</v>
      </c>
      <c r="AX267" s="24">
        <v>15</v>
      </c>
      <c r="AY267" s="25" t="s">
        <v>1297</v>
      </c>
      <c r="AZ267" s="25" t="s">
        <v>377</v>
      </c>
      <c r="BA267" s="25"/>
      <c r="BB267" s="74">
        <v>1</v>
      </c>
      <c r="BC267" s="25" t="s">
        <v>6569</v>
      </c>
      <c r="BD267" s="24">
        <v>109.38</v>
      </c>
      <c r="BE267" s="24">
        <v>1393.241</v>
      </c>
      <c r="BF267" s="24">
        <v>1487.1020000000001</v>
      </c>
      <c r="BG267" s="24">
        <v>4</v>
      </c>
      <c r="BH267" s="24">
        <v>14.679</v>
      </c>
      <c r="BI267" s="24">
        <v>45.588000000000001</v>
      </c>
      <c r="BJ267" s="24">
        <v>54.47</v>
      </c>
      <c r="BK267" s="24">
        <v>2</v>
      </c>
      <c r="BL267" s="25" t="s">
        <v>377</v>
      </c>
      <c r="BM267" s="24">
        <v>269.589</v>
      </c>
      <c r="BN267" s="24">
        <v>415.39699999999999</v>
      </c>
      <c r="BO267" s="24">
        <v>455.096</v>
      </c>
      <c r="BP267" s="24">
        <v>3</v>
      </c>
      <c r="BQ267" s="24">
        <v>100</v>
      </c>
      <c r="BR267" s="24">
        <v>100</v>
      </c>
      <c r="BS267" s="24">
        <v>506.69900000000001</v>
      </c>
      <c r="BT267" s="24">
        <v>916.40599999999995</v>
      </c>
      <c r="BU267" s="24">
        <v>933.15599999999995</v>
      </c>
      <c r="BV267" s="24">
        <v>16</v>
      </c>
      <c r="BW267" s="25" t="s">
        <v>356</v>
      </c>
      <c r="BX267" s="25" t="s">
        <v>320</v>
      </c>
      <c r="BY267" s="25"/>
      <c r="BZ267" s="74">
        <v>-888</v>
      </c>
      <c r="CA267" s="25" t="s">
        <v>356</v>
      </c>
      <c r="CB267" s="24">
        <v>325.10000000000002</v>
      </c>
      <c r="CC267" s="24">
        <v>667.447</v>
      </c>
      <c r="CD267" s="24">
        <v>709.81399999999996</v>
      </c>
      <c r="CE267" s="24">
        <v>2</v>
      </c>
      <c r="CF267" s="24">
        <v>80</v>
      </c>
      <c r="CG267" s="24">
        <v>75</v>
      </c>
      <c r="CH267" s="24">
        <v>95.789000000000001</v>
      </c>
      <c r="CI267" s="24">
        <v>899.755</v>
      </c>
      <c r="CJ267" s="24">
        <v>901.93299999999999</v>
      </c>
      <c r="CK267" s="24">
        <v>5</v>
      </c>
      <c r="CL267" s="99" t="s">
        <v>413</v>
      </c>
      <c r="CM267" s="96" t="s">
        <v>1057</v>
      </c>
      <c r="CN267" s="24">
        <v>5159.9930000000004</v>
      </c>
      <c r="CO267" s="24">
        <v>5328.4139999999998</v>
      </c>
      <c r="CP267" s="24">
        <v>5349.1540000000005</v>
      </c>
      <c r="CQ267" s="24">
        <v>2</v>
      </c>
      <c r="CR267" s="24">
        <v>90</v>
      </c>
      <c r="CS267" s="24">
        <v>87</v>
      </c>
      <c r="CT267" s="24">
        <v>3</v>
      </c>
      <c r="CU267" s="24">
        <v>4</v>
      </c>
      <c r="CV267" s="25" t="s">
        <v>1433</v>
      </c>
      <c r="CW267" s="24">
        <v>769.50400000000002</v>
      </c>
      <c r="CX267" s="24">
        <v>769.50400000000002</v>
      </c>
      <c r="CY267" s="24">
        <v>860.44799999999998</v>
      </c>
      <c r="CZ267" s="24">
        <v>1</v>
      </c>
      <c r="DA267" s="24">
        <v>4.7990000000000004</v>
      </c>
      <c r="DB267" s="24">
        <v>11.481999999999999</v>
      </c>
      <c r="DC267" s="24">
        <v>13.378</v>
      </c>
      <c r="DD267" s="24">
        <v>4</v>
      </c>
      <c r="DE267" s="25" t="s">
        <v>377</v>
      </c>
      <c r="DF267" s="24">
        <v>248.78299999999999</v>
      </c>
      <c r="DG267" s="24">
        <v>248.78299999999999</v>
      </c>
      <c r="DH267" s="24">
        <v>275.90499999999997</v>
      </c>
      <c r="DI267" s="24">
        <v>1</v>
      </c>
      <c r="DJ267" s="24">
        <v>100</v>
      </c>
      <c r="DK267" s="24">
        <v>97</v>
      </c>
      <c r="DL267" s="24">
        <v>3055.73</v>
      </c>
      <c r="DM267" s="24">
        <v>3120.6680000000001</v>
      </c>
      <c r="DN267" s="24">
        <v>3125.9740000000002</v>
      </c>
      <c r="DO267" s="24">
        <v>3</v>
      </c>
      <c r="DP267" s="25" t="s">
        <v>543</v>
      </c>
      <c r="DQ267" s="25" t="s">
        <v>510</v>
      </c>
      <c r="DR267" s="25" t="s">
        <v>956</v>
      </c>
      <c r="DS267" s="74">
        <v>1</v>
      </c>
      <c r="DT267" s="25" t="s">
        <v>6570</v>
      </c>
      <c r="DU267" s="24">
        <v>91.146000000000001</v>
      </c>
      <c r="DV267" s="24">
        <v>91.146000000000001</v>
      </c>
      <c r="DW267" s="24">
        <v>140.887</v>
      </c>
      <c r="DX267" s="24">
        <v>1</v>
      </c>
      <c r="DY267" s="24">
        <v>92</v>
      </c>
      <c r="DZ267" s="24">
        <v>90</v>
      </c>
      <c r="EA267" s="24">
        <v>410.60899999999998</v>
      </c>
      <c r="EB267" s="24">
        <v>458.94099999999997</v>
      </c>
      <c r="EC267" s="24">
        <v>461.858</v>
      </c>
      <c r="ED267" s="24">
        <v>4</v>
      </c>
      <c r="EE267" s="96" t="s">
        <v>417</v>
      </c>
      <c r="EF267" s="96" t="s">
        <v>364</v>
      </c>
      <c r="EG267" s="24">
        <v>193.82300000000001</v>
      </c>
      <c r="EH267" s="24">
        <v>193.82300000000001</v>
      </c>
      <c r="EI267" s="24">
        <v>347.22300000000001</v>
      </c>
      <c r="EJ267" s="24">
        <v>1</v>
      </c>
      <c r="EK267" s="24">
        <v>91</v>
      </c>
      <c r="EL267" s="24">
        <v>89</v>
      </c>
      <c r="EM267" s="24">
        <v>3</v>
      </c>
      <c r="EN267" s="24">
        <v>4</v>
      </c>
      <c r="EO267" s="25" t="s">
        <v>6571</v>
      </c>
      <c r="EP267" s="24">
        <v>40.116</v>
      </c>
      <c r="EQ267" s="24">
        <v>43.502000000000002</v>
      </c>
      <c r="ER267" s="24">
        <v>44.988</v>
      </c>
      <c r="ES267" s="24">
        <v>2</v>
      </c>
      <c r="ET267" s="25" t="s">
        <v>326</v>
      </c>
      <c r="EU267" s="24">
        <v>558.63599999999997</v>
      </c>
      <c r="EV267" s="24">
        <v>558.63599999999997</v>
      </c>
      <c r="EW267" s="24">
        <v>1160.364</v>
      </c>
      <c r="EX267" s="24">
        <v>1</v>
      </c>
      <c r="EY267" s="24">
        <v>90</v>
      </c>
      <c r="EZ267" s="24">
        <v>88</v>
      </c>
      <c r="FA267" s="24">
        <v>149.501</v>
      </c>
      <c r="FB267" s="24">
        <v>785.23900000000003</v>
      </c>
      <c r="FC267" s="24">
        <v>788.38099999999997</v>
      </c>
      <c r="FD267" s="24">
        <v>7</v>
      </c>
      <c r="FE267" s="25" t="s">
        <v>6572</v>
      </c>
      <c r="FF267" s="24">
        <v>2</v>
      </c>
      <c r="FG267" s="24">
        <v>2</v>
      </c>
      <c r="FH267" s="24">
        <v>3</v>
      </c>
      <c r="FI267" s="24">
        <v>4</v>
      </c>
      <c r="FJ267" s="24">
        <v>1</v>
      </c>
      <c r="FK267" s="24">
        <v>0</v>
      </c>
      <c r="FL267" s="25" t="s">
        <v>313</v>
      </c>
      <c r="FM267" s="25" t="s">
        <v>313</v>
      </c>
      <c r="FN267" s="24">
        <v>1</v>
      </c>
      <c r="FO267" s="24">
        <v>1860.6869999999999</v>
      </c>
      <c r="FP267" s="24">
        <v>1970.7149999999999</v>
      </c>
      <c r="FQ267" s="24">
        <v>1975.203</v>
      </c>
      <c r="FR267" s="24">
        <v>7</v>
      </c>
      <c r="FS267" s="25" t="s">
        <v>420</v>
      </c>
      <c r="FT267" s="25" t="s">
        <v>323</v>
      </c>
      <c r="FU267" s="25"/>
      <c r="FV267" s="74">
        <v>1</v>
      </c>
      <c r="FW267" s="25" t="s">
        <v>6573</v>
      </c>
      <c r="FX267" s="25" t="s">
        <v>336</v>
      </c>
      <c r="FY267" s="24">
        <v>120.014</v>
      </c>
      <c r="FZ267" s="24">
        <v>688.8</v>
      </c>
      <c r="GA267" s="24">
        <v>691.14099999999996</v>
      </c>
      <c r="GB267" s="24">
        <v>9</v>
      </c>
      <c r="GC267" s="25" t="s">
        <v>1511</v>
      </c>
      <c r="GD267" s="25" t="s">
        <v>368</v>
      </c>
      <c r="GE267" s="25"/>
      <c r="GF267" s="74">
        <v>1</v>
      </c>
      <c r="GG267" s="25" t="s">
        <v>6574</v>
      </c>
      <c r="GH267" s="25" t="s">
        <v>360</v>
      </c>
      <c r="GI267" s="24">
        <v>264.79000000000002</v>
      </c>
      <c r="GJ267" s="24">
        <v>548.88099999999997</v>
      </c>
      <c r="GK267" s="24">
        <v>575.55499999999995</v>
      </c>
      <c r="GL267" s="24">
        <v>6</v>
      </c>
      <c r="GM267" s="24">
        <v>1</v>
      </c>
      <c r="GN267" s="25" t="s">
        <v>6575</v>
      </c>
      <c r="GO267" s="24">
        <v>38.06</v>
      </c>
      <c r="GP267" s="24">
        <v>120.51</v>
      </c>
      <c r="GQ267" s="24">
        <v>124.184</v>
      </c>
      <c r="GR267" s="24">
        <v>2</v>
      </c>
      <c r="GS267" s="24">
        <v>2</v>
      </c>
      <c r="GT267" s="24">
        <v>2</v>
      </c>
      <c r="GU267" s="24">
        <v>4</v>
      </c>
      <c r="GV267" s="24">
        <v>4</v>
      </c>
      <c r="GW267" s="25" t="s">
        <v>312</v>
      </c>
      <c r="GX267" s="24">
        <v>37.838000000000001</v>
      </c>
      <c r="GY267" s="24">
        <v>146.93</v>
      </c>
      <c r="GZ267" s="24">
        <v>153.10900000000001</v>
      </c>
      <c r="HA267" s="24">
        <v>11</v>
      </c>
      <c r="HB267" s="24">
        <v>4</v>
      </c>
      <c r="HC267" s="24">
        <v>2</v>
      </c>
      <c r="HD267" s="24">
        <v>1</v>
      </c>
      <c r="HE267" s="24">
        <v>2</v>
      </c>
      <c r="HF267" s="24">
        <v>3</v>
      </c>
      <c r="HG267" s="24">
        <v>6</v>
      </c>
      <c r="HH267" s="24">
        <v>6</v>
      </c>
      <c r="HI267" s="25" t="s">
        <v>3684</v>
      </c>
      <c r="HJ267" s="25" t="s">
        <v>3685</v>
      </c>
      <c r="HK267" s="8"/>
      <c r="HL267" s="25" t="s">
        <v>6567</v>
      </c>
      <c r="HM267" s="23">
        <v>44273.457928240743</v>
      </c>
      <c r="HN267" s="23">
        <v>44273.902986111112</v>
      </c>
      <c r="HO267" s="24">
        <v>100</v>
      </c>
      <c r="HP267" s="24">
        <v>38452</v>
      </c>
      <c r="HQ267" s="24">
        <v>1</v>
      </c>
      <c r="HR267" s="23">
        <v>44273.903004305554</v>
      </c>
      <c r="HS267" s="25" t="s">
        <v>314</v>
      </c>
      <c r="HT267" s="25" t="s">
        <v>2136</v>
      </c>
      <c r="HU267" s="25" t="s">
        <v>2137</v>
      </c>
      <c r="HV267" s="25" t="s">
        <v>317</v>
      </c>
      <c r="HW267" s="24">
        <v>1</v>
      </c>
      <c r="HX267" s="24">
        <v>0</v>
      </c>
      <c r="HY267" s="24">
        <v>4</v>
      </c>
      <c r="HZ267" s="24">
        <v>3</v>
      </c>
      <c r="IA267" s="24">
        <v>4</v>
      </c>
      <c r="IB267" s="24">
        <v>4</v>
      </c>
      <c r="IC267" s="24">
        <v>5</v>
      </c>
      <c r="ID267" s="24">
        <v>5</v>
      </c>
      <c r="IE267" s="25" t="s">
        <v>6576</v>
      </c>
      <c r="IF267" s="24">
        <v>3</v>
      </c>
      <c r="IG267" s="24">
        <v>4</v>
      </c>
      <c r="IH267" s="25" t="s">
        <v>585</v>
      </c>
      <c r="II267" s="25" t="s">
        <v>585</v>
      </c>
      <c r="IJ267" s="25"/>
      <c r="IK267" s="74">
        <v>0</v>
      </c>
      <c r="IL267" s="25" t="s">
        <v>1345</v>
      </c>
      <c r="IM267" s="74">
        <v>33</v>
      </c>
      <c r="IN267" s="25"/>
      <c r="IO267" s="74">
        <v>1</v>
      </c>
      <c r="IP267" s="25" t="s">
        <v>6577</v>
      </c>
      <c r="IQ267" s="25" t="s">
        <v>1727</v>
      </c>
      <c r="IR267" s="74">
        <v>22</v>
      </c>
      <c r="IS267" s="25"/>
      <c r="IT267" s="74">
        <v>1</v>
      </c>
      <c r="IU267" s="25" t="s">
        <v>1074</v>
      </c>
      <c r="IV267" s="74">
        <v>21</v>
      </c>
      <c r="IW267" s="25"/>
      <c r="IX267" s="74">
        <v>1</v>
      </c>
      <c r="IY267" s="25" t="s">
        <v>6578</v>
      </c>
      <c r="IZ267" s="25" t="s">
        <v>356</v>
      </c>
      <c r="JA267" s="25" t="s">
        <v>320</v>
      </c>
      <c r="JB267" s="25"/>
      <c r="JC267" s="74">
        <v>-888</v>
      </c>
      <c r="JD267" s="25" t="s">
        <v>726</v>
      </c>
      <c r="JE267" s="74">
        <v>48</v>
      </c>
      <c r="JF267" s="25"/>
      <c r="JG267" s="74">
        <v>0</v>
      </c>
      <c r="JH267" s="25" t="s">
        <v>6579</v>
      </c>
      <c r="JI267" s="24">
        <v>2</v>
      </c>
      <c r="JJ267" s="24">
        <v>4</v>
      </c>
      <c r="JK267" s="24">
        <v>3</v>
      </c>
      <c r="JL267" s="24">
        <v>4</v>
      </c>
      <c r="JM267" s="25" t="s">
        <v>6580</v>
      </c>
      <c r="JN267" s="24">
        <v>1</v>
      </c>
      <c r="JO267" s="24">
        <v>2</v>
      </c>
      <c r="JP267" s="24">
        <v>2</v>
      </c>
      <c r="JQ267" s="24">
        <v>2</v>
      </c>
      <c r="JR267" s="24">
        <v>1</v>
      </c>
      <c r="JS267" s="25" t="s">
        <v>6581</v>
      </c>
      <c r="JT267" s="24">
        <v>2</v>
      </c>
      <c r="JU267" s="24">
        <v>1</v>
      </c>
      <c r="JV267" s="25" t="s">
        <v>6582</v>
      </c>
      <c r="JW267" s="24">
        <v>1</v>
      </c>
      <c r="JX267" s="24">
        <v>2</v>
      </c>
      <c r="JY267" s="24">
        <v>4</v>
      </c>
      <c r="JZ267" s="24">
        <v>1</v>
      </c>
      <c r="KA267" s="24">
        <v>0</v>
      </c>
      <c r="KB267" s="25" t="s">
        <v>313</v>
      </c>
      <c r="KC267" s="25" t="s">
        <v>313</v>
      </c>
      <c r="KD267" s="24">
        <v>2</v>
      </c>
      <c r="KE267" s="24">
        <v>78.688000000000002</v>
      </c>
      <c r="KF267" s="24">
        <v>181.72499999999999</v>
      </c>
      <c r="KG267" s="24">
        <v>182.32599999999999</v>
      </c>
      <c r="KH267" s="24">
        <v>6</v>
      </c>
      <c r="KI267" s="24">
        <v>4</v>
      </c>
      <c r="KJ267" s="24">
        <v>2</v>
      </c>
      <c r="KK267" s="24">
        <v>1</v>
      </c>
      <c r="KL267" s="24">
        <v>4</v>
      </c>
      <c r="KM267" s="24">
        <v>3</v>
      </c>
      <c r="KN267" s="24">
        <v>11</v>
      </c>
      <c r="KO267" s="24">
        <v>2</v>
      </c>
      <c r="KP267" s="25" t="s">
        <v>326</v>
      </c>
      <c r="KQ267" s="25" t="s">
        <v>313</v>
      </c>
      <c r="KR267" s="24">
        <v>0</v>
      </c>
      <c r="KS267" s="25" t="s">
        <v>312</v>
      </c>
      <c r="KT267" s="25" t="s">
        <v>313</v>
      </c>
      <c r="KU267" s="24">
        <v>5</v>
      </c>
      <c r="KV267" s="24">
        <v>4</v>
      </c>
      <c r="KW267" s="24">
        <v>3</v>
      </c>
      <c r="KX267" s="24">
        <v>3</v>
      </c>
      <c r="KY267" s="24">
        <v>3</v>
      </c>
      <c r="KZ267" s="24">
        <v>2</v>
      </c>
      <c r="LA267" s="24">
        <v>3</v>
      </c>
      <c r="LB267" s="24">
        <v>3</v>
      </c>
      <c r="LC267" s="24">
        <v>4</v>
      </c>
      <c r="LD267" s="24">
        <v>2</v>
      </c>
      <c r="LE267" s="24">
        <v>3</v>
      </c>
      <c r="LF267" s="24">
        <v>2</v>
      </c>
      <c r="LG267" s="24">
        <v>2</v>
      </c>
      <c r="LH267" s="24">
        <v>4</v>
      </c>
      <c r="LI267" s="24">
        <v>3</v>
      </c>
      <c r="LJ267" s="24">
        <v>2</v>
      </c>
      <c r="LK267" s="24">
        <v>2</v>
      </c>
      <c r="LL267" s="24">
        <v>1</v>
      </c>
      <c r="LM267" s="24">
        <v>1</v>
      </c>
      <c r="LN267" s="24">
        <v>2</v>
      </c>
      <c r="LO267" s="24">
        <v>1</v>
      </c>
      <c r="LP267" s="24">
        <v>5</v>
      </c>
      <c r="LQ267" s="24">
        <v>5</v>
      </c>
      <c r="LR267" s="24">
        <v>3</v>
      </c>
      <c r="LS267" s="24">
        <v>3</v>
      </c>
      <c r="LT267" s="24">
        <v>2</v>
      </c>
      <c r="LU267" s="24">
        <v>5</v>
      </c>
      <c r="LV267" s="25" t="s">
        <v>6583</v>
      </c>
      <c r="LW267" s="25" t="s">
        <v>6584</v>
      </c>
      <c r="LX267" s="25" t="s">
        <v>6585</v>
      </c>
      <c r="LY267" s="25" t="s">
        <v>6586</v>
      </c>
      <c r="LZ267" s="24">
        <v>43</v>
      </c>
      <c r="MA267">
        <f t="shared" si="233"/>
        <v>18</v>
      </c>
      <c r="MB267">
        <f t="shared" si="234"/>
        <v>25</v>
      </c>
      <c r="MC267">
        <f t="shared" si="235"/>
        <v>12</v>
      </c>
      <c r="MD267">
        <f t="shared" si="236"/>
        <v>14</v>
      </c>
      <c r="ME267">
        <f t="shared" si="266"/>
        <v>37</v>
      </c>
      <c r="MF267">
        <f t="shared" si="267"/>
        <v>3</v>
      </c>
      <c r="MG267">
        <f t="shared" si="268"/>
        <v>4.166666666666667</v>
      </c>
      <c r="MH267">
        <f t="shared" si="269"/>
        <v>2.4</v>
      </c>
      <c r="MI267">
        <f t="shared" si="270"/>
        <v>2.8</v>
      </c>
      <c r="MJ267">
        <f t="shared" si="271"/>
        <v>3.0833333333333335</v>
      </c>
      <c r="MK267">
        <f t="shared" si="272"/>
        <v>3.8</v>
      </c>
      <c r="ML267">
        <f t="shared" si="273"/>
        <v>3</v>
      </c>
      <c r="MM267">
        <f t="shared" si="274"/>
        <v>4</v>
      </c>
      <c r="MN267">
        <f t="shared" si="275"/>
        <v>2</v>
      </c>
      <c r="MO267">
        <f t="shared" si="276"/>
        <v>3.8333333333333335</v>
      </c>
      <c r="MP267">
        <f t="shared" si="277"/>
        <v>2.8333333333333335</v>
      </c>
      <c r="MQ267">
        <f t="shared" si="278"/>
        <v>4</v>
      </c>
      <c r="MR267">
        <f t="shared" si="279"/>
        <v>2.3333333333333335</v>
      </c>
      <c r="MS267">
        <f t="shared" si="280"/>
        <v>91.857142857142861</v>
      </c>
      <c r="MT267">
        <f t="shared" si="281"/>
        <v>89.428571428571431</v>
      </c>
      <c r="MU267" s="77">
        <f t="shared" si="237"/>
        <v>1</v>
      </c>
      <c r="MV267">
        <f t="shared" si="238"/>
        <v>0</v>
      </c>
      <c r="MW267">
        <v>1</v>
      </c>
      <c r="MX267">
        <v>1</v>
      </c>
      <c r="MY267">
        <f t="shared" si="239"/>
        <v>1</v>
      </c>
      <c r="MZ267">
        <v>1</v>
      </c>
      <c r="NA267">
        <v>1</v>
      </c>
      <c r="NB267">
        <f t="shared" si="240"/>
        <v>1</v>
      </c>
      <c r="NC267">
        <f t="shared" si="241"/>
        <v>0</v>
      </c>
      <c r="ND267">
        <f t="shared" si="242"/>
        <v>1</v>
      </c>
      <c r="NE267">
        <f t="shared" si="243"/>
        <v>0</v>
      </c>
      <c r="NF267">
        <f t="shared" si="244"/>
        <v>1</v>
      </c>
      <c r="NG267">
        <f t="shared" si="245"/>
        <v>0</v>
      </c>
      <c r="NH267">
        <f t="shared" si="246"/>
        <v>0</v>
      </c>
      <c r="NI267">
        <f t="shared" si="247"/>
        <v>1</v>
      </c>
      <c r="NJ267">
        <f t="shared" si="248"/>
        <v>1</v>
      </c>
      <c r="NK267">
        <f t="shared" si="249"/>
        <v>1</v>
      </c>
      <c r="NL267">
        <f t="shared" si="250"/>
        <v>0</v>
      </c>
      <c r="NM267">
        <f t="shared" si="251"/>
        <v>0</v>
      </c>
      <c r="NN267" s="77">
        <f t="shared" si="252"/>
        <v>0.5</v>
      </c>
      <c r="NO267" s="77">
        <f t="shared" si="253"/>
        <v>0</v>
      </c>
      <c r="NP267" s="77">
        <f t="shared" si="254"/>
        <v>1</v>
      </c>
      <c r="NQ267" s="77">
        <f t="shared" si="255"/>
        <v>1</v>
      </c>
      <c r="NR267" s="77">
        <f t="shared" si="256"/>
        <v>1</v>
      </c>
      <c r="NS267" s="77">
        <f t="shared" si="257"/>
        <v>0</v>
      </c>
      <c r="NT267" s="77">
        <f t="shared" si="258"/>
        <v>1</v>
      </c>
      <c r="NU267" s="77">
        <f t="shared" si="259"/>
        <v>1</v>
      </c>
      <c r="NV267" s="77">
        <f t="shared" si="260"/>
        <v>1</v>
      </c>
      <c r="NW267" s="77" t="e">
        <f>IF(LEN(VLOOKUP(I:I,#REF!, 2, 0))=0, "", VLOOKUP(I:I,#REF!, 2, 0))</f>
        <v>#REF!</v>
      </c>
      <c r="NX267" s="77" t="e">
        <f>IF(LEN(VLOOKUP(I:I,#REF!, 3, 0))=0, "", VLOOKUP(I:I,#REF!, 3, 0))</f>
        <v>#REF!</v>
      </c>
      <c r="NY267" s="77">
        <f t="shared" si="282"/>
        <v>0.83333333333333337</v>
      </c>
      <c r="NZ267" s="77">
        <f t="shared" si="283"/>
        <v>1</v>
      </c>
      <c r="OA267" s="77">
        <f t="shared" si="284"/>
        <v>0.5</v>
      </c>
      <c r="OB267" s="77">
        <f t="shared" si="261"/>
        <v>0.5</v>
      </c>
      <c r="OC267">
        <f t="shared" si="262"/>
        <v>1</v>
      </c>
      <c r="OD267" s="77">
        <f t="shared" si="285"/>
        <v>0.25</v>
      </c>
      <c r="OE267">
        <f t="shared" si="263"/>
        <v>0.6333333333333333</v>
      </c>
      <c r="OF267">
        <f t="shared" si="264"/>
        <v>0.72727272727272729</v>
      </c>
      <c r="OG267" t="e">
        <f t="shared" si="286"/>
        <v>#REF!</v>
      </c>
      <c r="OH267">
        <f t="shared" si="265"/>
        <v>0.66666666666666663</v>
      </c>
      <c r="OI267">
        <f t="shared" si="287"/>
        <v>0.75</v>
      </c>
      <c r="OJ267" s="77">
        <f t="shared" si="288"/>
        <v>0.625</v>
      </c>
      <c r="OK267" t="e">
        <f>IF(LEN(VLOOKUP(I:I,#REF!, 2, 0))=0, "", VLOOKUP(I:I,#REF!, 2, 0))</f>
        <v>#REF!</v>
      </c>
      <c r="OL267" t="e">
        <f>IF(LEN(VLOOKUP(I:I,#REF!, 3, 0))=0, "", VLOOKUP(I:I,#REF!, 3, 0))</f>
        <v>#REF!</v>
      </c>
      <c r="OM267">
        <v>4</v>
      </c>
      <c r="ON267">
        <v>1</v>
      </c>
      <c r="OO267" s="1">
        <v>1</v>
      </c>
      <c r="OP267">
        <f t="shared" si="289"/>
        <v>20</v>
      </c>
      <c r="OQ267">
        <v>0</v>
      </c>
      <c r="OR267">
        <v>9</v>
      </c>
      <c r="OS267">
        <f t="shared" si="290"/>
        <v>15</v>
      </c>
    </row>
    <row r="268" spans="1:409" ht="18" customHeight="1">
      <c r="F268">
        <v>1</v>
      </c>
      <c r="G268">
        <v>1</v>
      </c>
      <c r="H268" s="110" t="s">
        <v>3267</v>
      </c>
      <c r="I268" s="110" t="s">
        <v>3267</v>
      </c>
      <c r="J268" s="5"/>
      <c r="K268" s="6">
        <v>44270.523680555554</v>
      </c>
      <c r="L268" s="6">
        <v>44270.618425925924</v>
      </c>
      <c r="M268" s="7">
        <v>100</v>
      </c>
      <c r="N268" s="7">
        <v>2</v>
      </c>
      <c r="O268" s="73">
        <v>1</v>
      </c>
      <c r="P268" s="4" t="s">
        <v>313</v>
      </c>
      <c r="Q268" s="7">
        <v>8185</v>
      </c>
      <c r="R268" s="7">
        <v>1</v>
      </c>
      <c r="S268" s="6">
        <v>44270.618442881947</v>
      </c>
      <c r="T268" s="4" t="s">
        <v>314</v>
      </c>
      <c r="U268" s="4" t="s">
        <v>2136</v>
      </c>
      <c r="V268" s="4" t="s">
        <v>2137</v>
      </c>
      <c r="W268" s="4" t="s">
        <v>317</v>
      </c>
      <c r="X268" s="7">
        <v>21.46</v>
      </c>
      <c r="Y268" s="7">
        <v>49.1</v>
      </c>
      <c r="Z268" s="7">
        <v>50.497</v>
      </c>
      <c r="AA268" s="7">
        <v>4</v>
      </c>
      <c r="AB268" s="7">
        <v>2</v>
      </c>
      <c r="AC268" s="7">
        <v>1</v>
      </c>
      <c r="AD268" s="7">
        <v>0</v>
      </c>
      <c r="AE268" s="7">
        <v>1</v>
      </c>
      <c r="AF268" s="7">
        <v>2</v>
      </c>
      <c r="AG268" s="7">
        <v>1</v>
      </c>
      <c r="AH268" s="7">
        <v>3</v>
      </c>
      <c r="AI268" s="7">
        <v>2</v>
      </c>
      <c r="AJ268" s="4" t="s">
        <v>3268</v>
      </c>
      <c r="AK268" s="7">
        <v>1.724</v>
      </c>
      <c r="AL268" s="7">
        <v>7.5460000000000003</v>
      </c>
      <c r="AM268" s="7">
        <v>9.1910000000000007</v>
      </c>
      <c r="AN268" s="7">
        <v>3</v>
      </c>
      <c r="AO268" s="7">
        <v>2</v>
      </c>
      <c r="AP268" s="7">
        <v>2</v>
      </c>
      <c r="AQ268" s="7">
        <v>0</v>
      </c>
      <c r="AR268" s="7">
        <v>0</v>
      </c>
      <c r="AS268" s="7">
        <v>224.97800000000001</v>
      </c>
      <c r="AT268" s="7">
        <v>0</v>
      </c>
      <c r="AU268" s="7">
        <v>124.31100000000001</v>
      </c>
      <c r="AV268" s="7">
        <v>175.87700000000001</v>
      </c>
      <c r="AW268" s="7">
        <v>189.84800000000001</v>
      </c>
      <c r="AX268" s="7">
        <v>2</v>
      </c>
      <c r="AY268" s="4" t="s">
        <v>2959</v>
      </c>
      <c r="AZ268" s="4" t="s">
        <v>377</v>
      </c>
      <c r="BA268" s="4"/>
      <c r="BB268" s="73">
        <v>1</v>
      </c>
      <c r="BC268" s="4" t="s">
        <v>3269</v>
      </c>
      <c r="BD268" s="7">
        <v>18.773</v>
      </c>
      <c r="BE268" s="7">
        <v>128</v>
      </c>
      <c r="BF268" s="7">
        <v>294.35500000000002</v>
      </c>
      <c r="BG268" s="7">
        <v>2</v>
      </c>
      <c r="BH268" s="7">
        <v>5.6280000000000001</v>
      </c>
      <c r="BI268" s="7">
        <v>5.6280000000000001</v>
      </c>
      <c r="BJ268" s="7">
        <v>13.965</v>
      </c>
      <c r="BK268" s="7">
        <v>1</v>
      </c>
      <c r="BL268" s="4" t="s">
        <v>2959</v>
      </c>
      <c r="BM268" s="7">
        <v>44.146000000000001</v>
      </c>
      <c r="BN268" s="7">
        <v>44.146000000000001</v>
      </c>
      <c r="BO268" s="7">
        <v>151.988</v>
      </c>
      <c r="BP268" s="7">
        <v>1</v>
      </c>
      <c r="BQ268" s="7">
        <v>50</v>
      </c>
      <c r="BR268" s="7">
        <v>50</v>
      </c>
      <c r="BS268" s="7">
        <v>253.20599999999999</v>
      </c>
      <c r="BT268" s="7">
        <v>257.661</v>
      </c>
      <c r="BU268" s="7">
        <v>292.19299999999998</v>
      </c>
      <c r="BV268" s="7">
        <v>2</v>
      </c>
      <c r="BW268" s="4" t="s">
        <v>508</v>
      </c>
      <c r="BX268" s="4" t="s">
        <v>508</v>
      </c>
      <c r="BY268" s="4"/>
      <c r="BZ268" s="73">
        <v>0</v>
      </c>
      <c r="CA268" s="4" t="s">
        <v>3270</v>
      </c>
      <c r="CB268" s="7">
        <v>0</v>
      </c>
      <c r="CC268" s="7">
        <v>0</v>
      </c>
      <c r="CD268" s="7">
        <v>53.631999999999998</v>
      </c>
      <c r="CE268" s="7">
        <v>0</v>
      </c>
      <c r="CF268" s="7">
        <v>90</v>
      </c>
      <c r="CG268" s="7">
        <v>100</v>
      </c>
      <c r="CH268" s="7">
        <v>39.787999999999997</v>
      </c>
      <c r="CI268" s="7">
        <v>47.466999999999999</v>
      </c>
      <c r="CJ268" s="7">
        <v>59.927999999999997</v>
      </c>
      <c r="CK268" s="7">
        <v>2</v>
      </c>
      <c r="CL268" s="97" t="s">
        <v>413</v>
      </c>
      <c r="CM268" s="94" t="s">
        <v>414</v>
      </c>
      <c r="CN268" s="7">
        <v>167.96700000000001</v>
      </c>
      <c r="CO268" s="7">
        <v>167.96700000000001</v>
      </c>
      <c r="CP268" s="7">
        <v>169.52799999999999</v>
      </c>
      <c r="CQ268" s="7">
        <v>1</v>
      </c>
      <c r="CR268" s="7">
        <v>95</v>
      </c>
      <c r="CS268" s="7">
        <v>100</v>
      </c>
      <c r="CT268" s="7">
        <v>3</v>
      </c>
      <c r="CU268" s="7">
        <v>2</v>
      </c>
      <c r="CV268" s="4" t="s">
        <v>3271</v>
      </c>
      <c r="CW268" s="7">
        <v>0</v>
      </c>
      <c r="CX268" s="7">
        <v>0</v>
      </c>
      <c r="CY268" s="7">
        <v>333.327</v>
      </c>
      <c r="CZ268" s="7">
        <v>0</v>
      </c>
      <c r="DA268" s="7">
        <v>2.1309999999999998</v>
      </c>
      <c r="DB268" s="7">
        <v>2.1309999999999998</v>
      </c>
      <c r="DC268" s="7">
        <v>13.923999999999999</v>
      </c>
      <c r="DD268" s="7">
        <v>1</v>
      </c>
      <c r="DE268" s="4" t="s">
        <v>479</v>
      </c>
      <c r="DF268" s="7">
        <v>0</v>
      </c>
      <c r="DG268" s="7">
        <v>0</v>
      </c>
      <c r="DH268" s="7">
        <v>38.057000000000002</v>
      </c>
      <c r="DI268" s="7">
        <v>0</v>
      </c>
      <c r="DJ268" s="7">
        <v>60</v>
      </c>
      <c r="DK268" s="7">
        <v>100</v>
      </c>
      <c r="DL268" s="7">
        <v>179.13</v>
      </c>
      <c r="DM268" s="7">
        <v>189.535</v>
      </c>
      <c r="DN268" s="7">
        <v>254.54599999999999</v>
      </c>
      <c r="DO268" s="7">
        <v>2</v>
      </c>
      <c r="DP268" s="4" t="s">
        <v>3272</v>
      </c>
      <c r="DQ268" s="4" t="s">
        <v>327</v>
      </c>
      <c r="DR268" s="4" t="s">
        <v>854</v>
      </c>
      <c r="DS268" s="73">
        <v>0</v>
      </c>
      <c r="DT268" s="4" t="s">
        <v>3273</v>
      </c>
      <c r="DU268" s="7">
        <v>65.421999999999997</v>
      </c>
      <c r="DV268" s="7">
        <v>67.957999999999998</v>
      </c>
      <c r="DW268" s="7">
        <v>73.569999999999993</v>
      </c>
      <c r="DX268" s="7">
        <v>3</v>
      </c>
      <c r="DY268" s="7">
        <v>100</v>
      </c>
      <c r="DZ268" s="7">
        <v>100</v>
      </c>
      <c r="EA268" s="7">
        <v>33.478999999999999</v>
      </c>
      <c r="EB268" s="7">
        <v>43.469000000000001</v>
      </c>
      <c r="EC268" s="7">
        <v>53.253999999999998</v>
      </c>
      <c r="ED268" s="7">
        <v>2</v>
      </c>
      <c r="EE268" s="94" t="s">
        <v>417</v>
      </c>
      <c r="EF268" s="94" t="s">
        <v>364</v>
      </c>
      <c r="EG268" s="7">
        <v>0</v>
      </c>
      <c r="EH268" s="7">
        <v>0</v>
      </c>
      <c r="EI268" s="7">
        <v>168.42400000000001</v>
      </c>
      <c r="EJ268" s="7">
        <v>0</v>
      </c>
      <c r="EK268" s="7">
        <v>99</v>
      </c>
      <c r="EL268" s="7">
        <v>100</v>
      </c>
      <c r="EM268" s="7">
        <v>3</v>
      </c>
      <c r="EN268" s="7">
        <v>0</v>
      </c>
      <c r="EO268" s="4" t="s">
        <v>3274</v>
      </c>
      <c r="EP268" s="7">
        <v>22.138999999999999</v>
      </c>
      <c r="EQ268" s="7">
        <v>46.680999999999997</v>
      </c>
      <c r="ER268" s="7">
        <v>48</v>
      </c>
      <c r="ES268" s="7">
        <v>5</v>
      </c>
      <c r="ET268" s="4" t="s">
        <v>3275</v>
      </c>
      <c r="EU268" s="7">
        <v>0</v>
      </c>
      <c r="EV268" s="7">
        <v>0</v>
      </c>
      <c r="EW268" s="7">
        <v>1004.504</v>
      </c>
      <c r="EX268" s="7">
        <v>0</v>
      </c>
      <c r="EY268" s="7">
        <v>85</v>
      </c>
      <c r="EZ268" s="7">
        <v>99</v>
      </c>
      <c r="FA268" s="7">
        <v>4.3049999999999997</v>
      </c>
      <c r="FB268" s="7">
        <v>161.035</v>
      </c>
      <c r="FC268" s="7">
        <v>163.57599999999999</v>
      </c>
      <c r="FD268" s="7">
        <v>7</v>
      </c>
      <c r="FE268" s="4" t="s">
        <v>3276</v>
      </c>
      <c r="FF268" s="7">
        <v>3</v>
      </c>
      <c r="FG268" s="7">
        <v>3</v>
      </c>
      <c r="FH268" s="7">
        <v>2</v>
      </c>
      <c r="FI268" s="7">
        <v>0</v>
      </c>
      <c r="FJ268" s="7">
        <v>1</v>
      </c>
      <c r="FK268" s="7">
        <v>0</v>
      </c>
      <c r="FL268" s="4" t="s">
        <v>313</v>
      </c>
      <c r="FM268" s="4" t="s">
        <v>313</v>
      </c>
      <c r="FN268" s="7">
        <v>1</v>
      </c>
      <c r="FO268" s="7">
        <v>93.299000000000007</v>
      </c>
      <c r="FP268" s="7">
        <v>151.21799999999999</v>
      </c>
      <c r="FQ268" s="7">
        <v>170.364</v>
      </c>
      <c r="FR268" s="7">
        <v>6</v>
      </c>
      <c r="FS268" s="4" t="s">
        <v>420</v>
      </c>
      <c r="FT268" s="4" t="s">
        <v>323</v>
      </c>
      <c r="FU268" s="4"/>
      <c r="FV268" s="73">
        <v>1</v>
      </c>
      <c r="FW268" s="4" t="s">
        <v>3277</v>
      </c>
      <c r="FX268" s="4" t="s">
        <v>1274</v>
      </c>
      <c r="FY268" s="7">
        <v>63.283999999999999</v>
      </c>
      <c r="FZ268" s="7">
        <v>181.887</v>
      </c>
      <c r="GA268" s="7">
        <v>185.79599999999999</v>
      </c>
      <c r="GB268" s="7">
        <v>6</v>
      </c>
      <c r="GC268" s="4" t="s">
        <v>1511</v>
      </c>
      <c r="GD268" s="4" t="s">
        <v>368</v>
      </c>
      <c r="GE268" s="4"/>
      <c r="GF268" s="73">
        <v>1</v>
      </c>
      <c r="GG268" s="4" t="s">
        <v>3278</v>
      </c>
      <c r="GH268" s="4" t="s">
        <v>339</v>
      </c>
      <c r="GI268" s="7">
        <v>12.057</v>
      </c>
      <c r="GJ268" s="7">
        <v>89.364999999999995</v>
      </c>
      <c r="GK268" s="7">
        <v>192.2</v>
      </c>
      <c r="GL268" s="7">
        <v>2</v>
      </c>
      <c r="GM268" s="7">
        <v>1</v>
      </c>
      <c r="GN268" s="4" t="s">
        <v>3279</v>
      </c>
      <c r="GO268" s="7">
        <v>85.477000000000004</v>
      </c>
      <c r="GP268" s="7">
        <v>85.477000000000004</v>
      </c>
      <c r="GQ268" s="7">
        <v>88.768000000000001</v>
      </c>
      <c r="GR268" s="7">
        <v>1</v>
      </c>
      <c r="GS268" s="7">
        <v>1</v>
      </c>
      <c r="GT268" s="7">
        <v>2</v>
      </c>
      <c r="GU268" s="7">
        <v>0</v>
      </c>
      <c r="GV268" s="4" t="s">
        <v>313</v>
      </c>
      <c r="GW268" s="4" t="s">
        <v>345</v>
      </c>
      <c r="GX268" s="7">
        <v>4.5529999999999999</v>
      </c>
      <c r="GY268" s="7">
        <v>29.382000000000001</v>
      </c>
      <c r="GZ268" s="7">
        <v>38.167999999999999</v>
      </c>
      <c r="HA268" s="7">
        <v>8</v>
      </c>
      <c r="HB268" s="7">
        <v>1</v>
      </c>
      <c r="HC268" s="7">
        <v>1</v>
      </c>
      <c r="HD268" s="7">
        <v>1</v>
      </c>
      <c r="HE268" s="7">
        <v>1</v>
      </c>
      <c r="HF268" s="7">
        <v>1</v>
      </c>
      <c r="HG268" s="7">
        <v>6</v>
      </c>
      <c r="HH268" s="7">
        <v>6</v>
      </c>
      <c r="HI268" s="4" t="s">
        <v>346</v>
      </c>
      <c r="HJ268" s="4" t="s">
        <v>347</v>
      </c>
      <c r="HK268" s="8"/>
      <c r="HL268" s="4" t="s">
        <v>3267</v>
      </c>
      <c r="HM268" s="6">
        <v>44273.47483796296</v>
      </c>
      <c r="HN268" s="6">
        <v>44273.513402777775</v>
      </c>
      <c r="HO268" s="7">
        <v>100</v>
      </c>
      <c r="HP268" s="7">
        <v>3331</v>
      </c>
      <c r="HQ268" s="7">
        <v>1</v>
      </c>
      <c r="HR268" s="6">
        <v>44273.513413541667</v>
      </c>
      <c r="HS268" s="4" t="s">
        <v>314</v>
      </c>
      <c r="HT268" s="4" t="s">
        <v>2136</v>
      </c>
      <c r="HU268" s="4" t="s">
        <v>2137</v>
      </c>
      <c r="HV268" s="4" t="s">
        <v>317</v>
      </c>
      <c r="HW268" s="7">
        <v>1</v>
      </c>
      <c r="HX268" s="7">
        <v>1</v>
      </c>
      <c r="HY268" s="7">
        <v>2</v>
      </c>
      <c r="HZ268" s="7">
        <v>1</v>
      </c>
      <c r="IA268" s="7">
        <v>1</v>
      </c>
      <c r="IB268" s="7">
        <v>1</v>
      </c>
      <c r="IC268" s="7">
        <v>2</v>
      </c>
      <c r="ID268" s="7">
        <v>2</v>
      </c>
      <c r="IE268" s="4" t="s">
        <v>3280</v>
      </c>
      <c r="IF268" s="7">
        <v>2</v>
      </c>
      <c r="IG268" s="7">
        <v>0</v>
      </c>
      <c r="IH268" s="4" t="s">
        <v>427</v>
      </c>
      <c r="II268" s="4" t="s">
        <v>391</v>
      </c>
      <c r="IJ268" s="4"/>
      <c r="IK268" s="73">
        <v>1</v>
      </c>
      <c r="IL268" s="4" t="s">
        <v>428</v>
      </c>
      <c r="IM268" s="73">
        <v>33</v>
      </c>
      <c r="IN268" s="4"/>
      <c r="IO268" s="73">
        <v>1</v>
      </c>
      <c r="IP268" s="4" t="s">
        <v>3281</v>
      </c>
      <c r="IQ268" s="4" t="s">
        <v>1727</v>
      </c>
      <c r="IR268" s="73">
        <v>22</v>
      </c>
      <c r="IS268" s="4"/>
      <c r="IT268" s="73">
        <v>1</v>
      </c>
      <c r="IU268" s="4" t="s">
        <v>1467</v>
      </c>
      <c r="IV268" s="73">
        <v>21</v>
      </c>
      <c r="IW268" s="4"/>
      <c r="IX268" s="73">
        <v>1</v>
      </c>
      <c r="IY268" s="4" t="s">
        <v>3282</v>
      </c>
      <c r="IZ268" s="4" t="s">
        <v>3283</v>
      </c>
      <c r="JA268" s="73">
        <v>40</v>
      </c>
      <c r="JB268" s="4"/>
      <c r="JC268" s="73">
        <v>1</v>
      </c>
      <c r="JD268" s="4" t="s">
        <v>3284</v>
      </c>
      <c r="JE268" s="73">
        <v>540</v>
      </c>
      <c r="JF268" s="4"/>
      <c r="JG268" s="73">
        <v>0</v>
      </c>
      <c r="JH268" s="4" t="s">
        <v>3285</v>
      </c>
      <c r="JI268" s="7">
        <v>2</v>
      </c>
      <c r="JJ268" s="7">
        <v>0</v>
      </c>
      <c r="JK268" s="7">
        <v>2</v>
      </c>
      <c r="JL268" s="7">
        <v>1</v>
      </c>
      <c r="JM268" s="4" t="s">
        <v>3286</v>
      </c>
      <c r="JN268" s="7">
        <v>1</v>
      </c>
      <c r="JO268" s="7">
        <v>2</v>
      </c>
      <c r="JP268" s="7">
        <v>2</v>
      </c>
      <c r="JQ268" s="7">
        <v>3</v>
      </c>
      <c r="JR268" s="7">
        <v>1</v>
      </c>
      <c r="JS268" s="4" t="s">
        <v>3287</v>
      </c>
      <c r="JT268" s="7">
        <v>2</v>
      </c>
      <c r="JU268" s="7">
        <v>1</v>
      </c>
      <c r="JV268" s="4" t="s">
        <v>3288</v>
      </c>
      <c r="JW268" s="7">
        <v>1</v>
      </c>
      <c r="JX268" s="7">
        <v>2</v>
      </c>
      <c r="JY268" s="7">
        <v>0</v>
      </c>
      <c r="JZ268" s="7">
        <v>1</v>
      </c>
      <c r="KA268" s="7">
        <v>0</v>
      </c>
      <c r="KB268" s="4" t="s">
        <v>313</v>
      </c>
      <c r="KC268" s="4" t="s">
        <v>313</v>
      </c>
      <c r="KD268" s="7">
        <v>1</v>
      </c>
      <c r="KE268" s="7">
        <v>3.43</v>
      </c>
      <c r="KF268" s="7">
        <v>17.417000000000002</v>
      </c>
      <c r="KG268" s="7">
        <v>20.574999999999999</v>
      </c>
      <c r="KH268" s="7">
        <v>5</v>
      </c>
      <c r="KI268" s="7">
        <v>1</v>
      </c>
      <c r="KJ268" s="7">
        <v>1</v>
      </c>
      <c r="KK268" s="7">
        <v>1</v>
      </c>
      <c r="KL268" s="7">
        <v>1</v>
      </c>
      <c r="KM268" s="7">
        <v>1</v>
      </c>
      <c r="KN268" s="7">
        <v>11</v>
      </c>
      <c r="KO268" s="7">
        <v>2</v>
      </c>
      <c r="KP268" s="4" t="s">
        <v>336</v>
      </c>
      <c r="KQ268" s="4" t="s">
        <v>313</v>
      </c>
      <c r="KR268" s="7">
        <v>1</v>
      </c>
      <c r="KS268" s="4" t="s">
        <v>336</v>
      </c>
      <c r="KT268" s="4" t="s">
        <v>313</v>
      </c>
      <c r="KU268" s="7">
        <v>3</v>
      </c>
      <c r="KV268" s="7">
        <v>4</v>
      </c>
      <c r="KW268" s="7">
        <v>3</v>
      </c>
      <c r="KX268" s="7">
        <v>3</v>
      </c>
      <c r="KY268" s="7">
        <v>4</v>
      </c>
      <c r="KZ268" s="7">
        <v>3</v>
      </c>
      <c r="LA268" s="7">
        <v>4</v>
      </c>
      <c r="LB268" s="7">
        <v>5</v>
      </c>
      <c r="LC268" s="7">
        <v>5</v>
      </c>
      <c r="LD268" s="7">
        <v>4</v>
      </c>
      <c r="LE268" s="7">
        <v>5</v>
      </c>
      <c r="LF268" s="7">
        <v>5</v>
      </c>
      <c r="LG268" s="7">
        <v>3</v>
      </c>
      <c r="LH268" s="7">
        <v>2</v>
      </c>
      <c r="LI268" s="7">
        <v>3</v>
      </c>
      <c r="LJ268" s="7">
        <v>4</v>
      </c>
      <c r="LK268" s="7">
        <v>4</v>
      </c>
      <c r="LL268" s="7">
        <v>3</v>
      </c>
      <c r="LM268" s="7">
        <v>3</v>
      </c>
      <c r="LN268" s="7">
        <v>5</v>
      </c>
      <c r="LO268" s="7">
        <v>5</v>
      </c>
      <c r="LP268" s="7">
        <v>5</v>
      </c>
      <c r="LQ268" s="7">
        <v>5</v>
      </c>
      <c r="LR268" s="7">
        <v>5</v>
      </c>
      <c r="LS268" s="7">
        <v>4</v>
      </c>
      <c r="LT268" s="7">
        <v>5</v>
      </c>
      <c r="LU268" s="7">
        <v>5</v>
      </c>
      <c r="LV268" s="4" t="s">
        <v>3289</v>
      </c>
      <c r="LW268" s="4" t="s">
        <v>3290</v>
      </c>
      <c r="LX268" s="4" t="s">
        <v>3291</v>
      </c>
      <c r="LY268" s="4" t="s">
        <v>3292</v>
      </c>
      <c r="LZ268" s="7">
        <v>53</v>
      </c>
      <c r="MA268">
        <f t="shared" si="233"/>
        <v>9</v>
      </c>
      <c r="MB268">
        <f t="shared" si="234"/>
        <v>9</v>
      </c>
      <c r="MC268">
        <f t="shared" si="235"/>
        <v>5</v>
      </c>
      <c r="MD268">
        <f t="shared" si="236"/>
        <v>5</v>
      </c>
      <c r="ME268">
        <f t="shared" si="266"/>
        <v>48</v>
      </c>
      <c r="MF268">
        <f t="shared" si="267"/>
        <v>1.5</v>
      </c>
      <c r="MG268">
        <f t="shared" si="268"/>
        <v>1.5</v>
      </c>
      <c r="MH268">
        <f t="shared" si="269"/>
        <v>1</v>
      </c>
      <c r="MI268">
        <f t="shared" si="270"/>
        <v>1</v>
      </c>
      <c r="MJ268">
        <f t="shared" si="271"/>
        <v>4</v>
      </c>
      <c r="MK268">
        <f t="shared" si="272"/>
        <v>1</v>
      </c>
      <c r="ML268">
        <f t="shared" si="273"/>
        <v>2.4</v>
      </c>
      <c r="MM268">
        <f t="shared" si="274"/>
        <v>0</v>
      </c>
      <c r="MN268">
        <f t="shared" si="275"/>
        <v>2</v>
      </c>
      <c r="MO268">
        <f t="shared" si="276"/>
        <v>0.83333333333333337</v>
      </c>
      <c r="MP268">
        <f t="shared" si="277"/>
        <v>2.3333333333333335</v>
      </c>
      <c r="MQ268">
        <f t="shared" si="278"/>
        <v>0</v>
      </c>
      <c r="MR268">
        <f t="shared" si="279"/>
        <v>2</v>
      </c>
      <c r="MS268">
        <f t="shared" si="280"/>
        <v>82.714285714285708</v>
      </c>
      <c r="MT268">
        <f t="shared" si="281"/>
        <v>92.714285714285708</v>
      </c>
      <c r="MU268" s="77">
        <f t="shared" si="237"/>
        <v>1</v>
      </c>
      <c r="MV268">
        <f t="shared" si="238"/>
        <v>0</v>
      </c>
      <c r="MW268">
        <v>1</v>
      </c>
      <c r="MX268">
        <v>1</v>
      </c>
      <c r="MY268">
        <f t="shared" si="239"/>
        <v>0</v>
      </c>
      <c r="MZ268">
        <v>1</v>
      </c>
      <c r="NA268">
        <v>1</v>
      </c>
      <c r="NB268">
        <f t="shared" si="240"/>
        <v>1</v>
      </c>
      <c r="NC268">
        <f t="shared" si="241"/>
        <v>0</v>
      </c>
      <c r="ND268">
        <f t="shared" si="242"/>
        <v>1</v>
      </c>
      <c r="NE268">
        <f t="shared" si="243"/>
        <v>1</v>
      </c>
      <c r="NF268">
        <f t="shared" si="244"/>
        <v>1</v>
      </c>
      <c r="NG268">
        <f t="shared" si="245"/>
        <v>1</v>
      </c>
      <c r="NH268">
        <f t="shared" si="246"/>
        <v>1</v>
      </c>
      <c r="NI268">
        <f t="shared" si="247"/>
        <v>1</v>
      </c>
      <c r="NJ268">
        <f t="shared" si="248"/>
        <v>1</v>
      </c>
      <c r="NK268">
        <f t="shared" si="249"/>
        <v>1</v>
      </c>
      <c r="NL268">
        <f t="shared" si="250"/>
        <v>1</v>
      </c>
      <c r="NM268">
        <f t="shared" si="251"/>
        <v>0</v>
      </c>
      <c r="NN268" s="77">
        <f t="shared" si="252"/>
        <v>1</v>
      </c>
      <c r="NO268" s="77">
        <f t="shared" si="253"/>
        <v>0</v>
      </c>
      <c r="NP268" s="77">
        <f t="shared" si="254"/>
        <v>1</v>
      </c>
      <c r="NQ268" s="77">
        <f t="shared" si="255"/>
        <v>1</v>
      </c>
      <c r="NR268" s="77">
        <f t="shared" si="256"/>
        <v>1</v>
      </c>
      <c r="NS268" s="77">
        <f t="shared" si="257"/>
        <v>1</v>
      </c>
      <c r="NT268" s="77">
        <f t="shared" si="258"/>
        <v>1</v>
      </c>
      <c r="NU268" s="77">
        <f t="shared" si="259"/>
        <v>1</v>
      </c>
      <c r="NV268" s="77">
        <f t="shared" si="260"/>
        <v>1</v>
      </c>
      <c r="NW268" s="77" t="e">
        <f>IF(LEN(VLOOKUP(I:I,#REF!, 2, 0))=0, "", VLOOKUP(I:I,#REF!, 2, 0))</f>
        <v>#REF!</v>
      </c>
      <c r="NX268" s="77" t="e">
        <f>IF(LEN(VLOOKUP(I:I,#REF!, 3, 0))=0, "", VLOOKUP(I:I,#REF!, 3, 0))</f>
        <v>#REF!</v>
      </c>
      <c r="NY268" s="77">
        <f t="shared" si="282"/>
        <v>0.66666666666666663</v>
      </c>
      <c r="NZ268" s="77">
        <f t="shared" si="283"/>
        <v>1</v>
      </c>
      <c r="OA268" s="77">
        <f t="shared" si="284"/>
        <v>0</v>
      </c>
      <c r="OB268" s="77">
        <f t="shared" si="261"/>
        <v>0.83333333333333337</v>
      </c>
      <c r="OC268">
        <f t="shared" si="262"/>
        <v>1</v>
      </c>
      <c r="OD268" s="77">
        <f t="shared" si="285"/>
        <v>0.75</v>
      </c>
      <c r="OE268">
        <f t="shared" si="263"/>
        <v>0.8666666666666667</v>
      </c>
      <c r="OF268">
        <f t="shared" si="264"/>
        <v>0.90909090909090906</v>
      </c>
      <c r="OG268" t="e">
        <f t="shared" si="286"/>
        <v>#REF!</v>
      </c>
      <c r="OH268">
        <f t="shared" si="265"/>
        <v>0.75</v>
      </c>
      <c r="OI268">
        <f t="shared" si="287"/>
        <v>0.5</v>
      </c>
      <c r="OJ268" s="77">
        <f t="shared" si="288"/>
        <v>0.875</v>
      </c>
      <c r="OK268" t="e">
        <f>IF(LEN(VLOOKUP(I:I,#REF!, 2, 0))=0, "", VLOOKUP(I:I,#REF!, 2, 0))</f>
        <v>#REF!</v>
      </c>
      <c r="OL268" t="e">
        <f>IF(LEN(VLOOKUP(I:I,#REF!, 3, 0))=0, "", VLOOKUP(I:I,#REF!, 3, 0))</f>
        <v>#REF!</v>
      </c>
      <c r="OM268">
        <v>3</v>
      </c>
      <c r="ON268">
        <v>1</v>
      </c>
      <c r="OO268" s="1">
        <v>1</v>
      </c>
      <c r="OP268">
        <f t="shared" si="289"/>
        <v>7</v>
      </c>
      <c r="OQ268">
        <v>0</v>
      </c>
      <c r="OR268">
        <v>9</v>
      </c>
      <c r="OS268">
        <f t="shared" si="290"/>
        <v>6</v>
      </c>
    </row>
    <row r="269" spans="1:409" ht="18" customHeight="1">
      <c r="F269">
        <v>1</v>
      </c>
      <c r="G269">
        <v>1</v>
      </c>
      <c r="H269" s="110" t="s">
        <v>3293</v>
      </c>
      <c r="I269" s="110" t="s">
        <v>3293</v>
      </c>
      <c r="J269" s="5"/>
      <c r="K269" s="6">
        <v>44270.540081018517</v>
      </c>
      <c r="L269" s="6">
        <v>44270.605011574073</v>
      </c>
      <c r="M269" s="7">
        <v>100</v>
      </c>
      <c r="N269" s="7">
        <v>2</v>
      </c>
      <c r="O269" s="73">
        <v>1</v>
      </c>
      <c r="P269" s="4" t="s">
        <v>313</v>
      </c>
      <c r="Q269" s="7">
        <v>5610</v>
      </c>
      <c r="R269" s="7">
        <v>1</v>
      </c>
      <c r="S269" s="6">
        <v>44270.605032638887</v>
      </c>
      <c r="T269" s="4" t="s">
        <v>314</v>
      </c>
      <c r="U269" s="4" t="s">
        <v>2136</v>
      </c>
      <c r="V269" s="4" t="s">
        <v>2137</v>
      </c>
      <c r="W269" s="4" t="s">
        <v>317</v>
      </c>
      <c r="X269" s="7">
        <v>21.923999999999999</v>
      </c>
      <c r="Y269" s="7">
        <v>34.073</v>
      </c>
      <c r="Z269" s="7">
        <v>37.515999999999998</v>
      </c>
      <c r="AA269" s="7">
        <v>2</v>
      </c>
      <c r="AB269" s="7">
        <v>3</v>
      </c>
      <c r="AC269" s="7">
        <v>0</v>
      </c>
      <c r="AD269" s="7">
        <v>1</v>
      </c>
      <c r="AE269" s="7">
        <v>0</v>
      </c>
      <c r="AF269" s="7">
        <v>1</v>
      </c>
      <c r="AG269" s="7">
        <v>1</v>
      </c>
      <c r="AH269" s="7">
        <v>0</v>
      </c>
      <c r="AI269" s="7">
        <v>2</v>
      </c>
      <c r="AJ269" s="4" t="s">
        <v>3294</v>
      </c>
      <c r="AK269" s="7">
        <v>2.23</v>
      </c>
      <c r="AL269" s="7">
        <v>6.0510000000000002</v>
      </c>
      <c r="AM269" s="7">
        <v>6.4649999999999999</v>
      </c>
      <c r="AN269" s="7">
        <v>3</v>
      </c>
      <c r="AO269" s="7">
        <v>4</v>
      </c>
      <c r="AP269" s="7">
        <v>0</v>
      </c>
      <c r="AQ269" s="7">
        <v>0</v>
      </c>
      <c r="AR269" s="7">
        <v>0</v>
      </c>
      <c r="AS269" s="7">
        <v>170.917</v>
      </c>
      <c r="AT269" s="7">
        <v>0</v>
      </c>
      <c r="AU269" s="7">
        <v>81.899000000000001</v>
      </c>
      <c r="AV269" s="7">
        <v>652.69100000000003</v>
      </c>
      <c r="AW269" s="7">
        <v>682.11300000000006</v>
      </c>
      <c r="AX269" s="7">
        <v>17</v>
      </c>
      <c r="AY269" s="4" t="s">
        <v>377</v>
      </c>
      <c r="AZ269" s="4" t="s">
        <v>377</v>
      </c>
      <c r="BA269" s="4"/>
      <c r="BB269" s="73">
        <v>1</v>
      </c>
      <c r="BC269" s="4" t="s">
        <v>3295</v>
      </c>
      <c r="BD269" s="7">
        <v>62.104999999999997</v>
      </c>
      <c r="BE269" s="7">
        <v>328.20600000000002</v>
      </c>
      <c r="BF269" s="7">
        <v>581.74300000000005</v>
      </c>
      <c r="BG269" s="7">
        <v>3</v>
      </c>
      <c r="BH269" s="7">
        <v>7.2649999999999997</v>
      </c>
      <c r="BI269" s="7">
        <v>9.3689999999999998</v>
      </c>
      <c r="BJ269" s="7">
        <v>9.7439999999999998</v>
      </c>
      <c r="BK269" s="7">
        <v>2</v>
      </c>
      <c r="BL269" s="4" t="s">
        <v>377</v>
      </c>
      <c r="BM269" s="7">
        <v>0</v>
      </c>
      <c r="BN269" s="7">
        <v>0</v>
      </c>
      <c r="BO269" s="7">
        <v>314.41899999999998</v>
      </c>
      <c r="BP269" s="7">
        <v>0</v>
      </c>
      <c r="BQ269" s="7">
        <v>100</v>
      </c>
      <c r="BR269" s="7">
        <v>96</v>
      </c>
      <c r="BS269" s="7">
        <v>31.45</v>
      </c>
      <c r="BT269" s="7">
        <v>93.757000000000005</v>
      </c>
      <c r="BU269" s="7">
        <v>97.025000000000006</v>
      </c>
      <c r="BV269" s="7">
        <v>8</v>
      </c>
      <c r="BW269" s="4" t="s">
        <v>510</v>
      </c>
      <c r="BX269" s="4" t="s">
        <v>510</v>
      </c>
      <c r="BY269" s="4"/>
      <c r="BZ269" s="73">
        <v>2</v>
      </c>
      <c r="CA269" s="4" t="s">
        <v>3296</v>
      </c>
      <c r="CB269" s="7">
        <v>56.551000000000002</v>
      </c>
      <c r="CC269" s="7">
        <v>105.401</v>
      </c>
      <c r="CD269" s="7">
        <v>152.10599999999999</v>
      </c>
      <c r="CE269" s="7">
        <v>3</v>
      </c>
      <c r="CF269" s="7">
        <v>100</v>
      </c>
      <c r="CG269" s="7">
        <v>100</v>
      </c>
      <c r="CH269" s="7">
        <v>32.607999999999997</v>
      </c>
      <c r="CI269" s="7">
        <v>51.152999999999999</v>
      </c>
      <c r="CJ269" s="7">
        <v>109.97</v>
      </c>
      <c r="CK269" s="7">
        <v>2</v>
      </c>
      <c r="CL269" s="97" t="s">
        <v>413</v>
      </c>
      <c r="CM269" s="94" t="s">
        <v>414</v>
      </c>
      <c r="CN269" s="7">
        <v>38.973999999999997</v>
      </c>
      <c r="CO269" s="7">
        <v>38.973999999999997</v>
      </c>
      <c r="CP269" s="7">
        <v>135.84</v>
      </c>
      <c r="CQ269" s="7">
        <v>1</v>
      </c>
      <c r="CR269" s="7">
        <v>100</v>
      </c>
      <c r="CS269" s="7">
        <v>95</v>
      </c>
      <c r="CT269" s="7">
        <v>2</v>
      </c>
      <c r="CU269" s="7">
        <v>0</v>
      </c>
      <c r="CV269" s="4" t="s">
        <v>3297</v>
      </c>
      <c r="CW269" s="7">
        <v>0</v>
      </c>
      <c r="CX269" s="7">
        <v>0</v>
      </c>
      <c r="CY269" s="7">
        <v>311.7</v>
      </c>
      <c r="CZ269" s="7">
        <v>0</v>
      </c>
      <c r="DA269" s="7">
        <v>2.048</v>
      </c>
      <c r="DB269" s="7">
        <v>7.7510000000000003</v>
      </c>
      <c r="DC269" s="7">
        <v>13.143000000000001</v>
      </c>
      <c r="DD269" s="7">
        <v>2</v>
      </c>
      <c r="DE269" s="4" t="s">
        <v>377</v>
      </c>
      <c r="DF269" s="7">
        <v>0</v>
      </c>
      <c r="DG269" s="7">
        <v>0</v>
      </c>
      <c r="DH269" s="7">
        <v>39.743000000000002</v>
      </c>
      <c r="DI269" s="7">
        <v>0</v>
      </c>
      <c r="DJ269" s="7">
        <v>100</v>
      </c>
      <c r="DK269" s="7">
        <v>100</v>
      </c>
      <c r="DL269" s="7">
        <v>12.644</v>
      </c>
      <c r="DM269" s="7">
        <v>22.684999999999999</v>
      </c>
      <c r="DN269" s="7">
        <v>48.350999999999999</v>
      </c>
      <c r="DO269" s="7">
        <v>2</v>
      </c>
      <c r="DP269" s="4" t="s">
        <v>1116</v>
      </c>
      <c r="DQ269" s="4" t="s">
        <v>510</v>
      </c>
      <c r="DR269" s="4" t="s">
        <v>956</v>
      </c>
      <c r="DS269" s="73">
        <v>1</v>
      </c>
      <c r="DT269" s="4" t="s">
        <v>3298</v>
      </c>
      <c r="DU269" s="7">
        <v>0</v>
      </c>
      <c r="DV269" s="7">
        <v>0</v>
      </c>
      <c r="DW269" s="7">
        <v>111.264</v>
      </c>
      <c r="DX269" s="7">
        <v>0</v>
      </c>
      <c r="DY269" s="7">
        <v>99</v>
      </c>
      <c r="DZ269" s="7">
        <v>91</v>
      </c>
      <c r="EA269" s="7">
        <v>36.091999999999999</v>
      </c>
      <c r="EB269" s="7">
        <v>125.244</v>
      </c>
      <c r="EC269" s="7">
        <v>147.11600000000001</v>
      </c>
      <c r="ED269" s="7">
        <v>2</v>
      </c>
      <c r="EE269" s="94" t="s">
        <v>417</v>
      </c>
      <c r="EF269" s="94" t="s">
        <v>364</v>
      </c>
      <c r="EG269" s="7">
        <v>0</v>
      </c>
      <c r="EH269" s="7">
        <v>0</v>
      </c>
      <c r="EI269" s="7">
        <v>124.901</v>
      </c>
      <c r="EJ269" s="7">
        <v>0</v>
      </c>
      <c r="EK269" s="7">
        <v>93</v>
      </c>
      <c r="EL269" s="7">
        <v>100</v>
      </c>
      <c r="EM269" s="7">
        <v>2</v>
      </c>
      <c r="EN269" s="7">
        <v>0</v>
      </c>
      <c r="EO269" s="4" t="s">
        <v>3299</v>
      </c>
      <c r="EP269" s="7">
        <v>9.1739999999999995</v>
      </c>
      <c r="EQ269" s="7">
        <v>9.1739999999999995</v>
      </c>
      <c r="ER269" s="7">
        <v>11.504</v>
      </c>
      <c r="ES269" s="7">
        <v>1</v>
      </c>
      <c r="ET269" s="4" t="s">
        <v>326</v>
      </c>
      <c r="EU269" s="7">
        <v>0</v>
      </c>
      <c r="EV269" s="7">
        <v>0</v>
      </c>
      <c r="EW269" s="7">
        <v>823.56399999999996</v>
      </c>
      <c r="EX269" s="7">
        <v>0</v>
      </c>
      <c r="EY269" s="7">
        <v>97</v>
      </c>
      <c r="EZ269" s="7">
        <v>100</v>
      </c>
      <c r="FA269" s="7">
        <v>6.2530000000000001</v>
      </c>
      <c r="FB269" s="7">
        <v>164.24799999999999</v>
      </c>
      <c r="FC269" s="7">
        <v>168.126</v>
      </c>
      <c r="FD269" s="7">
        <v>37</v>
      </c>
      <c r="FE269" s="4" t="s">
        <v>3300</v>
      </c>
      <c r="FF269" s="7">
        <v>1</v>
      </c>
      <c r="FG269" s="7">
        <v>3</v>
      </c>
      <c r="FH269" s="7">
        <v>3</v>
      </c>
      <c r="FI269" s="7">
        <v>0</v>
      </c>
      <c r="FJ269" s="7">
        <v>1</v>
      </c>
      <c r="FK269" s="7">
        <v>0</v>
      </c>
      <c r="FL269" s="4" t="s">
        <v>313</v>
      </c>
      <c r="FM269" s="4" t="s">
        <v>313</v>
      </c>
      <c r="FN269" s="7">
        <v>1</v>
      </c>
      <c r="FO269" s="7">
        <v>76.22</v>
      </c>
      <c r="FP269" s="7">
        <v>125.422</v>
      </c>
      <c r="FQ269" s="7">
        <v>225.47800000000001</v>
      </c>
      <c r="FR269" s="7">
        <v>4</v>
      </c>
      <c r="FS269" s="4" t="s">
        <v>323</v>
      </c>
      <c r="FT269" s="4" t="s">
        <v>323</v>
      </c>
      <c r="FU269" s="4"/>
      <c r="FV269" s="73">
        <v>1</v>
      </c>
      <c r="FW269" s="4" t="s">
        <v>3301</v>
      </c>
      <c r="FX269" s="4" t="s">
        <v>312</v>
      </c>
      <c r="FY269" s="7">
        <v>23.709</v>
      </c>
      <c r="FZ269" s="7">
        <v>244.45099999999999</v>
      </c>
      <c r="GA269" s="7">
        <v>264.02100000000002</v>
      </c>
      <c r="GB269" s="7">
        <v>13</v>
      </c>
      <c r="GC269" s="4" t="s">
        <v>327</v>
      </c>
      <c r="GD269" s="4" t="s">
        <v>327</v>
      </c>
      <c r="GE269" s="4"/>
      <c r="GF269" s="73">
        <v>0</v>
      </c>
      <c r="GG269" s="4" t="s">
        <v>3302</v>
      </c>
      <c r="GH269" s="4" t="s">
        <v>343</v>
      </c>
      <c r="GI269" s="7">
        <v>33.081000000000003</v>
      </c>
      <c r="GJ269" s="7">
        <v>72.358000000000004</v>
      </c>
      <c r="GK269" s="7">
        <v>74.322999999999993</v>
      </c>
      <c r="GL269" s="7">
        <v>8</v>
      </c>
      <c r="GM269" s="7">
        <v>4</v>
      </c>
      <c r="GN269" s="4" t="s">
        <v>3303</v>
      </c>
      <c r="GO269" s="7">
        <v>97.242999999999995</v>
      </c>
      <c r="GP269" s="7">
        <v>106.22</v>
      </c>
      <c r="GQ269" s="7">
        <v>106.801</v>
      </c>
      <c r="GR269" s="7">
        <v>8</v>
      </c>
      <c r="GS269" s="7">
        <v>4</v>
      </c>
      <c r="GT269" s="7">
        <v>2</v>
      </c>
      <c r="GU269" s="7">
        <v>0</v>
      </c>
      <c r="GV269" s="7">
        <v>1</v>
      </c>
      <c r="GW269" s="4" t="s">
        <v>627</v>
      </c>
      <c r="GX269" s="7">
        <v>7.4240000000000004</v>
      </c>
      <c r="GY269" s="7">
        <v>59.692</v>
      </c>
      <c r="GZ269" s="7">
        <v>60.665999999999997</v>
      </c>
      <c r="HA269" s="7">
        <v>11</v>
      </c>
      <c r="HB269" s="7">
        <v>1</v>
      </c>
      <c r="HC269" s="7">
        <v>2</v>
      </c>
      <c r="HD269" s="7">
        <v>2</v>
      </c>
      <c r="HE269" s="7">
        <v>1</v>
      </c>
      <c r="HF269" s="7">
        <v>1</v>
      </c>
      <c r="HG269" s="7">
        <v>6</v>
      </c>
      <c r="HH269" s="7">
        <v>6</v>
      </c>
      <c r="HI269" s="4" t="s">
        <v>346</v>
      </c>
      <c r="HJ269" s="4" t="s">
        <v>347</v>
      </c>
      <c r="HK269" s="8"/>
      <c r="HL269" s="4" t="s">
        <v>3293</v>
      </c>
      <c r="HM269" s="6">
        <v>44273.475034722222</v>
      </c>
      <c r="HN269" s="6">
        <v>44273.51085648148</v>
      </c>
      <c r="HO269" s="7">
        <v>100</v>
      </c>
      <c r="HP269" s="7">
        <v>3094</v>
      </c>
      <c r="HQ269" s="7">
        <v>1</v>
      </c>
      <c r="HR269" s="6">
        <v>44273.510862511575</v>
      </c>
      <c r="HS269" s="4" t="s">
        <v>314</v>
      </c>
      <c r="HT269" s="4" t="s">
        <v>2136</v>
      </c>
      <c r="HU269" s="4" t="s">
        <v>2137</v>
      </c>
      <c r="HV269" s="4" t="s">
        <v>317</v>
      </c>
      <c r="HW269" s="7">
        <v>1</v>
      </c>
      <c r="HX269" s="7">
        <v>0</v>
      </c>
      <c r="HY269" s="7">
        <v>2</v>
      </c>
      <c r="HZ269" s="7">
        <v>2</v>
      </c>
      <c r="IA269" s="7">
        <v>1</v>
      </c>
      <c r="IB269" s="7">
        <v>3</v>
      </c>
      <c r="IC269" s="7">
        <v>3</v>
      </c>
      <c r="ID269" s="7">
        <v>1</v>
      </c>
      <c r="IE269" s="4" t="s">
        <v>3304</v>
      </c>
      <c r="IF269" s="7">
        <v>3</v>
      </c>
      <c r="IG269" s="7">
        <v>0</v>
      </c>
      <c r="IH269" s="4" t="s">
        <v>1646</v>
      </c>
      <c r="II269" s="4" t="s">
        <v>391</v>
      </c>
      <c r="IJ269" s="4"/>
      <c r="IK269" s="73">
        <v>1</v>
      </c>
      <c r="IL269" s="4" t="s">
        <v>1345</v>
      </c>
      <c r="IM269" s="73">
        <v>33</v>
      </c>
      <c r="IN269" s="4"/>
      <c r="IO269" s="73">
        <v>1</v>
      </c>
      <c r="IP269" s="4" t="s">
        <v>3305</v>
      </c>
      <c r="IQ269" s="73">
        <v>19</v>
      </c>
      <c r="IR269" s="73">
        <v>19</v>
      </c>
      <c r="IS269" s="4"/>
      <c r="IT269" s="73">
        <v>0</v>
      </c>
      <c r="IU269" s="4" t="s">
        <v>632</v>
      </c>
      <c r="IV269" s="73">
        <v>13</v>
      </c>
      <c r="IW269" s="4"/>
      <c r="IX269" s="73">
        <v>0</v>
      </c>
      <c r="IY269" s="4" t="s">
        <v>3306</v>
      </c>
      <c r="IZ269" s="4" t="s">
        <v>3307</v>
      </c>
      <c r="JA269" s="73">
        <v>32</v>
      </c>
      <c r="JB269" s="4"/>
      <c r="JC269" s="73">
        <v>0</v>
      </c>
      <c r="JD269" s="73">
        <v>46</v>
      </c>
      <c r="JE269" s="73">
        <v>46</v>
      </c>
      <c r="JF269" s="4"/>
      <c r="JG269" s="73">
        <v>0</v>
      </c>
      <c r="JH269" s="4" t="s">
        <v>3308</v>
      </c>
      <c r="JI269" s="7">
        <v>2</v>
      </c>
      <c r="JJ269" s="7">
        <v>0</v>
      </c>
      <c r="JK269" s="7">
        <v>2</v>
      </c>
      <c r="JL269" s="7">
        <v>3</v>
      </c>
      <c r="JM269" s="4" t="s">
        <v>3309</v>
      </c>
      <c r="JN269" s="7">
        <v>1</v>
      </c>
      <c r="JO269" s="7">
        <v>2</v>
      </c>
      <c r="JP269" s="7">
        <v>2</v>
      </c>
      <c r="JQ269" s="7">
        <v>2</v>
      </c>
      <c r="JR269" s="7">
        <v>1</v>
      </c>
      <c r="JS269" s="4" t="s">
        <v>313</v>
      </c>
      <c r="JT269" s="7">
        <v>1</v>
      </c>
      <c r="JU269" s="7">
        <v>1</v>
      </c>
      <c r="JV269" s="4" t="s">
        <v>313</v>
      </c>
      <c r="JW269" s="7">
        <v>2</v>
      </c>
      <c r="JX269" s="7">
        <v>4</v>
      </c>
      <c r="JY269" s="7">
        <v>0</v>
      </c>
      <c r="JZ269" s="7">
        <v>1</v>
      </c>
      <c r="KA269" s="7">
        <v>0</v>
      </c>
      <c r="KB269" s="4" t="s">
        <v>313</v>
      </c>
      <c r="KC269" s="4" t="s">
        <v>313</v>
      </c>
      <c r="KD269" s="7">
        <v>1</v>
      </c>
      <c r="KE269" s="7">
        <v>2.8679999999999999</v>
      </c>
      <c r="KF269" s="7">
        <v>18.225999999999999</v>
      </c>
      <c r="KG269" s="7">
        <v>19.501000000000001</v>
      </c>
      <c r="KH269" s="7">
        <v>6</v>
      </c>
      <c r="KI269" s="7">
        <v>2</v>
      </c>
      <c r="KJ269" s="7">
        <v>1</v>
      </c>
      <c r="KK269" s="7">
        <v>1</v>
      </c>
      <c r="KL269" s="7">
        <v>1</v>
      </c>
      <c r="KM269" s="7">
        <v>1</v>
      </c>
      <c r="KN269" s="7">
        <v>11</v>
      </c>
      <c r="KO269" s="7">
        <v>2</v>
      </c>
      <c r="KP269" s="4" t="s">
        <v>322</v>
      </c>
      <c r="KQ269" s="4" t="s">
        <v>313</v>
      </c>
      <c r="KR269" s="7">
        <v>0</v>
      </c>
      <c r="KS269" s="4" t="s">
        <v>360</v>
      </c>
      <c r="KT269" s="4" t="s">
        <v>313</v>
      </c>
      <c r="KU269" s="7">
        <v>4</v>
      </c>
      <c r="KV269" s="7">
        <v>1</v>
      </c>
      <c r="KW269" s="7">
        <v>1</v>
      </c>
      <c r="KX269" s="7">
        <v>5</v>
      </c>
      <c r="KY269" s="7">
        <v>5</v>
      </c>
      <c r="KZ269" s="7">
        <v>5</v>
      </c>
      <c r="LA269" s="7">
        <v>5</v>
      </c>
      <c r="LB269" s="7">
        <v>5</v>
      </c>
      <c r="LC269" s="7">
        <v>4</v>
      </c>
      <c r="LD269" s="7">
        <v>4</v>
      </c>
      <c r="LE269" s="7">
        <v>5</v>
      </c>
      <c r="LF269" s="7">
        <v>5</v>
      </c>
      <c r="LG269" s="7">
        <v>4</v>
      </c>
      <c r="LH269" s="7">
        <v>1</v>
      </c>
      <c r="LI269" s="7">
        <v>5</v>
      </c>
      <c r="LJ269" s="7">
        <v>5</v>
      </c>
      <c r="LK269" s="7">
        <v>5</v>
      </c>
      <c r="LL269" s="7">
        <v>5</v>
      </c>
      <c r="LM269" s="7">
        <v>5</v>
      </c>
      <c r="LN269" s="7">
        <v>5</v>
      </c>
      <c r="LO269" s="7">
        <v>5</v>
      </c>
      <c r="LP269" s="7">
        <v>5</v>
      </c>
      <c r="LQ269" s="7">
        <v>5</v>
      </c>
      <c r="LR269" s="7">
        <v>5</v>
      </c>
      <c r="LS269" s="7">
        <v>4</v>
      </c>
      <c r="LT269" s="7">
        <v>5</v>
      </c>
      <c r="LU269" s="7">
        <v>5</v>
      </c>
      <c r="LV269" s="4" t="s">
        <v>3310</v>
      </c>
      <c r="LW269" s="4" t="s">
        <v>3311</v>
      </c>
      <c r="LX269" s="4" t="s">
        <v>3312</v>
      </c>
      <c r="LY269" s="4" t="s">
        <v>3313</v>
      </c>
      <c r="LZ269" s="7">
        <v>54</v>
      </c>
      <c r="MA269">
        <f t="shared" si="233"/>
        <v>5</v>
      </c>
      <c r="MB269">
        <f t="shared" si="234"/>
        <v>12</v>
      </c>
      <c r="MC269">
        <f t="shared" si="235"/>
        <v>7</v>
      </c>
      <c r="MD269">
        <f t="shared" si="236"/>
        <v>6</v>
      </c>
      <c r="ME269">
        <f t="shared" si="266"/>
        <v>49</v>
      </c>
      <c r="MF269">
        <f t="shared" si="267"/>
        <v>0.83333333333333337</v>
      </c>
      <c r="MG269">
        <f t="shared" si="268"/>
        <v>2</v>
      </c>
      <c r="MH269">
        <f t="shared" si="269"/>
        <v>1.4</v>
      </c>
      <c r="MI269">
        <f t="shared" si="270"/>
        <v>1.2</v>
      </c>
      <c r="MJ269">
        <f t="shared" si="271"/>
        <v>4.083333333333333</v>
      </c>
      <c r="MK269">
        <f t="shared" si="272"/>
        <v>0</v>
      </c>
      <c r="ML269">
        <f t="shared" si="273"/>
        <v>2.8</v>
      </c>
      <c r="MM269">
        <f t="shared" si="274"/>
        <v>0</v>
      </c>
      <c r="MN269">
        <f t="shared" si="275"/>
        <v>2</v>
      </c>
      <c r="MO269">
        <f t="shared" si="276"/>
        <v>0</v>
      </c>
      <c r="MP269">
        <f t="shared" si="277"/>
        <v>2.6666666666666665</v>
      </c>
      <c r="MQ269">
        <f t="shared" si="278"/>
        <v>0</v>
      </c>
      <c r="MR269">
        <f t="shared" si="279"/>
        <v>3</v>
      </c>
      <c r="MS269">
        <f t="shared" si="280"/>
        <v>98.428571428571431</v>
      </c>
      <c r="MT269">
        <f t="shared" si="281"/>
        <v>97.428571428571431</v>
      </c>
      <c r="MU269" s="77">
        <f t="shared" si="237"/>
        <v>1</v>
      </c>
      <c r="MV269">
        <f t="shared" si="238"/>
        <v>1</v>
      </c>
      <c r="MW269">
        <v>1</v>
      </c>
      <c r="MX269">
        <v>1</v>
      </c>
      <c r="MY269">
        <f t="shared" si="239"/>
        <v>1</v>
      </c>
      <c r="MZ269">
        <v>1</v>
      </c>
      <c r="NA269">
        <v>1</v>
      </c>
      <c r="NB269">
        <f t="shared" si="240"/>
        <v>1</v>
      </c>
      <c r="NC269">
        <f t="shared" si="241"/>
        <v>0</v>
      </c>
      <c r="ND269">
        <f t="shared" si="242"/>
        <v>0</v>
      </c>
      <c r="NE269">
        <f t="shared" si="243"/>
        <v>0</v>
      </c>
      <c r="NF269">
        <f t="shared" si="244"/>
        <v>0</v>
      </c>
      <c r="NG269">
        <f t="shared" si="245"/>
        <v>0</v>
      </c>
      <c r="NH269">
        <f t="shared" si="246"/>
        <v>1</v>
      </c>
      <c r="NI269">
        <f t="shared" si="247"/>
        <v>1</v>
      </c>
      <c r="NJ269">
        <f t="shared" si="248"/>
        <v>0</v>
      </c>
      <c r="NK269">
        <f t="shared" si="249"/>
        <v>0</v>
      </c>
      <c r="NL269">
        <f t="shared" si="250"/>
        <v>0</v>
      </c>
      <c r="NM269">
        <f t="shared" si="251"/>
        <v>0</v>
      </c>
      <c r="NN269" s="77">
        <f t="shared" si="252"/>
        <v>1</v>
      </c>
      <c r="NO269" s="77">
        <f t="shared" si="253"/>
        <v>0</v>
      </c>
      <c r="NP269" s="77">
        <f t="shared" si="254"/>
        <v>1</v>
      </c>
      <c r="NQ269" s="77">
        <f t="shared" si="255"/>
        <v>1</v>
      </c>
      <c r="NR269" s="77">
        <f t="shared" si="256"/>
        <v>1</v>
      </c>
      <c r="NS269" s="77">
        <f t="shared" si="257"/>
        <v>0</v>
      </c>
      <c r="NT269" s="77">
        <f t="shared" si="258"/>
        <v>1</v>
      </c>
      <c r="NU269" s="77">
        <f t="shared" si="259"/>
        <v>0</v>
      </c>
      <c r="NV269" s="77">
        <f t="shared" si="260"/>
        <v>1</v>
      </c>
      <c r="NW269" s="77" t="e">
        <f>IF(LEN(VLOOKUP(I:I,#REF!, 2, 0))=0, "", VLOOKUP(I:I,#REF!, 2, 0))</f>
        <v>#REF!</v>
      </c>
      <c r="NX269" s="77" t="e">
        <f>IF(LEN(VLOOKUP(I:I,#REF!, 3, 0))=0, "", VLOOKUP(I:I,#REF!, 3, 0))</f>
        <v>#REF!</v>
      </c>
      <c r="NY269" s="77">
        <f t="shared" si="282"/>
        <v>1</v>
      </c>
      <c r="NZ269" s="77">
        <f t="shared" si="283"/>
        <v>1</v>
      </c>
      <c r="OA269" s="77">
        <f t="shared" si="284"/>
        <v>1</v>
      </c>
      <c r="OB269" s="77">
        <f t="shared" si="261"/>
        <v>0.16666666666666666</v>
      </c>
      <c r="OC269">
        <f t="shared" si="262"/>
        <v>0.5</v>
      </c>
      <c r="OD269" s="77">
        <f t="shared" si="285"/>
        <v>0</v>
      </c>
      <c r="OE269">
        <f t="shared" si="263"/>
        <v>0.53333333333333333</v>
      </c>
      <c r="OF269">
        <f t="shared" si="264"/>
        <v>0.63636363636363635</v>
      </c>
      <c r="OG269" t="e">
        <f t="shared" si="286"/>
        <v>#REF!</v>
      </c>
      <c r="OH269">
        <f t="shared" si="265"/>
        <v>0.58333333333333337</v>
      </c>
      <c r="OI269">
        <f t="shared" si="287"/>
        <v>0.75</v>
      </c>
      <c r="OJ269" s="77">
        <f t="shared" si="288"/>
        <v>0.5</v>
      </c>
      <c r="OK269" t="e">
        <f>IF(LEN(VLOOKUP(I:I,#REF!, 2, 0))=0, "", VLOOKUP(I:I,#REF!, 2, 0))</f>
        <v>#REF!</v>
      </c>
      <c r="OL269" t="e">
        <f>IF(LEN(VLOOKUP(I:I,#REF!, 3, 0))=0, "", VLOOKUP(I:I,#REF!, 3, 0))</f>
        <v>#REF!</v>
      </c>
      <c r="OM269" t="s">
        <v>353</v>
      </c>
      <c r="ON269" t="s">
        <v>353</v>
      </c>
      <c r="OO269" s="1">
        <v>1</v>
      </c>
      <c r="OP269">
        <f t="shared" si="289"/>
        <v>11</v>
      </c>
      <c r="OQ269">
        <v>0</v>
      </c>
      <c r="OR269">
        <v>9</v>
      </c>
      <c r="OS269">
        <f t="shared" si="290"/>
        <v>5</v>
      </c>
    </row>
    <row r="270" spans="1:409" ht="18" customHeight="1">
      <c r="F270">
        <v>1</v>
      </c>
      <c r="G270" t="s">
        <v>353</v>
      </c>
      <c r="H270" s="112" t="s">
        <v>6587</v>
      </c>
      <c r="I270" s="112" t="s">
        <v>6587</v>
      </c>
      <c r="J270" s="29" t="s">
        <v>6588</v>
      </c>
      <c r="K270" s="23">
        <v>44270.663599537038</v>
      </c>
      <c r="L270" s="23">
        <v>44270.818009259259</v>
      </c>
      <c r="M270" s="24">
        <v>100</v>
      </c>
      <c r="N270" s="24">
        <v>1</v>
      </c>
      <c r="O270" s="74">
        <v>1</v>
      </c>
      <c r="P270" s="25" t="s">
        <v>313</v>
      </c>
      <c r="Q270" s="24">
        <v>13341</v>
      </c>
      <c r="R270" s="24">
        <v>1</v>
      </c>
      <c r="S270" s="23">
        <v>44270.818024479166</v>
      </c>
      <c r="T270" s="25" t="s">
        <v>314</v>
      </c>
      <c r="U270" s="25" t="s">
        <v>888</v>
      </c>
      <c r="V270" s="25" t="s">
        <v>889</v>
      </c>
      <c r="W270" s="25" t="s">
        <v>675</v>
      </c>
      <c r="X270" s="24">
        <v>2.5550000000000002</v>
      </c>
      <c r="Y270" s="24">
        <v>39.049999999999997</v>
      </c>
      <c r="Z270" s="24">
        <v>40.451000000000001</v>
      </c>
      <c r="AA270" s="24">
        <v>8</v>
      </c>
      <c r="AB270" s="24">
        <v>3</v>
      </c>
      <c r="AC270" s="24">
        <v>1</v>
      </c>
      <c r="AD270" s="24">
        <v>1</v>
      </c>
      <c r="AE270" s="24">
        <v>0</v>
      </c>
      <c r="AF270" s="24">
        <v>0</v>
      </c>
      <c r="AG270" s="24">
        <v>0</v>
      </c>
      <c r="AH270" s="24">
        <v>1</v>
      </c>
      <c r="AI270" s="24">
        <v>0</v>
      </c>
      <c r="AJ270" s="25" t="s">
        <v>6589</v>
      </c>
      <c r="AK270" s="24">
        <v>83.765000000000001</v>
      </c>
      <c r="AL270" s="24">
        <v>86.411000000000001</v>
      </c>
      <c r="AM270" s="24">
        <v>91.191000000000003</v>
      </c>
      <c r="AN270" s="24">
        <v>2</v>
      </c>
      <c r="AO270" s="24">
        <v>2</v>
      </c>
      <c r="AP270" s="24">
        <v>1</v>
      </c>
      <c r="AQ270" s="24">
        <v>27.704999999999998</v>
      </c>
      <c r="AR270" s="24">
        <v>27.704999999999998</v>
      </c>
      <c r="AS270" s="24">
        <v>200.84399999999999</v>
      </c>
      <c r="AT270" s="24">
        <v>1</v>
      </c>
      <c r="AU270" s="24">
        <v>48.582000000000001</v>
      </c>
      <c r="AV270" s="24">
        <v>1009.7859999999999</v>
      </c>
      <c r="AW270" s="24">
        <v>2316.732</v>
      </c>
      <c r="AX270" s="24">
        <v>13</v>
      </c>
      <c r="AY270" s="25" t="s">
        <v>600</v>
      </c>
      <c r="AZ270" s="25" t="s">
        <v>377</v>
      </c>
      <c r="BA270" s="25"/>
      <c r="BB270" s="74">
        <v>1</v>
      </c>
      <c r="BC270" s="25" t="s">
        <v>6590</v>
      </c>
      <c r="BD270" s="24">
        <v>593.19200000000001</v>
      </c>
      <c r="BE270" s="24">
        <v>1434.248</v>
      </c>
      <c r="BF270" s="24">
        <v>1710.232</v>
      </c>
      <c r="BG270" s="24">
        <v>3</v>
      </c>
      <c r="BH270" s="24">
        <v>14.19</v>
      </c>
      <c r="BI270" s="24">
        <v>72.385000000000005</v>
      </c>
      <c r="BJ270" s="24">
        <v>77.113</v>
      </c>
      <c r="BK270" s="24">
        <v>4</v>
      </c>
      <c r="BL270" s="25" t="s">
        <v>377</v>
      </c>
      <c r="BM270" s="24">
        <v>61.835000000000001</v>
      </c>
      <c r="BN270" s="24">
        <v>776.20600000000002</v>
      </c>
      <c r="BO270" s="24">
        <v>779.423</v>
      </c>
      <c r="BP270" s="24">
        <v>5</v>
      </c>
      <c r="BQ270" s="24">
        <v>99</v>
      </c>
      <c r="BR270" s="24">
        <v>74</v>
      </c>
      <c r="BS270" s="24">
        <v>46.015999999999998</v>
      </c>
      <c r="BT270" s="24">
        <v>2310.643</v>
      </c>
      <c r="BU270" s="24">
        <v>2332.752</v>
      </c>
      <c r="BV270" s="24">
        <v>19</v>
      </c>
      <c r="BW270" s="25" t="s">
        <v>510</v>
      </c>
      <c r="BX270" s="25" t="s">
        <v>510</v>
      </c>
      <c r="BY270" s="25"/>
      <c r="BZ270" s="74">
        <v>2</v>
      </c>
      <c r="CA270" s="25" t="s">
        <v>6591</v>
      </c>
      <c r="CB270" s="24">
        <v>66.385999999999996</v>
      </c>
      <c r="CC270" s="24">
        <v>160.75</v>
      </c>
      <c r="CD270" s="24">
        <v>161.46899999999999</v>
      </c>
      <c r="CE270" s="24">
        <v>3</v>
      </c>
      <c r="CF270" s="24">
        <v>100</v>
      </c>
      <c r="CG270" s="24">
        <v>69</v>
      </c>
      <c r="CH270" s="24">
        <v>79.400999999999996</v>
      </c>
      <c r="CI270" s="24">
        <v>391.36099999999999</v>
      </c>
      <c r="CJ270" s="24">
        <v>393.93299999999999</v>
      </c>
      <c r="CK270" s="24">
        <v>8</v>
      </c>
      <c r="CL270" s="99" t="s">
        <v>360</v>
      </c>
      <c r="CM270" s="96" t="s">
        <v>351</v>
      </c>
      <c r="CN270" s="24">
        <v>0</v>
      </c>
      <c r="CO270" s="24">
        <v>0</v>
      </c>
      <c r="CP270" s="24">
        <v>123.581</v>
      </c>
      <c r="CQ270" s="24">
        <v>0</v>
      </c>
      <c r="CR270" s="24">
        <v>100</v>
      </c>
      <c r="CS270" s="24">
        <v>72</v>
      </c>
      <c r="CT270" s="24">
        <v>2</v>
      </c>
      <c r="CU270" s="24">
        <v>1</v>
      </c>
      <c r="CV270" s="25" t="s">
        <v>6592</v>
      </c>
      <c r="CW270" s="24">
        <v>233.15899999999999</v>
      </c>
      <c r="CX270" s="24">
        <v>778.67499999999995</v>
      </c>
      <c r="CY270" s="24">
        <v>902.48</v>
      </c>
      <c r="CZ270" s="24">
        <v>6</v>
      </c>
      <c r="DA270" s="24">
        <v>9.49</v>
      </c>
      <c r="DB270" s="24">
        <v>11.228999999999999</v>
      </c>
      <c r="DC270" s="24">
        <v>13.922000000000001</v>
      </c>
      <c r="DD270" s="24">
        <v>2</v>
      </c>
      <c r="DE270" s="25" t="s">
        <v>508</v>
      </c>
      <c r="DF270" s="24">
        <v>0</v>
      </c>
      <c r="DG270" s="24">
        <v>0</v>
      </c>
      <c r="DH270" s="24">
        <v>31.347000000000001</v>
      </c>
      <c r="DI270" s="24">
        <v>0</v>
      </c>
      <c r="DJ270" s="24">
        <v>95</v>
      </c>
      <c r="DK270" s="24">
        <v>23</v>
      </c>
      <c r="DL270" s="24">
        <v>8.0410000000000004</v>
      </c>
      <c r="DM270" s="24">
        <v>24.655999999999999</v>
      </c>
      <c r="DN270" s="24">
        <v>74.454999999999998</v>
      </c>
      <c r="DO270" s="24">
        <v>5</v>
      </c>
      <c r="DP270" s="25" t="s">
        <v>377</v>
      </c>
      <c r="DQ270" s="25" t="s">
        <v>377</v>
      </c>
      <c r="DR270" s="25"/>
      <c r="DS270" s="74">
        <v>0</v>
      </c>
      <c r="DT270" s="25" t="s">
        <v>6593</v>
      </c>
      <c r="DU270" s="24">
        <v>0</v>
      </c>
      <c r="DV270" s="24">
        <v>0</v>
      </c>
      <c r="DW270" s="24">
        <v>113.845</v>
      </c>
      <c r="DX270" s="24">
        <v>0</v>
      </c>
      <c r="DY270" s="24">
        <v>66</v>
      </c>
      <c r="DZ270" s="24">
        <v>36</v>
      </c>
      <c r="EA270" s="24">
        <v>5.71</v>
      </c>
      <c r="EB270" s="24">
        <v>13.43</v>
      </c>
      <c r="EC270" s="24">
        <v>15.85</v>
      </c>
      <c r="ED270" s="24">
        <v>2</v>
      </c>
      <c r="EE270" s="96" t="s">
        <v>448</v>
      </c>
      <c r="EF270" s="96" t="s">
        <v>424</v>
      </c>
      <c r="EG270" s="24">
        <v>102.904</v>
      </c>
      <c r="EH270" s="24">
        <v>102.904</v>
      </c>
      <c r="EI270" s="24">
        <v>149.595</v>
      </c>
      <c r="EJ270" s="24">
        <v>1</v>
      </c>
      <c r="EK270" s="24">
        <v>74</v>
      </c>
      <c r="EL270" s="24">
        <v>33</v>
      </c>
      <c r="EM270" s="24">
        <v>2</v>
      </c>
      <c r="EN270" s="24">
        <v>1</v>
      </c>
      <c r="EO270" s="25" t="s">
        <v>333</v>
      </c>
      <c r="EP270" s="24">
        <v>18.818999999999999</v>
      </c>
      <c r="EQ270" s="24">
        <v>21.013999999999999</v>
      </c>
      <c r="ER270" s="24">
        <v>23.547000000000001</v>
      </c>
      <c r="ES270" s="24">
        <v>3</v>
      </c>
      <c r="ET270" s="25" t="s">
        <v>312</v>
      </c>
      <c r="EU270" s="24">
        <v>0</v>
      </c>
      <c r="EV270" s="24">
        <v>0</v>
      </c>
      <c r="EW270" s="24">
        <v>244.65799999999999</v>
      </c>
      <c r="EX270" s="24">
        <v>0</v>
      </c>
      <c r="EY270" s="24">
        <v>81</v>
      </c>
      <c r="EZ270" s="24">
        <v>57</v>
      </c>
      <c r="FA270" s="24">
        <v>1.357</v>
      </c>
      <c r="FB270" s="24">
        <v>236.82900000000001</v>
      </c>
      <c r="FC270" s="24">
        <v>238.179</v>
      </c>
      <c r="FD270" s="24">
        <v>12</v>
      </c>
      <c r="FE270" s="25" t="s">
        <v>6594</v>
      </c>
      <c r="FF270" s="24">
        <v>2</v>
      </c>
      <c r="FG270" s="24">
        <v>2</v>
      </c>
      <c r="FH270" s="24">
        <v>3</v>
      </c>
      <c r="FI270" s="24">
        <v>1</v>
      </c>
      <c r="FJ270" s="24">
        <v>1</v>
      </c>
      <c r="FK270" s="24">
        <v>0</v>
      </c>
      <c r="FL270" s="25" t="s">
        <v>825</v>
      </c>
      <c r="FM270" s="25" t="s">
        <v>337</v>
      </c>
      <c r="FN270" s="24">
        <v>1</v>
      </c>
      <c r="FO270" s="24">
        <v>9.2279999999999998</v>
      </c>
      <c r="FP270" s="24">
        <v>106.372</v>
      </c>
      <c r="FQ270" s="24">
        <v>108.771</v>
      </c>
      <c r="FR270" s="24">
        <v>12</v>
      </c>
      <c r="FS270" s="25" t="s">
        <v>6253</v>
      </c>
      <c r="FT270" s="25" t="s">
        <v>323</v>
      </c>
      <c r="FU270" s="25"/>
      <c r="FV270" s="74">
        <v>1</v>
      </c>
      <c r="FW270" s="25" t="s">
        <v>6595</v>
      </c>
      <c r="FX270" s="25" t="s">
        <v>336</v>
      </c>
      <c r="FY270" s="24">
        <v>3.4289999999999998</v>
      </c>
      <c r="FZ270" s="24">
        <v>245.42400000000001</v>
      </c>
      <c r="GA270" s="24">
        <v>249.096</v>
      </c>
      <c r="GB270" s="24">
        <v>8</v>
      </c>
      <c r="GC270" s="25" t="s">
        <v>3785</v>
      </c>
      <c r="GD270" s="25" t="s">
        <v>3785</v>
      </c>
      <c r="GE270" s="25"/>
      <c r="GF270" s="74">
        <v>0</v>
      </c>
      <c r="GG270" s="25" t="s">
        <v>6596</v>
      </c>
      <c r="GH270" s="25" t="s">
        <v>370</v>
      </c>
      <c r="GI270" s="24">
        <v>6.3070000000000004</v>
      </c>
      <c r="GJ270" s="24">
        <v>48.220999999999997</v>
      </c>
      <c r="GK270" s="24">
        <v>51.207999999999998</v>
      </c>
      <c r="GL270" s="24">
        <v>4</v>
      </c>
      <c r="GM270" s="24">
        <v>3</v>
      </c>
      <c r="GN270" s="25" t="s">
        <v>6597</v>
      </c>
      <c r="GO270" s="24">
        <v>8.6189999999999998</v>
      </c>
      <c r="GP270" s="24">
        <v>152.67599999999999</v>
      </c>
      <c r="GQ270" s="24">
        <v>168.34899999999999</v>
      </c>
      <c r="GR270" s="24">
        <v>8</v>
      </c>
      <c r="GS270" s="24">
        <v>3</v>
      </c>
      <c r="GT270" s="24">
        <v>2</v>
      </c>
      <c r="GU270" s="24">
        <v>1</v>
      </c>
      <c r="GV270" s="24">
        <v>3</v>
      </c>
      <c r="GW270" s="25" t="s">
        <v>336</v>
      </c>
      <c r="GX270" s="24">
        <v>8.2260000000000009</v>
      </c>
      <c r="GY270" s="24">
        <v>68.730999999999995</v>
      </c>
      <c r="GZ270" s="24">
        <v>70.700999999999993</v>
      </c>
      <c r="HA270" s="24">
        <v>9</v>
      </c>
      <c r="HB270" s="24">
        <v>2</v>
      </c>
      <c r="HC270" s="24">
        <v>3</v>
      </c>
      <c r="HD270" s="24">
        <v>1</v>
      </c>
      <c r="HE270" s="24">
        <v>2</v>
      </c>
      <c r="HF270" s="24">
        <v>1</v>
      </c>
      <c r="HG270" s="24">
        <v>5</v>
      </c>
      <c r="HH270" s="24">
        <v>6</v>
      </c>
      <c r="HI270" s="25" t="s">
        <v>3684</v>
      </c>
      <c r="HJ270" s="25" t="s">
        <v>3685</v>
      </c>
      <c r="HK270" s="8"/>
      <c r="HL270" s="25" t="s">
        <v>6587</v>
      </c>
      <c r="HM270" s="23">
        <v>44277.597129629627</v>
      </c>
      <c r="HN270" s="23">
        <v>44279.018750000003</v>
      </c>
      <c r="HO270" s="24">
        <v>100</v>
      </c>
      <c r="HP270" s="24">
        <v>122827</v>
      </c>
      <c r="HQ270" s="24">
        <v>1</v>
      </c>
      <c r="HR270" s="23">
        <v>44279.018766666668</v>
      </c>
      <c r="HS270" s="25" t="s">
        <v>314</v>
      </c>
      <c r="HT270" s="25" t="s">
        <v>315</v>
      </c>
      <c r="HU270" s="25" t="s">
        <v>316</v>
      </c>
      <c r="HV270" s="25" t="s">
        <v>675</v>
      </c>
      <c r="HW270" s="24">
        <v>1</v>
      </c>
      <c r="HX270" s="24">
        <v>0</v>
      </c>
      <c r="HY270" s="24">
        <v>1</v>
      </c>
      <c r="HZ270" s="24">
        <v>1</v>
      </c>
      <c r="IA270" s="24">
        <v>1</v>
      </c>
      <c r="IB270" s="24">
        <v>1</v>
      </c>
      <c r="IC270" s="24">
        <v>2</v>
      </c>
      <c r="ID270" s="24">
        <v>3</v>
      </c>
      <c r="IE270" s="25" t="s">
        <v>6598</v>
      </c>
      <c r="IF270" s="24">
        <v>4</v>
      </c>
      <c r="IG270" s="24">
        <v>1</v>
      </c>
      <c r="IH270" s="25" t="s">
        <v>391</v>
      </c>
      <c r="II270" s="25" t="s">
        <v>391</v>
      </c>
      <c r="IJ270" s="25"/>
      <c r="IK270" s="74">
        <v>1</v>
      </c>
      <c r="IL270" s="74">
        <v>165</v>
      </c>
      <c r="IM270" s="74">
        <v>165</v>
      </c>
      <c r="IN270" s="25"/>
      <c r="IO270" s="74">
        <v>0</v>
      </c>
      <c r="IP270" s="25" t="s">
        <v>6599</v>
      </c>
      <c r="IQ270" s="74">
        <v>15</v>
      </c>
      <c r="IR270" s="74">
        <v>15</v>
      </c>
      <c r="IS270" s="25"/>
      <c r="IT270" s="74">
        <v>0</v>
      </c>
      <c r="IU270" s="74">
        <v>13</v>
      </c>
      <c r="IV270" s="74">
        <v>13</v>
      </c>
      <c r="IW270" s="25"/>
      <c r="IX270" s="74">
        <v>0</v>
      </c>
      <c r="IY270" s="25" t="s">
        <v>6600</v>
      </c>
      <c r="IZ270" s="74">
        <v>17</v>
      </c>
      <c r="JA270" s="74">
        <v>17</v>
      </c>
      <c r="JB270" s="25"/>
      <c r="JC270" s="74">
        <v>0</v>
      </c>
      <c r="JD270" s="74">
        <v>39</v>
      </c>
      <c r="JE270" s="74">
        <v>39</v>
      </c>
      <c r="JF270" s="25"/>
      <c r="JG270" s="74">
        <v>0</v>
      </c>
      <c r="JH270" s="25" t="s">
        <v>4243</v>
      </c>
      <c r="JI270" s="24">
        <v>2</v>
      </c>
      <c r="JJ270" s="24">
        <v>2</v>
      </c>
      <c r="JK270" s="24">
        <v>2</v>
      </c>
      <c r="JL270" s="24">
        <v>3</v>
      </c>
      <c r="JM270" s="25" t="s">
        <v>6601</v>
      </c>
      <c r="JN270" s="24">
        <v>1</v>
      </c>
      <c r="JO270" s="24">
        <v>3</v>
      </c>
      <c r="JP270" s="24">
        <v>2</v>
      </c>
      <c r="JQ270" s="24">
        <v>3</v>
      </c>
      <c r="JR270" s="24">
        <v>3</v>
      </c>
      <c r="JS270" s="25" t="s">
        <v>6602</v>
      </c>
      <c r="JT270" s="24">
        <v>3</v>
      </c>
      <c r="JU270" s="24">
        <v>2</v>
      </c>
      <c r="JV270" s="25" t="s">
        <v>6603</v>
      </c>
      <c r="JW270" s="24">
        <v>2</v>
      </c>
      <c r="JX270" s="24">
        <v>1</v>
      </c>
      <c r="JY270" s="24">
        <v>2</v>
      </c>
      <c r="JZ270" s="24">
        <v>1</v>
      </c>
      <c r="KA270" s="24">
        <v>0</v>
      </c>
      <c r="KB270" s="25" t="s">
        <v>336</v>
      </c>
      <c r="KC270" s="25" t="s">
        <v>313</v>
      </c>
      <c r="KD270" s="24">
        <v>0</v>
      </c>
      <c r="KE270" s="24">
        <v>69.721000000000004</v>
      </c>
      <c r="KF270" s="24">
        <v>96.091999999999999</v>
      </c>
      <c r="KG270" s="24">
        <v>99.402000000000001</v>
      </c>
      <c r="KH270" s="24">
        <v>6</v>
      </c>
      <c r="KI270" s="24">
        <v>2</v>
      </c>
      <c r="KJ270" s="24">
        <v>2</v>
      </c>
      <c r="KK270" s="24">
        <v>2</v>
      </c>
      <c r="KL270" s="24">
        <v>3</v>
      </c>
      <c r="KM270" s="24">
        <v>1</v>
      </c>
      <c r="KN270" s="24">
        <v>11</v>
      </c>
      <c r="KO270" s="24">
        <v>2</v>
      </c>
      <c r="KP270" s="25" t="s">
        <v>6604</v>
      </c>
      <c r="KQ270" s="25" t="s">
        <v>313</v>
      </c>
      <c r="KR270" s="24">
        <v>1</v>
      </c>
      <c r="KS270" s="25" t="s">
        <v>331</v>
      </c>
      <c r="KT270" s="25" t="s">
        <v>6605</v>
      </c>
      <c r="KU270" s="24">
        <v>4</v>
      </c>
      <c r="KV270" s="24">
        <v>4</v>
      </c>
      <c r="KW270" s="24">
        <v>3</v>
      </c>
      <c r="KX270" s="24">
        <v>3</v>
      </c>
      <c r="KY270" s="24">
        <v>3</v>
      </c>
      <c r="KZ270" s="24">
        <v>4</v>
      </c>
      <c r="LA270" s="24">
        <v>3</v>
      </c>
      <c r="LB270" s="24">
        <v>2</v>
      </c>
      <c r="LC270" s="24">
        <v>4</v>
      </c>
      <c r="LD270" s="24">
        <v>5</v>
      </c>
      <c r="LE270" s="24">
        <v>4</v>
      </c>
      <c r="LF270" s="24">
        <v>3</v>
      </c>
      <c r="LG270" s="24">
        <v>4</v>
      </c>
      <c r="LH270" s="24">
        <v>4</v>
      </c>
      <c r="LI270" s="24">
        <v>4</v>
      </c>
      <c r="LJ270" s="24">
        <v>4</v>
      </c>
      <c r="LK270" s="24">
        <v>5</v>
      </c>
      <c r="LL270" s="24">
        <v>5</v>
      </c>
      <c r="LM270" s="24">
        <v>5</v>
      </c>
      <c r="LN270" s="24">
        <v>4</v>
      </c>
      <c r="LO270" s="24">
        <v>4</v>
      </c>
      <c r="LP270" s="24">
        <v>4</v>
      </c>
      <c r="LQ270" s="24">
        <v>5</v>
      </c>
      <c r="LR270" s="24">
        <v>5</v>
      </c>
      <c r="LS270" s="24">
        <v>5</v>
      </c>
      <c r="LT270" s="24">
        <v>3</v>
      </c>
      <c r="LU270" s="24">
        <v>5</v>
      </c>
      <c r="LV270" s="25" t="s">
        <v>6606</v>
      </c>
      <c r="LW270" s="25" t="s">
        <v>6607</v>
      </c>
      <c r="LX270" s="25" t="s">
        <v>6608</v>
      </c>
      <c r="LY270" s="25" t="s">
        <v>6609</v>
      </c>
      <c r="LZ270" s="24">
        <v>50</v>
      </c>
      <c r="MA270">
        <f t="shared" si="233"/>
        <v>2</v>
      </c>
      <c r="MB270">
        <f t="shared" si="234"/>
        <v>9</v>
      </c>
      <c r="MC270">
        <f t="shared" si="235"/>
        <v>9</v>
      </c>
      <c r="MD270">
        <f t="shared" si="236"/>
        <v>10</v>
      </c>
      <c r="ME270">
        <f t="shared" si="266"/>
        <v>42</v>
      </c>
      <c r="MF270">
        <f t="shared" si="267"/>
        <v>0.33333333333333331</v>
      </c>
      <c r="MG270">
        <f t="shared" si="268"/>
        <v>1.5</v>
      </c>
      <c r="MH270">
        <f t="shared" si="269"/>
        <v>1.8</v>
      </c>
      <c r="MI270">
        <f t="shared" si="270"/>
        <v>2</v>
      </c>
      <c r="MJ270">
        <f t="shared" si="271"/>
        <v>3.5</v>
      </c>
      <c r="MK270">
        <f t="shared" si="272"/>
        <v>1</v>
      </c>
      <c r="ML270">
        <f t="shared" si="273"/>
        <v>2.4</v>
      </c>
      <c r="MM270">
        <f t="shared" si="274"/>
        <v>1</v>
      </c>
      <c r="MN270">
        <f t="shared" si="275"/>
        <v>2</v>
      </c>
      <c r="MO270">
        <f t="shared" si="276"/>
        <v>1</v>
      </c>
      <c r="MP270">
        <f t="shared" si="277"/>
        <v>2.3333333333333335</v>
      </c>
      <c r="MQ270">
        <f t="shared" si="278"/>
        <v>1.6666666666666667</v>
      </c>
      <c r="MR270">
        <f t="shared" si="279"/>
        <v>2.3333333333333335</v>
      </c>
      <c r="MS270">
        <f t="shared" si="280"/>
        <v>87.857142857142861</v>
      </c>
      <c r="MT270">
        <f t="shared" si="281"/>
        <v>52</v>
      </c>
      <c r="MU270" s="77">
        <f t="shared" si="237"/>
        <v>1</v>
      </c>
      <c r="MV270">
        <f t="shared" si="238"/>
        <v>1</v>
      </c>
      <c r="MW270">
        <v>1</v>
      </c>
      <c r="MX270">
        <v>0</v>
      </c>
      <c r="MY270">
        <f t="shared" si="239"/>
        <v>0</v>
      </c>
      <c r="MZ270">
        <v>0</v>
      </c>
      <c r="NA270">
        <v>0</v>
      </c>
      <c r="NB270">
        <f t="shared" si="240"/>
        <v>1</v>
      </c>
      <c r="NC270">
        <f t="shared" si="241"/>
        <v>0</v>
      </c>
      <c r="ND270">
        <f t="shared" si="242"/>
        <v>0</v>
      </c>
      <c r="NE270">
        <f t="shared" si="243"/>
        <v>0</v>
      </c>
      <c r="NF270">
        <f t="shared" si="244"/>
        <v>0</v>
      </c>
      <c r="NG270">
        <f t="shared" si="245"/>
        <v>0</v>
      </c>
      <c r="NH270">
        <f t="shared" si="246"/>
        <v>1</v>
      </c>
      <c r="NI270">
        <f t="shared" si="247"/>
        <v>0</v>
      </c>
      <c r="NJ270">
        <f t="shared" si="248"/>
        <v>0</v>
      </c>
      <c r="NK270">
        <f t="shared" si="249"/>
        <v>0</v>
      </c>
      <c r="NL270">
        <f t="shared" si="250"/>
        <v>0</v>
      </c>
      <c r="NM270">
        <f t="shared" si="251"/>
        <v>0</v>
      </c>
      <c r="NN270" s="77">
        <f t="shared" si="252"/>
        <v>1</v>
      </c>
      <c r="NO270" s="77">
        <f t="shared" si="253"/>
        <v>0</v>
      </c>
      <c r="NP270" s="77">
        <f t="shared" si="254"/>
        <v>1</v>
      </c>
      <c r="NQ270" s="77">
        <f t="shared" si="255"/>
        <v>0</v>
      </c>
      <c r="NR270" s="77">
        <f t="shared" si="256"/>
        <v>1</v>
      </c>
      <c r="NS270" s="77">
        <f t="shared" si="257"/>
        <v>1</v>
      </c>
      <c r="NT270" s="77">
        <f t="shared" si="258"/>
        <v>0</v>
      </c>
      <c r="NU270" s="77">
        <f t="shared" si="259"/>
        <v>0</v>
      </c>
      <c r="NV270" s="77">
        <f t="shared" si="260"/>
        <v>0</v>
      </c>
      <c r="NW270" s="77" t="e">
        <f>IF(LEN(VLOOKUP(I:I,#REF!, 2, 0))=0, "", VLOOKUP(I:I,#REF!, 2, 0))</f>
        <v>#REF!</v>
      </c>
      <c r="NX270" s="77" t="e">
        <f>IF(LEN(VLOOKUP(I:I,#REF!, 3, 0))=0, "", VLOOKUP(I:I,#REF!, 3, 0))</f>
        <v>#REF!</v>
      </c>
      <c r="NY270" s="77">
        <f t="shared" si="282"/>
        <v>0.33333333333333331</v>
      </c>
      <c r="NZ270" s="77">
        <f t="shared" si="283"/>
        <v>0.25</v>
      </c>
      <c r="OA270" s="77">
        <f t="shared" si="284"/>
        <v>0.5</v>
      </c>
      <c r="OB270" s="77">
        <f t="shared" si="261"/>
        <v>0.16666666666666666</v>
      </c>
      <c r="OC270">
        <f t="shared" si="262"/>
        <v>0.5</v>
      </c>
      <c r="OD270" s="77">
        <f t="shared" si="285"/>
        <v>0</v>
      </c>
      <c r="OE270">
        <f t="shared" si="263"/>
        <v>0.33333333333333331</v>
      </c>
      <c r="OF270">
        <f t="shared" si="264"/>
        <v>0.27272727272727271</v>
      </c>
      <c r="OG270" t="e">
        <f t="shared" si="286"/>
        <v>#REF!</v>
      </c>
      <c r="OH270">
        <f t="shared" si="265"/>
        <v>0.25</v>
      </c>
      <c r="OI270">
        <f t="shared" si="287"/>
        <v>0.5</v>
      </c>
      <c r="OJ270" s="77">
        <f t="shared" si="288"/>
        <v>0.125</v>
      </c>
      <c r="OK270" t="e">
        <f>IF(LEN(VLOOKUP(I:I,#REF!, 2, 0))=0, "", VLOOKUP(I:I,#REF!, 2, 0))</f>
        <v>#REF!</v>
      </c>
      <c r="OL270" t="e">
        <f>IF(LEN(VLOOKUP(I:I,#REF!, 3, 0))=0, "", VLOOKUP(I:I,#REF!, 3, 0))</f>
        <v>#REF!</v>
      </c>
      <c r="OM270">
        <v>5</v>
      </c>
      <c r="ON270">
        <v>1</v>
      </c>
      <c r="OO270" s="109">
        <v>1</v>
      </c>
      <c r="OP270">
        <f t="shared" si="289"/>
        <v>6</v>
      </c>
      <c r="OQ270">
        <v>0</v>
      </c>
      <c r="OR270">
        <v>9</v>
      </c>
      <c r="OS270">
        <f t="shared" si="290"/>
        <v>1</v>
      </c>
    </row>
    <row r="271" spans="1:409" ht="18" customHeight="1">
      <c r="F271">
        <v>1</v>
      </c>
      <c r="G271">
        <v>1</v>
      </c>
      <c r="H271" s="112" t="s">
        <v>6610</v>
      </c>
      <c r="I271" s="112" t="s">
        <v>6610</v>
      </c>
      <c r="J271" s="22"/>
      <c r="K271" s="23">
        <v>44270.543020833335</v>
      </c>
      <c r="L271" s="23">
        <v>44270.642604166664</v>
      </c>
      <c r="M271" s="24">
        <v>100</v>
      </c>
      <c r="N271" s="24">
        <v>1</v>
      </c>
      <c r="O271" s="74">
        <v>1</v>
      </c>
      <c r="P271" s="25" t="s">
        <v>313</v>
      </c>
      <c r="Q271" s="24">
        <v>8603</v>
      </c>
      <c r="R271" s="24">
        <v>1</v>
      </c>
      <c r="S271" s="23">
        <v>44270.642610937502</v>
      </c>
      <c r="T271" s="25" t="s">
        <v>314</v>
      </c>
      <c r="U271" s="25" t="s">
        <v>5200</v>
      </c>
      <c r="V271" s="25" t="s">
        <v>5201</v>
      </c>
      <c r="W271" s="25" t="s">
        <v>3091</v>
      </c>
      <c r="X271" s="24">
        <v>5.0789999999999997</v>
      </c>
      <c r="Y271" s="24">
        <v>76.650000000000006</v>
      </c>
      <c r="Z271" s="24">
        <v>78.427000000000007</v>
      </c>
      <c r="AA271" s="24">
        <v>5</v>
      </c>
      <c r="AB271" s="24">
        <v>2</v>
      </c>
      <c r="AC271" s="24">
        <v>2</v>
      </c>
      <c r="AD271" s="24">
        <v>2</v>
      </c>
      <c r="AE271" s="24">
        <v>3</v>
      </c>
      <c r="AF271" s="24">
        <v>0</v>
      </c>
      <c r="AG271" s="24">
        <v>0</v>
      </c>
      <c r="AH271" s="24">
        <v>2</v>
      </c>
      <c r="AI271" s="24">
        <v>1</v>
      </c>
      <c r="AJ271" s="25" t="s">
        <v>6611</v>
      </c>
      <c r="AK271" s="24">
        <v>5.6130000000000004</v>
      </c>
      <c r="AL271" s="24">
        <v>15.727</v>
      </c>
      <c r="AM271" s="24">
        <v>16.436</v>
      </c>
      <c r="AN271" s="24">
        <v>4</v>
      </c>
      <c r="AO271" s="24">
        <v>2</v>
      </c>
      <c r="AP271" s="24">
        <v>1</v>
      </c>
      <c r="AQ271" s="24">
        <v>4.8230000000000004</v>
      </c>
      <c r="AR271" s="24">
        <v>161.73500000000001</v>
      </c>
      <c r="AS271" s="24">
        <v>163.904</v>
      </c>
      <c r="AT271" s="24">
        <v>3</v>
      </c>
      <c r="AU271" s="24">
        <v>51.46</v>
      </c>
      <c r="AV271" s="24">
        <v>207.66499999999999</v>
      </c>
      <c r="AW271" s="24">
        <v>274.34199999999998</v>
      </c>
      <c r="AX271" s="24">
        <v>5</v>
      </c>
      <c r="AY271" s="25" t="s">
        <v>331</v>
      </c>
      <c r="AZ271" s="25" t="s">
        <v>331</v>
      </c>
      <c r="BA271" s="25"/>
      <c r="BB271" s="74">
        <v>0</v>
      </c>
      <c r="BC271" s="25" t="s">
        <v>6612</v>
      </c>
      <c r="BD271" s="24">
        <v>6.819</v>
      </c>
      <c r="BE271" s="24">
        <v>357.56700000000001</v>
      </c>
      <c r="BF271" s="24">
        <v>359.19200000000001</v>
      </c>
      <c r="BG271" s="24">
        <v>6</v>
      </c>
      <c r="BH271" s="24">
        <v>10.307</v>
      </c>
      <c r="BI271" s="24">
        <v>10.307</v>
      </c>
      <c r="BJ271" s="24">
        <v>14.423</v>
      </c>
      <c r="BK271" s="24">
        <v>1</v>
      </c>
      <c r="BL271" s="25" t="s">
        <v>377</v>
      </c>
      <c r="BM271" s="24">
        <v>16.059999999999999</v>
      </c>
      <c r="BN271" s="24">
        <v>47.082999999999998</v>
      </c>
      <c r="BO271" s="24">
        <v>48.3</v>
      </c>
      <c r="BP271" s="24">
        <v>2</v>
      </c>
      <c r="BQ271" s="24">
        <v>77</v>
      </c>
      <c r="BR271" s="24">
        <v>85</v>
      </c>
      <c r="BS271" s="24">
        <v>13.121</v>
      </c>
      <c r="BT271" s="24">
        <v>265.24400000000003</v>
      </c>
      <c r="BU271" s="24">
        <v>266.19299999999998</v>
      </c>
      <c r="BV271" s="24">
        <v>9</v>
      </c>
      <c r="BW271" s="25" t="s">
        <v>429</v>
      </c>
      <c r="BX271" s="25" t="s">
        <v>429</v>
      </c>
      <c r="BY271" s="25"/>
      <c r="BZ271" s="74">
        <v>0</v>
      </c>
      <c r="CA271" s="25" t="s">
        <v>6613</v>
      </c>
      <c r="CB271" s="24">
        <v>8.1080000000000005</v>
      </c>
      <c r="CC271" s="24">
        <v>871.60400000000004</v>
      </c>
      <c r="CD271" s="24">
        <v>872.75300000000004</v>
      </c>
      <c r="CE271" s="24">
        <v>2</v>
      </c>
      <c r="CF271" s="24">
        <v>96</v>
      </c>
      <c r="CG271" s="24">
        <v>90</v>
      </c>
      <c r="CH271" s="24">
        <v>312.589</v>
      </c>
      <c r="CI271" s="24">
        <v>467.71600000000001</v>
      </c>
      <c r="CJ271" s="24">
        <v>484.23</v>
      </c>
      <c r="CK271" s="24">
        <v>14</v>
      </c>
      <c r="CL271" s="99" t="s">
        <v>6614</v>
      </c>
      <c r="CM271" s="96" t="s">
        <v>6615</v>
      </c>
      <c r="CN271" s="24">
        <v>3.573</v>
      </c>
      <c r="CO271" s="24">
        <v>516.70399999999995</v>
      </c>
      <c r="CP271" s="24">
        <v>517.42399999999998</v>
      </c>
      <c r="CQ271" s="24">
        <v>2</v>
      </c>
      <c r="CR271" s="24">
        <v>83</v>
      </c>
      <c r="CS271" s="24">
        <v>90</v>
      </c>
      <c r="CT271" s="24">
        <v>1</v>
      </c>
      <c r="CU271" s="24">
        <v>2</v>
      </c>
      <c r="CV271" s="25" t="s">
        <v>6616</v>
      </c>
      <c r="CW271" s="24">
        <v>4.2619999999999996</v>
      </c>
      <c r="CX271" s="24">
        <v>311.68799999999999</v>
      </c>
      <c r="CY271" s="24">
        <v>312.35000000000002</v>
      </c>
      <c r="CZ271" s="24">
        <v>2</v>
      </c>
      <c r="DA271" s="24">
        <v>458.197</v>
      </c>
      <c r="DB271" s="24">
        <v>458.197</v>
      </c>
      <c r="DC271" s="24">
        <v>462.18400000000003</v>
      </c>
      <c r="DD271" s="24">
        <v>1</v>
      </c>
      <c r="DE271" s="25" t="s">
        <v>331</v>
      </c>
      <c r="DF271" s="24">
        <v>4.3460000000000001</v>
      </c>
      <c r="DG271" s="24">
        <v>4.3460000000000001</v>
      </c>
      <c r="DH271" s="24">
        <v>187.89</v>
      </c>
      <c r="DI271" s="24">
        <v>1</v>
      </c>
      <c r="DJ271" s="24">
        <v>88</v>
      </c>
      <c r="DK271" s="24">
        <v>52</v>
      </c>
      <c r="DL271" s="24">
        <v>256.82100000000003</v>
      </c>
      <c r="DM271" s="24">
        <v>605.47500000000002</v>
      </c>
      <c r="DN271" s="24">
        <v>630.91499999999996</v>
      </c>
      <c r="DO271" s="24">
        <v>8</v>
      </c>
      <c r="DP271" s="25" t="s">
        <v>510</v>
      </c>
      <c r="DQ271" s="25" t="s">
        <v>510</v>
      </c>
      <c r="DR271" s="25"/>
      <c r="DS271" s="74">
        <v>2</v>
      </c>
      <c r="DT271" s="25" t="s">
        <v>6617</v>
      </c>
      <c r="DU271" s="24">
        <v>12.589</v>
      </c>
      <c r="DV271" s="24">
        <v>72.284999999999997</v>
      </c>
      <c r="DW271" s="24">
        <v>73.204999999999998</v>
      </c>
      <c r="DX271" s="24">
        <v>2</v>
      </c>
      <c r="DY271" s="24">
        <v>100</v>
      </c>
      <c r="DZ271" s="24">
        <v>100</v>
      </c>
      <c r="EA271" s="24">
        <v>9.4960000000000004</v>
      </c>
      <c r="EB271" s="24">
        <v>55.680999999999997</v>
      </c>
      <c r="EC271" s="24">
        <v>56.7</v>
      </c>
      <c r="ED271" s="24">
        <v>6</v>
      </c>
      <c r="EE271" s="96" t="s">
        <v>5835</v>
      </c>
      <c r="EF271" s="96" t="s">
        <v>764</v>
      </c>
      <c r="EG271" s="24">
        <v>159.036</v>
      </c>
      <c r="EH271" s="24">
        <v>167.28</v>
      </c>
      <c r="EI271" s="24">
        <v>168.00899999999999</v>
      </c>
      <c r="EJ271" s="24">
        <v>3</v>
      </c>
      <c r="EK271" s="24">
        <v>91</v>
      </c>
      <c r="EL271" s="24">
        <v>86</v>
      </c>
      <c r="EM271" s="24">
        <v>1</v>
      </c>
      <c r="EN271" s="24">
        <v>0</v>
      </c>
      <c r="EO271" s="25" t="s">
        <v>6618</v>
      </c>
      <c r="EP271" s="24">
        <v>10.089</v>
      </c>
      <c r="EQ271" s="24">
        <v>37.975999999999999</v>
      </c>
      <c r="ER271" s="24">
        <v>38.645000000000003</v>
      </c>
      <c r="ES271" s="24">
        <v>16</v>
      </c>
      <c r="ET271" s="25" t="s">
        <v>3325</v>
      </c>
      <c r="EU271" s="24">
        <v>6.8259999999999996</v>
      </c>
      <c r="EV271" s="24">
        <v>348.40499999999997</v>
      </c>
      <c r="EW271" s="24">
        <v>349.61900000000003</v>
      </c>
      <c r="EX271" s="24">
        <v>2</v>
      </c>
      <c r="EY271" s="24">
        <v>80</v>
      </c>
      <c r="EZ271" s="24">
        <v>78</v>
      </c>
      <c r="FA271" s="24">
        <v>10.72</v>
      </c>
      <c r="FB271" s="24">
        <v>69.129000000000005</v>
      </c>
      <c r="FC271" s="24">
        <v>70.248999999999995</v>
      </c>
      <c r="FD271" s="24">
        <v>11</v>
      </c>
      <c r="FE271" s="25" t="s">
        <v>6619</v>
      </c>
      <c r="FF271" s="24">
        <v>1</v>
      </c>
      <c r="FG271" s="24">
        <v>3</v>
      </c>
      <c r="FH271" s="24">
        <v>2</v>
      </c>
      <c r="FI271" s="24">
        <v>0</v>
      </c>
      <c r="FJ271" s="24">
        <v>1</v>
      </c>
      <c r="FK271" s="24">
        <v>0</v>
      </c>
      <c r="FL271" s="25" t="s">
        <v>313</v>
      </c>
      <c r="FM271" s="25" t="s">
        <v>313</v>
      </c>
      <c r="FN271" s="24">
        <v>1</v>
      </c>
      <c r="FO271" s="24">
        <v>19.298999999999999</v>
      </c>
      <c r="FP271" s="24">
        <v>292.51</v>
      </c>
      <c r="FQ271" s="24">
        <v>293.82299999999998</v>
      </c>
      <c r="FR271" s="24">
        <v>8</v>
      </c>
      <c r="FS271" s="25" t="s">
        <v>6620</v>
      </c>
      <c r="FT271" s="25" t="s">
        <v>508</v>
      </c>
      <c r="FU271" s="25"/>
      <c r="FV271" s="74">
        <v>0</v>
      </c>
      <c r="FW271" s="25" t="s">
        <v>6621</v>
      </c>
      <c r="FX271" s="25" t="s">
        <v>370</v>
      </c>
      <c r="FY271" s="24">
        <v>27.513999999999999</v>
      </c>
      <c r="FZ271" s="24">
        <v>221.006</v>
      </c>
      <c r="GA271" s="24">
        <v>221.691</v>
      </c>
      <c r="GB271" s="24">
        <v>7</v>
      </c>
      <c r="GC271" s="25" t="s">
        <v>6622</v>
      </c>
      <c r="GD271" s="25" t="s">
        <v>6622</v>
      </c>
      <c r="GE271" s="25"/>
      <c r="GF271" s="74">
        <v>0</v>
      </c>
      <c r="GG271" s="25" t="s">
        <v>6623</v>
      </c>
      <c r="GH271" s="25" t="s">
        <v>370</v>
      </c>
      <c r="GI271" s="24">
        <v>26.640999999999998</v>
      </c>
      <c r="GJ271" s="24">
        <v>73.885000000000005</v>
      </c>
      <c r="GK271" s="24">
        <v>75.606999999999999</v>
      </c>
      <c r="GL271" s="24">
        <v>6</v>
      </c>
      <c r="GM271" s="24">
        <v>4</v>
      </c>
      <c r="GN271" s="25" t="s">
        <v>6624</v>
      </c>
      <c r="GO271" s="24">
        <v>74.662999999999997</v>
      </c>
      <c r="GP271" s="24">
        <v>84.073999999999998</v>
      </c>
      <c r="GQ271" s="24">
        <v>85.462000000000003</v>
      </c>
      <c r="GR271" s="24">
        <v>5</v>
      </c>
      <c r="GS271" s="24">
        <v>1</v>
      </c>
      <c r="GT271" s="24">
        <v>3</v>
      </c>
      <c r="GU271" s="24">
        <v>0</v>
      </c>
      <c r="GV271" s="24">
        <v>3</v>
      </c>
      <c r="GW271" s="25" t="s">
        <v>336</v>
      </c>
      <c r="GX271" s="24">
        <v>10.7</v>
      </c>
      <c r="GY271" s="24">
        <v>92.399000000000001</v>
      </c>
      <c r="GZ271" s="24">
        <v>93.201999999999998</v>
      </c>
      <c r="HA271" s="24">
        <v>11</v>
      </c>
      <c r="HB271" s="24">
        <v>1</v>
      </c>
      <c r="HC271" s="24">
        <v>1</v>
      </c>
      <c r="HD271" s="24">
        <v>3</v>
      </c>
      <c r="HE271" s="24">
        <v>1</v>
      </c>
      <c r="HF271" s="24">
        <v>2</v>
      </c>
      <c r="HG271" s="24">
        <v>4</v>
      </c>
      <c r="HH271" s="24">
        <v>6</v>
      </c>
      <c r="HI271" s="25" t="s">
        <v>3684</v>
      </c>
      <c r="HJ271" s="25" t="s">
        <v>3685</v>
      </c>
      <c r="HK271" s="8"/>
      <c r="HL271" s="25" t="s">
        <v>6610</v>
      </c>
      <c r="HM271" s="23">
        <v>44273.554930555554</v>
      </c>
      <c r="HN271" s="23">
        <v>44273.613206018519</v>
      </c>
      <c r="HO271" s="24">
        <v>95</v>
      </c>
      <c r="HP271" s="24">
        <v>5035</v>
      </c>
      <c r="HQ271" s="24">
        <v>0</v>
      </c>
      <c r="HR271" s="23">
        <v>44277.695133576388</v>
      </c>
      <c r="HS271" s="25" t="s">
        <v>314</v>
      </c>
      <c r="HT271" s="25" t="s">
        <v>5200</v>
      </c>
      <c r="HU271" s="25" t="s">
        <v>5201</v>
      </c>
      <c r="HV271" s="25" t="s">
        <v>3091</v>
      </c>
      <c r="HW271" s="24">
        <v>1</v>
      </c>
      <c r="HX271" s="24">
        <v>1</v>
      </c>
      <c r="HY271" s="24">
        <v>3</v>
      </c>
      <c r="HZ271" s="24">
        <v>2</v>
      </c>
      <c r="IA271" s="24">
        <v>2</v>
      </c>
      <c r="IB271" s="24">
        <v>1</v>
      </c>
      <c r="IC271" s="24">
        <v>3</v>
      </c>
      <c r="ID271" s="24">
        <v>3</v>
      </c>
      <c r="IE271" s="25" t="s">
        <v>6625</v>
      </c>
      <c r="IF271" s="24">
        <v>1</v>
      </c>
      <c r="IG271" s="24">
        <v>0</v>
      </c>
      <c r="IH271" s="25" t="s">
        <v>427</v>
      </c>
      <c r="II271" s="25" t="s">
        <v>391</v>
      </c>
      <c r="IJ271" s="25"/>
      <c r="IK271" s="74">
        <v>1</v>
      </c>
      <c r="IL271" s="25" t="s">
        <v>428</v>
      </c>
      <c r="IM271" s="74">
        <v>33</v>
      </c>
      <c r="IN271" s="25"/>
      <c r="IO271" s="74">
        <v>1</v>
      </c>
      <c r="IP271" s="25" t="s">
        <v>6626</v>
      </c>
      <c r="IQ271" s="25" t="s">
        <v>6627</v>
      </c>
      <c r="IR271" s="74">
        <v>19</v>
      </c>
      <c r="IS271" s="25"/>
      <c r="IT271" s="74">
        <v>0</v>
      </c>
      <c r="IU271" s="25" t="s">
        <v>632</v>
      </c>
      <c r="IV271" s="74">
        <v>13</v>
      </c>
      <c r="IW271" s="25"/>
      <c r="IX271" s="74">
        <v>0</v>
      </c>
      <c r="IY271" s="25" t="s">
        <v>5532</v>
      </c>
      <c r="IZ271" s="25" t="s">
        <v>2982</v>
      </c>
      <c r="JA271" s="74">
        <v>32</v>
      </c>
      <c r="JB271" s="25"/>
      <c r="JC271" s="74">
        <v>0</v>
      </c>
      <c r="JD271" s="25" t="s">
        <v>6628</v>
      </c>
      <c r="JE271" s="74">
        <v>46</v>
      </c>
      <c r="JF271" s="25"/>
      <c r="JG271" s="74">
        <v>0</v>
      </c>
      <c r="JH271" s="25" t="s">
        <v>6629</v>
      </c>
      <c r="JI271" s="24">
        <v>2</v>
      </c>
      <c r="JJ271" s="24">
        <v>0</v>
      </c>
      <c r="JK271" s="24">
        <v>2</v>
      </c>
      <c r="JL271" s="24">
        <v>2</v>
      </c>
      <c r="JM271" s="25" t="s">
        <v>6630</v>
      </c>
      <c r="JN271" s="24">
        <v>3</v>
      </c>
      <c r="JO271" s="24">
        <v>2</v>
      </c>
      <c r="JP271" s="24">
        <v>2</v>
      </c>
      <c r="JQ271" s="24">
        <v>1</v>
      </c>
      <c r="JR271" s="24">
        <v>1</v>
      </c>
      <c r="JS271" s="25" t="s">
        <v>313</v>
      </c>
      <c r="JT271" s="24">
        <v>1</v>
      </c>
      <c r="JU271" s="25"/>
      <c r="JV271" s="25" t="s">
        <v>313</v>
      </c>
      <c r="JW271" s="24">
        <v>2</v>
      </c>
      <c r="JX271" s="24">
        <v>2</v>
      </c>
      <c r="JY271" s="24">
        <v>0</v>
      </c>
      <c r="JZ271" s="24">
        <v>1</v>
      </c>
      <c r="KA271" s="24">
        <v>0</v>
      </c>
      <c r="KB271" s="25" t="s">
        <v>313</v>
      </c>
      <c r="KC271" s="25" t="s">
        <v>313</v>
      </c>
      <c r="KD271" s="24">
        <v>2</v>
      </c>
      <c r="KE271" s="24">
        <v>12.914</v>
      </c>
      <c r="KF271" s="24">
        <v>42.484999999999999</v>
      </c>
      <c r="KG271" s="24">
        <v>43.209000000000003</v>
      </c>
      <c r="KH271" s="24">
        <v>8</v>
      </c>
      <c r="KI271" s="24">
        <v>1</v>
      </c>
      <c r="KJ271" s="24">
        <v>2</v>
      </c>
      <c r="KK271" s="24">
        <v>1</v>
      </c>
      <c r="KL271" s="24">
        <v>1</v>
      </c>
      <c r="KM271" s="24">
        <v>1</v>
      </c>
      <c r="KN271" s="24">
        <v>11</v>
      </c>
      <c r="KO271" s="24">
        <v>1</v>
      </c>
      <c r="KP271" s="25" t="s">
        <v>322</v>
      </c>
      <c r="KQ271" s="25" t="s">
        <v>313</v>
      </c>
      <c r="KR271" s="24">
        <v>0</v>
      </c>
      <c r="KS271" s="25" t="s">
        <v>360</v>
      </c>
      <c r="KT271" s="25" t="s">
        <v>313</v>
      </c>
      <c r="KU271" s="24">
        <v>4</v>
      </c>
      <c r="KV271" s="24">
        <v>3</v>
      </c>
      <c r="KW271" s="24">
        <v>5</v>
      </c>
      <c r="KX271" s="24">
        <v>4</v>
      </c>
      <c r="KY271" s="24">
        <v>4</v>
      </c>
      <c r="KZ271" s="24">
        <v>3</v>
      </c>
      <c r="LA271" s="24">
        <v>4</v>
      </c>
      <c r="LB271" s="24">
        <v>4</v>
      </c>
      <c r="LC271" s="24">
        <v>3</v>
      </c>
      <c r="LD271" s="24">
        <v>5</v>
      </c>
      <c r="LE271" s="24">
        <v>4</v>
      </c>
      <c r="LF271" s="24">
        <v>3</v>
      </c>
      <c r="LG271" s="24">
        <v>4</v>
      </c>
      <c r="LH271" s="24">
        <v>3</v>
      </c>
      <c r="LI271" s="24">
        <v>3</v>
      </c>
      <c r="LJ271" s="24">
        <v>4</v>
      </c>
      <c r="LK271" s="24">
        <v>3</v>
      </c>
      <c r="LL271" s="24">
        <v>5</v>
      </c>
      <c r="LM271" s="24">
        <v>4</v>
      </c>
      <c r="LN271" s="24">
        <v>5</v>
      </c>
      <c r="LO271" s="24">
        <v>4</v>
      </c>
      <c r="LP271" s="24">
        <v>4</v>
      </c>
      <c r="LQ271" s="24">
        <v>4</v>
      </c>
      <c r="LR271" s="24">
        <v>4</v>
      </c>
      <c r="LS271" s="24">
        <v>4</v>
      </c>
      <c r="LT271" s="24">
        <v>4</v>
      </c>
      <c r="LU271" s="24">
        <v>5</v>
      </c>
      <c r="LV271" s="25" t="s">
        <v>6631</v>
      </c>
      <c r="LW271" s="25" t="s">
        <v>6632</v>
      </c>
      <c r="LX271" s="25" t="s">
        <v>313</v>
      </c>
      <c r="LY271" s="25" t="s">
        <v>353</v>
      </c>
      <c r="LZ271" s="24">
        <v>53</v>
      </c>
      <c r="MA271">
        <f t="shared" si="233"/>
        <v>8</v>
      </c>
      <c r="MB271">
        <f t="shared" si="234"/>
        <v>14</v>
      </c>
      <c r="MC271">
        <f t="shared" si="235"/>
        <v>8</v>
      </c>
      <c r="MD271">
        <f t="shared" si="236"/>
        <v>6</v>
      </c>
      <c r="ME271">
        <f t="shared" si="266"/>
        <v>46</v>
      </c>
      <c r="MF271">
        <f t="shared" si="267"/>
        <v>1.3333333333333333</v>
      </c>
      <c r="MG271">
        <f t="shared" si="268"/>
        <v>2.3333333333333335</v>
      </c>
      <c r="MH271">
        <f t="shared" si="269"/>
        <v>1.6</v>
      </c>
      <c r="MI271">
        <f t="shared" si="270"/>
        <v>1.2</v>
      </c>
      <c r="MJ271">
        <f t="shared" si="271"/>
        <v>3.8333333333333335</v>
      </c>
      <c r="MK271">
        <f t="shared" si="272"/>
        <v>1</v>
      </c>
      <c r="ML271">
        <f t="shared" si="273"/>
        <v>1.6</v>
      </c>
      <c r="MM271">
        <f t="shared" si="274"/>
        <v>0</v>
      </c>
      <c r="MN271">
        <f t="shared" si="275"/>
        <v>3</v>
      </c>
      <c r="MO271">
        <f t="shared" si="276"/>
        <v>0.83333333333333337</v>
      </c>
      <c r="MP271">
        <f t="shared" si="277"/>
        <v>1.8333333333333333</v>
      </c>
      <c r="MQ271">
        <f t="shared" si="278"/>
        <v>0</v>
      </c>
      <c r="MR271">
        <f t="shared" si="279"/>
        <v>1.6666666666666667</v>
      </c>
      <c r="MS271">
        <f t="shared" si="280"/>
        <v>87.857142857142861</v>
      </c>
      <c r="MT271">
        <f t="shared" si="281"/>
        <v>83</v>
      </c>
      <c r="MU271" s="77">
        <f t="shared" si="237"/>
        <v>0</v>
      </c>
      <c r="MV271">
        <f t="shared" si="238"/>
        <v>0</v>
      </c>
      <c r="MW271">
        <v>0</v>
      </c>
      <c r="MX271">
        <v>0</v>
      </c>
      <c r="MY271">
        <f t="shared" si="239"/>
        <v>1</v>
      </c>
      <c r="MZ271">
        <v>0</v>
      </c>
      <c r="NA271">
        <v>0</v>
      </c>
      <c r="NB271">
        <f t="shared" si="240"/>
        <v>0</v>
      </c>
      <c r="NC271">
        <f t="shared" si="241"/>
        <v>0</v>
      </c>
      <c r="ND271">
        <f t="shared" si="242"/>
        <v>0</v>
      </c>
      <c r="NE271">
        <f t="shared" si="243"/>
        <v>0</v>
      </c>
      <c r="NF271">
        <f t="shared" si="244"/>
        <v>0</v>
      </c>
      <c r="NG271">
        <f t="shared" si="245"/>
        <v>1</v>
      </c>
      <c r="NH271">
        <f t="shared" si="246"/>
        <v>1</v>
      </c>
      <c r="NI271">
        <f t="shared" si="247"/>
        <v>1</v>
      </c>
      <c r="NJ271">
        <f t="shared" si="248"/>
        <v>0</v>
      </c>
      <c r="NK271">
        <f t="shared" si="249"/>
        <v>0</v>
      </c>
      <c r="NL271">
        <f t="shared" si="250"/>
        <v>0</v>
      </c>
      <c r="NM271">
        <f t="shared" si="251"/>
        <v>0</v>
      </c>
      <c r="NN271" s="77">
        <f t="shared" si="252"/>
        <v>1</v>
      </c>
      <c r="NO271" s="77">
        <f t="shared" si="253"/>
        <v>1</v>
      </c>
      <c r="NP271" s="77">
        <f t="shared" si="254"/>
        <v>0</v>
      </c>
      <c r="NQ271" s="77">
        <f t="shared" si="255"/>
        <v>1</v>
      </c>
      <c r="NR271" s="77">
        <f t="shared" si="256"/>
        <v>1</v>
      </c>
      <c r="NS271" s="77">
        <f t="shared" si="257"/>
        <v>0</v>
      </c>
      <c r="NT271" s="77">
        <f t="shared" si="258"/>
        <v>1</v>
      </c>
      <c r="NU271" s="77">
        <f t="shared" si="259"/>
        <v>0</v>
      </c>
      <c r="NV271" s="77" t="str">
        <f t="shared" si="260"/>
        <v/>
      </c>
      <c r="NW271" s="77" t="e">
        <f>IF(LEN(VLOOKUP(I:I,#REF!, 2, 0))=0, "", VLOOKUP(I:I,#REF!, 2, 0))</f>
        <v>#REF!</v>
      </c>
      <c r="NX271" s="77" t="e">
        <f>IF(LEN(VLOOKUP(I:I,#REF!, 3, 0))=0, "", VLOOKUP(I:I,#REF!, 3, 0))</f>
        <v>#REF!</v>
      </c>
      <c r="NY271" s="77">
        <f t="shared" si="282"/>
        <v>0.16666666666666666</v>
      </c>
      <c r="NZ271" s="77">
        <f t="shared" si="283"/>
        <v>0</v>
      </c>
      <c r="OA271" s="77">
        <f t="shared" si="284"/>
        <v>0.5</v>
      </c>
      <c r="OB271" s="77">
        <f t="shared" si="261"/>
        <v>0.16666666666666666</v>
      </c>
      <c r="OC271">
        <f t="shared" si="262"/>
        <v>0</v>
      </c>
      <c r="OD271" s="77">
        <f t="shared" si="285"/>
        <v>0.25</v>
      </c>
      <c r="OE271">
        <f t="shared" si="263"/>
        <v>0.5</v>
      </c>
      <c r="OF271">
        <f t="shared" si="264"/>
        <v>0.5</v>
      </c>
      <c r="OG271" t="e">
        <f t="shared" si="286"/>
        <v>#REF!</v>
      </c>
      <c r="OH271">
        <f t="shared" si="265"/>
        <v>0.16666666666666666</v>
      </c>
      <c r="OI271">
        <f t="shared" si="287"/>
        <v>0.25</v>
      </c>
      <c r="OJ271" s="77">
        <f t="shared" si="288"/>
        <v>0.125</v>
      </c>
      <c r="OK271" t="e">
        <f>IF(LEN(VLOOKUP(I:I,#REF!, 2, 0))=0, "", VLOOKUP(I:I,#REF!, 2, 0))</f>
        <v>#REF!</v>
      </c>
      <c r="OL271" t="e">
        <f>IF(LEN(VLOOKUP(I:I,#REF!, 3, 0))=0, "", VLOOKUP(I:I,#REF!, 3, 0))</f>
        <v>#REF!</v>
      </c>
      <c r="OM271" t="s">
        <v>353</v>
      </c>
      <c r="ON271" t="s">
        <v>353</v>
      </c>
      <c r="OO271" s="1">
        <v>0</v>
      </c>
      <c r="OP271">
        <f t="shared" si="289"/>
        <v>11</v>
      </c>
      <c r="OQ271">
        <v>0</v>
      </c>
      <c r="OR271">
        <v>9</v>
      </c>
      <c r="OS271">
        <f t="shared" si="290"/>
        <v>6</v>
      </c>
    </row>
    <row r="272" spans="1:409" ht="18" customHeight="1">
      <c r="A272">
        <v>1</v>
      </c>
      <c r="B272" s="77" t="s">
        <v>7279</v>
      </c>
      <c r="C272" s="77"/>
      <c r="D272" s="77"/>
      <c r="E272" s="77"/>
      <c r="F272" s="77" t="s">
        <v>353</v>
      </c>
      <c r="G272" s="77" t="s">
        <v>353</v>
      </c>
      <c r="H272" s="109" t="s">
        <v>3314</v>
      </c>
      <c r="I272" s="109" t="s">
        <v>3314</v>
      </c>
      <c r="J272" s="16"/>
      <c r="K272" s="17">
        <v>44271.657326388886</v>
      </c>
      <c r="L272" s="17">
        <v>44274.423842592594</v>
      </c>
      <c r="M272" s="18">
        <v>3</v>
      </c>
      <c r="N272" s="18" t="s">
        <v>320</v>
      </c>
      <c r="O272" s="1">
        <v>1</v>
      </c>
      <c r="P272" s="15" t="s">
        <v>313</v>
      </c>
      <c r="Q272" s="18">
        <v>239026</v>
      </c>
      <c r="R272" s="18">
        <v>0</v>
      </c>
      <c r="S272" s="17">
        <v>44281.423848032406</v>
      </c>
      <c r="T272" s="15" t="s">
        <v>314</v>
      </c>
      <c r="U272" s="15" t="s">
        <v>2136</v>
      </c>
      <c r="V272" s="15" t="s">
        <v>2137</v>
      </c>
      <c r="W272" s="15" t="s">
        <v>979</v>
      </c>
      <c r="X272" s="15" t="s">
        <v>353</v>
      </c>
      <c r="Y272" s="15" t="s">
        <v>353</v>
      </c>
      <c r="Z272" s="15" t="s">
        <v>353</v>
      </c>
      <c r="AA272" s="15" t="s">
        <v>353</v>
      </c>
      <c r="AB272" s="19" t="s">
        <v>353</v>
      </c>
      <c r="AC272" s="19" t="s">
        <v>353</v>
      </c>
      <c r="AD272" s="19" t="s">
        <v>353</v>
      </c>
      <c r="AE272" s="19" t="s">
        <v>353</v>
      </c>
      <c r="AF272" s="19" t="s">
        <v>353</v>
      </c>
      <c r="AG272" s="19" t="s">
        <v>353</v>
      </c>
      <c r="AH272" s="19" t="s">
        <v>353</v>
      </c>
      <c r="AI272" s="19" t="s">
        <v>353</v>
      </c>
      <c r="AJ272" s="19" t="s">
        <v>353</v>
      </c>
      <c r="AK272" s="19" t="s">
        <v>353</v>
      </c>
      <c r="AL272" s="19" t="s">
        <v>353</v>
      </c>
      <c r="AM272" s="19" t="s">
        <v>353</v>
      </c>
      <c r="AN272" s="19" t="s">
        <v>353</v>
      </c>
      <c r="AO272" s="19" t="s">
        <v>353</v>
      </c>
      <c r="AP272" s="19" t="s">
        <v>353</v>
      </c>
      <c r="AQ272" s="19" t="s">
        <v>353</v>
      </c>
      <c r="AR272" s="19" t="s">
        <v>353</v>
      </c>
      <c r="AS272" s="19" t="s">
        <v>353</v>
      </c>
      <c r="AT272" s="19" t="s">
        <v>353</v>
      </c>
      <c r="AU272" s="19" t="s">
        <v>353</v>
      </c>
      <c r="AV272" s="19" t="s">
        <v>353</v>
      </c>
      <c r="AW272" s="19" t="s">
        <v>353</v>
      </c>
      <c r="AX272" s="19" t="s">
        <v>353</v>
      </c>
      <c r="AY272" s="19" t="s">
        <v>353</v>
      </c>
      <c r="AZ272" s="15" t="s">
        <v>320</v>
      </c>
      <c r="BA272" s="15"/>
      <c r="BB272" s="1">
        <v>-999</v>
      </c>
      <c r="BC272" s="19" t="s">
        <v>353</v>
      </c>
      <c r="BD272" s="19" t="s">
        <v>353</v>
      </c>
      <c r="BE272" s="19" t="s">
        <v>353</v>
      </c>
      <c r="BF272" s="19" t="s">
        <v>353</v>
      </c>
      <c r="BG272" s="19" t="s">
        <v>353</v>
      </c>
      <c r="BH272" s="19" t="s">
        <v>353</v>
      </c>
      <c r="BI272" s="19" t="s">
        <v>353</v>
      </c>
      <c r="BJ272" s="19" t="s">
        <v>353</v>
      </c>
      <c r="BK272" s="19" t="s">
        <v>353</v>
      </c>
      <c r="BL272" s="19" t="s">
        <v>353</v>
      </c>
      <c r="BM272" s="19" t="s">
        <v>353</v>
      </c>
      <c r="BN272" s="19" t="s">
        <v>353</v>
      </c>
      <c r="BO272" s="19" t="s">
        <v>353</v>
      </c>
      <c r="BP272" s="19" t="s">
        <v>353</v>
      </c>
      <c r="BQ272" s="19" t="s">
        <v>353</v>
      </c>
      <c r="BR272" s="19" t="s">
        <v>353</v>
      </c>
      <c r="BS272" s="19" t="s">
        <v>353</v>
      </c>
      <c r="BT272" s="19" t="s">
        <v>353</v>
      </c>
      <c r="BU272" s="19" t="s">
        <v>353</v>
      </c>
      <c r="BV272" s="19" t="s">
        <v>353</v>
      </c>
      <c r="BW272" s="19" t="s">
        <v>353</v>
      </c>
      <c r="BX272" s="15" t="s">
        <v>320</v>
      </c>
      <c r="BY272" s="19"/>
      <c r="BZ272" s="1">
        <v>-999</v>
      </c>
      <c r="CA272" s="19" t="s">
        <v>353</v>
      </c>
      <c r="CB272" s="19" t="s">
        <v>353</v>
      </c>
      <c r="CC272" s="19" t="s">
        <v>353</v>
      </c>
      <c r="CD272" s="19" t="s">
        <v>353</v>
      </c>
      <c r="CE272" s="19" t="s">
        <v>353</v>
      </c>
      <c r="CF272" s="19" t="s">
        <v>353</v>
      </c>
      <c r="CG272" s="19" t="s">
        <v>353</v>
      </c>
      <c r="CH272" s="19" t="s">
        <v>353</v>
      </c>
      <c r="CI272" s="19" t="s">
        <v>353</v>
      </c>
      <c r="CJ272" s="19" t="s">
        <v>353</v>
      </c>
      <c r="CK272" s="19" t="s">
        <v>353</v>
      </c>
      <c r="CL272" s="98" t="s">
        <v>353</v>
      </c>
      <c r="CM272" s="95" t="s">
        <v>353</v>
      </c>
      <c r="CN272" s="19" t="s">
        <v>353</v>
      </c>
      <c r="CO272" s="19" t="s">
        <v>353</v>
      </c>
      <c r="CP272" s="19" t="s">
        <v>353</v>
      </c>
      <c r="CQ272" s="19" t="s">
        <v>353</v>
      </c>
      <c r="CR272" s="19" t="s">
        <v>353</v>
      </c>
      <c r="CS272" s="19" t="s">
        <v>353</v>
      </c>
      <c r="CT272" s="19" t="s">
        <v>353</v>
      </c>
      <c r="CU272" s="19" t="s">
        <v>353</v>
      </c>
      <c r="CV272" s="19" t="s">
        <v>353</v>
      </c>
      <c r="CW272" s="19" t="s">
        <v>353</v>
      </c>
      <c r="CX272" s="19" t="s">
        <v>353</v>
      </c>
      <c r="CY272" s="19" t="s">
        <v>353</v>
      </c>
      <c r="CZ272" s="19" t="s">
        <v>353</v>
      </c>
      <c r="DA272" s="19" t="s">
        <v>353</v>
      </c>
      <c r="DB272" s="19" t="s">
        <v>353</v>
      </c>
      <c r="DC272" s="19" t="s">
        <v>353</v>
      </c>
      <c r="DD272" s="19" t="s">
        <v>353</v>
      </c>
      <c r="DE272" s="19" t="s">
        <v>353</v>
      </c>
      <c r="DF272" s="19" t="s">
        <v>353</v>
      </c>
      <c r="DG272" s="19" t="s">
        <v>353</v>
      </c>
      <c r="DH272" s="19" t="s">
        <v>353</v>
      </c>
      <c r="DI272" s="19" t="s">
        <v>353</v>
      </c>
      <c r="DJ272" s="19" t="s">
        <v>353</v>
      </c>
      <c r="DK272" s="19" t="s">
        <v>353</v>
      </c>
      <c r="DL272" s="19" t="s">
        <v>353</v>
      </c>
      <c r="DM272" s="19" t="s">
        <v>353</v>
      </c>
      <c r="DN272" s="19" t="s">
        <v>353</v>
      </c>
      <c r="DO272" s="19" t="s">
        <v>353</v>
      </c>
      <c r="DP272" s="19" t="s">
        <v>353</v>
      </c>
      <c r="DQ272" s="15" t="s">
        <v>320</v>
      </c>
      <c r="DR272" s="15"/>
      <c r="DS272" s="1">
        <v>-999</v>
      </c>
      <c r="DT272" s="19" t="s">
        <v>353</v>
      </c>
      <c r="DU272" s="19" t="s">
        <v>353</v>
      </c>
      <c r="DV272" s="19" t="s">
        <v>353</v>
      </c>
      <c r="DW272" s="19" t="s">
        <v>353</v>
      </c>
      <c r="DX272" s="19" t="s">
        <v>353</v>
      </c>
      <c r="DY272" s="19" t="s">
        <v>353</v>
      </c>
      <c r="DZ272" s="19" t="s">
        <v>353</v>
      </c>
      <c r="EA272" s="19" t="s">
        <v>353</v>
      </c>
      <c r="EB272" s="19" t="s">
        <v>353</v>
      </c>
      <c r="EC272" s="19" t="s">
        <v>353</v>
      </c>
      <c r="ED272" s="19" t="s">
        <v>353</v>
      </c>
      <c r="EE272" s="95" t="s">
        <v>353</v>
      </c>
      <c r="EF272" s="95" t="s">
        <v>353</v>
      </c>
      <c r="EG272" s="19" t="s">
        <v>353</v>
      </c>
      <c r="EH272" s="19" t="s">
        <v>353</v>
      </c>
      <c r="EI272" s="19" t="s">
        <v>353</v>
      </c>
      <c r="EJ272" s="19" t="s">
        <v>353</v>
      </c>
      <c r="EK272" s="19" t="s">
        <v>353</v>
      </c>
      <c r="EL272" s="19" t="s">
        <v>353</v>
      </c>
      <c r="EM272" s="19" t="s">
        <v>353</v>
      </c>
      <c r="EN272" s="19" t="s">
        <v>353</v>
      </c>
      <c r="EO272" s="19" t="s">
        <v>353</v>
      </c>
      <c r="EP272" s="19" t="s">
        <v>353</v>
      </c>
      <c r="EQ272" s="19" t="s">
        <v>353</v>
      </c>
      <c r="ER272" s="19" t="s">
        <v>353</v>
      </c>
      <c r="ES272" s="19" t="s">
        <v>353</v>
      </c>
      <c r="ET272" s="19" t="s">
        <v>353</v>
      </c>
      <c r="EU272" s="19" t="s">
        <v>353</v>
      </c>
      <c r="EV272" s="19" t="s">
        <v>353</v>
      </c>
      <c r="EW272" s="19" t="s">
        <v>353</v>
      </c>
      <c r="EX272" s="19" t="s">
        <v>353</v>
      </c>
      <c r="EY272" s="19" t="s">
        <v>353</v>
      </c>
      <c r="EZ272" s="19" t="s">
        <v>353</v>
      </c>
      <c r="FA272" s="19" t="s">
        <v>353</v>
      </c>
      <c r="FB272" s="19" t="s">
        <v>353</v>
      </c>
      <c r="FC272" s="19" t="s">
        <v>353</v>
      </c>
      <c r="FD272" s="19" t="s">
        <v>353</v>
      </c>
      <c r="FE272" s="19" t="s">
        <v>353</v>
      </c>
      <c r="FF272" s="19" t="s">
        <v>353</v>
      </c>
      <c r="FG272" s="19" t="s">
        <v>353</v>
      </c>
      <c r="FH272" s="19" t="s">
        <v>353</v>
      </c>
      <c r="FI272" s="19" t="s">
        <v>353</v>
      </c>
      <c r="FJ272" s="19" t="s">
        <v>353</v>
      </c>
      <c r="FK272" s="19" t="s">
        <v>353</v>
      </c>
      <c r="FL272" s="19" t="s">
        <v>353</v>
      </c>
      <c r="FM272" s="19" t="s">
        <v>353</v>
      </c>
      <c r="FN272" s="19" t="s">
        <v>353</v>
      </c>
      <c r="FO272" s="19" t="s">
        <v>353</v>
      </c>
      <c r="FP272" s="19" t="s">
        <v>353</v>
      </c>
      <c r="FQ272" s="19" t="s">
        <v>353</v>
      </c>
      <c r="FR272" s="19" t="s">
        <v>353</v>
      </c>
      <c r="FS272" s="19" t="s">
        <v>353</v>
      </c>
      <c r="FT272" s="15" t="s">
        <v>320</v>
      </c>
      <c r="FU272" s="15"/>
      <c r="FV272" s="1">
        <v>-999</v>
      </c>
      <c r="FW272" s="19" t="s">
        <v>353</v>
      </c>
      <c r="FX272" s="19" t="s">
        <v>353</v>
      </c>
      <c r="FY272" s="19" t="s">
        <v>353</v>
      </c>
      <c r="FZ272" s="19" t="s">
        <v>353</v>
      </c>
      <c r="GA272" s="19" t="s">
        <v>353</v>
      </c>
      <c r="GB272" s="19" t="s">
        <v>353</v>
      </c>
      <c r="GC272" s="19" t="s">
        <v>353</v>
      </c>
      <c r="GD272" s="15" t="s">
        <v>320</v>
      </c>
      <c r="GE272" s="15"/>
      <c r="GF272" s="1">
        <v>-999</v>
      </c>
      <c r="GG272" s="19" t="s">
        <v>353</v>
      </c>
      <c r="GH272" s="19" t="s">
        <v>353</v>
      </c>
      <c r="GI272" s="19" t="s">
        <v>353</v>
      </c>
      <c r="GJ272" s="19" t="s">
        <v>353</v>
      </c>
      <c r="GK272" s="19" t="s">
        <v>353</v>
      </c>
      <c r="GL272" s="19" t="s">
        <v>353</v>
      </c>
      <c r="GM272" s="19" t="s">
        <v>353</v>
      </c>
      <c r="GN272" s="19" t="s">
        <v>353</v>
      </c>
      <c r="GO272" s="19" t="s">
        <v>353</v>
      </c>
      <c r="GP272" s="19" t="s">
        <v>353</v>
      </c>
      <c r="GQ272" s="19" t="s">
        <v>353</v>
      </c>
      <c r="GR272" s="19" t="s">
        <v>353</v>
      </c>
      <c r="GS272" s="19" t="s">
        <v>353</v>
      </c>
      <c r="GT272" s="19" t="s">
        <v>353</v>
      </c>
      <c r="GU272" s="19" t="s">
        <v>353</v>
      </c>
      <c r="GV272" s="19" t="s">
        <v>353</v>
      </c>
      <c r="GW272" s="19" t="s">
        <v>353</v>
      </c>
      <c r="GX272" s="19" t="s">
        <v>353</v>
      </c>
      <c r="GY272" s="19" t="s">
        <v>353</v>
      </c>
      <c r="GZ272" s="19" t="s">
        <v>353</v>
      </c>
      <c r="HA272" s="19" t="s">
        <v>353</v>
      </c>
      <c r="HB272" s="19" t="s">
        <v>353</v>
      </c>
      <c r="HC272" s="19" t="s">
        <v>353</v>
      </c>
      <c r="HD272" s="19" t="s">
        <v>353</v>
      </c>
      <c r="HE272" s="19" t="s">
        <v>353</v>
      </c>
      <c r="HF272" s="19" t="s">
        <v>353</v>
      </c>
      <c r="HG272" s="19" t="s">
        <v>353</v>
      </c>
      <c r="HH272" s="19" t="s">
        <v>353</v>
      </c>
      <c r="HI272" s="19" t="s">
        <v>353</v>
      </c>
      <c r="HJ272" s="19" t="s">
        <v>353</v>
      </c>
      <c r="HK272" s="8"/>
      <c r="HL272" s="19" t="s">
        <v>3314</v>
      </c>
      <c r="HM272" s="20"/>
      <c r="HN272" s="20"/>
      <c r="HO272" s="20"/>
      <c r="HP272" s="20"/>
      <c r="HQ272" s="20"/>
      <c r="HR272" s="20"/>
      <c r="HS272" s="20"/>
      <c r="HT272" s="20"/>
      <c r="HU272" s="20"/>
      <c r="HV272" s="20"/>
      <c r="HW272" s="20"/>
      <c r="HX272" s="20"/>
      <c r="HY272" s="20"/>
      <c r="HZ272" s="20"/>
      <c r="IA272" s="20"/>
      <c r="IB272" s="20"/>
      <c r="IC272" s="20"/>
      <c r="ID272" s="20"/>
      <c r="IE272" s="20"/>
      <c r="IF272" s="20"/>
      <c r="IG272" s="20"/>
      <c r="IH272" s="20"/>
      <c r="II272" s="20" t="s">
        <v>320</v>
      </c>
      <c r="IJ272" s="20"/>
      <c r="IK272" s="21">
        <v>-999</v>
      </c>
      <c r="IL272" s="20"/>
      <c r="IM272" s="20" t="s">
        <v>320</v>
      </c>
      <c r="IN272" s="20"/>
      <c r="IO272" s="1">
        <v>-999</v>
      </c>
      <c r="IP272" s="20"/>
      <c r="IQ272" s="20"/>
      <c r="IR272" s="20" t="s">
        <v>320</v>
      </c>
      <c r="IS272" s="20"/>
      <c r="IT272" s="21">
        <v>-999</v>
      </c>
      <c r="IU272" s="20"/>
      <c r="IV272" s="20" t="s">
        <v>320</v>
      </c>
      <c r="IW272" s="20"/>
      <c r="IX272" s="18">
        <v>-999</v>
      </c>
      <c r="IY272" s="20"/>
      <c r="IZ272" s="20"/>
      <c r="JA272" s="20" t="s">
        <v>320</v>
      </c>
      <c r="JB272" s="20"/>
      <c r="JC272" s="21">
        <v>-999</v>
      </c>
      <c r="JD272" s="20"/>
      <c r="JE272" s="20" t="s">
        <v>320</v>
      </c>
      <c r="JF272" s="20"/>
      <c r="JG272" s="18">
        <v>-999</v>
      </c>
      <c r="JH272" s="20"/>
      <c r="JI272" s="20"/>
      <c r="JJ272" s="20"/>
      <c r="JK272" s="20"/>
      <c r="JL272" s="20"/>
      <c r="JM272" s="20"/>
      <c r="JN272" s="20"/>
      <c r="JO272" s="20"/>
      <c r="JP272" s="20"/>
      <c r="JQ272" s="20"/>
      <c r="JR272" s="20"/>
      <c r="JS272" s="20"/>
      <c r="JT272" s="20"/>
      <c r="JU272" s="20"/>
      <c r="JV272" s="20"/>
      <c r="JW272" s="20"/>
      <c r="JX272" s="20"/>
      <c r="JY272" s="20"/>
      <c r="JZ272" s="20"/>
      <c r="KA272" s="20"/>
      <c r="KB272" s="20"/>
      <c r="KC272" s="20"/>
      <c r="KD272" s="20"/>
      <c r="KE272" s="20"/>
      <c r="KF272" s="20"/>
      <c r="KG272" s="20"/>
      <c r="KH272" s="20"/>
      <c r="KI272" s="20"/>
      <c r="KJ272" s="20"/>
      <c r="KK272" s="20"/>
      <c r="KL272" s="20"/>
      <c r="KM272" s="20"/>
      <c r="KN272" s="20"/>
      <c r="KO272" s="20"/>
      <c r="KP272" s="20"/>
      <c r="KQ272" s="20"/>
      <c r="KR272" s="20"/>
      <c r="KS272" s="20"/>
      <c r="KT272" s="20"/>
      <c r="KU272" s="20"/>
      <c r="KV272" s="20"/>
      <c r="KW272" s="20"/>
      <c r="KX272" s="20"/>
      <c r="KY272" s="20"/>
      <c r="KZ272" s="20"/>
      <c r="LA272" s="20"/>
      <c r="LB272" s="20"/>
      <c r="LC272" s="20"/>
      <c r="LD272" s="20"/>
      <c r="LE272" s="20"/>
      <c r="LF272" s="20"/>
      <c r="LG272" s="20"/>
      <c r="LH272" s="20"/>
      <c r="LI272" s="20"/>
      <c r="LJ272" s="20"/>
      <c r="LK272" s="20"/>
      <c r="LL272" s="20"/>
      <c r="LM272" s="20"/>
      <c r="LN272" s="20"/>
      <c r="LO272" s="20"/>
      <c r="LP272" s="20"/>
      <c r="LQ272" s="20"/>
      <c r="LR272" s="20"/>
      <c r="LS272" s="20"/>
      <c r="LT272" s="20"/>
      <c r="LU272" s="20"/>
      <c r="LV272" s="20"/>
      <c r="LW272" s="20"/>
      <c r="LX272" s="20"/>
      <c r="LY272" s="20"/>
      <c r="LZ272" s="20"/>
      <c r="MA272" t="str">
        <f t="shared" si="233"/>
        <v/>
      </c>
      <c r="MB272" t="str">
        <f t="shared" si="234"/>
        <v/>
      </c>
      <c r="MC272" t="str">
        <f t="shared" si="235"/>
        <v/>
      </c>
      <c r="MD272" t="str">
        <f t="shared" si="236"/>
        <v/>
      </c>
      <c r="ME272" t="str">
        <f t="shared" si="266"/>
        <v/>
      </c>
      <c r="MF272" t="str">
        <f t="shared" si="267"/>
        <v/>
      </c>
      <c r="MG272" t="str">
        <f t="shared" si="268"/>
        <v/>
      </c>
      <c r="MH272" t="str">
        <f t="shared" si="269"/>
        <v/>
      </c>
      <c r="MI272" t="str">
        <f t="shared" si="270"/>
        <v/>
      </c>
      <c r="MJ272" t="str">
        <f t="shared" si="271"/>
        <v/>
      </c>
      <c r="MK272" t="str">
        <f t="shared" si="272"/>
        <v/>
      </c>
      <c r="ML272" t="str">
        <f t="shared" si="273"/>
        <v/>
      </c>
      <c r="MM272" t="str">
        <f t="shared" si="274"/>
        <v/>
      </c>
      <c r="MN272" t="str">
        <f t="shared" si="275"/>
        <v/>
      </c>
      <c r="MO272" t="str">
        <f t="shared" si="276"/>
        <v/>
      </c>
      <c r="MP272" t="str">
        <f t="shared" si="277"/>
        <v/>
      </c>
      <c r="MQ272" t="str">
        <f t="shared" si="278"/>
        <v/>
      </c>
      <c r="MR272" t="str">
        <f t="shared" si="279"/>
        <v/>
      </c>
      <c r="MS272" t="str">
        <f t="shared" si="280"/>
        <v/>
      </c>
      <c r="MT272" t="str">
        <f t="shared" si="281"/>
        <v/>
      </c>
      <c r="MU272" s="77" t="str">
        <f t="shared" si="237"/>
        <v/>
      </c>
      <c r="MV272" t="str">
        <f t="shared" si="238"/>
        <v/>
      </c>
      <c r="MY272" t="str">
        <f t="shared" si="239"/>
        <v/>
      </c>
      <c r="NB272" t="str">
        <f t="shared" si="240"/>
        <v/>
      </c>
      <c r="NC272" t="str">
        <f t="shared" si="241"/>
        <v/>
      </c>
      <c r="ND272" t="str">
        <f t="shared" si="242"/>
        <v/>
      </c>
      <c r="NE272" t="str">
        <f t="shared" si="243"/>
        <v/>
      </c>
      <c r="NF272" t="str">
        <f t="shared" si="244"/>
        <v/>
      </c>
      <c r="NG272" t="str">
        <f t="shared" si="245"/>
        <v/>
      </c>
      <c r="NH272" t="str">
        <f t="shared" si="246"/>
        <v/>
      </c>
      <c r="NI272" t="str">
        <f t="shared" si="247"/>
        <v/>
      </c>
      <c r="NJ272" t="str">
        <f t="shared" si="248"/>
        <v/>
      </c>
      <c r="NK272" t="str">
        <f t="shared" si="249"/>
        <v/>
      </c>
      <c r="NL272" t="str">
        <f t="shared" si="250"/>
        <v/>
      </c>
      <c r="NM272" t="str">
        <f t="shared" si="251"/>
        <v/>
      </c>
      <c r="NN272" s="77" t="str">
        <f t="shared" si="252"/>
        <v/>
      </c>
      <c r="NO272" s="77" t="str">
        <f t="shared" si="253"/>
        <v/>
      </c>
      <c r="NP272" s="77" t="str">
        <f t="shared" si="254"/>
        <v/>
      </c>
      <c r="NQ272" s="77" t="str">
        <f t="shared" si="255"/>
        <v/>
      </c>
      <c r="NR272" s="77" t="str">
        <f t="shared" si="256"/>
        <v/>
      </c>
      <c r="NS272" s="77" t="str">
        <f t="shared" si="257"/>
        <v/>
      </c>
      <c r="NT272" s="77" t="str">
        <f t="shared" si="258"/>
        <v/>
      </c>
      <c r="NU272" s="77" t="str">
        <f t="shared" si="259"/>
        <v/>
      </c>
      <c r="NV272" s="77" t="str">
        <f t="shared" si="260"/>
        <v/>
      </c>
      <c r="NW272" s="77" t="e">
        <f>IF(LEN(VLOOKUP(I:I,#REF!, 2, 0))=0, "", VLOOKUP(I:I,#REF!, 2, 0))</f>
        <v>#REF!</v>
      </c>
      <c r="NX272" s="77" t="e">
        <f>IF(LEN(VLOOKUP(I:I,#REF!, 3, 0))=0, "", VLOOKUP(I:I,#REF!, 3, 0))</f>
        <v>#REF!</v>
      </c>
      <c r="NY272" s="77" t="str">
        <f t="shared" si="282"/>
        <v/>
      </c>
      <c r="NZ272" s="77" t="str">
        <f t="shared" si="283"/>
        <v/>
      </c>
      <c r="OA272" s="77" t="str">
        <f t="shared" si="284"/>
        <v/>
      </c>
      <c r="OB272" s="77" t="str">
        <f t="shared" si="261"/>
        <v/>
      </c>
      <c r="OC272" t="str">
        <f t="shared" si="262"/>
        <v/>
      </c>
      <c r="OD272" s="77" t="str">
        <f t="shared" si="285"/>
        <v/>
      </c>
      <c r="OE272" t="str">
        <f t="shared" si="263"/>
        <v/>
      </c>
      <c r="OF272" t="str">
        <f t="shared" si="264"/>
        <v/>
      </c>
      <c r="OG272" t="str">
        <f t="shared" si="286"/>
        <v/>
      </c>
      <c r="OH272" t="str">
        <f t="shared" si="265"/>
        <v/>
      </c>
      <c r="OI272" t="str">
        <f t="shared" si="287"/>
        <v/>
      </c>
      <c r="OJ272" s="77" t="str">
        <f t="shared" si="288"/>
        <v/>
      </c>
      <c r="OK272" t="e">
        <f>IF(LEN(VLOOKUP(I:I,#REF!, 2, 0))=0, "", VLOOKUP(I:I,#REF!, 2, 0))</f>
        <v>#REF!</v>
      </c>
      <c r="OL272" t="e">
        <f>IF(LEN(VLOOKUP(I:I,#REF!, 3, 0))=0, "", VLOOKUP(I:I,#REF!, 3, 0))</f>
        <v>#REF!</v>
      </c>
      <c r="OM272" t="s">
        <v>353</v>
      </c>
      <c r="ON272" t="s">
        <v>353</v>
      </c>
      <c r="OO272" s="161" t="s">
        <v>353</v>
      </c>
      <c r="OP272" t="str">
        <f t="shared" si="289"/>
        <v/>
      </c>
      <c r="OQ272">
        <v>0</v>
      </c>
      <c r="OR272">
        <v>9</v>
      </c>
      <c r="OS272" t="str">
        <f t="shared" si="290"/>
        <v/>
      </c>
    </row>
    <row r="273" spans="1:409" ht="18" customHeight="1">
      <c r="F273">
        <v>1</v>
      </c>
      <c r="G273">
        <v>1</v>
      </c>
      <c r="H273" s="112" t="s">
        <v>6633</v>
      </c>
      <c r="I273" s="112" t="s">
        <v>6633</v>
      </c>
      <c r="J273" s="22"/>
      <c r="K273" s="23">
        <v>44270.453252314815</v>
      </c>
      <c r="L273" s="23">
        <v>44270.866469907407</v>
      </c>
      <c r="M273" s="24">
        <v>100</v>
      </c>
      <c r="N273" s="24">
        <v>1</v>
      </c>
      <c r="O273" s="74">
        <v>1</v>
      </c>
      <c r="P273" s="25" t="s">
        <v>313</v>
      </c>
      <c r="Q273" s="24">
        <v>35701</v>
      </c>
      <c r="R273" s="24">
        <v>1</v>
      </c>
      <c r="S273" s="23">
        <v>44270.866481712961</v>
      </c>
      <c r="T273" s="25" t="s">
        <v>314</v>
      </c>
      <c r="U273" s="25" t="s">
        <v>2136</v>
      </c>
      <c r="V273" s="25" t="s">
        <v>2137</v>
      </c>
      <c r="W273" s="25" t="s">
        <v>317</v>
      </c>
      <c r="X273" s="24">
        <v>49.174999999999997</v>
      </c>
      <c r="Y273" s="24">
        <v>51.643000000000001</v>
      </c>
      <c r="Z273" s="24">
        <v>52.966999999999999</v>
      </c>
      <c r="AA273" s="24">
        <v>2</v>
      </c>
      <c r="AB273" s="24">
        <v>4</v>
      </c>
      <c r="AC273" s="24">
        <v>2</v>
      </c>
      <c r="AD273" s="24">
        <v>2</v>
      </c>
      <c r="AE273" s="24">
        <v>1</v>
      </c>
      <c r="AF273" s="24">
        <v>3</v>
      </c>
      <c r="AG273" s="24">
        <v>3</v>
      </c>
      <c r="AH273" s="24">
        <v>2</v>
      </c>
      <c r="AI273" s="24">
        <v>1</v>
      </c>
      <c r="AJ273" s="25" t="s">
        <v>6634</v>
      </c>
      <c r="AK273" s="24">
        <v>5.5780000000000003</v>
      </c>
      <c r="AL273" s="24">
        <v>9.9830000000000005</v>
      </c>
      <c r="AM273" s="24">
        <v>11.090999999999999</v>
      </c>
      <c r="AN273" s="24">
        <v>2</v>
      </c>
      <c r="AO273" s="24">
        <v>2</v>
      </c>
      <c r="AP273" s="24">
        <v>1</v>
      </c>
      <c r="AQ273" s="24">
        <v>7.125</v>
      </c>
      <c r="AR273" s="24">
        <v>2333.393</v>
      </c>
      <c r="AS273" s="24">
        <v>2451.7220000000002</v>
      </c>
      <c r="AT273" s="24">
        <v>44</v>
      </c>
      <c r="AU273" s="24">
        <v>7.6630000000000003</v>
      </c>
      <c r="AV273" s="24">
        <v>393.69200000000001</v>
      </c>
      <c r="AW273" s="24">
        <v>429.56299999999999</v>
      </c>
      <c r="AX273" s="24">
        <v>13</v>
      </c>
      <c r="AY273" s="25" t="s">
        <v>6635</v>
      </c>
      <c r="AZ273" s="25" t="s">
        <v>320</v>
      </c>
      <c r="BA273" s="25"/>
      <c r="BB273" s="74">
        <v>-888</v>
      </c>
      <c r="BC273" s="25" t="s">
        <v>6636</v>
      </c>
      <c r="BD273" s="24">
        <v>0</v>
      </c>
      <c r="BE273" s="24">
        <v>0</v>
      </c>
      <c r="BF273" s="24">
        <v>381.00700000000001</v>
      </c>
      <c r="BG273" s="24">
        <v>0</v>
      </c>
      <c r="BH273" s="24">
        <v>2.923</v>
      </c>
      <c r="BI273" s="24">
        <v>47.048000000000002</v>
      </c>
      <c r="BJ273" s="24">
        <v>148.143</v>
      </c>
      <c r="BK273" s="24">
        <v>6</v>
      </c>
      <c r="BL273" s="25" t="s">
        <v>6637</v>
      </c>
      <c r="BM273" s="24">
        <v>74.350999999999999</v>
      </c>
      <c r="BN273" s="24">
        <v>129.94200000000001</v>
      </c>
      <c r="BO273" s="24">
        <v>130.501</v>
      </c>
      <c r="BP273" s="24">
        <v>4</v>
      </c>
      <c r="BQ273" s="24">
        <v>100</v>
      </c>
      <c r="BR273" s="24">
        <v>85</v>
      </c>
      <c r="BS273" s="24">
        <v>15.36</v>
      </c>
      <c r="BT273" s="24">
        <v>532.79399999999998</v>
      </c>
      <c r="BU273" s="24">
        <v>542.673</v>
      </c>
      <c r="BV273" s="24">
        <v>29</v>
      </c>
      <c r="BW273" s="25" t="s">
        <v>6638</v>
      </c>
      <c r="BX273" s="25" t="s">
        <v>1241</v>
      </c>
      <c r="BY273" s="25"/>
      <c r="BZ273" s="74">
        <v>0</v>
      </c>
      <c r="CA273" s="25" t="s">
        <v>6639</v>
      </c>
      <c r="CB273" s="24">
        <v>52.264000000000003</v>
      </c>
      <c r="CC273" s="24">
        <v>52.264000000000003</v>
      </c>
      <c r="CD273" s="24">
        <v>55.639000000000003</v>
      </c>
      <c r="CE273" s="24">
        <v>1</v>
      </c>
      <c r="CF273" s="24">
        <v>100</v>
      </c>
      <c r="CG273" s="24">
        <v>30</v>
      </c>
      <c r="CH273" s="24">
        <v>50.735999999999997</v>
      </c>
      <c r="CI273" s="24">
        <v>102.312</v>
      </c>
      <c r="CJ273" s="24">
        <v>104.661</v>
      </c>
      <c r="CK273" s="24">
        <v>4</v>
      </c>
      <c r="CL273" s="99" t="s">
        <v>1680</v>
      </c>
      <c r="CM273" s="96" t="s">
        <v>1334</v>
      </c>
      <c r="CN273" s="24">
        <v>163.16800000000001</v>
      </c>
      <c r="CO273" s="24">
        <v>163.16800000000001</v>
      </c>
      <c r="CP273" s="24">
        <v>194.63800000000001</v>
      </c>
      <c r="CQ273" s="24">
        <v>1</v>
      </c>
      <c r="CR273" s="24">
        <v>100</v>
      </c>
      <c r="CS273" s="24">
        <v>65</v>
      </c>
      <c r="CT273" s="24">
        <v>3</v>
      </c>
      <c r="CU273" s="24">
        <v>2</v>
      </c>
      <c r="CV273" s="25" t="s">
        <v>6640</v>
      </c>
      <c r="CW273" s="24">
        <v>905.89200000000005</v>
      </c>
      <c r="CX273" s="24">
        <v>905.89200000000005</v>
      </c>
      <c r="CY273" s="24">
        <v>996.29200000000003</v>
      </c>
      <c r="CZ273" s="24">
        <v>1</v>
      </c>
      <c r="DA273" s="24">
        <v>7.641</v>
      </c>
      <c r="DB273" s="24">
        <v>21.638999999999999</v>
      </c>
      <c r="DC273" s="24">
        <v>22.838000000000001</v>
      </c>
      <c r="DD273" s="24">
        <v>3</v>
      </c>
      <c r="DE273" s="25" t="s">
        <v>377</v>
      </c>
      <c r="DF273" s="24">
        <v>42.152999999999999</v>
      </c>
      <c r="DG273" s="24">
        <v>42.152999999999999</v>
      </c>
      <c r="DH273" s="24">
        <v>96.057000000000002</v>
      </c>
      <c r="DI273" s="24">
        <v>1</v>
      </c>
      <c r="DJ273" s="24">
        <v>100</v>
      </c>
      <c r="DK273" s="24">
        <v>75</v>
      </c>
      <c r="DL273" s="24">
        <v>14.69</v>
      </c>
      <c r="DM273" s="24">
        <v>8825.1769999999997</v>
      </c>
      <c r="DN273" s="24">
        <v>8826.3960000000006</v>
      </c>
      <c r="DO273" s="24">
        <v>10</v>
      </c>
      <c r="DP273" s="25" t="s">
        <v>6641</v>
      </c>
      <c r="DQ273" s="25" t="s">
        <v>510</v>
      </c>
      <c r="DR273" s="25"/>
      <c r="DS273" s="74">
        <v>2</v>
      </c>
      <c r="DT273" s="25" t="s">
        <v>6642</v>
      </c>
      <c r="DU273" s="24">
        <v>0</v>
      </c>
      <c r="DV273" s="24">
        <v>0</v>
      </c>
      <c r="DW273" s="24">
        <v>474.25200000000001</v>
      </c>
      <c r="DX273" s="24">
        <v>0</v>
      </c>
      <c r="DY273" s="24">
        <v>100</v>
      </c>
      <c r="DZ273" s="24">
        <v>50</v>
      </c>
      <c r="EA273" s="24">
        <v>99</v>
      </c>
      <c r="EB273" s="24">
        <v>168.697</v>
      </c>
      <c r="EC273" s="24">
        <v>174.6</v>
      </c>
      <c r="ED273" s="24">
        <v>3</v>
      </c>
      <c r="EE273" s="96" t="s">
        <v>417</v>
      </c>
      <c r="EF273" s="96" t="s">
        <v>364</v>
      </c>
      <c r="EG273" s="24">
        <v>0</v>
      </c>
      <c r="EH273" s="24">
        <v>0</v>
      </c>
      <c r="EI273" s="24">
        <v>508.18299999999999</v>
      </c>
      <c r="EJ273" s="24">
        <v>0</v>
      </c>
      <c r="EK273" s="24">
        <v>100</v>
      </c>
      <c r="EL273" s="24">
        <v>10</v>
      </c>
      <c r="EM273" s="24">
        <v>2</v>
      </c>
      <c r="EN273" s="24">
        <v>3</v>
      </c>
      <c r="EO273" s="25" t="s">
        <v>6643</v>
      </c>
      <c r="EP273" s="24">
        <v>26.864000000000001</v>
      </c>
      <c r="EQ273" s="24">
        <v>34.960999999999999</v>
      </c>
      <c r="ER273" s="24">
        <v>35.948999999999998</v>
      </c>
      <c r="ES273" s="24">
        <v>3</v>
      </c>
      <c r="ET273" s="25" t="s">
        <v>370</v>
      </c>
      <c r="EU273" s="24">
        <v>400.12299999999999</v>
      </c>
      <c r="EV273" s="24">
        <v>400.12299999999999</v>
      </c>
      <c r="EW273" s="24">
        <v>601.46</v>
      </c>
      <c r="EX273" s="24">
        <v>1</v>
      </c>
      <c r="EY273" s="24">
        <v>100</v>
      </c>
      <c r="EZ273" s="24">
        <v>90</v>
      </c>
      <c r="FA273" s="24">
        <v>2.2959999999999998</v>
      </c>
      <c r="FB273" s="24">
        <v>89.537000000000006</v>
      </c>
      <c r="FC273" s="24">
        <v>89.991</v>
      </c>
      <c r="FD273" s="24">
        <v>15</v>
      </c>
      <c r="FE273" s="25" t="s">
        <v>6644</v>
      </c>
      <c r="FF273" s="24">
        <v>1</v>
      </c>
      <c r="FG273" s="24">
        <v>2</v>
      </c>
      <c r="FH273" s="24">
        <v>3</v>
      </c>
      <c r="FI273" s="24">
        <v>1</v>
      </c>
      <c r="FJ273" s="24">
        <v>1</v>
      </c>
      <c r="FK273" s="24">
        <v>1</v>
      </c>
      <c r="FL273" s="25" t="s">
        <v>312</v>
      </c>
      <c r="FM273" s="25" t="s">
        <v>313</v>
      </c>
      <c r="FN273" s="24">
        <v>1</v>
      </c>
      <c r="FO273" s="24">
        <v>10.589</v>
      </c>
      <c r="FP273" s="24">
        <v>466.67200000000003</v>
      </c>
      <c r="FQ273" s="24">
        <v>573.20000000000005</v>
      </c>
      <c r="FR273" s="24">
        <v>12</v>
      </c>
      <c r="FS273" s="25" t="s">
        <v>420</v>
      </c>
      <c r="FT273" s="25" t="s">
        <v>323</v>
      </c>
      <c r="FU273" s="25"/>
      <c r="FV273" s="74">
        <v>1</v>
      </c>
      <c r="FW273" s="25" t="s">
        <v>6645</v>
      </c>
      <c r="FX273" s="25" t="s">
        <v>343</v>
      </c>
      <c r="FY273" s="24">
        <v>30.765999999999998</v>
      </c>
      <c r="FZ273" s="24">
        <v>5848.1959999999999</v>
      </c>
      <c r="GA273" s="24">
        <v>5871.1390000000001</v>
      </c>
      <c r="GB273" s="24">
        <v>15</v>
      </c>
      <c r="GC273" s="25" t="s">
        <v>1511</v>
      </c>
      <c r="GD273" s="25" t="s">
        <v>368</v>
      </c>
      <c r="GE273" s="25"/>
      <c r="GF273" s="74">
        <v>1</v>
      </c>
      <c r="GG273" s="25" t="s">
        <v>6646</v>
      </c>
      <c r="GH273" s="25" t="s">
        <v>339</v>
      </c>
      <c r="GI273" s="24">
        <v>361.173</v>
      </c>
      <c r="GJ273" s="24">
        <v>612.28300000000002</v>
      </c>
      <c r="GK273" s="24">
        <v>645.14099999999996</v>
      </c>
      <c r="GL273" s="24">
        <v>4</v>
      </c>
      <c r="GM273" s="24">
        <v>1</v>
      </c>
      <c r="GN273" s="25" t="s">
        <v>6647</v>
      </c>
      <c r="GO273" s="24">
        <v>68.813999999999993</v>
      </c>
      <c r="GP273" s="24">
        <v>68.813999999999993</v>
      </c>
      <c r="GQ273" s="24">
        <v>71.206999999999994</v>
      </c>
      <c r="GR273" s="24">
        <v>1</v>
      </c>
      <c r="GS273" s="24">
        <v>4</v>
      </c>
      <c r="GT273" s="24">
        <v>3</v>
      </c>
      <c r="GU273" s="24">
        <v>1</v>
      </c>
      <c r="GV273" s="24">
        <v>3</v>
      </c>
      <c r="GW273" s="25" t="s">
        <v>345</v>
      </c>
      <c r="GX273" s="24">
        <v>38.761000000000003</v>
      </c>
      <c r="GY273" s="24">
        <v>95.608999999999995</v>
      </c>
      <c r="GZ273" s="24">
        <v>96.667000000000002</v>
      </c>
      <c r="HA273" s="24">
        <v>8</v>
      </c>
      <c r="HB273" s="24">
        <v>2</v>
      </c>
      <c r="HC273" s="24">
        <v>4</v>
      </c>
      <c r="HD273" s="24">
        <v>2</v>
      </c>
      <c r="HE273" s="24">
        <v>3</v>
      </c>
      <c r="HF273" s="24">
        <v>4</v>
      </c>
      <c r="HG273" s="24">
        <v>4</v>
      </c>
      <c r="HH273" s="24">
        <v>4</v>
      </c>
      <c r="HI273" s="25" t="s">
        <v>3684</v>
      </c>
      <c r="HJ273" s="25" t="s">
        <v>3685</v>
      </c>
      <c r="HK273" s="8"/>
      <c r="HL273" s="25" t="s">
        <v>6633</v>
      </c>
      <c r="HM273" s="23">
        <v>44273.48945601852</v>
      </c>
      <c r="HN273" s="23">
        <v>44273.534953703704</v>
      </c>
      <c r="HO273" s="24">
        <v>100</v>
      </c>
      <c r="HP273" s="24">
        <v>3930</v>
      </c>
      <c r="HQ273" s="24">
        <v>1</v>
      </c>
      <c r="HR273" s="23">
        <v>44273.534961053243</v>
      </c>
      <c r="HS273" s="25" t="s">
        <v>314</v>
      </c>
      <c r="HT273" s="25" t="s">
        <v>2136</v>
      </c>
      <c r="HU273" s="25" t="s">
        <v>2137</v>
      </c>
      <c r="HV273" s="25" t="s">
        <v>317</v>
      </c>
      <c r="HW273" s="24">
        <v>1</v>
      </c>
      <c r="HX273" s="24">
        <v>2</v>
      </c>
      <c r="HY273" s="24">
        <v>3</v>
      </c>
      <c r="HZ273" s="24">
        <v>2</v>
      </c>
      <c r="IA273" s="24">
        <v>2</v>
      </c>
      <c r="IB273" s="24">
        <v>2</v>
      </c>
      <c r="IC273" s="24">
        <v>4</v>
      </c>
      <c r="ID273" s="24">
        <v>5</v>
      </c>
      <c r="IE273" s="25" t="s">
        <v>6648</v>
      </c>
      <c r="IF273" s="24">
        <v>2</v>
      </c>
      <c r="IG273" s="24">
        <v>1</v>
      </c>
      <c r="IH273" s="25" t="s">
        <v>427</v>
      </c>
      <c r="II273" s="25" t="s">
        <v>391</v>
      </c>
      <c r="IJ273" s="25"/>
      <c r="IK273" s="74">
        <v>1</v>
      </c>
      <c r="IL273" s="25" t="s">
        <v>1146</v>
      </c>
      <c r="IM273" s="74">
        <v>33</v>
      </c>
      <c r="IN273" s="25"/>
      <c r="IO273" s="74">
        <v>1</v>
      </c>
      <c r="IP273" s="25" t="s">
        <v>6649</v>
      </c>
      <c r="IQ273" s="25" t="s">
        <v>3054</v>
      </c>
      <c r="IR273" s="74">
        <v>22</v>
      </c>
      <c r="IS273" s="25"/>
      <c r="IT273" s="74">
        <v>1</v>
      </c>
      <c r="IU273" s="25" t="s">
        <v>6650</v>
      </c>
      <c r="IV273" s="74">
        <v>21</v>
      </c>
      <c r="IW273" s="25"/>
      <c r="IX273" s="74">
        <v>1</v>
      </c>
      <c r="IY273" s="25" t="s">
        <v>6651</v>
      </c>
      <c r="IZ273" s="25" t="s">
        <v>1150</v>
      </c>
      <c r="JA273" s="74">
        <v>40</v>
      </c>
      <c r="JB273" s="25"/>
      <c r="JC273" s="74">
        <v>1</v>
      </c>
      <c r="JD273" s="25" t="s">
        <v>2847</v>
      </c>
      <c r="JE273" s="74">
        <v>60</v>
      </c>
      <c r="JF273" s="25"/>
      <c r="JG273" s="74">
        <v>1</v>
      </c>
      <c r="JH273" s="25" t="s">
        <v>6652</v>
      </c>
      <c r="JI273" s="24">
        <v>4</v>
      </c>
      <c r="JJ273" s="24">
        <v>1</v>
      </c>
      <c r="JK273" s="24">
        <v>2</v>
      </c>
      <c r="JL273" s="24">
        <v>2</v>
      </c>
      <c r="JM273" s="25" t="s">
        <v>6653</v>
      </c>
      <c r="JN273" s="24">
        <v>1</v>
      </c>
      <c r="JO273" s="24">
        <v>2</v>
      </c>
      <c r="JP273" s="24">
        <v>2</v>
      </c>
      <c r="JQ273" s="24">
        <v>2</v>
      </c>
      <c r="JR273" s="24">
        <v>2</v>
      </c>
      <c r="JS273" s="25" t="s">
        <v>6654</v>
      </c>
      <c r="JT273" s="24">
        <v>2</v>
      </c>
      <c r="JU273" s="24">
        <v>1</v>
      </c>
      <c r="JV273" s="25" t="s">
        <v>6655</v>
      </c>
      <c r="JW273" s="24">
        <v>2</v>
      </c>
      <c r="JX273" s="24">
        <v>4</v>
      </c>
      <c r="JY273" s="24">
        <v>0</v>
      </c>
      <c r="JZ273" s="24">
        <v>1</v>
      </c>
      <c r="KA273" s="24">
        <v>1</v>
      </c>
      <c r="KB273" s="25" t="s">
        <v>312</v>
      </c>
      <c r="KC273" s="25" t="s">
        <v>313</v>
      </c>
      <c r="KD273" s="24">
        <v>2</v>
      </c>
      <c r="KE273" s="24">
        <v>38.545999999999999</v>
      </c>
      <c r="KF273" s="24">
        <v>54.188000000000002</v>
      </c>
      <c r="KG273" s="24">
        <v>55.33</v>
      </c>
      <c r="KH273" s="24">
        <v>6</v>
      </c>
      <c r="KI273" s="24">
        <v>1</v>
      </c>
      <c r="KJ273" s="24">
        <v>1</v>
      </c>
      <c r="KK273" s="24">
        <v>2</v>
      </c>
      <c r="KL273" s="24">
        <v>1</v>
      </c>
      <c r="KM273" s="24">
        <v>2</v>
      </c>
      <c r="KN273" s="24">
        <v>10</v>
      </c>
      <c r="KO273" s="24">
        <v>1</v>
      </c>
      <c r="KP273" s="25" t="s">
        <v>312</v>
      </c>
      <c r="KQ273" s="25" t="s">
        <v>313</v>
      </c>
      <c r="KR273" s="24">
        <v>0</v>
      </c>
      <c r="KS273" s="25" t="s">
        <v>360</v>
      </c>
      <c r="KT273" s="25" t="s">
        <v>313</v>
      </c>
      <c r="KU273" s="24">
        <v>5</v>
      </c>
      <c r="KV273" s="24">
        <v>4</v>
      </c>
      <c r="KW273" s="24">
        <v>4</v>
      </c>
      <c r="KX273" s="24">
        <v>4</v>
      </c>
      <c r="KY273" s="24">
        <v>4</v>
      </c>
      <c r="KZ273" s="24">
        <v>4</v>
      </c>
      <c r="LA273" s="24">
        <v>4</v>
      </c>
      <c r="LB273" s="24">
        <v>4</v>
      </c>
      <c r="LC273" s="24">
        <v>4</v>
      </c>
      <c r="LD273" s="24">
        <v>4</v>
      </c>
      <c r="LE273" s="24">
        <v>5</v>
      </c>
      <c r="LF273" s="24">
        <v>4</v>
      </c>
      <c r="LG273" s="24">
        <v>4</v>
      </c>
      <c r="LH273" s="24">
        <v>2</v>
      </c>
      <c r="LI273" s="24">
        <v>4</v>
      </c>
      <c r="LJ273" s="24">
        <v>2</v>
      </c>
      <c r="LK273" s="24">
        <v>4</v>
      </c>
      <c r="LL273" s="24">
        <v>3</v>
      </c>
      <c r="LM273" s="24">
        <v>4</v>
      </c>
      <c r="LN273" s="24">
        <v>4</v>
      </c>
      <c r="LO273" s="24">
        <v>4</v>
      </c>
      <c r="LP273" s="24">
        <v>4</v>
      </c>
      <c r="LQ273" s="24">
        <v>4</v>
      </c>
      <c r="LR273" s="24">
        <v>4</v>
      </c>
      <c r="LS273" s="24">
        <v>4</v>
      </c>
      <c r="LT273" s="24">
        <v>4</v>
      </c>
      <c r="LU273" s="24">
        <v>4</v>
      </c>
      <c r="LV273" s="25" t="s">
        <v>6656</v>
      </c>
      <c r="LW273" s="25" t="s">
        <v>6657</v>
      </c>
      <c r="LX273" s="25" t="s">
        <v>6658</v>
      </c>
      <c r="LY273" s="25" t="s">
        <v>6659</v>
      </c>
      <c r="LZ273" s="24">
        <v>56</v>
      </c>
      <c r="MA273">
        <f t="shared" si="233"/>
        <v>12</v>
      </c>
      <c r="MB273">
        <f t="shared" si="234"/>
        <v>18</v>
      </c>
      <c r="MC273">
        <f t="shared" si="235"/>
        <v>15</v>
      </c>
      <c r="MD273">
        <f t="shared" si="236"/>
        <v>7</v>
      </c>
      <c r="ME273">
        <f t="shared" si="266"/>
        <v>50</v>
      </c>
      <c r="MF273">
        <f t="shared" si="267"/>
        <v>2</v>
      </c>
      <c r="MG273">
        <f t="shared" si="268"/>
        <v>3</v>
      </c>
      <c r="MH273">
        <f t="shared" si="269"/>
        <v>3</v>
      </c>
      <c r="MI273">
        <f t="shared" si="270"/>
        <v>1.4</v>
      </c>
      <c r="MJ273">
        <f t="shared" si="271"/>
        <v>4.166666666666667</v>
      </c>
      <c r="MK273">
        <f t="shared" si="272"/>
        <v>1.8</v>
      </c>
      <c r="ML273">
        <f t="shared" si="273"/>
        <v>2.8</v>
      </c>
      <c r="MM273">
        <f t="shared" si="274"/>
        <v>1</v>
      </c>
      <c r="MN273">
        <f t="shared" si="275"/>
        <v>3</v>
      </c>
      <c r="MO273">
        <f t="shared" si="276"/>
        <v>1.6666666666666667</v>
      </c>
      <c r="MP273">
        <f t="shared" si="277"/>
        <v>2.8333333333333335</v>
      </c>
      <c r="MQ273">
        <f t="shared" si="278"/>
        <v>0.66666666666666663</v>
      </c>
      <c r="MR273">
        <f t="shared" si="279"/>
        <v>3.3333333333333335</v>
      </c>
      <c r="MS273">
        <f t="shared" si="280"/>
        <v>100</v>
      </c>
      <c r="MT273">
        <f t="shared" si="281"/>
        <v>57.857142857142854</v>
      </c>
      <c r="MU273" s="77">
        <f t="shared" si="237"/>
        <v>0</v>
      </c>
      <c r="MV273">
        <f t="shared" si="238"/>
        <v>0</v>
      </c>
      <c r="MW273">
        <v>1</v>
      </c>
      <c r="MX273">
        <v>1</v>
      </c>
      <c r="MY273">
        <f t="shared" si="239"/>
        <v>1</v>
      </c>
      <c r="MZ273">
        <v>1</v>
      </c>
      <c r="NA273">
        <v>1</v>
      </c>
      <c r="NB273">
        <f t="shared" si="240"/>
        <v>1</v>
      </c>
      <c r="NC273">
        <f t="shared" si="241"/>
        <v>0</v>
      </c>
      <c r="ND273">
        <f t="shared" si="242"/>
        <v>1</v>
      </c>
      <c r="NE273">
        <f t="shared" si="243"/>
        <v>1</v>
      </c>
      <c r="NF273">
        <f t="shared" si="244"/>
        <v>1</v>
      </c>
      <c r="NG273">
        <f t="shared" si="245"/>
        <v>0</v>
      </c>
      <c r="NH273">
        <f t="shared" si="246"/>
        <v>1</v>
      </c>
      <c r="NI273">
        <f t="shared" si="247"/>
        <v>1</v>
      </c>
      <c r="NJ273">
        <f t="shared" si="248"/>
        <v>1</v>
      </c>
      <c r="NK273">
        <f t="shared" si="249"/>
        <v>1</v>
      </c>
      <c r="NL273">
        <f t="shared" si="250"/>
        <v>1</v>
      </c>
      <c r="NM273">
        <f t="shared" si="251"/>
        <v>1</v>
      </c>
      <c r="NN273" s="77">
        <f t="shared" si="252"/>
        <v>1</v>
      </c>
      <c r="NO273" s="77">
        <f t="shared" si="253"/>
        <v>1</v>
      </c>
      <c r="NP273" s="77">
        <f t="shared" si="254"/>
        <v>1</v>
      </c>
      <c r="NQ273" s="77">
        <f t="shared" si="255"/>
        <v>1</v>
      </c>
      <c r="NR273" s="77">
        <f t="shared" si="256"/>
        <v>1</v>
      </c>
      <c r="NS273" s="77">
        <f t="shared" si="257"/>
        <v>0</v>
      </c>
      <c r="NT273" s="77">
        <f t="shared" si="258"/>
        <v>0</v>
      </c>
      <c r="NU273" s="77">
        <f t="shared" si="259"/>
        <v>1</v>
      </c>
      <c r="NV273" s="77">
        <f t="shared" si="260"/>
        <v>1</v>
      </c>
      <c r="NW273" s="77" t="e">
        <f>IF(LEN(VLOOKUP(I:I,#REF!, 2, 0))=0, "", VLOOKUP(I:I,#REF!, 2, 0))</f>
        <v>#REF!</v>
      </c>
      <c r="NX273" s="77" t="e">
        <f>IF(LEN(VLOOKUP(I:I,#REF!, 3, 0))=0, "", VLOOKUP(I:I,#REF!, 3, 0))</f>
        <v>#REF!</v>
      </c>
      <c r="NY273" s="77">
        <f t="shared" si="282"/>
        <v>0.83333333333333337</v>
      </c>
      <c r="NZ273" s="77">
        <f t="shared" si="283"/>
        <v>1</v>
      </c>
      <c r="OA273" s="77">
        <f t="shared" si="284"/>
        <v>0.5</v>
      </c>
      <c r="OB273" s="77">
        <f t="shared" si="261"/>
        <v>0.66666666666666663</v>
      </c>
      <c r="OC273">
        <f t="shared" si="262"/>
        <v>1</v>
      </c>
      <c r="OD273" s="77">
        <f t="shared" si="285"/>
        <v>0.5</v>
      </c>
      <c r="OE273">
        <f t="shared" si="263"/>
        <v>0.8666666666666667</v>
      </c>
      <c r="OF273">
        <f t="shared" si="264"/>
        <v>0.90909090909090906</v>
      </c>
      <c r="OG273" t="e">
        <f t="shared" si="286"/>
        <v>#REF!</v>
      </c>
      <c r="OH273">
        <f t="shared" si="265"/>
        <v>0.75</v>
      </c>
      <c r="OI273">
        <f t="shared" si="287"/>
        <v>0.75</v>
      </c>
      <c r="OJ273" s="77">
        <f t="shared" si="288"/>
        <v>0.75</v>
      </c>
      <c r="OK273" t="e">
        <f>IF(LEN(VLOOKUP(I:I,#REF!, 2, 0))=0, "", VLOOKUP(I:I,#REF!, 2, 0))</f>
        <v>#REF!</v>
      </c>
      <c r="OL273" t="e">
        <f>IF(LEN(VLOOKUP(I:I,#REF!, 3, 0))=0, "", VLOOKUP(I:I,#REF!, 3, 0))</f>
        <v>#REF!</v>
      </c>
      <c r="OM273">
        <v>1</v>
      </c>
      <c r="ON273">
        <v>0</v>
      </c>
      <c r="OO273" s="1">
        <v>0</v>
      </c>
      <c r="OP273">
        <f t="shared" si="289"/>
        <v>13</v>
      </c>
      <c r="OQ273">
        <v>0</v>
      </c>
      <c r="OR273">
        <v>9</v>
      </c>
      <c r="OS273">
        <f t="shared" si="290"/>
        <v>10</v>
      </c>
    </row>
    <row r="274" spans="1:409" ht="18" customHeight="1">
      <c r="F274">
        <v>1</v>
      </c>
      <c r="G274">
        <v>1</v>
      </c>
      <c r="H274" s="110" t="s">
        <v>3315</v>
      </c>
      <c r="I274" s="110" t="s">
        <v>3315</v>
      </c>
      <c r="J274" s="5"/>
      <c r="K274" s="6">
        <v>44270.587835648148</v>
      </c>
      <c r="L274" s="6">
        <v>44270.643078703702</v>
      </c>
      <c r="M274" s="7">
        <v>100</v>
      </c>
      <c r="N274" s="7">
        <v>2</v>
      </c>
      <c r="O274" s="73">
        <v>1</v>
      </c>
      <c r="P274" s="4" t="s">
        <v>313</v>
      </c>
      <c r="Q274" s="7">
        <v>4772</v>
      </c>
      <c r="R274" s="7">
        <v>1</v>
      </c>
      <c r="S274" s="6">
        <v>44270.643090775462</v>
      </c>
      <c r="T274" s="4" t="s">
        <v>314</v>
      </c>
      <c r="U274" s="4" t="s">
        <v>315</v>
      </c>
      <c r="V274" s="4" t="s">
        <v>811</v>
      </c>
      <c r="W274" s="4" t="s">
        <v>3316</v>
      </c>
      <c r="X274" s="7">
        <v>25.457999999999998</v>
      </c>
      <c r="Y274" s="7">
        <v>44.947000000000003</v>
      </c>
      <c r="Z274" s="7">
        <v>48.511000000000003</v>
      </c>
      <c r="AA274" s="7">
        <v>2</v>
      </c>
      <c r="AB274" s="7">
        <v>4</v>
      </c>
      <c r="AC274" s="7">
        <v>0</v>
      </c>
      <c r="AD274" s="7">
        <v>2</v>
      </c>
      <c r="AE274" s="7">
        <v>0</v>
      </c>
      <c r="AF274" s="7">
        <v>1</v>
      </c>
      <c r="AG274" s="7">
        <v>0</v>
      </c>
      <c r="AH274" s="7">
        <v>0</v>
      </c>
      <c r="AI274" s="7">
        <v>1</v>
      </c>
      <c r="AJ274" s="4" t="s">
        <v>3317</v>
      </c>
      <c r="AK274" s="7">
        <v>3.2109999999999999</v>
      </c>
      <c r="AL274" s="7">
        <v>6.3710000000000004</v>
      </c>
      <c r="AM274" s="7">
        <v>10.247999999999999</v>
      </c>
      <c r="AN274" s="7">
        <v>2</v>
      </c>
      <c r="AO274" s="7">
        <v>4</v>
      </c>
      <c r="AP274" s="7">
        <v>0</v>
      </c>
      <c r="AQ274" s="7">
        <v>103.848</v>
      </c>
      <c r="AR274" s="7">
        <v>103.848</v>
      </c>
      <c r="AS274" s="7">
        <v>157.791</v>
      </c>
      <c r="AT274" s="7">
        <v>1</v>
      </c>
      <c r="AU274" s="7">
        <v>136.345</v>
      </c>
      <c r="AV274" s="7">
        <v>224.161</v>
      </c>
      <c r="AW274" s="7">
        <v>227.98699999999999</v>
      </c>
      <c r="AX274" s="7">
        <v>11</v>
      </c>
      <c r="AY274" s="4" t="s">
        <v>479</v>
      </c>
      <c r="AZ274" s="4" t="s">
        <v>377</v>
      </c>
      <c r="BA274" s="4"/>
      <c r="BB274" s="73">
        <v>1</v>
      </c>
      <c r="BC274" s="4" t="s">
        <v>3318</v>
      </c>
      <c r="BD274" s="7">
        <v>0</v>
      </c>
      <c r="BE274" s="7">
        <v>0</v>
      </c>
      <c r="BF274" s="7">
        <v>284.42599999999999</v>
      </c>
      <c r="BG274" s="7">
        <v>0</v>
      </c>
      <c r="BH274" s="7">
        <v>4.9429999999999996</v>
      </c>
      <c r="BI274" s="7">
        <v>4.9429999999999996</v>
      </c>
      <c r="BJ274" s="7">
        <v>11.901</v>
      </c>
      <c r="BK274" s="7">
        <v>1</v>
      </c>
      <c r="BL274" s="4" t="s">
        <v>479</v>
      </c>
      <c r="BM274" s="7">
        <v>53.31</v>
      </c>
      <c r="BN274" s="7">
        <v>187.434</v>
      </c>
      <c r="BO274" s="7">
        <v>221.91399999999999</v>
      </c>
      <c r="BP274" s="7">
        <v>3</v>
      </c>
      <c r="BQ274" s="7">
        <v>100</v>
      </c>
      <c r="BR274" s="7">
        <v>100</v>
      </c>
      <c r="BS274" s="7">
        <v>10.737</v>
      </c>
      <c r="BT274" s="7">
        <v>72.096000000000004</v>
      </c>
      <c r="BU274" s="7">
        <v>138.94</v>
      </c>
      <c r="BV274" s="7">
        <v>5</v>
      </c>
      <c r="BW274" s="4" t="s">
        <v>480</v>
      </c>
      <c r="BX274" s="4" t="s">
        <v>411</v>
      </c>
      <c r="BY274" s="4"/>
      <c r="BZ274" s="73">
        <v>0</v>
      </c>
      <c r="CA274" s="4" t="s">
        <v>3319</v>
      </c>
      <c r="CB274" s="7">
        <v>2.7970000000000002</v>
      </c>
      <c r="CC274" s="7">
        <v>54.582999999999998</v>
      </c>
      <c r="CD274" s="7">
        <v>101.167</v>
      </c>
      <c r="CE274" s="7">
        <v>2</v>
      </c>
      <c r="CF274" s="7">
        <v>100</v>
      </c>
      <c r="CG274" s="7">
        <v>100</v>
      </c>
      <c r="CH274" s="7">
        <v>38.579000000000001</v>
      </c>
      <c r="CI274" s="7">
        <v>104.285</v>
      </c>
      <c r="CJ274" s="7">
        <v>109.333</v>
      </c>
      <c r="CK274" s="7">
        <v>3</v>
      </c>
      <c r="CL274" s="97" t="s">
        <v>413</v>
      </c>
      <c r="CM274" s="94" t="s">
        <v>414</v>
      </c>
      <c r="CN274" s="7">
        <v>0</v>
      </c>
      <c r="CO274" s="7">
        <v>0</v>
      </c>
      <c r="CP274" s="7">
        <v>138.18600000000001</v>
      </c>
      <c r="CQ274" s="7">
        <v>0</v>
      </c>
      <c r="CR274" s="7">
        <v>97</v>
      </c>
      <c r="CS274" s="7">
        <v>100</v>
      </c>
      <c r="CT274" s="7">
        <v>4</v>
      </c>
      <c r="CU274" s="7">
        <v>1</v>
      </c>
      <c r="CV274" s="4" t="s">
        <v>3320</v>
      </c>
      <c r="CW274" s="7">
        <v>154.93299999999999</v>
      </c>
      <c r="CX274" s="7">
        <v>155.11199999999999</v>
      </c>
      <c r="CY274" s="7">
        <v>229.50200000000001</v>
      </c>
      <c r="CZ274" s="7">
        <v>2</v>
      </c>
      <c r="DA274" s="7">
        <v>5.0780000000000003</v>
      </c>
      <c r="DB274" s="7">
        <v>5.0780000000000003</v>
      </c>
      <c r="DC274" s="7">
        <v>13.5</v>
      </c>
      <c r="DD274" s="7">
        <v>1</v>
      </c>
      <c r="DE274" s="4" t="s">
        <v>479</v>
      </c>
      <c r="DF274" s="7">
        <v>0</v>
      </c>
      <c r="DG274" s="7">
        <v>0</v>
      </c>
      <c r="DH274" s="7">
        <v>146.91</v>
      </c>
      <c r="DI274" s="7">
        <v>0</v>
      </c>
      <c r="DJ274" s="7">
        <v>100</v>
      </c>
      <c r="DK274" s="7">
        <v>99</v>
      </c>
      <c r="DL274" s="7">
        <v>156.27099999999999</v>
      </c>
      <c r="DM274" s="7">
        <v>227.32400000000001</v>
      </c>
      <c r="DN274" s="7">
        <v>251.35900000000001</v>
      </c>
      <c r="DO274" s="7">
        <v>4</v>
      </c>
      <c r="DP274" s="4" t="s">
        <v>480</v>
      </c>
      <c r="DQ274" s="4" t="s">
        <v>411</v>
      </c>
      <c r="DR274" s="4"/>
      <c r="DS274" s="73">
        <v>0</v>
      </c>
      <c r="DT274" s="4" t="s">
        <v>3321</v>
      </c>
      <c r="DU274" s="7">
        <v>3.0590000000000002</v>
      </c>
      <c r="DV274" s="7">
        <v>55.53</v>
      </c>
      <c r="DW274" s="7">
        <v>125.714</v>
      </c>
      <c r="DX274" s="7">
        <v>3</v>
      </c>
      <c r="DY274" s="7">
        <v>100</v>
      </c>
      <c r="DZ274" s="7">
        <v>99</v>
      </c>
      <c r="EA274" s="7">
        <v>40.47</v>
      </c>
      <c r="EB274" s="7">
        <v>44.7</v>
      </c>
      <c r="EC274" s="7">
        <v>120.60599999999999</v>
      </c>
      <c r="ED274" s="7">
        <v>2</v>
      </c>
      <c r="EE274" s="94" t="s">
        <v>417</v>
      </c>
      <c r="EF274" s="94" t="s">
        <v>364</v>
      </c>
      <c r="EG274" s="7">
        <v>0</v>
      </c>
      <c r="EH274" s="7">
        <v>0</v>
      </c>
      <c r="EI274" s="7">
        <v>199.15199999999999</v>
      </c>
      <c r="EJ274" s="7">
        <v>0</v>
      </c>
      <c r="EK274" s="7">
        <v>100</v>
      </c>
      <c r="EL274" s="7">
        <v>98</v>
      </c>
      <c r="EM274" s="7">
        <v>3</v>
      </c>
      <c r="EN274" s="7">
        <v>1</v>
      </c>
      <c r="EO274" s="4" t="s">
        <v>3322</v>
      </c>
      <c r="EP274" s="7">
        <v>33.299999999999997</v>
      </c>
      <c r="EQ274" s="7">
        <v>38.4</v>
      </c>
      <c r="ER274" s="7">
        <v>52.932000000000002</v>
      </c>
      <c r="ES274" s="7">
        <v>6</v>
      </c>
      <c r="ET274" s="4" t="s">
        <v>419</v>
      </c>
      <c r="EU274" s="7">
        <v>0</v>
      </c>
      <c r="EV274" s="7">
        <v>0</v>
      </c>
      <c r="EW274" s="7">
        <v>527.53200000000004</v>
      </c>
      <c r="EX274" s="7">
        <v>0</v>
      </c>
      <c r="EY274" s="7">
        <v>100</v>
      </c>
      <c r="EZ274" s="7">
        <v>99</v>
      </c>
      <c r="FA274" s="7">
        <v>65.055000000000007</v>
      </c>
      <c r="FB274" s="7">
        <v>304.13099999999997</v>
      </c>
      <c r="FC274" s="7">
        <v>307.94499999999999</v>
      </c>
      <c r="FD274" s="7">
        <v>13</v>
      </c>
      <c r="FE274" s="4" t="s">
        <v>3323</v>
      </c>
      <c r="FF274" s="7">
        <v>2</v>
      </c>
      <c r="FG274" s="7">
        <v>4</v>
      </c>
      <c r="FH274" s="7">
        <v>3</v>
      </c>
      <c r="FI274" s="7">
        <v>0</v>
      </c>
      <c r="FJ274" s="7">
        <v>1</v>
      </c>
      <c r="FK274" s="7">
        <v>0</v>
      </c>
      <c r="FL274" s="4" t="s">
        <v>313</v>
      </c>
      <c r="FM274" s="4" t="s">
        <v>313</v>
      </c>
      <c r="FN274" s="7">
        <v>1</v>
      </c>
      <c r="FO274" s="7">
        <v>55.377000000000002</v>
      </c>
      <c r="FP274" s="7">
        <v>134.99700000000001</v>
      </c>
      <c r="FQ274" s="7">
        <v>139.27099999999999</v>
      </c>
      <c r="FR274" s="7">
        <v>9</v>
      </c>
      <c r="FS274" s="4" t="s">
        <v>1756</v>
      </c>
      <c r="FT274" s="4" t="s">
        <v>323</v>
      </c>
      <c r="FU274" s="4"/>
      <c r="FV274" s="73">
        <v>1</v>
      </c>
      <c r="FW274" s="4" t="s">
        <v>3324</v>
      </c>
      <c r="FX274" s="4" t="s">
        <v>3325</v>
      </c>
      <c r="FY274" s="7">
        <v>48.26</v>
      </c>
      <c r="FZ274" s="7">
        <v>144.84200000000001</v>
      </c>
      <c r="GA274" s="7">
        <v>185.37899999999999</v>
      </c>
      <c r="GB274" s="7">
        <v>6</v>
      </c>
      <c r="GC274" s="4" t="s">
        <v>3326</v>
      </c>
      <c r="GD274" s="4"/>
      <c r="GE274" s="4"/>
      <c r="GF274" s="73">
        <v>0</v>
      </c>
      <c r="GG274" s="4" t="s">
        <v>3327</v>
      </c>
      <c r="GH274" s="4" t="s">
        <v>3328</v>
      </c>
      <c r="GI274" s="7">
        <v>5.5510000000000002</v>
      </c>
      <c r="GJ274" s="7">
        <v>81.322999999999993</v>
      </c>
      <c r="GK274" s="7">
        <v>191.88200000000001</v>
      </c>
      <c r="GL274" s="7">
        <v>3</v>
      </c>
      <c r="GM274" s="7">
        <v>2</v>
      </c>
      <c r="GN274" s="4" t="s">
        <v>3329</v>
      </c>
      <c r="GO274" s="7">
        <v>30.614000000000001</v>
      </c>
      <c r="GP274" s="7">
        <v>30.614000000000001</v>
      </c>
      <c r="GQ274" s="7">
        <v>127.86199999999999</v>
      </c>
      <c r="GR274" s="7">
        <v>1</v>
      </c>
      <c r="GS274" s="7">
        <v>2</v>
      </c>
      <c r="GT274" s="7">
        <v>3</v>
      </c>
      <c r="GU274" s="7">
        <v>0</v>
      </c>
      <c r="GV274" s="7">
        <v>1</v>
      </c>
      <c r="GW274" s="4" t="s">
        <v>965</v>
      </c>
      <c r="GX274" s="7">
        <v>23.224</v>
      </c>
      <c r="GY274" s="7">
        <v>75.891999999999996</v>
      </c>
      <c r="GZ274" s="7">
        <v>76.938999999999993</v>
      </c>
      <c r="HA274" s="7">
        <v>7</v>
      </c>
      <c r="HB274" s="7">
        <v>1</v>
      </c>
      <c r="HC274" s="7">
        <v>1</v>
      </c>
      <c r="HD274" s="7">
        <v>1</v>
      </c>
      <c r="HE274" s="7">
        <v>1</v>
      </c>
      <c r="HF274" s="7">
        <v>1</v>
      </c>
      <c r="HG274" s="7">
        <v>6</v>
      </c>
      <c r="HH274" s="7">
        <v>6</v>
      </c>
      <c r="HI274" s="4" t="s">
        <v>346</v>
      </c>
      <c r="HJ274" s="4" t="s">
        <v>347</v>
      </c>
      <c r="HK274" s="8"/>
      <c r="HL274" s="4" t="s">
        <v>3315</v>
      </c>
      <c r="HM274" s="6">
        <v>44273.499131944445</v>
      </c>
      <c r="HN274" s="6">
        <v>44273.546990740739</v>
      </c>
      <c r="HO274" s="7">
        <v>100</v>
      </c>
      <c r="HP274" s="7">
        <v>4134</v>
      </c>
      <c r="HQ274" s="7">
        <v>1</v>
      </c>
      <c r="HR274" s="6">
        <v>44273.547004560183</v>
      </c>
      <c r="HS274" s="4" t="s">
        <v>314</v>
      </c>
      <c r="HT274" s="4" t="s">
        <v>826</v>
      </c>
      <c r="HU274" s="4" t="s">
        <v>811</v>
      </c>
      <c r="HV274" s="4" t="s">
        <v>3316</v>
      </c>
      <c r="HW274" s="7">
        <v>1</v>
      </c>
      <c r="HX274" s="7">
        <v>2</v>
      </c>
      <c r="HY274" s="7">
        <v>2</v>
      </c>
      <c r="HZ274" s="7">
        <v>2</v>
      </c>
      <c r="IA274" s="7">
        <v>2</v>
      </c>
      <c r="IB274" s="7">
        <v>2</v>
      </c>
      <c r="IC274" s="7">
        <v>2</v>
      </c>
      <c r="ID274" s="7">
        <v>2</v>
      </c>
      <c r="IE274" s="4" t="s">
        <v>3330</v>
      </c>
      <c r="IF274" s="7">
        <v>4</v>
      </c>
      <c r="IG274" s="7">
        <v>0</v>
      </c>
      <c r="IH274" s="4" t="s">
        <v>1646</v>
      </c>
      <c r="II274" s="4" t="s">
        <v>391</v>
      </c>
      <c r="IJ274" s="4"/>
      <c r="IK274" s="73">
        <v>1</v>
      </c>
      <c r="IL274" s="4" t="s">
        <v>428</v>
      </c>
      <c r="IM274" s="73">
        <v>33</v>
      </c>
      <c r="IN274" s="4"/>
      <c r="IO274" s="73">
        <v>1</v>
      </c>
      <c r="IP274" s="4" t="s">
        <v>3331</v>
      </c>
      <c r="IQ274" s="4" t="s">
        <v>1727</v>
      </c>
      <c r="IR274" s="73">
        <v>22</v>
      </c>
      <c r="IS274" s="4"/>
      <c r="IT274" s="73">
        <v>1</v>
      </c>
      <c r="IU274" s="4" t="s">
        <v>1467</v>
      </c>
      <c r="IV274" s="73">
        <v>21</v>
      </c>
      <c r="IW274" s="4"/>
      <c r="IX274" s="73">
        <v>1</v>
      </c>
      <c r="IY274" s="4" t="s">
        <v>3332</v>
      </c>
      <c r="IZ274" s="4" t="s">
        <v>435</v>
      </c>
      <c r="JA274" s="73">
        <v>40</v>
      </c>
      <c r="JB274" s="4"/>
      <c r="JC274" s="73">
        <v>1</v>
      </c>
      <c r="JD274" s="4" t="s">
        <v>635</v>
      </c>
      <c r="JE274" s="73">
        <v>60</v>
      </c>
      <c r="JF274" s="4"/>
      <c r="JG274" s="73">
        <v>1</v>
      </c>
      <c r="JH274" s="4" t="s">
        <v>3333</v>
      </c>
      <c r="JI274" s="7">
        <v>3</v>
      </c>
      <c r="JJ274" s="7">
        <v>0</v>
      </c>
      <c r="JK274" s="7">
        <v>3</v>
      </c>
      <c r="JL274" s="7">
        <v>1</v>
      </c>
      <c r="JM274" s="4" t="s">
        <v>3334</v>
      </c>
      <c r="JN274" s="7">
        <v>1</v>
      </c>
      <c r="JO274" s="7">
        <v>2</v>
      </c>
      <c r="JP274" s="7">
        <v>2</v>
      </c>
      <c r="JQ274" s="7">
        <v>3</v>
      </c>
      <c r="JR274" s="7">
        <v>1</v>
      </c>
      <c r="JS274" s="4" t="s">
        <v>3335</v>
      </c>
      <c r="JT274" s="7">
        <v>1</v>
      </c>
      <c r="JU274" s="7">
        <v>3</v>
      </c>
      <c r="JV274" s="4" t="s">
        <v>3336</v>
      </c>
      <c r="JW274" s="7">
        <v>1</v>
      </c>
      <c r="JX274" s="7">
        <v>3</v>
      </c>
      <c r="JY274" s="7">
        <v>0</v>
      </c>
      <c r="JZ274" s="7">
        <v>1</v>
      </c>
      <c r="KA274" s="7">
        <v>0</v>
      </c>
      <c r="KB274" s="4" t="s">
        <v>313</v>
      </c>
      <c r="KC274" s="4" t="s">
        <v>313</v>
      </c>
      <c r="KD274" s="7">
        <v>1</v>
      </c>
      <c r="KE274" s="7">
        <v>24.202999999999999</v>
      </c>
      <c r="KF274" s="7">
        <v>46.685000000000002</v>
      </c>
      <c r="KG274" s="7">
        <v>55.302999999999997</v>
      </c>
      <c r="KH274" s="7">
        <v>5</v>
      </c>
      <c r="KI274" s="7">
        <v>1</v>
      </c>
      <c r="KJ274" s="7">
        <v>1</v>
      </c>
      <c r="KK274" s="7">
        <v>1</v>
      </c>
      <c r="KL274" s="7">
        <v>1</v>
      </c>
      <c r="KM274" s="7">
        <v>1</v>
      </c>
      <c r="KN274" s="7">
        <v>11</v>
      </c>
      <c r="KO274" s="7">
        <v>1</v>
      </c>
      <c r="KP274" s="4" t="s">
        <v>322</v>
      </c>
      <c r="KQ274" s="4" t="s">
        <v>313</v>
      </c>
      <c r="KR274" s="7">
        <v>1</v>
      </c>
      <c r="KS274" s="4" t="s">
        <v>360</v>
      </c>
      <c r="KT274" s="4" t="s">
        <v>313</v>
      </c>
      <c r="KU274" s="7">
        <v>5</v>
      </c>
      <c r="KV274" s="7">
        <v>3</v>
      </c>
      <c r="KW274" s="7">
        <v>4</v>
      </c>
      <c r="KX274" s="7">
        <v>4</v>
      </c>
      <c r="KY274" s="7">
        <v>4</v>
      </c>
      <c r="KZ274" s="7">
        <v>4</v>
      </c>
      <c r="LA274" s="7">
        <v>5</v>
      </c>
      <c r="LB274" s="7">
        <v>4</v>
      </c>
      <c r="LC274" s="7">
        <v>4</v>
      </c>
      <c r="LD274" s="7">
        <v>4</v>
      </c>
      <c r="LE274" s="7">
        <v>4</v>
      </c>
      <c r="LF274" s="7">
        <v>5</v>
      </c>
      <c r="LG274" s="7">
        <v>3</v>
      </c>
      <c r="LH274" s="7">
        <v>1</v>
      </c>
      <c r="LI274" s="7">
        <v>4</v>
      </c>
      <c r="LJ274" s="7">
        <v>5</v>
      </c>
      <c r="LK274" s="7">
        <v>4</v>
      </c>
      <c r="LL274" s="7">
        <v>4</v>
      </c>
      <c r="LM274" s="7">
        <v>5</v>
      </c>
      <c r="LN274" s="7">
        <v>5</v>
      </c>
      <c r="LO274" s="7">
        <v>5</v>
      </c>
      <c r="LP274" s="7">
        <v>5</v>
      </c>
      <c r="LQ274" s="7">
        <v>5</v>
      </c>
      <c r="LR274" s="7">
        <v>5</v>
      </c>
      <c r="LS274" s="7">
        <v>5</v>
      </c>
      <c r="LT274" s="7">
        <v>3</v>
      </c>
      <c r="LU274" s="7">
        <v>5</v>
      </c>
      <c r="LV274" s="4" t="s">
        <v>3337</v>
      </c>
      <c r="LW274" s="4" t="s">
        <v>3338</v>
      </c>
      <c r="LX274" s="4" t="s">
        <v>3339</v>
      </c>
      <c r="LY274" s="4" t="s">
        <v>3340</v>
      </c>
      <c r="LZ274" s="7">
        <v>54</v>
      </c>
      <c r="MA274">
        <f t="shared" si="233"/>
        <v>4</v>
      </c>
      <c r="MB274">
        <f t="shared" si="234"/>
        <v>12</v>
      </c>
      <c r="MC274">
        <f t="shared" si="235"/>
        <v>5</v>
      </c>
      <c r="MD274">
        <f t="shared" si="236"/>
        <v>5</v>
      </c>
      <c r="ME274">
        <f t="shared" si="266"/>
        <v>50</v>
      </c>
      <c r="MF274">
        <f t="shared" si="267"/>
        <v>0.66666666666666663</v>
      </c>
      <c r="MG274">
        <f t="shared" si="268"/>
        <v>2</v>
      </c>
      <c r="MH274">
        <f t="shared" si="269"/>
        <v>1</v>
      </c>
      <c r="MI274">
        <f t="shared" si="270"/>
        <v>1</v>
      </c>
      <c r="MJ274">
        <f t="shared" si="271"/>
        <v>4.166666666666667</v>
      </c>
      <c r="MK274">
        <f t="shared" si="272"/>
        <v>0.4</v>
      </c>
      <c r="ML274">
        <f t="shared" si="273"/>
        <v>3.6</v>
      </c>
      <c r="MM274">
        <f t="shared" si="274"/>
        <v>0</v>
      </c>
      <c r="MN274">
        <f t="shared" si="275"/>
        <v>3</v>
      </c>
      <c r="MO274">
        <f t="shared" si="276"/>
        <v>0.33333333333333331</v>
      </c>
      <c r="MP274">
        <f t="shared" si="277"/>
        <v>3.5</v>
      </c>
      <c r="MQ274">
        <f t="shared" si="278"/>
        <v>0</v>
      </c>
      <c r="MR274">
        <f t="shared" si="279"/>
        <v>3.3333333333333335</v>
      </c>
      <c r="MS274">
        <f t="shared" si="280"/>
        <v>99.571428571428569</v>
      </c>
      <c r="MT274">
        <f t="shared" si="281"/>
        <v>99.285714285714292</v>
      </c>
      <c r="MU274" s="77">
        <f t="shared" si="237"/>
        <v>1</v>
      </c>
      <c r="MV274">
        <f t="shared" si="238"/>
        <v>0</v>
      </c>
      <c r="MW274">
        <v>1</v>
      </c>
      <c r="MX274">
        <v>1</v>
      </c>
      <c r="MY274">
        <f t="shared" si="239"/>
        <v>0</v>
      </c>
      <c r="MZ274">
        <v>1</v>
      </c>
      <c r="NA274">
        <v>1</v>
      </c>
      <c r="NB274">
        <f t="shared" si="240"/>
        <v>1</v>
      </c>
      <c r="NC274">
        <f t="shared" si="241"/>
        <v>0</v>
      </c>
      <c r="ND274">
        <f t="shared" si="242"/>
        <v>0</v>
      </c>
      <c r="NE274">
        <f t="shared" si="243"/>
        <v>0</v>
      </c>
      <c r="NF274">
        <f t="shared" si="244"/>
        <v>0</v>
      </c>
      <c r="NG274">
        <f t="shared" si="245"/>
        <v>0</v>
      </c>
      <c r="NH274">
        <f t="shared" si="246"/>
        <v>1</v>
      </c>
      <c r="NI274">
        <f t="shared" si="247"/>
        <v>1</v>
      </c>
      <c r="NJ274">
        <f t="shared" si="248"/>
        <v>1</v>
      </c>
      <c r="NK274">
        <f t="shared" si="249"/>
        <v>1</v>
      </c>
      <c r="NL274">
        <f t="shared" si="250"/>
        <v>1</v>
      </c>
      <c r="NM274">
        <f t="shared" si="251"/>
        <v>1</v>
      </c>
      <c r="NN274" s="77">
        <f t="shared" si="252"/>
        <v>0.5</v>
      </c>
      <c r="NO274" s="77">
        <f t="shared" si="253"/>
        <v>0</v>
      </c>
      <c r="NP274" s="77">
        <f t="shared" si="254"/>
        <v>1</v>
      </c>
      <c r="NQ274" s="77">
        <f t="shared" si="255"/>
        <v>1</v>
      </c>
      <c r="NR274" s="77">
        <f t="shared" si="256"/>
        <v>1</v>
      </c>
      <c r="NS274" s="77">
        <f t="shared" si="257"/>
        <v>1</v>
      </c>
      <c r="NT274" s="77">
        <f t="shared" si="258"/>
        <v>1</v>
      </c>
      <c r="NU274" s="77">
        <f t="shared" si="259"/>
        <v>0</v>
      </c>
      <c r="NV274" s="77">
        <f t="shared" si="260"/>
        <v>0</v>
      </c>
      <c r="NW274" s="77" t="e">
        <f>IF(LEN(VLOOKUP(I:I,#REF!, 2, 0))=0, "", VLOOKUP(I:I,#REF!, 2, 0))</f>
        <v>#REF!</v>
      </c>
      <c r="NX274" s="77" t="e">
        <f>IF(LEN(VLOOKUP(I:I,#REF!, 3, 0))=0, "", VLOOKUP(I:I,#REF!, 3, 0))</f>
        <v>#REF!</v>
      </c>
      <c r="NY274" s="77">
        <f t="shared" si="282"/>
        <v>0.66666666666666663</v>
      </c>
      <c r="NZ274" s="77">
        <f t="shared" si="283"/>
        <v>1</v>
      </c>
      <c r="OA274" s="77">
        <f t="shared" si="284"/>
        <v>0</v>
      </c>
      <c r="OB274" s="77">
        <f t="shared" si="261"/>
        <v>0.16666666666666666</v>
      </c>
      <c r="OC274">
        <f t="shared" si="262"/>
        <v>0.5</v>
      </c>
      <c r="OD274" s="77">
        <f t="shared" si="285"/>
        <v>0</v>
      </c>
      <c r="OE274">
        <f t="shared" si="263"/>
        <v>0.76666666666666672</v>
      </c>
      <c r="OF274">
        <f t="shared" si="264"/>
        <v>0.90909090909090906</v>
      </c>
      <c r="OG274" t="e">
        <f t="shared" si="286"/>
        <v>#REF!</v>
      </c>
      <c r="OH274">
        <f t="shared" si="265"/>
        <v>0.41666666666666669</v>
      </c>
      <c r="OI274">
        <f t="shared" si="287"/>
        <v>0.25</v>
      </c>
      <c r="OJ274" s="77">
        <f t="shared" si="288"/>
        <v>0.5</v>
      </c>
      <c r="OK274" t="e">
        <f>IF(LEN(VLOOKUP(I:I,#REF!, 2, 0))=0, "", VLOOKUP(I:I,#REF!, 2, 0))</f>
        <v>#REF!</v>
      </c>
      <c r="OL274" t="e">
        <f>IF(LEN(VLOOKUP(I:I,#REF!, 3, 0))=0, "", VLOOKUP(I:I,#REF!, 3, 0))</f>
        <v>#REF!</v>
      </c>
      <c r="OM274" t="s">
        <v>353</v>
      </c>
      <c r="ON274" t="s">
        <v>353</v>
      </c>
      <c r="OO274" s="1">
        <v>1</v>
      </c>
      <c r="OP274">
        <f t="shared" si="289"/>
        <v>10</v>
      </c>
      <c r="OQ274">
        <v>0</v>
      </c>
      <c r="OR274">
        <v>9</v>
      </c>
      <c r="OS274">
        <f t="shared" si="290"/>
        <v>4</v>
      </c>
    </row>
    <row r="275" spans="1:409" ht="18" customHeight="1">
      <c r="C275">
        <v>1</v>
      </c>
      <c r="E275">
        <v>1</v>
      </c>
      <c r="F275" t="s">
        <v>353</v>
      </c>
      <c r="G275" t="s">
        <v>353</v>
      </c>
      <c r="H275" s="110" t="s">
        <v>3341</v>
      </c>
      <c r="I275" s="110" t="s">
        <v>3341</v>
      </c>
      <c r="J275" s="5"/>
      <c r="K275" s="6">
        <v>44270.815405092595</v>
      </c>
      <c r="L275" s="6">
        <v>44270.990173611113</v>
      </c>
      <c r="M275" s="7">
        <v>72</v>
      </c>
      <c r="N275" s="7">
        <v>2</v>
      </c>
      <c r="O275" s="73">
        <v>1</v>
      </c>
      <c r="P275" s="4" t="s">
        <v>313</v>
      </c>
      <c r="Q275" s="7">
        <v>15100</v>
      </c>
      <c r="R275" s="7">
        <v>0</v>
      </c>
      <c r="S275" s="6">
        <v>44277.990248148148</v>
      </c>
      <c r="T275" s="4" t="s">
        <v>314</v>
      </c>
      <c r="U275" s="4" t="s">
        <v>2136</v>
      </c>
      <c r="V275" s="4" t="s">
        <v>2137</v>
      </c>
      <c r="W275" s="4" t="s">
        <v>979</v>
      </c>
      <c r="X275" s="7">
        <v>53.118000000000002</v>
      </c>
      <c r="Y275" s="7">
        <v>125.627</v>
      </c>
      <c r="Z275" s="7">
        <v>127.83</v>
      </c>
      <c r="AA275" s="7">
        <v>8</v>
      </c>
      <c r="AB275" s="7">
        <v>2</v>
      </c>
      <c r="AC275" s="7">
        <v>1</v>
      </c>
      <c r="AD275" s="7">
        <v>2</v>
      </c>
      <c r="AE275" s="7">
        <v>2</v>
      </c>
      <c r="AF275" s="7">
        <v>3</v>
      </c>
      <c r="AG275" s="7">
        <v>3</v>
      </c>
      <c r="AH275" s="7">
        <v>1</v>
      </c>
      <c r="AI275" s="7">
        <v>0</v>
      </c>
      <c r="AJ275" s="4" t="s">
        <v>3342</v>
      </c>
      <c r="AK275" s="7">
        <v>19.260000000000002</v>
      </c>
      <c r="AL275" s="7">
        <v>33.630000000000003</v>
      </c>
      <c r="AM275" s="7">
        <v>37.668999999999997</v>
      </c>
      <c r="AN275" s="7">
        <v>4</v>
      </c>
      <c r="AO275" s="7">
        <v>3</v>
      </c>
      <c r="AP275" s="7">
        <v>1</v>
      </c>
      <c r="AQ275" s="7">
        <v>333.16300000000001</v>
      </c>
      <c r="AR275" s="7">
        <v>333.16300000000001</v>
      </c>
      <c r="AS275" s="7">
        <v>335.34300000000002</v>
      </c>
      <c r="AT275" s="7">
        <v>1</v>
      </c>
      <c r="AU275" s="7">
        <v>151.46199999999999</v>
      </c>
      <c r="AV275" s="7">
        <v>884.41800000000001</v>
      </c>
      <c r="AW275" s="7">
        <v>990.51300000000003</v>
      </c>
      <c r="AX275" s="7">
        <v>8</v>
      </c>
      <c r="AY275" s="4" t="s">
        <v>1788</v>
      </c>
      <c r="AZ275" s="4" t="s">
        <v>331</v>
      </c>
      <c r="BA275" s="4"/>
      <c r="BB275" s="73">
        <v>0</v>
      </c>
      <c r="BC275" s="4" t="s">
        <v>3343</v>
      </c>
      <c r="BD275" s="7">
        <v>0</v>
      </c>
      <c r="BE275" s="7">
        <v>0</v>
      </c>
      <c r="BF275" s="7">
        <v>1638.1410000000001</v>
      </c>
      <c r="BG275" s="7">
        <v>0</v>
      </c>
      <c r="BH275" s="7">
        <v>14.237</v>
      </c>
      <c r="BI275" s="7">
        <v>36.027000000000001</v>
      </c>
      <c r="BJ275" s="7">
        <v>37.381999999999998</v>
      </c>
      <c r="BK275" s="7">
        <v>3</v>
      </c>
      <c r="BL275" s="4" t="s">
        <v>479</v>
      </c>
      <c r="BM275" s="7">
        <v>0</v>
      </c>
      <c r="BN275" s="7">
        <v>0</v>
      </c>
      <c r="BO275" s="7">
        <v>99.531000000000006</v>
      </c>
      <c r="BP275" s="7">
        <v>0</v>
      </c>
      <c r="BQ275" s="7">
        <v>100</v>
      </c>
      <c r="BR275" s="7">
        <v>85</v>
      </c>
      <c r="BS275" s="7">
        <v>2097.6869999999999</v>
      </c>
      <c r="BT275" s="7">
        <v>2477.9569999999999</v>
      </c>
      <c r="BU275" s="7">
        <v>2494.652</v>
      </c>
      <c r="BV275" s="7">
        <v>9</v>
      </c>
      <c r="BW275" s="4" t="s">
        <v>3344</v>
      </c>
      <c r="BX275" s="4" t="s">
        <v>508</v>
      </c>
      <c r="BY275" s="4"/>
      <c r="BZ275" s="73">
        <v>0</v>
      </c>
      <c r="CA275" s="4" t="s">
        <v>3345</v>
      </c>
      <c r="CB275" s="7">
        <v>0</v>
      </c>
      <c r="CC275" s="7">
        <v>0</v>
      </c>
      <c r="CD275" s="7">
        <v>60.628</v>
      </c>
      <c r="CE275" s="7">
        <v>0</v>
      </c>
      <c r="CF275" s="7">
        <v>95</v>
      </c>
      <c r="CG275" s="7">
        <v>80</v>
      </c>
      <c r="CH275" s="7">
        <v>38.06</v>
      </c>
      <c r="CI275" s="7">
        <v>91.456000000000003</v>
      </c>
      <c r="CJ275" s="7">
        <v>112.07299999999999</v>
      </c>
      <c r="CK275" s="7">
        <v>4</v>
      </c>
      <c r="CL275" s="97" t="s">
        <v>413</v>
      </c>
      <c r="CM275" s="94" t="s">
        <v>414</v>
      </c>
      <c r="CN275" s="7">
        <v>4641.8459999999995</v>
      </c>
      <c r="CO275" s="7">
        <v>4763.2190000000001</v>
      </c>
      <c r="CP275" s="7">
        <v>4872.3729999999996</v>
      </c>
      <c r="CQ275" s="7">
        <v>2</v>
      </c>
      <c r="CR275" s="7">
        <v>75</v>
      </c>
      <c r="CS275" s="7">
        <v>70</v>
      </c>
      <c r="CT275" s="7">
        <v>2</v>
      </c>
      <c r="CU275" s="7">
        <v>2</v>
      </c>
      <c r="CV275" s="4" t="s">
        <v>3346</v>
      </c>
      <c r="CW275" s="7">
        <v>0</v>
      </c>
      <c r="CX275" s="7">
        <v>0</v>
      </c>
      <c r="CY275" s="7">
        <v>469.46600000000001</v>
      </c>
      <c r="CZ275" s="7">
        <v>0</v>
      </c>
      <c r="DA275" s="7">
        <v>14.367000000000001</v>
      </c>
      <c r="DB275" s="7">
        <v>72.197999999999993</v>
      </c>
      <c r="DC275" s="7">
        <v>96.525999999999996</v>
      </c>
      <c r="DD275" s="7">
        <v>6</v>
      </c>
      <c r="DE275" s="4" t="s">
        <v>479</v>
      </c>
      <c r="DF275" s="7">
        <v>0</v>
      </c>
      <c r="DG275" s="7">
        <v>0</v>
      </c>
      <c r="DH275" s="7">
        <v>51.497</v>
      </c>
      <c r="DI275" s="7">
        <v>0</v>
      </c>
      <c r="DJ275" s="7">
        <v>100</v>
      </c>
      <c r="DK275" s="7">
        <v>92</v>
      </c>
      <c r="DL275" s="7">
        <v>889.47199999999998</v>
      </c>
      <c r="DM275" s="7">
        <v>2344.0940000000001</v>
      </c>
      <c r="DN275" s="7">
        <v>2389.9389999999999</v>
      </c>
      <c r="DO275" s="7">
        <v>11</v>
      </c>
      <c r="DP275" s="4" t="s">
        <v>3347</v>
      </c>
      <c r="DQ275" s="4" t="s">
        <v>320</v>
      </c>
      <c r="DR275" s="4"/>
      <c r="DS275" s="73">
        <v>-888</v>
      </c>
      <c r="DT275" s="4" t="s">
        <v>313</v>
      </c>
      <c r="DU275" s="4" t="s">
        <v>353</v>
      </c>
      <c r="DV275" s="4" t="s">
        <v>353</v>
      </c>
      <c r="DW275" s="4" t="s">
        <v>353</v>
      </c>
      <c r="DX275" s="4" t="s">
        <v>353</v>
      </c>
      <c r="DY275" s="4" t="s">
        <v>353</v>
      </c>
      <c r="DZ275" s="4" t="s">
        <v>353</v>
      </c>
      <c r="EA275" s="4" t="s">
        <v>353</v>
      </c>
      <c r="EB275" s="4" t="s">
        <v>353</v>
      </c>
      <c r="EC275" s="4" t="s">
        <v>353</v>
      </c>
      <c r="ED275" s="4" t="s">
        <v>353</v>
      </c>
      <c r="EE275" s="94" t="s">
        <v>353</v>
      </c>
      <c r="EF275" s="94" t="s">
        <v>353</v>
      </c>
      <c r="EG275" s="4" t="s">
        <v>353</v>
      </c>
      <c r="EH275" s="4" t="s">
        <v>353</v>
      </c>
      <c r="EI275" s="4" t="s">
        <v>353</v>
      </c>
      <c r="EJ275" s="4" t="s">
        <v>353</v>
      </c>
      <c r="EK275" s="4" t="s">
        <v>353</v>
      </c>
      <c r="EL275" s="4" t="s">
        <v>353</v>
      </c>
      <c r="EM275" s="4" t="s">
        <v>353</v>
      </c>
      <c r="EN275" s="4" t="s">
        <v>353</v>
      </c>
      <c r="EO275" s="4" t="s">
        <v>353</v>
      </c>
      <c r="EP275" s="4" t="s">
        <v>353</v>
      </c>
      <c r="EQ275" s="4" t="s">
        <v>353</v>
      </c>
      <c r="ER275" s="4" t="s">
        <v>353</v>
      </c>
      <c r="ES275" s="4" t="s">
        <v>353</v>
      </c>
      <c r="ET275" s="4" t="s">
        <v>353</v>
      </c>
      <c r="EU275" s="4" t="s">
        <v>353</v>
      </c>
      <c r="EV275" s="4" t="s">
        <v>353</v>
      </c>
      <c r="EW275" s="4" t="s">
        <v>353</v>
      </c>
      <c r="EX275" s="4" t="s">
        <v>353</v>
      </c>
      <c r="EY275" s="4" t="s">
        <v>353</v>
      </c>
      <c r="EZ275" s="4" t="s">
        <v>353</v>
      </c>
      <c r="FA275" s="4" t="s">
        <v>353</v>
      </c>
      <c r="FB275" s="4" t="s">
        <v>353</v>
      </c>
      <c r="FC275" s="4" t="s">
        <v>353</v>
      </c>
      <c r="FD275" s="4" t="s">
        <v>353</v>
      </c>
      <c r="FE275" s="4" t="s">
        <v>353</v>
      </c>
      <c r="FF275" s="4" t="s">
        <v>353</v>
      </c>
      <c r="FG275" s="4" t="s">
        <v>353</v>
      </c>
      <c r="FH275" s="4" t="s">
        <v>353</v>
      </c>
      <c r="FI275" s="4" t="s">
        <v>353</v>
      </c>
      <c r="FJ275" s="4" t="s">
        <v>353</v>
      </c>
      <c r="FK275" s="4" t="s">
        <v>353</v>
      </c>
      <c r="FL275" s="4" t="s">
        <v>353</v>
      </c>
      <c r="FM275" s="4" t="s">
        <v>353</v>
      </c>
      <c r="FN275" s="4" t="s">
        <v>353</v>
      </c>
      <c r="FO275" s="4" t="s">
        <v>353</v>
      </c>
      <c r="FP275" s="4" t="s">
        <v>353</v>
      </c>
      <c r="FQ275" s="4" t="s">
        <v>353</v>
      </c>
      <c r="FR275" s="4" t="s">
        <v>353</v>
      </c>
      <c r="FS275" s="4" t="s">
        <v>353</v>
      </c>
      <c r="FT275" s="4" t="s">
        <v>320</v>
      </c>
      <c r="FU275" s="4"/>
      <c r="FV275" s="73">
        <v>-999</v>
      </c>
      <c r="FW275" s="4" t="s">
        <v>353</v>
      </c>
      <c r="FX275" s="4" t="s">
        <v>353</v>
      </c>
      <c r="FY275" s="4" t="s">
        <v>353</v>
      </c>
      <c r="FZ275" s="4" t="s">
        <v>353</v>
      </c>
      <c r="GA275" s="4" t="s">
        <v>353</v>
      </c>
      <c r="GB275" s="4" t="s">
        <v>353</v>
      </c>
      <c r="GC275" s="4" t="s">
        <v>353</v>
      </c>
      <c r="GD275" s="4" t="s">
        <v>320</v>
      </c>
      <c r="GE275" s="4"/>
      <c r="GF275" s="73">
        <v>-999</v>
      </c>
      <c r="GG275" s="4" t="s">
        <v>353</v>
      </c>
      <c r="GH275" s="4" t="s">
        <v>353</v>
      </c>
      <c r="GI275" s="4" t="s">
        <v>353</v>
      </c>
      <c r="GJ275" s="4" t="s">
        <v>353</v>
      </c>
      <c r="GK275" s="4" t="s">
        <v>353</v>
      </c>
      <c r="GL275" s="4" t="s">
        <v>353</v>
      </c>
      <c r="GM275" s="4" t="s">
        <v>353</v>
      </c>
      <c r="GN275" s="4" t="s">
        <v>353</v>
      </c>
      <c r="GO275" s="4" t="s">
        <v>353</v>
      </c>
      <c r="GP275" s="4" t="s">
        <v>353</v>
      </c>
      <c r="GQ275" s="4" t="s">
        <v>353</v>
      </c>
      <c r="GR275" s="4" t="s">
        <v>353</v>
      </c>
      <c r="GS275" s="4" t="s">
        <v>353</v>
      </c>
      <c r="GT275" s="4" t="s">
        <v>353</v>
      </c>
      <c r="GU275" s="4" t="s">
        <v>353</v>
      </c>
      <c r="GV275" s="4" t="s">
        <v>353</v>
      </c>
      <c r="GW275" s="4" t="s">
        <v>353</v>
      </c>
      <c r="GX275" s="4" t="s">
        <v>353</v>
      </c>
      <c r="GY275" s="4" t="s">
        <v>353</v>
      </c>
      <c r="GZ275" s="4" t="s">
        <v>353</v>
      </c>
      <c r="HA275" s="4" t="s">
        <v>353</v>
      </c>
      <c r="HB275" s="4" t="s">
        <v>353</v>
      </c>
      <c r="HC275" s="4" t="s">
        <v>353</v>
      </c>
      <c r="HD275" s="4" t="s">
        <v>353</v>
      </c>
      <c r="HE275" s="4" t="s">
        <v>353</v>
      </c>
      <c r="HF275" s="4" t="s">
        <v>353</v>
      </c>
      <c r="HG275" s="4" t="s">
        <v>353</v>
      </c>
      <c r="HH275" s="4" t="s">
        <v>353</v>
      </c>
      <c r="HI275" s="4" t="s">
        <v>346</v>
      </c>
      <c r="HJ275" s="4" t="s">
        <v>347</v>
      </c>
      <c r="HK275" s="8"/>
      <c r="HL275" s="4" t="s">
        <v>3341</v>
      </c>
      <c r="HM275" s="9"/>
      <c r="HN275" s="9"/>
      <c r="HO275" s="9"/>
      <c r="HP275" s="9"/>
      <c r="HQ275" s="9"/>
      <c r="HR275" s="9"/>
      <c r="HS275" s="9"/>
      <c r="HT275" s="9"/>
      <c r="HU275" s="9"/>
      <c r="HV275" s="9"/>
      <c r="HW275" s="9"/>
      <c r="HX275" s="9"/>
      <c r="HY275" s="9"/>
      <c r="HZ275" s="9"/>
      <c r="IA275" s="9"/>
      <c r="IB275" s="9"/>
      <c r="IC275" s="9"/>
      <c r="ID275" s="9"/>
      <c r="IE275" s="9"/>
      <c r="IF275" s="9"/>
      <c r="IG275" s="9"/>
      <c r="IH275" s="9"/>
      <c r="II275" s="9" t="s">
        <v>320</v>
      </c>
      <c r="IJ275" s="9"/>
      <c r="IK275" s="7">
        <v>-999</v>
      </c>
      <c r="IL275" s="9"/>
      <c r="IM275" s="9" t="s">
        <v>320</v>
      </c>
      <c r="IN275" s="9"/>
      <c r="IO275" s="73">
        <v>-999</v>
      </c>
      <c r="IP275" s="9"/>
      <c r="IQ275" s="9"/>
      <c r="IR275" s="9" t="s">
        <v>320</v>
      </c>
      <c r="IS275" s="9"/>
      <c r="IT275" s="7">
        <v>-999</v>
      </c>
      <c r="IU275" s="9"/>
      <c r="IV275" s="9" t="s">
        <v>320</v>
      </c>
      <c r="IW275" s="9"/>
      <c r="IX275" s="7">
        <v>-999</v>
      </c>
      <c r="IY275" s="9"/>
      <c r="IZ275" s="9"/>
      <c r="JA275" s="9" t="s">
        <v>320</v>
      </c>
      <c r="JB275" s="9"/>
      <c r="JC275" s="7">
        <v>-999</v>
      </c>
      <c r="JD275" s="9"/>
      <c r="JE275" s="9" t="s">
        <v>320</v>
      </c>
      <c r="JF275" s="9"/>
      <c r="JG275" s="7">
        <v>-999</v>
      </c>
      <c r="JH275" s="9"/>
      <c r="JI275" s="9"/>
      <c r="JJ275" s="9"/>
      <c r="JK275" s="9"/>
      <c r="JL275" s="9"/>
      <c r="JM275" s="9"/>
      <c r="JN275" s="9"/>
      <c r="JO275" s="9"/>
      <c r="JP275" s="9"/>
      <c r="JQ275" s="9"/>
      <c r="JR275" s="9"/>
      <c r="JS275" s="9"/>
      <c r="JT275" s="9"/>
      <c r="JU275" s="9"/>
      <c r="JV275" s="9"/>
      <c r="JW275" s="9"/>
      <c r="JX275" s="9"/>
      <c r="JY275" s="9"/>
      <c r="JZ275" s="9"/>
      <c r="KA275" s="9"/>
      <c r="KB275" s="9"/>
      <c r="KC275" s="9"/>
      <c r="KD275" s="9"/>
      <c r="KE275" s="9"/>
      <c r="KF275" s="9"/>
      <c r="KG275" s="9"/>
      <c r="KH275" s="9"/>
      <c r="KI275" s="9"/>
      <c r="KJ275" s="9"/>
      <c r="KK275" s="9"/>
      <c r="KL275" s="9"/>
      <c r="KM275" s="9"/>
      <c r="KN275" s="9"/>
      <c r="KO275" s="9"/>
      <c r="KP275" s="9"/>
      <c r="KQ275" s="9"/>
      <c r="KR275" s="9"/>
      <c r="KS275" s="9"/>
      <c r="KT275" s="9"/>
      <c r="KU275" s="9"/>
      <c r="KV275" s="9"/>
      <c r="KW275" s="9"/>
      <c r="KX275" s="9"/>
      <c r="KY275" s="9"/>
      <c r="KZ275" s="9"/>
      <c r="LA275" s="9"/>
      <c r="LB275" s="9"/>
      <c r="LC275" s="9"/>
      <c r="LD275" s="9"/>
      <c r="LE275" s="9"/>
      <c r="LF275" s="9"/>
      <c r="LG275" s="9"/>
      <c r="LH275" s="9"/>
      <c r="LI275" s="9"/>
      <c r="LJ275" s="9"/>
      <c r="LK275" s="9"/>
      <c r="LL275" s="9"/>
      <c r="LM275" s="9"/>
      <c r="LN275" s="9"/>
      <c r="LO275" s="9"/>
      <c r="LP275" s="9"/>
      <c r="LQ275" s="9"/>
      <c r="LR275" s="9"/>
      <c r="LS275" s="9"/>
      <c r="LT275" s="9"/>
      <c r="LU275" s="9"/>
      <c r="LV275" s="9"/>
      <c r="LW275" s="9"/>
      <c r="LX275" s="9"/>
      <c r="LY275" s="9"/>
      <c r="LZ275" s="9"/>
      <c r="MA275">
        <f t="shared" si="233"/>
        <v>11</v>
      </c>
      <c r="MB275" t="str">
        <f t="shared" si="234"/>
        <v/>
      </c>
      <c r="MC275" t="str">
        <f t="shared" si="235"/>
        <v/>
      </c>
      <c r="MD275" t="str">
        <f t="shared" si="236"/>
        <v/>
      </c>
      <c r="ME275" t="str">
        <f t="shared" si="266"/>
        <v/>
      </c>
      <c r="MF275">
        <f t="shared" si="267"/>
        <v>1.8333333333333333</v>
      </c>
      <c r="MG275" t="str">
        <f t="shared" si="268"/>
        <v/>
      </c>
      <c r="MH275" t="str">
        <f t="shared" si="269"/>
        <v/>
      </c>
      <c r="MI275" t="str">
        <f t="shared" si="270"/>
        <v/>
      </c>
      <c r="MJ275" t="str">
        <f t="shared" si="271"/>
        <v/>
      </c>
      <c r="MK275">
        <f t="shared" si="272"/>
        <v>1.3333333333333333</v>
      </c>
      <c r="ML275">
        <f t="shared" si="273"/>
        <v>2.3333333333333335</v>
      </c>
      <c r="MM275" t="str">
        <f t="shared" si="274"/>
        <v/>
      </c>
      <c r="MN275" t="str">
        <f t="shared" si="275"/>
        <v/>
      </c>
      <c r="MO275">
        <f t="shared" si="276"/>
        <v>1.3333333333333333</v>
      </c>
      <c r="MP275">
        <f t="shared" si="277"/>
        <v>2.3333333333333335</v>
      </c>
      <c r="MQ275" t="str">
        <f t="shared" si="278"/>
        <v/>
      </c>
      <c r="MR275" t="str">
        <f t="shared" si="279"/>
        <v/>
      </c>
      <c r="MS275">
        <f t="shared" si="280"/>
        <v>92.5</v>
      </c>
      <c r="MT275">
        <f t="shared" si="281"/>
        <v>81.75</v>
      </c>
      <c r="MU275" s="77">
        <f t="shared" si="237"/>
        <v>0</v>
      </c>
      <c r="MV275">
        <f t="shared" si="238"/>
        <v>0</v>
      </c>
      <c r="MW275">
        <v>1</v>
      </c>
      <c r="MX275">
        <v>1</v>
      </c>
      <c r="MY275">
        <f t="shared" si="239"/>
        <v>0</v>
      </c>
      <c r="NB275" t="str">
        <f t="shared" si="240"/>
        <v/>
      </c>
      <c r="NC275" t="str">
        <f t="shared" si="241"/>
        <v/>
      </c>
      <c r="ND275" t="str">
        <f t="shared" si="242"/>
        <v/>
      </c>
      <c r="NE275" t="str">
        <f t="shared" si="243"/>
        <v/>
      </c>
      <c r="NF275" t="str">
        <f t="shared" si="244"/>
        <v/>
      </c>
      <c r="NG275" t="str">
        <f t="shared" si="245"/>
        <v/>
      </c>
      <c r="NH275" t="str">
        <f t="shared" si="246"/>
        <v/>
      </c>
      <c r="NI275" t="str">
        <f t="shared" si="247"/>
        <v/>
      </c>
      <c r="NJ275" t="str">
        <f t="shared" si="248"/>
        <v/>
      </c>
      <c r="NK275" t="str">
        <f t="shared" si="249"/>
        <v/>
      </c>
      <c r="NL275" t="str">
        <f t="shared" si="250"/>
        <v/>
      </c>
      <c r="NM275" t="str">
        <f t="shared" si="251"/>
        <v/>
      </c>
      <c r="NN275" s="77" t="str">
        <f t="shared" si="252"/>
        <v/>
      </c>
      <c r="NO275" s="77" t="str">
        <f t="shared" si="253"/>
        <v/>
      </c>
      <c r="NP275" s="77" t="str">
        <f t="shared" si="254"/>
        <v/>
      </c>
      <c r="NQ275" s="77" t="str">
        <f t="shared" si="255"/>
        <v/>
      </c>
      <c r="NR275" s="77" t="str">
        <f t="shared" si="256"/>
        <v/>
      </c>
      <c r="NS275" s="77" t="str">
        <f t="shared" si="257"/>
        <v/>
      </c>
      <c r="NT275" s="77" t="str">
        <f t="shared" si="258"/>
        <v/>
      </c>
      <c r="NU275" s="77" t="str">
        <f t="shared" si="259"/>
        <v/>
      </c>
      <c r="NV275" s="77" t="str">
        <f t="shared" si="260"/>
        <v/>
      </c>
      <c r="NW275" s="77" t="e">
        <f>IF(LEN(VLOOKUP(I:I,#REF!, 2, 0))=0, "", VLOOKUP(I:I,#REF!, 2, 0))</f>
        <v>#REF!</v>
      </c>
      <c r="NX275" s="77" t="e">
        <f>IF(LEN(VLOOKUP(I:I,#REF!, 3, 0))=0, "", VLOOKUP(I:I,#REF!, 3, 0))</f>
        <v>#REF!</v>
      </c>
      <c r="NY275" s="77">
        <f t="shared" si="282"/>
        <v>0.5</v>
      </c>
      <c r="NZ275" s="77">
        <f t="shared" si="283"/>
        <v>1</v>
      </c>
      <c r="OA275" s="77">
        <f t="shared" si="284"/>
        <v>0</v>
      </c>
      <c r="OB275" s="77" t="str">
        <f t="shared" si="261"/>
        <v/>
      </c>
      <c r="OC275" t="str">
        <f t="shared" si="262"/>
        <v/>
      </c>
      <c r="OD275" s="77" t="str">
        <f t="shared" si="285"/>
        <v/>
      </c>
      <c r="OE275" t="str">
        <f t="shared" si="263"/>
        <v/>
      </c>
      <c r="OF275" t="str">
        <f t="shared" si="264"/>
        <v/>
      </c>
      <c r="OG275" t="str">
        <f t="shared" si="286"/>
        <v/>
      </c>
      <c r="OH275">
        <f t="shared" si="265"/>
        <v>0.5</v>
      </c>
      <c r="OI275">
        <f t="shared" si="287"/>
        <v>0</v>
      </c>
      <c r="OJ275" s="77">
        <f t="shared" si="288"/>
        <v>1</v>
      </c>
      <c r="OK275" t="e">
        <f>IF(LEN(VLOOKUP(I:I,#REF!, 2, 0))=0, "", VLOOKUP(I:I,#REF!, 2, 0))</f>
        <v>#REF!</v>
      </c>
      <c r="OL275" t="e">
        <f>IF(LEN(VLOOKUP(I:I,#REF!, 3, 0))=0, "", VLOOKUP(I:I,#REF!, 3, 0))</f>
        <v>#REF!</v>
      </c>
      <c r="OM275" t="s">
        <v>353</v>
      </c>
      <c r="ON275" t="s">
        <v>353</v>
      </c>
      <c r="OO275" s="161">
        <v>0</v>
      </c>
      <c r="OP275" t="str">
        <f t="shared" si="289"/>
        <v/>
      </c>
      <c r="OQ275">
        <v>0</v>
      </c>
      <c r="OR275">
        <v>9</v>
      </c>
      <c r="OS275">
        <f t="shared" si="290"/>
        <v>10</v>
      </c>
    </row>
    <row r="276" spans="1:409" ht="18" customHeight="1">
      <c r="F276" t="s">
        <v>353</v>
      </c>
      <c r="G276" t="s">
        <v>353</v>
      </c>
      <c r="H276" s="110" t="s">
        <v>3348</v>
      </c>
      <c r="I276" s="110" t="s">
        <v>3348</v>
      </c>
      <c r="J276" s="5"/>
      <c r="K276" s="6">
        <v>44270.545740740738</v>
      </c>
      <c r="L276" s="6">
        <v>44270.688449074078</v>
      </c>
      <c r="M276" s="7">
        <v>100</v>
      </c>
      <c r="N276" s="7">
        <v>2</v>
      </c>
      <c r="O276" s="73">
        <v>1</v>
      </c>
      <c r="P276" s="4" t="s">
        <v>313</v>
      </c>
      <c r="Q276" s="7">
        <v>12330</v>
      </c>
      <c r="R276" s="7">
        <v>1</v>
      </c>
      <c r="S276" s="6">
        <v>44270.688464629631</v>
      </c>
      <c r="T276" s="4" t="s">
        <v>314</v>
      </c>
      <c r="U276" s="4" t="s">
        <v>2136</v>
      </c>
      <c r="V276" s="4" t="s">
        <v>2137</v>
      </c>
      <c r="W276" s="4" t="s">
        <v>979</v>
      </c>
      <c r="X276" s="7">
        <v>39.651000000000003</v>
      </c>
      <c r="Y276" s="7">
        <v>59.631</v>
      </c>
      <c r="Z276" s="7">
        <v>60.972000000000001</v>
      </c>
      <c r="AA276" s="7">
        <v>12</v>
      </c>
      <c r="AB276" s="7">
        <v>4</v>
      </c>
      <c r="AC276" s="7">
        <v>0</v>
      </c>
      <c r="AD276" s="7">
        <v>1</v>
      </c>
      <c r="AE276" s="7">
        <v>2</v>
      </c>
      <c r="AF276" s="7">
        <v>2</v>
      </c>
      <c r="AG276" s="7">
        <v>3</v>
      </c>
      <c r="AH276" s="7">
        <v>0</v>
      </c>
      <c r="AI276" s="7">
        <v>0</v>
      </c>
      <c r="AJ276" s="4" t="s">
        <v>3349</v>
      </c>
      <c r="AK276" s="7">
        <v>2.0499999999999998</v>
      </c>
      <c r="AL276" s="7">
        <v>5.5359999999999996</v>
      </c>
      <c r="AM276" s="7">
        <v>8.048</v>
      </c>
      <c r="AN276" s="7">
        <v>3</v>
      </c>
      <c r="AO276" s="7">
        <v>4</v>
      </c>
      <c r="AP276" s="7">
        <v>0</v>
      </c>
      <c r="AQ276" s="7">
        <v>12.61</v>
      </c>
      <c r="AR276" s="7">
        <v>622.48699999999997</v>
      </c>
      <c r="AS276" s="7">
        <v>715.51099999999997</v>
      </c>
      <c r="AT276" s="7">
        <v>4</v>
      </c>
      <c r="AU276" s="7">
        <v>80.623000000000005</v>
      </c>
      <c r="AV276" s="7">
        <v>89.379000000000005</v>
      </c>
      <c r="AW276" s="7">
        <v>180.68600000000001</v>
      </c>
      <c r="AX276" s="7">
        <v>3</v>
      </c>
      <c r="AY276" s="4" t="s">
        <v>360</v>
      </c>
      <c r="AZ276" s="4" t="s">
        <v>360</v>
      </c>
      <c r="BA276" s="4"/>
      <c r="BB276" s="73">
        <v>0</v>
      </c>
      <c r="BC276" s="4" t="s">
        <v>3350</v>
      </c>
      <c r="BD276" s="7">
        <v>394.04</v>
      </c>
      <c r="BE276" s="7">
        <v>1181.6389999999999</v>
      </c>
      <c r="BF276" s="7">
        <v>1183.087</v>
      </c>
      <c r="BG276" s="7">
        <v>9</v>
      </c>
      <c r="BH276" s="7">
        <v>4.49</v>
      </c>
      <c r="BI276" s="7">
        <v>14.28</v>
      </c>
      <c r="BJ276" s="7">
        <v>16.555</v>
      </c>
      <c r="BK276" s="7">
        <v>3</v>
      </c>
      <c r="BL276" s="4" t="s">
        <v>377</v>
      </c>
      <c r="BM276" s="7">
        <v>3.1880000000000002</v>
      </c>
      <c r="BN276" s="7">
        <v>97.46</v>
      </c>
      <c r="BO276" s="7">
        <v>99.372</v>
      </c>
      <c r="BP276" s="7">
        <v>2</v>
      </c>
      <c r="BQ276" s="7">
        <v>65</v>
      </c>
      <c r="BR276" s="7">
        <v>100</v>
      </c>
      <c r="BS276" s="7">
        <v>18.713000000000001</v>
      </c>
      <c r="BT276" s="7">
        <v>112.73699999999999</v>
      </c>
      <c r="BU276" s="7">
        <v>138.601</v>
      </c>
      <c r="BV276" s="7">
        <v>4</v>
      </c>
      <c r="BW276" s="4" t="s">
        <v>411</v>
      </c>
      <c r="BX276" s="4" t="s">
        <v>411</v>
      </c>
      <c r="BY276" s="4"/>
      <c r="BZ276" s="73">
        <v>0</v>
      </c>
      <c r="CA276" s="4" t="s">
        <v>3351</v>
      </c>
      <c r="CB276" s="7">
        <v>128.88300000000001</v>
      </c>
      <c r="CC276" s="7">
        <v>246.767</v>
      </c>
      <c r="CD276" s="7">
        <v>248.22800000000001</v>
      </c>
      <c r="CE276" s="7">
        <v>2</v>
      </c>
      <c r="CF276" s="7">
        <v>70</v>
      </c>
      <c r="CG276" s="7">
        <v>54</v>
      </c>
      <c r="CH276" s="7">
        <v>9.3490000000000002</v>
      </c>
      <c r="CI276" s="7">
        <v>272.84199999999998</v>
      </c>
      <c r="CJ276" s="7">
        <v>274.142</v>
      </c>
      <c r="CK276" s="7">
        <v>13</v>
      </c>
      <c r="CL276" s="97" t="s">
        <v>417</v>
      </c>
      <c r="CM276" s="94" t="s">
        <v>1009</v>
      </c>
      <c r="CN276" s="7">
        <v>3.6059999999999999</v>
      </c>
      <c r="CO276" s="7">
        <v>3.6059999999999999</v>
      </c>
      <c r="CP276" s="7">
        <v>306.245</v>
      </c>
      <c r="CQ276" s="7">
        <v>1</v>
      </c>
      <c r="CR276" s="7">
        <v>55</v>
      </c>
      <c r="CS276" s="7">
        <v>55</v>
      </c>
      <c r="CT276" s="7">
        <v>2</v>
      </c>
      <c r="CU276" s="7">
        <v>1</v>
      </c>
      <c r="CV276" s="4" t="s">
        <v>2200</v>
      </c>
      <c r="CW276" s="7">
        <v>2.516</v>
      </c>
      <c r="CX276" s="7">
        <v>2.516</v>
      </c>
      <c r="CY276" s="7">
        <v>196.64699999999999</v>
      </c>
      <c r="CZ276" s="7">
        <v>1</v>
      </c>
      <c r="DA276" s="7">
        <v>2.46</v>
      </c>
      <c r="DB276" s="7">
        <v>2.46</v>
      </c>
      <c r="DC276" s="7">
        <v>10.534000000000001</v>
      </c>
      <c r="DD276" s="7">
        <v>1</v>
      </c>
      <c r="DE276" s="4" t="s">
        <v>377</v>
      </c>
      <c r="DF276" s="7">
        <v>5.048</v>
      </c>
      <c r="DG276" s="7">
        <v>5.048</v>
      </c>
      <c r="DH276" s="7">
        <v>54.201000000000001</v>
      </c>
      <c r="DI276" s="7">
        <v>1</v>
      </c>
      <c r="DJ276" s="7">
        <v>55</v>
      </c>
      <c r="DK276" s="7">
        <v>60</v>
      </c>
      <c r="DL276" s="7">
        <v>9.4600000000000009</v>
      </c>
      <c r="DM276" s="7">
        <v>90.766000000000005</v>
      </c>
      <c r="DN276" s="7">
        <v>95.593999999999994</v>
      </c>
      <c r="DO276" s="7">
        <v>5</v>
      </c>
      <c r="DP276" s="4" t="s">
        <v>881</v>
      </c>
      <c r="DQ276" s="4" t="s">
        <v>881</v>
      </c>
      <c r="DR276" s="4"/>
      <c r="DS276" s="73">
        <v>0</v>
      </c>
      <c r="DT276" s="4" t="s">
        <v>3352</v>
      </c>
      <c r="DU276" s="7">
        <v>7.4770000000000003</v>
      </c>
      <c r="DV276" s="7">
        <v>7.4770000000000003</v>
      </c>
      <c r="DW276" s="7">
        <v>100.855</v>
      </c>
      <c r="DX276" s="7">
        <v>1</v>
      </c>
      <c r="DY276" s="7">
        <v>62</v>
      </c>
      <c r="DZ276" s="7">
        <v>53</v>
      </c>
      <c r="EA276" s="7">
        <v>26.177</v>
      </c>
      <c r="EB276" s="7">
        <v>159.035</v>
      </c>
      <c r="EC276" s="7">
        <v>175.46700000000001</v>
      </c>
      <c r="ED276" s="7">
        <v>9</v>
      </c>
      <c r="EE276" s="94" t="s">
        <v>3353</v>
      </c>
      <c r="EF276" s="94" t="s">
        <v>1009</v>
      </c>
      <c r="EG276" s="7">
        <v>5.5970000000000004</v>
      </c>
      <c r="EH276" s="7">
        <v>9.3079999999999998</v>
      </c>
      <c r="EI276" s="7">
        <v>220.52799999999999</v>
      </c>
      <c r="EJ276" s="7">
        <v>4</v>
      </c>
      <c r="EK276" s="7">
        <v>71</v>
      </c>
      <c r="EL276" s="7">
        <v>72</v>
      </c>
      <c r="EM276" s="7">
        <v>0</v>
      </c>
      <c r="EN276" s="7">
        <v>4</v>
      </c>
      <c r="EO276" s="4" t="s">
        <v>3354</v>
      </c>
      <c r="EP276" s="7">
        <v>46.161999999999999</v>
      </c>
      <c r="EQ276" s="7">
        <v>50.734000000000002</v>
      </c>
      <c r="ER276" s="7">
        <v>54.481999999999999</v>
      </c>
      <c r="ES276" s="7">
        <v>2</v>
      </c>
      <c r="ET276" s="4" t="s">
        <v>1274</v>
      </c>
      <c r="EU276" s="7">
        <v>5.1219999999999999</v>
      </c>
      <c r="EV276" s="7">
        <v>5.1219999999999999</v>
      </c>
      <c r="EW276" s="7">
        <v>286.51100000000002</v>
      </c>
      <c r="EX276" s="7">
        <v>1</v>
      </c>
      <c r="EY276" s="7">
        <v>71</v>
      </c>
      <c r="EZ276" s="7">
        <v>58</v>
      </c>
      <c r="FA276" s="7">
        <v>13.763</v>
      </c>
      <c r="FB276" s="7">
        <v>130.84</v>
      </c>
      <c r="FC276" s="7">
        <v>131.328</v>
      </c>
      <c r="FD276" s="7">
        <v>12</v>
      </c>
      <c r="FE276" s="4" t="s">
        <v>833</v>
      </c>
      <c r="FF276" s="7">
        <v>1</v>
      </c>
      <c r="FG276" s="7">
        <v>2</v>
      </c>
      <c r="FH276" s="7">
        <v>1</v>
      </c>
      <c r="FI276" s="7">
        <v>2</v>
      </c>
      <c r="FJ276" s="7">
        <v>1</v>
      </c>
      <c r="FK276" s="7">
        <v>0</v>
      </c>
      <c r="FL276" s="4" t="s">
        <v>313</v>
      </c>
      <c r="FM276" s="4" t="s">
        <v>313</v>
      </c>
      <c r="FN276" s="7">
        <v>3</v>
      </c>
      <c r="FO276" s="7">
        <v>1.4039999999999999</v>
      </c>
      <c r="FP276" s="7">
        <v>280.31599999999997</v>
      </c>
      <c r="FQ276" s="7">
        <v>284.57900000000001</v>
      </c>
      <c r="FR276" s="7">
        <v>9</v>
      </c>
      <c r="FS276" s="4" t="s">
        <v>323</v>
      </c>
      <c r="FT276" s="4" t="s">
        <v>323</v>
      </c>
      <c r="FU276" s="4"/>
      <c r="FV276" s="73">
        <v>1</v>
      </c>
      <c r="FW276" s="4" t="s">
        <v>1905</v>
      </c>
      <c r="FX276" s="4" t="s">
        <v>312</v>
      </c>
      <c r="FY276" s="7">
        <v>16.562000000000001</v>
      </c>
      <c r="FZ276" s="7">
        <v>579.82500000000005</v>
      </c>
      <c r="GA276" s="7">
        <v>591.34799999999996</v>
      </c>
      <c r="GB276" s="7">
        <v>26</v>
      </c>
      <c r="GC276" s="4" t="s">
        <v>909</v>
      </c>
      <c r="GD276" s="4" t="s">
        <v>909</v>
      </c>
      <c r="GE276" s="4"/>
      <c r="GF276" s="73">
        <v>0</v>
      </c>
      <c r="GG276" s="4" t="s">
        <v>3355</v>
      </c>
      <c r="GH276" s="4" t="s">
        <v>360</v>
      </c>
      <c r="GI276" s="7">
        <v>32.826999999999998</v>
      </c>
      <c r="GJ276" s="7">
        <v>36.286999999999999</v>
      </c>
      <c r="GK276" s="7">
        <v>39.509</v>
      </c>
      <c r="GL276" s="7">
        <v>3</v>
      </c>
      <c r="GM276" s="7">
        <v>4</v>
      </c>
      <c r="GN276" s="4" t="s">
        <v>827</v>
      </c>
      <c r="GO276" s="7">
        <v>4.8789999999999996</v>
      </c>
      <c r="GP276" s="7">
        <v>6.798</v>
      </c>
      <c r="GQ276" s="7">
        <v>7.64</v>
      </c>
      <c r="GR276" s="7">
        <v>2</v>
      </c>
      <c r="GS276" s="7">
        <v>4</v>
      </c>
      <c r="GT276" s="7">
        <v>0</v>
      </c>
      <c r="GU276" s="7">
        <v>4</v>
      </c>
      <c r="GV276" s="7">
        <v>4</v>
      </c>
      <c r="GW276" s="4" t="s">
        <v>965</v>
      </c>
      <c r="GX276" s="7">
        <v>7.5960000000000001</v>
      </c>
      <c r="GY276" s="7">
        <v>46.896999999999998</v>
      </c>
      <c r="GZ276" s="7">
        <v>47.494</v>
      </c>
      <c r="HA276" s="7">
        <v>13</v>
      </c>
      <c r="HB276" s="7">
        <v>5</v>
      </c>
      <c r="HC276" s="7">
        <v>5</v>
      </c>
      <c r="HD276" s="7">
        <v>3</v>
      </c>
      <c r="HE276" s="7">
        <v>6</v>
      </c>
      <c r="HF276" s="7">
        <v>5</v>
      </c>
      <c r="HG276" s="7">
        <v>4</v>
      </c>
      <c r="HH276" s="7">
        <v>6</v>
      </c>
      <c r="HI276" s="4" t="s">
        <v>346</v>
      </c>
      <c r="HJ276" s="4" t="s">
        <v>347</v>
      </c>
      <c r="HK276" s="8"/>
      <c r="HL276" s="4" t="s">
        <v>3348</v>
      </c>
      <c r="HM276" s="6">
        <v>44273.593055555553</v>
      </c>
      <c r="HN276" s="6">
        <v>44273.61204861111</v>
      </c>
      <c r="HO276" s="7">
        <v>100</v>
      </c>
      <c r="HP276" s="7">
        <v>1641</v>
      </c>
      <c r="HQ276" s="7">
        <v>1</v>
      </c>
      <c r="HR276" s="6">
        <v>44273.61207949074</v>
      </c>
      <c r="HS276" s="4" t="s">
        <v>314</v>
      </c>
      <c r="HT276" s="4" t="s">
        <v>2136</v>
      </c>
      <c r="HU276" s="4" t="s">
        <v>2137</v>
      </c>
      <c r="HV276" s="4" t="s">
        <v>979</v>
      </c>
      <c r="HW276" s="7">
        <v>1</v>
      </c>
      <c r="HX276" s="7">
        <v>2</v>
      </c>
      <c r="HY276" s="7">
        <v>1</v>
      </c>
      <c r="HZ276" s="7">
        <v>1</v>
      </c>
      <c r="IA276" s="7">
        <v>1</v>
      </c>
      <c r="IB276" s="7">
        <v>1</v>
      </c>
      <c r="IC276" s="7">
        <v>1</v>
      </c>
      <c r="ID276" s="7">
        <v>2</v>
      </c>
      <c r="IE276" s="4" t="s">
        <v>827</v>
      </c>
      <c r="IF276" s="7">
        <v>4</v>
      </c>
      <c r="IG276" s="7">
        <v>0</v>
      </c>
      <c r="IH276" s="4" t="s">
        <v>3356</v>
      </c>
      <c r="II276" s="4" t="s">
        <v>370</v>
      </c>
      <c r="IJ276" s="4"/>
      <c r="IK276" s="73">
        <v>0</v>
      </c>
      <c r="IL276" s="73">
        <v>33</v>
      </c>
      <c r="IM276" s="73">
        <v>33</v>
      </c>
      <c r="IN276" s="4"/>
      <c r="IO276" s="73">
        <v>1</v>
      </c>
      <c r="IP276" s="4" t="s">
        <v>3357</v>
      </c>
      <c r="IQ276" s="4" t="s">
        <v>659</v>
      </c>
      <c r="IR276" s="73">
        <v>23</v>
      </c>
      <c r="IS276" s="4"/>
      <c r="IT276" s="73">
        <v>0</v>
      </c>
      <c r="IU276" s="4" t="s">
        <v>632</v>
      </c>
      <c r="IV276" s="73">
        <v>13</v>
      </c>
      <c r="IW276" s="4"/>
      <c r="IX276" s="73">
        <v>0</v>
      </c>
      <c r="IY276" s="4" t="s">
        <v>2729</v>
      </c>
      <c r="IZ276" s="4" t="s">
        <v>3358</v>
      </c>
      <c r="JA276" s="73">
        <v>40</v>
      </c>
      <c r="JB276" s="4"/>
      <c r="JC276" s="73">
        <v>1</v>
      </c>
      <c r="JD276" s="4" t="s">
        <v>437</v>
      </c>
      <c r="JE276" s="73">
        <v>240</v>
      </c>
      <c r="JF276" s="4"/>
      <c r="JG276" s="73">
        <v>0</v>
      </c>
      <c r="JH276" s="4" t="s">
        <v>3359</v>
      </c>
      <c r="JI276" s="7">
        <v>3</v>
      </c>
      <c r="JJ276" s="7">
        <v>1</v>
      </c>
      <c r="JK276" s="7">
        <v>2</v>
      </c>
      <c r="JL276" s="7">
        <v>4</v>
      </c>
      <c r="JM276" s="4" t="s">
        <v>827</v>
      </c>
      <c r="JN276" s="7">
        <v>2</v>
      </c>
      <c r="JO276" s="7">
        <v>1</v>
      </c>
      <c r="JP276" s="7">
        <v>1</v>
      </c>
      <c r="JQ276" s="7">
        <v>3</v>
      </c>
      <c r="JR276" s="7">
        <v>1</v>
      </c>
      <c r="JS276" s="4" t="s">
        <v>3360</v>
      </c>
      <c r="JT276" s="7">
        <v>3</v>
      </c>
      <c r="JU276" s="7">
        <v>2</v>
      </c>
      <c r="JV276" s="4" t="s">
        <v>3361</v>
      </c>
      <c r="JW276" s="7">
        <v>1</v>
      </c>
      <c r="JX276" s="7">
        <v>1</v>
      </c>
      <c r="JY276" s="7">
        <v>3</v>
      </c>
      <c r="JZ276" s="7">
        <v>1</v>
      </c>
      <c r="KA276" s="7">
        <v>1</v>
      </c>
      <c r="KB276" s="4" t="s">
        <v>370</v>
      </c>
      <c r="KC276" s="4" t="s">
        <v>313</v>
      </c>
      <c r="KD276" s="7">
        <v>1</v>
      </c>
      <c r="KE276" s="7">
        <v>12.718999999999999</v>
      </c>
      <c r="KF276" s="7">
        <v>24.89</v>
      </c>
      <c r="KG276" s="7">
        <v>26.055</v>
      </c>
      <c r="KH276" s="7">
        <v>7</v>
      </c>
      <c r="KI276" s="7">
        <v>4</v>
      </c>
      <c r="KJ276" s="7">
        <v>5</v>
      </c>
      <c r="KK276" s="7">
        <v>5</v>
      </c>
      <c r="KL276" s="7">
        <v>4</v>
      </c>
      <c r="KM276" s="7">
        <v>5</v>
      </c>
      <c r="KN276" s="7">
        <v>11</v>
      </c>
      <c r="KO276" s="7">
        <v>1</v>
      </c>
      <c r="KP276" s="4" t="s">
        <v>640</v>
      </c>
      <c r="KQ276" s="4" t="s">
        <v>313</v>
      </c>
      <c r="KR276" s="7">
        <v>1</v>
      </c>
      <c r="KS276" s="4" t="s">
        <v>312</v>
      </c>
      <c r="KT276" s="4" t="s">
        <v>313</v>
      </c>
      <c r="KU276" s="7">
        <v>4</v>
      </c>
      <c r="KV276" s="7">
        <v>5</v>
      </c>
      <c r="KW276" s="7">
        <v>4</v>
      </c>
      <c r="KX276" s="7">
        <v>3</v>
      </c>
      <c r="KY276" s="7">
        <v>4</v>
      </c>
      <c r="KZ276" s="7">
        <v>5</v>
      </c>
      <c r="LA276" s="7">
        <v>5</v>
      </c>
      <c r="LB276" s="7">
        <v>5</v>
      </c>
      <c r="LC276" s="7">
        <v>5</v>
      </c>
      <c r="LD276" s="7">
        <v>5</v>
      </c>
      <c r="LE276" s="7">
        <v>4</v>
      </c>
      <c r="LF276" s="7">
        <v>4</v>
      </c>
      <c r="LG276" s="7">
        <v>3</v>
      </c>
      <c r="LH276" s="7">
        <v>4</v>
      </c>
      <c r="LI276" s="7">
        <v>5</v>
      </c>
      <c r="LJ276" s="7">
        <v>5</v>
      </c>
      <c r="LK276" s="7">
        <v>5</v>
      </c>
      <c r="LL276" s="7">
        <v>1</v>
      </c>
      <c r="LM276" s="7">
        <v>4</v>
      </c>
      <c r="LN276" s="7">
        <v>3</v>
      </c>
      <c r="LO276" s="7">
        <v>5</v>
      </c>
      <c r="LP276" s="7">
        <v>5</v>
      </c>
      <c r="LQ276" s="7">
        <v>5</v>
      </c>
      <c r="LR276" s="7">
        <v>5</v>
      </c>
      <c r="LS276" s="7">
        <v>4</v>
      </c>
      <c r="LT276" s="7">
        <v>4</v>
      </c>
      <c r="LU276" s="7">
        <v>4</v>
      </c>
      <c r="LV276" s="4" t="s">
        <v>3362</v>
      </c>
      <c r="LW276" s="4" t="s">
        <v>3363</v>
      </c>
      <c r="LX276" s="4" t="s">
        <v>3364</v>
      </c>
      <c r="LY276" s="4" t="s">
        <v>3365</v>
      </c>
      <c r="LZ276" s="7">
        <v>60</v>
      </c>
      <c r="MA276">
        <f t="shared" si="233"/>
        <v>8</v>
      </c>
      <c r="MB276">
        <f t="shared" si="234"/>
        <v>7</v>
      </c>
      <c r="MC276">
        <f t="shared" si="235"/>
        <v>24</v>
      </c>
      <c r="MD276">
        <f t="shared" si="236"/>
        <v>23</v>
      </c>
      <c r="ME276">
        <f t="shared" si="266"/>
        <v>53</v>
      </c>
      <c r="MF276">
        <f t="shared" si="267"/>
        <v>1.3333333333333333</v>
      </c>
      <c r="MG276">
        <f t="shared" si="268"/>
        <v>1.1666666666666667</v>
      </c>
      <c r="MH276">
        <f t="shared" si="269"/>
        <v>4.8</v>
      </c>
      <c r="MI276">
        <f t="shared" si="270"/>
        <v>4.5999999999999996</v>
      </c>
      <c r="MJ276">
        <f t="shared" si="271"/>
        <v>4.416666666666667</v>
      </c>
      <c r="MK276">
        <f t="shared" si="272"/>
        <v>1.4</v>
      </c>
      <c r="ML276">
        <f t="shared" si="273"/>
        <v>2.2000000000000002</v>
      </c>
      <c r="MM276">
        <f t="shared" si="274"/>
        <v>4</v>
      </c>
      <c r="MN276">
        <f t="shared" si="275"/>
        <v>0</v>
      </c>
      <c r="MO276">
        <f t="shared" si="276"/>
        <v>1.8333333333333333</v>
      </c>
      <c r="MP276">
        <f t="shared" si="277"/>
        <v>1.8333333333333333</v>
      </c>
      <c r="MQ276">
        <f t="shared" si="278"/>
        <v>1.3333333333333333</v>
      </c>
      <c r="MR276">
        <f t="shared" si="279"/>
        <v>2.6666666666666665</v>
      </c>
      <c r="MS276">
        <f t="shared" si="280"/>
        <v>64.142857142857139</v>
      </c>
      <c r="MT276">
        <f t="shared" si="281"/>
        <v>64.571428571428569</v>
      </c>
      <c r="MU276" s="77">
        <f t="shared" si="237"/>
        <v>0</v>
      </c>
      <c r="MV276">
        <f t="shared" si="238"/>
        <v>0</v>
      </c>
      <c r="MW276">
        <v>0</v>
      </c>
      <c r="MX276">
        <v>0</v>
      </c>
      <c r="MY276">
        <f t="shared" si="239"/>
        <v>0</v>
      </c>
      <c r="MZ276">
        <v>1</v>
      </c>
      <c r="NA276">
        <v>0</v>
      </c>
      <c r="NB276">
        <f t="shared" si="240"/>
        <v>1</v>
      </c>
      <c r="NC276">
        <f t="shared" si="241"/>
        <v>0</v>
      </c>
      <c r="ND276">
        <f t="shared" si="242"/>
        <v>0</v>
      </c>
      <c r="NE276">
        <f t="shared" si="243"/>
        <v>0</v>
      </c>
      <c r="NF276">
        <f t="shared" si="244"/>
        <v>0</v>
      </c>
      <c r="NG276">
        <f t="shared" si="245"/>
        <v>0</v>
      </c>
      <c r="NH276">
        <f t="shared" si="246"/>
        <v>0</v>
      </c>
      <c r="NI276">
        <f t="shared" si="247"/>
        <v>1</v>
      </c>
      <c r="NJ276">
        <f t="shared" si="248"/>
        <v>0</v>
      </c>
      <c r="NK276">
        <f t="shared" si="249"/>
        <v>0</v>
      </c>
      <c r="NL276">
        <f t="shared" si="250"/>
        <v>1</v>
      </c>
      <c r="NM276">
        <f t="shared" si="251"/>
        <v>0</v>
      </c>
      <c r="NN276" s="77">
        <f t="shared" si="252"/>
        <v>1</v>
      </c>
      <c r="NO276" s="77">
        <f t="shared" si="253"/>
        <v>0</v>
      </c>
      <c r="NP276" s="77">
        <f t="shared" si="254"/>
        <v>0</v>
      </c>
      <c r="NQ276" s="77">
        <f t="shared" si="255"/>
        <v>0</v>
      </c>
      <c r="NR276" s="77">
        <f t="shared" si="256"/>
        <v>0</v>
      </c>
      <c r="NS276" s="77">
        <f t="shared" si="257"/>
        <v>1</v>
      </c>
      <c r="NT276" s="77">
        <f t="shared" si="258"/>
        <v>1</v>
      </c>
      <c r="NU276" s="77">
        <f t="shared" si="259"/>
        <v>0</v>
      </c>
      <c r="NV276" s="77">
        <f t="shared" si="260"/>
        <v>0</v>
      </c>
      <c r="NW276" s="77" t="e">
        <f>IF(LEN(VLOOKUP(I:I,#REF!, 2, 0))=0, "", VLOOKUP(I:I,#REF!, 2, 0))</f>
        <v>#REF!</v>
      </c>
      <c r="NX276" s="77" t="e">
        <f>IF(LEN(VLOOKUP(I:I,#REF!, 3, 0))=0, "", VLOOKUP(I:I,#REF!, 3, 0))</f>
        <v>#REF!</v>
      </c>
      <c r="NY276" s="77">
        <f t="shared" si="282"/>
        <v>0.16666666666666666</v>
      </c>
      <c r="NZ276" s="77">
        <f t="shared" si="283"/>
        <v>0.25</v>
      </c>
      <c r="OA276" s="77">
        <f t="shared" si="284"/>
        <v>0</v>
      </c>
      <c r="OB276" s="77">
        <f t="shared" si="261"/>
        <v>0.16666666666666666</v>
      </c>
      <c r="OC276">
        <f t="shared" si="262"/>
        <v>0.5</v>
      </c>
      <c r="OD276" s="77">
        <f t="shared" si="285"/>
        <v>0</v>
      </c>
      <c r="OE276">
        <f t="shared" si="263"/>
        <v>0.33333333333333331</v>
      </c>
      <c r="OF276">
        <f t="shared" si="264"/>
        <v>0.27272727272727271</v>
      </c>
      <c r="OG276" t="e">
        <f t="shared" si="286"/>
        <v>#REF!</v>
      </c>
      <c r="OH276">
        <f t="shared" si="265"/>
        <v>0.16666666666666666</v>
      </c>
      <c r="OI276">
        <f t="shared" si="287"/>
        <v>0.25</v>
      </c>
      <c r="OJ276" s="77">
        <f t="shared" si="288"/>
        <v>0.125</v>
      </c>
      <c r="OK276" t="e">
        <f>IF(LEN(VLOOKUP(I:I,#REF!, 2, 0))=0, "", VLOOKUP(I:I,#REF!, 2, 0))</f>
        <v>#REF!</v>
      </c>
      <c r="OL276" t="e">
        <f>IF(LEN(VLOOKUP(I:I,#REF!, 3, 0))=0, "", VLOOKUP(I:I,#REF!, 3, 0))</f>
        <v>#REF!</v>
      </c>
      <c r="OM276">
        <v>5</v>
      </c>
      <c r="ON276">
        <v>1</v>
      </c>
      <c r="OO276" s="1">
        <v>0</v>
      </c>
      <c r="OP276">
        <f t="shared" si="289"/>
        <v>5</v>
      </c>
      <c r="OQ276">
        <v>0</v>
      </c>
      <c r="OR276">
        <v>9</v>
      </c>
      <c r="OS276">
        <f t="shared" si="290"/>
        <v>8</v>
      </c>
    </row>
    <row r="277" spans="1:409" ht="18" customHeight="1">
      <c r="F277">
        <v>1</v>
      </c>
      <c r="G277">
        <v>1</v>
      </c>
      <c r="H277" s="112" t="s">
        <v>6660</v>
      </c>
      <c r="I277" s="112" t="s">
        <v>6660</v>
      </c>
      <c r="J277" s="22"/>
      <c r="K277" s="23">
        <v>44270.41097222222</v>
      </c>
      <c r="L277" s="23">
        <v>44270.725636574076</v>
      </c>
      <c r="M277" s="24">
        <v>100</v>
      </c>
      <c r="N277" s="24">
        <v>1</v>
      </c>
      <c r="O277" s="74">
        <v>1</v>
      </c>
      <c r="P277" s="25" t="s">
        <v>313</v>
      </c>
      <c r="Q277" s="24">
        <v>27187</v>
      </c>
      <c r="R277" s="24">
        <v>1</v>
      </c>
      <c r="S277" s="23">
        <v>44270.725649791668</v>
      </c>
      <c r="T277" s="25" t="s">
        <v>314</v>
      </c>
      <c r="U277" s="25" t="s">
        <v>2136</v>
      </c>
      <c r="V277" s="25" t="s">
        <v>2137</v>
      </c>
      <c r="W277" s="25" t="s">
        <v>317</v>
      </c>
      <c r="X277" s="24">
        <v>22.411000000000001</v>
      </c>
      <c r="Y277" s="24">
        <v>39.478999999999999</v>
      </c>
      <c r="Z277" s="24">
        <v>40.463999999999999</v>
      </c>
      <c r="AA277" s="24">
        <v>4</v>
      </c>
      <c r="AB277" s="24">
        <v>1</v>
      </c>
      <c r="AC277" s="24">
        <v>0</v>
      </c>
      <c r="AD277" s="24">
        <v>1</v>
      </c>
      <c r="AE277" s="24">
        <v>2</v>
      </c>
      <c r="AF277" s="24">
        <v>0</v>
      </c>
      <c r="AG277" s="24">
        <v>1</v>
      </c>
      <c r="AH277" s="24">
        <v>2</v>
      </c>
      <c r="AI277" s="24">
        <v>0</v>
      </c>
      <c r="AJ277" s="25" t="s">
        <v>6661</v>
      </c>
      <c r="AK277" s="24">
        <v>6.4240000000000004</v>
      </c>
      <c r="AL277" s="24">
        <v>16.48</v>
      </c>
      <c r="AM277" s="24">
        <v>17.561</v>
      </c>
      <c r="AN277" s="24">
        <v>5</v>
      </c>
      <c r="AO277" s="24">
        <v>1</v>
      </c>
      <c r="AP277" s="24">
        <v>0</v>
      </c>
      <c r="AQ277" s="24">
        <v>17.445</v>
      </c>
      <c r="AR277" s="24">
        <v>13295.487999999999</v>
      </c>
      <c r="AS277" s="24">
        <v>13344.471</v>
      </c>
      <c r="AT277" s="24">
        <v>19</v>
      </c>
      <c r="AU277" s="24">
        <v>109.1</v>
      </c>
      <c r="AV277" s="24">
        <v>576.93399999999997</v>
      </c>
      <c r="AW277" s="24">
        <v>578.02300000000002</v>
      </c>
      <c r="AX277" s="24">
        <v>11</v>
      </c>
      <c r="AY277" s="25" t="s">
        <v>2413</v>
      </c>
      <c r="AZ277" s="25" t="s">
        <v>377</v>
      </c>
      <c r="BA277" s="25"/>
      <c r="BB277" s="74">
        <v>1</v>
      </c>
      <c r="BC277" s="25" t="s">
        <v>6662</v>
      </c>
      <c r="BD277" s="24">
        <v>1847.1</v>
      </c>
      <c r="BE277" s="24">
        <v>2340.7719999999999</v>
      </c>
      <c r="BF277" s="24">
        <v>2410.424</v>
      </c>
      <c r="BG277" s="24">
        <v>6</v>
      </c>
      <c r="BH277" s="24">
        <v>7.3579999999999997</v>
      </c>
      <c r="BI277" s="24">
        <v>10.808999999999999</v>
      </c>
      <c r="BJ277" s="24">
        <v>17.545999999999999</v>
      </c>
      <c r="BK277" s="24">
        <v>2</v>
      </c>
      <c r="BL277" s="25" t="s">
        <v>2413</v>
      </c>
      <c r="BM277" s="24">
        <v>60.396000000000001</v>
      </c>
      <c r="BN277" s="24">
        <v>61.487000000000002</v>
      </c>
      <c r="BO277" s="24">
        <v>93.594999999999999</v>
      </c>
      <c r="BP277" s="24">
        <v>2</v>
      </c>
      <c r="BQ277" s="24">
        <v>96</v>
      </c>
      <c r="BR277" s="24">
        <v>100</v>
      </c>
      <c r="BS277" s="24">
        <v>4.9560000000000004</v>
      </c>
      <c r="BT277" s="24">
        <v>471.95299999999997</v>
      </c>
      <c r="BU277" s="24">
        <v>748.65300000000002</v>
      </c>
      <c r="BV277" s="24">
        <v>18</v>
      </c>
      <c r="BW277" s="25" t="s">
        <v>1116</v>
      </c>
      <c r="BX277" s="25" t="s">
        <v>3754</v>
      </c>
      <c r="BY277" s="25" t="s">
        <v>956</v>
      </c>
      <c r="BZ277" s="74">
        <v>1</v>
      </c>
      <c r="CA277" s="25" t="s">
        <v>6663</v>
      </c>
      <c r="CB277" s="24">
        <v>12.175000000000001</v>
      </c>
      <c r="CC277" s="24">
        <v>117.331</v>
      </c>
      <c r="CD277" s="24">
        <v>123.824</v>
      </c>
      <c r="CE277" s="24">
        <v>5</v>
      </c>
      <c r="CF277" s="24">
        <v>100</v>
      </c>
      <c r="CG277" s="24">
        <v>94</v>
      </c>
      <c r="CH277" s="24">
        <v>14.590999999999999</v>
      </c>
      <c r="CI277" s="24">
        <v>178.715</v>
      </c>
      <c r="CJ277" s="24">
        <v>184.54300000000001</v>
      </c>
      <c r="CK277" s="24">
        <v>13</v>
      </c>
      <c r="CL277" s="99" t="s">
        <v>1680</v>
      </c>
      <c r="CM277" s="96" t="s">
        <v>1334</v>
      </c>
      <c r="CN277" s="24">
        <v>162.12</v>
      </c>
      <c r="CO277" s="24">
        <v>162.12</v>
      </c>
      <c r="CP277" s="24">
        <v>162.96299999999999</v>
      </c>
      <c r="CQ277" s="24">
        <v>1</v>
      </c>
      <c r="CR277" s="24">
        <v>78</v>
      </c>
      <c r="CS277" s="24">
        <v>81</v>
      </c>
      <c r="CT277" s="24">
        <v>1</v>
      </c>
      <c r="CU277" s="24">
        <v>2</v>
      </c>
      <c r="CV277" s="25" t="s">
        <v>6664</v>
      </c>
      <c r="CW277" s="24">
        <v>235.12200000000001</v>
      </c>
      <c r="CX277" s="24">
        <v>586.96500000000003</v>
      </c>
      <c r="CY277" s="24">
        <v>587.95600000000002</v>
      </c>
      <c r="CZ277" s="24">
        <v>15</v>
      </c>
      <c r="DA277" s="24">
        <v>5.2430000000000003</v>
      </c>
      <c r="DB277" s="24">
        <v>7.0540000000000003</v>
      </c>
      <c r="DC277" s="24">
        <v>13.221</v>
      </c>
      <c r="DD277" s="24">
        <v>2</v>
      </c>
      <c r="DE277" s="25" t="s">
        <v>2413</v>
      </c>
      <c r="DF277" s="24">
        <v>58.238</v>
      </c>
      <c r="DG277" s="24">
        <v>58.238</v>
      </c>
      <c r="DH277" s="24">
        <v>60.667999999999999</v>
      </c>
      <c r="DI277" s="24">
        <v>1</v>
      </c>
      <c r="DJ277" s="24">
        <v>80</v>
      </c>
      <c r="DK277" s="24">
        <v>61</v>
      </c>
      <c r="DL277" s="24">
        <v>7.7089999999999996</v>
      </c>
      <c r="DM277" s="24">
        <v>616.41</v>
      </c>
      <c r="DN277" s="24">
        <v>617.63400000000001</v>
      </c>
      <c r="DO277" s="24">
        <v>20</v>
      </c>
      <c r="DP277" s="25" t="s">
        <v>1116</v>
      </c>
      <c r="DQ277" s="25" t="s">
        <v>3754</v>
      </c>
      <c r="DR277" s="25" t="s">
        <v>956</v>
      </c>
      <c r="DS277" s="74">
        <v>1</v>
      </c>
      <c r="DT277" s="25" t="s">
        <v>6665</v>
      </c>
      <c r="DU277" s="24">
        <v>96.531999999999996</v>
      </c>
      <c r="DV277" s="24">
        <v>96.531999999999996</v>
      </c>
      <c r="DW277" s="24">
        <v>97.465000000000003</v>
      </c>
      <c r="DX277" s="24">
        <v>1</v>
      </c>
      <c r="DY277" s="24">
        <v>100</v>
      </c>
      <c r="DZ277" s="24">
        <v>44</v>
      </c>
      <c r="EA277" s="24">
        <v>5.4820000000000002</v>
      </c>
      <c r="EB277" s="24">
        <v>56.222000000000001</v>
      </c>
      <c r="EC277" s="24">
        <v>57.036000000000001</v>
      </c>
      <c r="ED277" s="24">
        <v>9</v>
      </c>
      <c r="EE277" s="96" t="s">
        <v>1368</v>
      </c>
      <c r="EF277" s="96" t="s">
        <v>5191</v>
      </c>
      <c r="EG277" s="24">
        <v>66.283000000000001</v>
      </c>
      <c r="EH277" s="24">
        <v>291.35199999999998</v>
      </c>
      <c r="EI277" s="24">
        <v>345.82100000000003</v>
      </c>
      <c r="EJ277" s="24">
        <v>3</v>
      </c>
      <c r="EK277" s="24">
        <v>94</v>
      </c>
      <c r="EL277" s="24">
        <v>52</v>
      </c>
      <c r="EM277" s="24">
        <v>0</v>
      </c>
      <c r="EN277" s="24">
        <v>3</v>
      </c>
      <c r="EO277" s="25" t="s">
        <v>6666</v>
      </c>
      <c r="EP277" s="24">
        <v>17.081</v>
      </c>
      <c r="EQ277" s="24">
        <v>37.862000000000002</v>
      </c>
      <c r="ER277" s="24">
        <v>47.895000000000003</v>
      </c>
      <c r="ES277" s="24">
        <v>7</v>
      </c>
      <c r="ET277" s="25" t="s">
        <v>366</v>
      </c>
      <c r="EU277" s="24">
        <v>475.69499999999999</v>
      </c>
      <c r="EV277" s="24">
        <v>475.69499999999999</v>
      </c>
      <c r="EW277" s="24">
        <v>476.89800000000002</v>
      </c>
      <c r="EX277" s="24">
        <v>1</v>
      </c>
      <c r="EY277" s="24">
        <v>90</v>
      </c>
      <c r="EZ277" s="24">
        <v>85</v>
      </c>
      <c r="FA277" s="24">
        <v>15.734999999999999</v>
      </c>
      <c r="FB277" s="24">
        <v>256.47800000000001</v>
      </c>
      <c r="FC277" s="24">
        <v>257.94499999999999</v>
      </c>
      <c r="FD277" s="24">
        <v>17</v>
      </c>
      <c r="FE277" s="25" t="s">
        <v>6667</v>
      </c>
      <c r="FF277" s="24">
        <v>1</v>
      </c>
      <c r="FG277" s="24">
        <v>2</v>
      </c>
      <c r="FH277" s="24">
        <v>0</v>
      </c>
      <c r="FI277" s="24">
        <v>1</v>
      </c>
      <c r="FJ277" s="24">
        <v>1</v>
      </c>
      <c r="FK277" s="24">
        <v>0</v>
      </c>
      <c r="FL277" s="25" t="s">
        <v>313</v>
      </c>
      <c r="FM277" s="25" t="s">
        <v>313</v>
      </c>
      <c r="FN277" s="24">
        <v>3</v>
      </c>
      <c r="FO277" s="24">
        <v>11.416</v>
      </c>
      <c r="FP277" s="24">
        <v>201.09100000000001</v>
      </c>
      <c r="FQ277" s="24">
        <v>207.30099999999999</v>
      </c>
      <c r="FR277" s="24">
        <v>12</v>
      </c>
      <c r="FS277" s="25" t="s">
        <v>6668</v>
      </c>
      <c r="FT277" s="25" t="s">
        <v>424</v>
      </c>
      <c r="FU277" s="25" t="s">
        <v>6669</v>
      </c>
      <c r="FV277" s="74">
        <v>0</v>
      </c>
      <c r="FW277" s="25" t="s">
        <v>6670</v>
      </c>
      <c r="FX277" s="25" t="s">
        <v>343</v>
      </c>
      <c r="FY277" s="24">
        <v>27.513999999999999</v>
      </c>
      <c r="FZ277" s="24">
        <v>459.77600000000001</v>
      </c>
      <c r="GA277" s="24">
        <v>461.05500000000001</v>
      </c>
      <c r="GB277" s="24">
        <v>11</v>
      </c>
      <c r="GC277" s="25" t="s">
        <v>1511</v>
      </c>
      <c r="GD277" s="25" t="s">
        <v>368</v>
      </c>
      <c r="GE277" s="25"/>
      <c r="GF277" s="74">
        <v>1</v>
      </c>
      <c r="GG277" s="25" t="s">
        <v>6671</v>
      </c>
      <c r="GH277" s="25" t="s">
        <v>610</v>
      </c>
      <c r="GI277" s="24">
        <v>20.3</v>
      </c>
      <c r="GJ277" s="24">
        <v>93.488</v>
      </c>
      <c r="GK277" s="24">
        <v>104.169</v>
      </c>
      <c r="GL277" s="24">
        <v>5</v>
      </c>
      <c r="GM277" s="24">
        <v>1</v>
      </c>
      <c r="GN277" s="25" t="s">
        <v>6672</v>
      </c>
      <c r="GO277" s="24">
        <v>12.574</v>
      </c>
      <c r="GP277" s="24">
        <v>12.574</v>
      </c>
      <c r="GQ277" s="24">
        <v>16.100000000000001</v>
      </c>
      <c r="GR277" s="24">
        <v>1</v>
      </c>
      <c r="GS277" s="24">
        <v>2</v>
      </c>
      <c r="GT277" s="24">
        <v>0</v>
      </c>
      <c r="GU277" s="24">
        <v>3</v>
      </c>
      <c r="GV277" s="24">
        <v>3</v>
      </c>
      <c r="GW277" s="25" t="s">
        <v>336</v>
      </c>
      <c r="GX277" s="24">
        <v>31.004000000000001</v>
      </c>
      <c r="GY277" s="24">
        <v>140.75899999999999</v>
      </c>
      <c r="GZ277" s="24">
        <v>141.70400000000001</v>
      </c>
      <c r="HA277" s="24">
        <v>10</v>
      </c>
      <c r="HB277" s="24">
        <v>1</v>
      </c>
      <c r="HC277" s="24">
        <v>1</v>
      </c>
      <c r="HD277" s="24">
        <v>2</v>
      </c>
      <c r="HE277" s="24">
        <v>1</v>
      </c>
      <c r="HF277" s="24">
        <v>2</v>
      </c>
      <c r="HG277" s="24">
        <v>4</v>
      </c>
      <c r="HH277" s="24">
        <v>4</v>
      </c>
      <c r="HI277" s="25" t="s">
        <v>3684</v>
      </c>
      <c r="HJ277" s="25" t="s">
        <v>3685</v>
      </c>
      <c r="HK277" s="8"/>
      <c r="HL277" s="25" t="s">
        <v>6660</v>
      </c>
      <c r="HM277" s="23">
        <v>44273.446469907409</v>
      </c>
      <c r="HN277" s="23">
        <v>44273.47928240741</v>
      </c>
      <c r="HO277" s="24">
        <v>100</v>
      </c>
      <c r="HP277" s="24">
        <v>2835</v>
      </c>
      <c r="HQ277" s="24">
        <v>1</v>
      </c>
      <c r="HR277" s="23">
        <v>44273.479306562498</v>
      </c>
      <c r="HS277" s="25" t="s">
        <v>314</v>
      </c>
      <c r="HT277" s="25" t="s">
        <v>2136</v>
      </c>
      <c r="HU277" s="25" t="s">
        <v>2137</v>
      </c>
      <c r="HV277" s="25" t="s">
        <v>317</v>
      </c>
      <c r="HW277" s="24">
        <v>1</v>
      </c>
      <c r="HX277" s="24">
        <v>2</v>
      </c>
      <c r="HY277" s="24">
        <v>2</v>
      </c>
      <c r="HZ277" s="24">
        <v>1</v>
      </c>
      <c r="IA277" s="24">
        <v>3</v>
      </c>
      <c r="IB277" s="24">
        <v>1</v>
      </c>
      <c r="IC277" s="24">
        <v>3</v>
      </c>
      <c r="ID277" s="24">
        <v>3</v>
      </c>
      <c r="IE277" s="25" t="s">
        <v>6673</v>
      </c>
      <c r="IF277" s="24">
        <v>1</v>
      </c>
      <c r="IG277" s="24">
        <v>0</v>
      </c>
      <c r="IH277" s="25" t="s">
        <v>4294</v>
      </c>
      <c r="II277" s="25" t="s">
        <v>391</v>
      </c>
      <c r="IJ277" s="25"/>
      <c r="IK277" s="74">
        <v>1</v>
      </c>
      <c r="IL277" s="25" t="s">
        <v>6674</v>
      </c>
      <c r="IM277" s="74">
        <v>33</v>
      </c>
      <c r="IN277" s="25"/>
      <c r="IO277" s="74">
        <v>1</v>
      </c>
      <c r="IP277" s="25" t="s">
        <v>6675</v>
      </c>
      <c r="IQ277" s="25" t="s">
        <v>6676</v>
      </c>
      <c r="IR277" s="74">
        <v>24</v>
      </c>
      <c r="IS277" s="25"/>
      <c r="IT277" s="74">
        <v>0</v>
      </c>
      <c r="IU277" s="25" t="s">
        <v>6677</v>
      </c>
      <c r="IV277" s="74">
        <v>27</v>
      </c>
      <c r="IW277" s="25"/>
      <c r="IX277" s="74">
        <v>0</v>
      </c>
      <c r="IY277" s="25" t="s">
        <v>6678</v>
      </c>
      <c r="IZ277" s="25" t="s">
        <v>6679</v>
      </c>
      <c r="JA277" s="74">
        <v>40</v>
      </c>
      <c r="JB277" s="25"/>
      <c r="JC277" s="74">
        <v>1</v>
      </c>
      <c r="JD277" s="25" t="s">
        <v>6680</v>
      </c>
      <c r="JE277" s="74">
        <v>48</v>
      </c>
      <c r="JF277" s="25"/>
      <c r="JG277" s="74">
        <v>0</v>
      </c>
      <c r="JH277" s="25" t="s">
        <v>6681</v>
      </c>
      <c r="JI277" s="24">
        <v>1</v>
      </c>
      <c r="JJ277" s="24">
        <v>0</v>
      </c>
      <c r="JK277" s="24">
        <v>2</v>
      </c>
      <c r="JL277" s="24">
        <v>1</v>
      </c>
      <c r="JM277" s="25" t="s">
        <v>6682</v>
      </c>
      <c r="JN277" s="24">
        <v>1</v>
      </c>
      <c r="JO277" s="24">
        <v>2</v>
      </c>
      <c r="JP277" s="24">
        <v>2</v>
      </c>
      <c r="JQ277" s="24">
        <v>2</v>
      </c>
      <c r="JR277" s="24">
        <v>1</v>
      </c>
      <c r="JS277" s="25" t="s">
        <v>6683</v>
      </c>
      <c r="JT277" s="24">
        <v>3</v>
      </c>
      <c r="JU277" s="24">
        <v>1</v>
      </c>
      <c r="JV277" s="25" t="s">
        <v>6684</v>
      </c>
      <c r="JW277" s="24">
        <v>1</v>
      </c>
      <c r="JX277" s="24">
        <v>0</v>
      </c>
      <c r="JY277" s="24">
        <v>0</v>
      </c>
      <c r="JZ277" s="24">
        <v>1</v>
      </c>
      <c r="KA277" s="24">
        <v>0</v>
      </c>
      <c r="KB277" s="25" t="s">
        <v>313</v>
      </c>
      <c r="KC277" s="25" t="s">
        <v>313</v>
      </c>
      <c r="KD277" s="24">
        <v>2</v>
      </c>
      <c r="KE277" s="24">
        <v>6</v>
      </c>
      <c r="KF277" s="24">
        <v>39.49</v>
      </c>
      <c r="KG277" s="24">
        <v>40.536999999999999</v>
      </c>
      <c r="KH277" s="24">
        <v>7</v>
      </c>
      <c r="KI277" s="24">
        <v>2</v>
      </c>
      <c r="KJ277" s="24">
        <v>1</v>
      </c>
      <c r="KK277" s="24">
        <v>1</v>
      </c>
      <c r="KL277" s="24">
        <v>2</v>
      </c>
      <c r="KM277" s="24">
        <v>2</v>
      </c>
      <c r="KN277" s="24">
        <v>11</v>
      </c>
      <c r="KO277" s="24">
        <v>2</v>
      </c>
      <c r="KP277" s="25" t="s">
        <v>336</v>
      </c>
      <c r="KQ277" s="25" t="s">
        <v>313</v>
      </c>
      <c r="KR277" s="24">
        <v>0</v>
      </c>
      <c r="KS277" s="25" t="s">
        <v>336</v>
      </c>
      <c r="KT277" s="25" t="s">
        <v>313</v>
      </c>
      <c r="KU277" s="24">
        <v>3</v>
      </c>
      <c r="KV277" s="24">
        <v>2</v>
      </c>
      <c r="KW277" s="24">
        <v>1</v>
      </c>
      <c r="KX277" s="24">
        <v>2</v>
      </c>
      <c r="KY277" s="24">
        <v>2</v>
      </c>
      <c r="KZ277" s="24">
        <v>3</v>
      </c>
      <c r="LA277" s="24">
        <v>3</v>
      </c>
      <c r="LB277" s="24">
        <v>2</v>
      </c>
      <c r="LC277" s="24">
        <v>1</v>
      </c>
      <c r="LD277" s="24">
        <v>1</v>
      </c>
      <c r="LE277" s="24">
        <v>2</v>
      </c>
      <c r="LF277" s="24">
        <v>1</v>
      </c>
      <c r="LG277" s="24">
        <v>3</v>
      </c>
      <c r="LH277" s="24">
        <v>5</v>
      </c>
      <c r="LI277" s="24">
        <v>3</v>
      </c>
      <c r="LJ277" s="24">
        <v>2</v>
      </c>
      <c r="LK277" s="24">
        <v>1</v>
      </c>
      <c r="LL277" s="24">
        <v>1</v>
      </c>
      <c r="LM277" s="24">
        <v>2</v>
      </c>
      <c r="LN277" s="24">
        <v>2</v>
      </c>
      <c r="LO277" s="24">
        <v>5</v>
      </c>
      <c r="LP277" s="24">
        <v>3</v>
      </c>
      <c r="LQ277" s="24">
        <v>3</v>
      </c>
      <c r="LR277" s="24">
        <v>2</v>
      </c>
      <c r="LS277" s="24">
        <v>2</v>
      </c>
      <c r="LT277" s="24">
        <v>1</v>
      </c>
      <c r="LU277" s="24">
        <v>3</v>
      </c>
      <c r="LV277" s="25" t="s">
        <v>6685</v>
      </c>
      <c r="LW277" s="25" t="s">
        <v>6686</v>
      </c>
      <c r="LX277" s="25" t="s">
        <v>6687</v>
      </c>
      <c r="LY277" s="25" t="s">
        <v>6688</v>
      </c>
      <c r="LZ277" s="24">
        <v>31</v>
      </c>
      <c r="MA277">
        <f t="shared" si="233"/>
        <v>6</v>
      </c>
      <c r="MB277">
        <f t="shared" si="234"/>
        <v>13</v>
      </c>
      <c r="MC277">
        <f t="shared" si="235"/>
        <v>7</v>
      </c>
      <c r="MD277">
        <f t="shared" si="236"/>
        <v>8</v>
      </c>
      <c r="ME277">
        <f t="shared" si="266"/>
        <v>23</v>
      </c>
      <c r="MF277">
        <f t="shared" si="267"/>
        <v>1</v>
      </c>
      <c r="MG277">
        <f t="shared" si="268"/>
        <v>2.1666666666666665</v>
      </c>
      <c r="MH277">
        <f t="shared" si="269"/>
        <v>1.4</v>
      </c>
      <c r="MI277">
        <f t="shared" si="270"/>
        <v>1.6</v>
      </c>
      <c r="MJ277">
        <f t="shared" si="271"/>
        <v>1.9166666666666667</v>
      </c>
      <c r="MK277">
        <f t="shared" si="272"/>
        <v>1.2</v>
      </c>
      <c r="ML277">
        <f t="shared" si="273"/>
        <v>0.6</v>
      </c>
      <c r="MM277">
        <f t="shared" si="274"/>
        <v>3</v>
      </c>
      <c r="MN277">
        <f t="shared" si="275"/>
        <v>0</v>
      </c>
      <c r="MO277">
        <f t="shared" si="276"/>
        <v>1.5</v>
      </c>
      <c r="MP277">
        <f t="shared" si="277"/>
        <v>0.5</v>
      </c>
      <c r="MQ277">
        <f t="shared" si="278"/>
        <v>0</v>
      </c>
      <c r="MR277">
        <f t="shared" si="279"/>
        <v>0.66666666666666663</v>
      </c>
      <c r="MS277">
        <f t="shared" si="280"/>
        <v>91.142857142857139</v>
      </c>
      <c r="MT277">
        <f t="shared" si="281"/>
        <v>73.857142857142861</v>
      </c>
      <c r="MU277" s="77">
        <f t="shared" si="237"/>
        <v>1</v>
      </c>
      <c r="MV277">
        <f t="shared" si="238"/>
        <v>1</v>
      </c>
      <c r="MW277">
        <v>1</v>
      </c>
      <c r="MX277">
        <v>1</v>
      </c>
      <c r="MY277">
        <f t="shared" si="239"/>
        <v>1</v>
      </c>
      <c r="MZ277">
        <v>1</v>
      </c>
      <c r="NA277">
        <v>0</v>
      </c>
      <c r="NB277">
        <f t="shared" si="240"/>
        <v>0</v>
      </c>
      <c r="NC277">
        <f t="shared" si="241"/>
        <v>0</v>
      </c>
      <c r="ND277">
        <f t="shared" si="242"/>
        <v>1</v>
      </c>
      <c r="NE277">
        <f t="shared" si="243"/>
        <v>0</v>
      </c>
      <c r="NF277">
        <f t="shared" si="244"/>
        <v>1</v>
      </c>
      <c r="NG277">
        <f t="shared" si="245"/>
        <v>0</v>
      </c>
      <c r="NH277">
        <f t="shared" si="246"/>
        <v>1</v>
      </c>
      <c r="NI277">
        <f t="shared" si="247"/>
        <v>1</v>
      </c>
      <c r="NJ277">
        <f t="shared" si="248"/>
        <v>0</v>
      </c>
      <c r="NK277">
        <f t="shared" si="249"/>
        <v>0</v>
      </c>
      <c r="NL277">
        <f t="shared" si="250"/>
        <v>1</v>
      </c>
      <c r="NM277">
        <f t="shared" si="251"/>
        <v>0</v>
      </c>
      <c r="NN277" s="77">
        <f t="shared" si="252"/>
        <v>1</v>
      </c>
      <c r="NO277" s="77">
        <f t="shared" si="253"/>
        <v>0</v>
      </c>
      <c r="NP277" s="77">
        <f t="shared" si="254"/>
        <v>1</v>
      </c>
      <c r="NQ277" s="77">
        <f t="shared" si="255"/>
        <v>1</v>
      </c>
      <c r="NR277" s="77">
        <f t="shared" si="256"/>
        <v>1</v>
      </c>
      <c r="NS277" s="77">
        <f t="shared" si="257"/>
        <v>0</v>
      </c>
      <c r="NT277" s="77">
        <f t="shared" si="258"/>
        <v>1</v>
      </c>
      <c r="NU277" s="77">
        <f t="shared" si="259"/>
        <v>0</v>
      </c>
      <c r="NV277" s="77">
        <f t="shared" si="260"/>
        <v>1</v>
      </c>
      <c r="NW277" s="77" t="e">
        <f>IF(LEN(VLOOKUP(I:I,#REF!, 2, 0))=0, "", VLOOKUP(I:I,#REF!, 2, 0))</f>
        <v>#REF!</v>
      </c>
      <c r="NX277" s="77" t="e">
        <f>IF(LEN(VLOOKUP(I:I,#REF!, 3, 0))=0, "", VLOOKUP(I:I,#REF!, 3, 0))</f>
        <v>#REF!</v>
      </c>
      <c r="NY277" s="77">
        <f t="shared" si="282"/>
        <v>0.83333333333333337</v>
      </c>
      <c r="NZ277" s="77">
        <f t="shared" si="283"/>
        <v>0.75</v>
      </c>
      <c r="OA277" s="77">
        <f t="shared" si="284"/>
        <v>1</v>
      </c>
      <c r="OB277" s="77">
        <f t="shared" si="261"/>
        <v>0.33333333333333331</v>
      </c>
      <c r="OC277">
        <f t="shared" si="262"/>
        <v>0.5</v>
      </c>
      <c r="OD277" s="77">
        <f t="shared" si="285"/>
        <v>0.25</v>
      </c>
      <c r="OE277">
        <f t="shared" si="263"/>
        <v>0.6</v>
      </c>
      <c r="OF277">
        <f t="shared" si="264"/>
        <v>0.72727272727272729</v>
      </c>
      <c r="OG277" t="e">
        <f t="shared" si="286"/>
        <v>#REF!</v>
      </c>
      <c r="OH277">
        <f t="shared" si="265"/>
        <v>0.58333333333333337</v>
      </c>
      <c r="OI277">
        <f t="shared" si="287"/>
        <v>0.75</v>
      </c>
      <c r="OJ277" s="77">
        <f t="shared" si="288"/>
        <v>0.5</v>
      </c>
      <c r="OK277" t="e">
        <f>IF(LEN(VLOOKUP(I:I,#REF!, 2, 0))=0, "", VLOOKUP(I:I,#REF!, 2, 0))</f>
        <v>#REF!</v>
      </c>
      <c r="OL277" t="e">
        <f>IF(LEN(VLOOKUP(I:I,#REF!, 3, 0))=0, "", VLOOKUP(I:I,#REF!, 3, 0))</f>
        <v>#REF!</v>
      </c>
      <c r="OM277">
        <v>3</v>
      </c>
      <c r="ON277">
        <v>1</v>
      </c>
      <c r="OO277" s="1">
        <v>1</v>
      </c>
      <c r="OP277">
        <f t="shared" si="289"/>
        <v>10</v>
      </c>
      <c r="OQ277">
        <v>0</v>
      </c>
      <c r="OR277">
        <v>9</v>
      </c>
      <c r="OS277">
        <f t="shared" si="290"/>
        <v>4</v>
      </c>
    </row>
    <row r="278" spans="1:409" ht="18" customHeight="1">
      <c r="E278">
        <v>1</v>
      </c>
      <c r="F278">
        <v>1</v>
      </c>
      <c r="G278" t="s">
        <v>353</v>
      </c>
      <c r="H278" s="110" t="s">
        <v>3366</v>
      </c>
      <c r="I278" s="110" t="s">
        <v>3366</v>
      </c>
      <c r="J278" s="5"/>
      <c r="K278" s="6">
        <v>44270.504895833335</v>
      </c>
      <c r="L278" s="6">
        <v>44270.722754629627</v>
      </c>
      <c r="M278" s="7">
        <v>100</v>
      </c>
      <c r="N278" s="7">
        <v>2</v>
      </c>
      <c r="O278" s="73">
        <v>1</v>
      </c>
      <c r="P278" s="4" t="s">
        <v>313</v>
      </c>
      <c r="Q278" s="7">
        <v>18822</v>
      </c>
      <c r="R278" s="7">
        <v>1</v>
      </c>
      <c r="S278" s="6">
        <v>44270.72276193287</v>
      </c>
      <c r="T278" s="4" t="s">
        <v>314</v>
      </c>
      <c r="U278" s="4" t="s">
        <v>2136</v>
      </c>
      <c r="V278" s="4" t="s">
        <v>2137</v>
      </c>
      <c r="W278" s="4" t="s">
        <v>598</v>
      </c>
      <c r="X278" s="7">
        <v>9.48</v>
      </c>
      <c r="Y278" s="7">
        <v>51.828000000000003</v>
      </c>
      <c r="Z278" s="7">
        <v>53.459000000000003</v>
      </c>
      <c r="AA278" s="7">
        <v>5</v>
      </c>
      <c r="AB278" s="7">
        <v>4</v>
      </c>
      <c r="AC278" s="7">
        <v>2</v>
      </c>
      <c r="AD278" s="7">
        <v>2</v>
      </c>
      <c r="AE278" s="7">
        <v>0</v>
      </c>
      <c r="AF278" s="7">
        <v>2</v>
      </c>
      <c r="AG278" s="7">
        <v>0</v>
      </c>
      <c r="AH278" s="7">
        <v>2</v>
      </c>
      <c r="AI278" s="7">
        <v>2</v>
      </c>
      <c r="AJ278" s="4" t="s">
        <v>3367</v>
      </c>
      <c r="AK278" s="7">
        <v>4.59</v>
      </c>
      <c r="AL278" s="7">
        <v>16.045000000000002</v>
      </c>
      <c r="AM278" s="7">
        <v>17.206</v>
      </c>
      <c r="AN278" s="7">
        <v>3</v>
      </c>
      <c r="AO278" s="7">
        <v>4</v>
      </c>
      <c r="AP278" s="7">
        <v>0</v>
      </c>
      <c r="AQ278" s="7">
        <v>14.026999999999999</v>
      </c>
      <c r="AR278" s="7">
        <v>182.77699999999999</v>
      </c>
      <c r="AS278" s="7">
        <v>183.947</v>
      </c>
      <c r="AT278" s="7">
        <v>2</v>
      </c>
      <c r="AU278" s="7">
        <v>45.911000000000001</v>
      </c>
      <c r="AV278" s="7">
        <v>149.96100000000001</v>
      </c>
      <c r="AW278" s="7">
        <v>189.6</v>
      </c>
      <c r="AX278" s="7">
        <v>5</v>
      </c>
      <c r="AY278" s="4" t="s">
        <v>429</v>
      </c>
      <c r="AZ278" s="4" t="s">
        <v>429</v>
      </c>
      <c r="BA278" s="4"/>
      <c r="BB278" s="73">
        <v>0</v>
      </c>
      <c r="BC278" s="4" t="s">
        <v>3368</v>
      </c>
      <c r="BD278" s="7">
        <v>380.36799999999999</v>
      </c>
      <c r="BE278" s="7">
        <v>380.36799999999999</v>
      </c>
      <c r="BF278" s="7">
        <v>381.90600000000001</v>
      </c>
      <c r="BG278" s="7">
        <v>1</v>
      </c>
      <c r="BH278" s="7">
        <v>17.611999999999998</v>
      </c>
      <c r="BI278" s="7">
        <v>17.611999999999998</v>
      </c>
      <c r="BJ278" s="7">
        <v>104.91200000000001</v>
      </c>
      <c r="BK278" s="7">
        <v>1</v>
      </c>
      <c r="BL278" s="4" t="s">
        <v>3369</v>
      </c>
      <c r="BM278" s="7">
        <v>59.344999999999999</v>
      </c>
      <c r="BN278" s="7">
        <v>59.344999999999999</v>
      </c>
      <c r="BO278" s="7">
        <v>60.540999999999997</v>
      </c>
      <c r="BP278" s="7">
        <v>1</v>
      </c>
      <c r="BQ278" s="7">
        <v>12</v>
      </c>
      <c r="BR278" s="7">
        <v>21</v>
      </c>
      <c r="BS278" s="7">
        <v>163.70500000000001</v>
      </c>
      <c r="BT278" s="7">
        <v>212.797</v>
      </c>
      <c r="BU278" s="7">
        <v>234.358</v>
      </c>
      <c r="BV278" s="7">
        <v>5</v>
      </c>
      <c r="BW278" s="4" t="s">
        <v>3370</v>
      </c>
      <c r="BX278" s="4" t="s">
        <v>510</v>
      </c>
      <c r="BY278" s="4"/>
      <c r="BZ278" s="73">
        <v>2</v>
      </c>
      <c r="CA278" s="4" t="s">
        <v>3371</v>
      </c>
      <c r="CB278" s="7">
        <v>33.848999999999997</v>
      </c>
      <c r="CC278" s="7">
        <v>52.893999999999998</v>
      </c>
      <c r="CD278" s="7">
        <v>54.055</v>
      </c>
      <c r="CE278" s="7">
        <v>2</v>
      </c>
      <c r="CF278" s="7">
        <v>8</v>
      </c>
      <c r="CG278" s="7">
        <v>18</v>
      </c>
      <c r="CH278" s="7">
        <v>34.018000000000001</v>
      </c>
      <c r="CI278" s="7">
        <v>50.689</v>
      </c>
      <c r="CJ278" s="7">
        <v>55.985999999999997</v>
      </c>
      <c r="CK278" s="7">
        <v>5</v>
      </c>
      <c r="CL278" s="97" t="s">
        <v>336</v>
      </c>
      <c r="CM278" s="94" t="s">
        <v>351</v>
      </c>
      <c r="CN278" s="7">
        <v>91.968000000000004</v>
      </c>
      <c r="CO278" s="7">
        <v>248.708</v>
      </c>
      <c r="CP278" s="7">
        <v>249.983</v>
      </c>
      <c r="CQ278" s="7">
        <v>2</v>
      </c>
      <c r="CR278" s="7">
        <v>9</v>
      </c>
      <c r="CS278" s="7">
        <v>12</v>
      </c>
      <c r="CT278" s="7">
        <v>4</v>
      </c>
      <c r="CU278" s="7">
        <v>0</v>
      </c>
      <c r="CV278" s="4" t="s">
        <v>3372</v>
      </c>
      <c r="CW278" s="7">
        <v>6.4850000000000003</v>
      </c>
      <c r="CX278" s="7">
        <v>6.4850000000000003</v>
      </c>
      <c r="CY278" s="7">
        <v>290.52100000000002</v>
      </c>
      <c r="CZ278" s="7">
        <v>1</v>
      </c>
      <c r="DA278" s="7">
        <v>4.1890000000000001</v>
      </c>
      <c r="DB278" s="7">
        <v>4.1890000000000001</v>
      </c>
      <c r="DC278" s="7">
        <v>13.677</v>
      </c>
      <c r="DD278" s="7">
        <v>1</v>
      </c>
      <c r="DE278" s="4" t="s">
        <v>377</v>
      </c>
      <c r="DF278" s="7">
        <v>39.771000000000001</v>
      </c>
      <c r="DG278" s="7">
        <v>39.771000000000001</v>
      </c>
      <c r="DH278" s="7">
        <v>41.375999999999998</v>
      </c>
      <c r="DI278" s="7">
        <v>1</v>
      </c>
      <c r="DJ278" s="7">
        <v>7</v>
      </c>
      <c r="DK278" s="7">
        <v>6</v>
      </c>
      <c r="DL278" s="7">
        <v>7.0369999999999999</v>
      </c>
      <c r="DM278" s="7">
        <v>104.312</v>
      </c>
      <c r="DN278" s="7">
        <v>105.95</v>
      </c>
      <c r="DO278" s="7">
        <v>5</v>
      </c>
      <c r="DP278" s="4" t="s">
        <v>510</v>
      </c>
      <c r="DQ278" s="4" t="s">
        <v>510</v>
      </c>
      <c r="DR278" s="4"/>
      <c r="DS278" s="73">
        <v>2</v>
      </c>
      <c r="DT278" s="4" t="s">
        <v>3373</v>
      </c>
      <c r="DU278" s="7">
        <v>74.974000000000004</v>
      </c>
      <c r="DV278" s="7">
        <v>74.974000000000004</v>
      </c>
      <c r="DW278" s="7">
        <v>76.088999999999999</v>
      </c>
      <c r="DX278" s="7">
        <v>1</v>
      </c>
      <c r="DY278" s="7">
        <v>5</v>
      </c>
      <c r="DZ278" s="7">
        <v>5</v>
      </c>
      <c r="EA278" s="7">
        <v>23.061</v>
      </c>
      <c r="EB278" s="7">
        <v>30.911999999999999</v>
      </c>
      <c r="EC278" s="7">
        <v>34.234000000000002</v>
      </c>
      <c r="ED278" s="7">
        <v>3</v>
      </c>
      <c r="EE278" s="94" t="s">
        <v>448</v>
      </c>
      <c r="EF278" s="94" t="s">
        <v>424</v>
      </c>
      <c r="EG278" s="7">
        <v>170.023</v>
      </c>
      <c r="EH278" s="7">
        <v>170.023</v>
      </c>
      <c r="EI278" s="7">
        <v>171.066</v>
      </c>
      <c r="EJ278" s="7">
        <v>1</v>
      </c>
      <c r="EK278" s="7">
        <v>9</v>
      </c>
      <c r="EL278" s="7">
        <v>9</v>
      </c>
      <c r="EM278" s="7">
        <v>4</v>
      </c>
      <c r="EN278" s="7">
        <v>2</v>
      </c>
      <c r="EO278" s="4" t="s">
        <v>3374</v>
      </c>
      <c r="EP278" s="7">
        <v>29.428000000000001</v>
      </c>
      <c r="EQ278" s="7">
        <v>30.263999999999999</v>
      </c>
      <c r="ER278" s="7">
        <v>31.984999999999999</v>
      </c>
      <c r="ES278" s="7">
        <v>2</v>
      </c>
      <c r="ET278" s="4" t="s">
        <v>808</v>
      </c>
      <c r="EU278" s="7">
        <v>697.80899999999997</v>
      </c>
      <c r="EV278" s="7">
        <v>698.60799999999995</v>
      </c>
      <c r="EW278" s="7">
        <v>701.02300000000002</v>
      </c>
      <c r="EX278" s="7">
        <v>2</v>
      </c>
      <c r="EY278" s="7">
        <v>10</v>
      </c>
      <c r="EZ278" s="7">
        <v>10</v>
      </c>
      <c r="FA278" s="7">
        <v>3.532</v>
      </c>
      <c r="FB278" s="7">
        <v>151.767</v>
      </c>
      <c r="FC278" s="7">
        <v>152.773</v>
      </c>
      <c r="FD278" s="7">
        <v>10</v>
      </c>
      <c r="FE278" s="4" t="s">
        <v>3375</v>
      </c>
      <c r="FF278" s="7">
        <v>3</v>
      </c>
      <c r="FG278" s="7">
        <v>4</v>
      </c>
      <c r="FH278" s="7">
        <v>4</v>
      </c>
      <c r="FI278" s="7">
        <v>2</v>
      </c>
      <c r="FJ278" s="7">
        <v>1</v>
      </c>
      <c r="FK278" s="7">
        <v>0</v>
      </c>
      <c r="FL278" s="4" t="s">
        <v>360</v>
      </c>
      <c r="FM278" s="4" t="s">
        <v>313</v>
      </c>
      <c r="FN278" s="7">
        <v>1</v>
      </c>
      <c r="FO278" s="7">
        <v>4.391</v>
      </c>
      <c r="FP278" s="7">
        <v>75.103999999999999</v>
      </c>
      <c r="FQ278" s="7">
        <v>77.975999999999999</v>
      </c>
      <c r="FR278" s="7">
        <v>8</v>
      </c>
      <c r="FS278" s="4" t="s">
        <v>3376</v>
      </c>
      <c r="FT278" s="4" t="s">
        <v>424</v>
      </c>
      <c r="FU278" s="4"/>
      <c r="FV278" s="73">
        <v>0</v>
      </c>
      <c r="FW278" s="4" t="s">
        <v>3377</v>
      </c>
      <c r="FX278" s="4" t="s">
        <v>312</v>
      </c>
      <c r="FY278" s="7">
        <v>11.659000000000001</v>
      </c>
      <c r="FZ278" s="7">
        <v>73.364999999999995</v>
      </c>
      <c r="GA278" s="7">
        <v>74.472999999999999</v>
      </c>
      <c r="GB278" s="7">
        <v>5</v>
      </c>
      <c r="GC278" s="4" t="s">
        <v>3378</v>
      </c>
      <c r="GD278" s="4" t="s">
        <v>380</v>
      </c>
      <c r="GE278" s="4"/>
      <c r="GF278" s="73">
        <v>0</v>
      </c>
      <c r="GG278" s="4" t="s">
        <v>3379</v>
      </c>
      <c r="GH278" s="4" t="s">
        <v>312</v>
      </c>
      <c r="GI278" s="7">
        <v>2.5329999999999999</v>
      </c>
      <c r="GJ278" s="7">
        <v>7.4790000000000001</v>
      </c>
      <c r="GK278" s="7">
        <v>48.597999999999999</v>
      </c>
      <c r="GL278" s="7">
        <v>4</v>
      </c>
      <c r="GM278" s="7">
        <v>2</v>
      </c>
      <c r="GN278" s="4" t="s">
        <v>3380</v>
      </c>
      <c r="GO278" s="7">
        <v>7.423</v>
      </c>
      <c r="GP278" s="7">
        <v>7.423</v>
      </c>
      <c r="GQ278" s="7">
        <v>8.8689999999999998</v>
      </c>
      <c r="GR278" s="7">
        <v>1</v>
      </c>
      <c r="GS278" s="7">
        <v>2</v>
      </c>
      <c r="GT278" s="7">
        <v>4</v>
      </c>
      <c r="GU278" s="7">
        <v>2</v>
      </c>
      <c r="GV278" s="7">
        <v>3</v>
      </c>
      <c r="GW278" s="4" t="s">
        <v>448</v>
      </c>
      <c r="GX278" s="7">
        <v>4.3890000000000002</v>
      </c>
      <c r="GY278" s="7">
        <v>61.174999999999997</v>
      </c>
      <c r="GZ278" s="7">
        <v>62.2</v>
      </c>
      <c r="HA278" s="7">
        <v>13</v>
      </c>
      <c r="HB278" s="7">
        <v>2</v>
      </c>
      <c r="HC278" s="7">
        <v>3</v>
      </c>
      <c r="HD278" s="7">
        <v>1</v>
      </c>
      <c r="HE278" s="7">
        <v>1</v>
      </c>
      <c r="HF278" s="7">
        <v>1</v>
      </c>
      <c r="HG278" s="7">
        <v>4</v>
      </c>
      <c r="HH278" s="7">
        <v>4</v>
      </c>
      <c r="HI278" s="4" t="s">
        <v>346</v>
      </c>
      <c r="HJ278" s="4" t="s">
        <v>347</v>
      </c>
      <c r="HK278" s="8"/>
      <c r="HL278" s="4" t="s">
        <v>3366</v>
      </c>
      <c r="HM278" s="9"/>
      <c r="HN278" s="9"/>
      <c r="HO278" s="9"/>
      <c r="HP278" s="9"/>
      <c r="HQ278" s="9"/>
      <c r="HR278" s="9"/>
      <c r="HS278" s="9"/>
      <c r="HT278" s="9"/>
      <c r="HU278" s="9"/>
      <c r="HV278" s="9"/>
      <c r="HW278" s="9"/>
      <c r="HX278" s="9"/>
      <c r="HY278" s="9"/>
      <c r="HZ278" s="9"/>
      <c r="IA278" s="9"/>
      <c r="IB278" s="9"/>
      <c r="IC278" s="9"/>
      <c r="ID278" s="9"/>
      <c r="IE278" s="9"/>
      <c r="IF278" s="9"/>
      <c r="IG278" s="9"/>
      <c r="IH278" s="9"/>
      <c r="II278" s="9" t="s">
        <v>320</v>
      </c>
      <c r="IJ278" s="9"/>
      <c r="IK278" s="7">
        <v>-999</v>
      </c>
      <c r="IL278" s="9"/>
      <c r="IM278" s="9" t="s">
        <v>320</v>
      </c>
      <c r="IN278" s="9"/>
      <c r="IO278" s="73">
        <v>-999</v>
      </c>
      <c r="IP278" s="9"/>
      <c r="IQ278" s="9"/>
      <c r="IR278" s="9" t="s">
        <v>320</v>
      </c>
      <c r="IS278" s="9"/>
      <c r="IT278" s="7">
        <v>-999</v>
      </c>
      <c r="IU278" s="9"/>
      <c r="IV278" s="9" t="s">
        <v>320</v>
      </c>
      <c r="IW278" s="9"/>
      <c r="IX278" s="7">
        <v>-999</v>
      </c>
      <c r="IY278" s="9"/>
      <c r="IZ278" s="9"/>
      <c r="JA278" s="9" t="s">
        <v>320</v>
      </c>
      <c r="JB278" s="9"/>
      <c r="JC278" s="7">
        <v>-999</v>
      </c>
      <c r="JD278" s="9"/>
      <c r="JE278" s="9" t="s">
        <v>320</v>
      </c>
      <c r="JF278" s="9"/>
      <c r="JG278" s="7">
        <v>-999</v>
      </c>
      <c r="JH278" s="9"/>
      <c r="JI278" s="9"/>
      <c r="JJ278" s="9"/>
      <c r="JK278" s="9"/>
      <c r="JL278" s="9"/>
      <c r="JM278" s="9"/>
      <c r="JN278" s="9"/>
      <c r="JO278" s="9"/>
      <c r="JP278" s="9"/>
      <c r="JQ278" s="9"/>
      <c r="JR278" s="9"/>
      <c r="JS278" s="9"/>
      <c r="JT278" s="9"/>
      <c r="JU278" s="9"/>
      <c r="JV278" s="9"/>
      <c r="JW278" s="9"/>
      <c r="JX278" s="9"/>
      <c r="JY278" s="9"/>
      <c r="JZ278" s="9"/>
      <c r="KA278" s="9"/>
      <c r="KB278" s="9"/>
      <c r="KC278" s="9"/>
      <c r="KD278" s="9"/>
      <c r="KE278" s="9"/>
      <c r="KF278" s="9"/>
      <c r="KG278" s="9"/>
      <c r="KH278" s="9"/>
      <c r="KI278" s="9"/>
      <c r="KJ278" s="9"/>
      <c r="KK278" s="9"/>
      <c r="KL278" s="9"/>
      <c r="KM278" s="9"/>
      <c r="KN278" s="9"/>
      <c r="KO278" s="9"/>
      <c r="KP278" s="9"/>
      <c r="KQ278" s="9"/>
      <c r="KR278" s="9"/>
      <c r="KS278" s="9"/>
      <c r="KT278" s="9"/>
      <c r="KU278" s="9"/>
      <c r="KV278" s="9"/>
      <c r="KW278" s="9"/>
      <c r="KX278" s="9"/>
      <c r="KY278" s="9"/>
      <c r="KZ278" s="9"/>
      <c r="LA278" s="9"/>
      <c r="LB278" s="9"/>
      <c r="LC278" s="9"/>
      <c r="LD278" s="9"/>
      <c r="LE278" s="9"/>
      <c r="LF278" s="9"/>
      <c r="LG278" s="9"/>
      <c r="LH278" s="9"/>
      <c r="LI278" s="9"/>
      <c r="LJ278" s="9"/>
      <c r="LK278" s="9"/>
      <c r="LL278" s="9"/>
      <c r="LM278" s="9"/>
      <c r="LN278" s="9"/>
      <c r="LO278" s="9"/>
      <c r="LP278" s="9"/>
      <c r="LQ278" s="9"/>
      <c r="LR278" s="9"/>
      <c r="LS278" s="9"/>
      <c r="LT278" s="9"/>
      <c r="LU278" s="9"/>
      <c r="LV278" s="9"/>
      <c r="LW278" s="9"/>
      <c r="LX278" s="9"/>
      <c r="LY278" s="9"/>
      <c r="LZ278" s="9"/>
      <c r="MA278">
        <f t="shared" si="233"/>
        <v>8</v>
      </c>
      <c r="MB278" t="str">
        <f t="shared" si="234"/>
        <v/>
      </c>
      <c r="MC278">
        <f t="shared" si="235"/>
        <v>8</v>
      </c>
      <c r="MD278" t="str">
        <f t="shared" si="236"/>
        <v/>
      </c>
      <c r="ME278" t="str">
        <f t="shared" si="266"/>
        <v/>
      </c>
      <c r="MF278">
        <f t="shared" si="267"/>
        <v>1.3333333333333333</v>
      </c>
      <c r="MG278" t="str">
        <f t="shared" si="268"/>
        <v/>
      </c>
      <c r="MH278">
        <f t="shared" si="269"/>
        <v>1.6</v>
      </c>
      <c r="MI278" t="str">
        <f t="shared" si="270"/>
        <v/>
      </c>
      <c r="MJ278" t="str">
        <f t="shared" si="271"/>
        <v/>
      </c>
      <c r="MK278">
        <f t="shared" si="272"/>
        <v>1.2</v>
      </c>
      <c r="ML278">
        <f t="shared" si="273"/>
        <v>4</v>
      </c>
      <c r="MM278">
        <f t="shared" si="274"/>
        <v>2</v>
      </c>
      <c r="MN278">
        <f t="shared" si="275"/>
        <v>4</v>
      </c>
      <c r="MO278">
        <f t="shared" si="276"/>
        <v>1.3333333333333333</v>
      </c>
      <c r="MP278">
        <f t="shared" si="277"/>
        <v>4</v>
      </c>
      <c r="MQ278" t="str">
        <f t="shared" si="278"/>
        <v/>
      </c>
      <c r="MR278" t="str">
        <f t="shared" si="279"/>
        <v/>
      </c>
      <c r="MS278">
        <f t="shared" si="280"/>
        <v>8.5714285714285712</v>
      </c>
      <c r="MT278">
        <f t="shared" si="281"/>
        <v>11.571428571428571</v>
      </c>
      <c r="MU278" s="77">
        <f t="shared" si="237"/>
        <v>0</v>
      </c>
      <c r="MV278">
        <f t="shared" si="238"/>
        <v>1</v>
      </c>
      <c r="MW278">
        <v>0</v>
      </c>
      <c r="MX278">
        <v>0</v>
      </c>
      <c r="MY278">
        <f t="shared" si="239"/>
        <v>1</v>
      </c>
      <c r="MZ278">
        <v>0</v>
      </c>
      <c r="NA278">
        <v>0</v>
      </c>
      <c r="NB278">
        <f t="shared" si="240"/>
        <v>0</v>
      </c>
      <c r="NC278">
        <f t="shared" si="241"/>
        <v>0</v>
      </c>
      <c r="ND278">
        <f t="shared" si="242"/>
        <v>0</v>
      </c>
      <c r="NE278">
        <f t="shared" si="243"/>
        <v>0</v>
      </c>
      <c r="NF278">
        <f t="shared" si="244"/>
        <v>0</v>
      </c>
      <c r="NG278">
        <f t="shared" si="245"/>
        <v>0</v>
      </c>
      <c r="NH278" t="str">
        <f t="shared" si="246"/>
        <v/>
      </c>
      <c r="NI278" t="str">
        <f t="shared" si="247"/>
        <v/>
      </c>
      <c r="NJ278" t="str">
        <f t="shared" si="248"/>
        <v/>
      </c>
      <c r="NK278" t="str">
        <f t="shared" si="249"/>
        <v/>
      </c>
      <c r="NL278" t="str">
        <f t="shared" si="250"/>
        <v/>
      </c>
      <c r="NM278" t="str">
        <f t="shared" si="251"/>
        <v/>
      </c>
      <c r="NN278" s="77" t="str">
        <f t="shared" si="252"/>
        <v/>
      </c>
      <c r="NO278" s="77" t="str">
        <f t="shared" si="253"/>
        <v/>
      </c>
      <c r="NP278" s="77" t="str">
        <f t="shared" si="254"/>
        <v/>
      </c>
      <c r="NQ278" s="77" t="str">
        <f t="shared" si="255"/>
        <v/>
      </c>
      <c r="NR278" s="77" t="str">
        <f t="shared" si="256"/>
        <v/>
      </c>
      <c r="NS278" s="77" t="str">
        <f t="shared" si="257"/>
        <v/>
      </c>
      <c r="NT278" s="77" t="str">
        <f t="shared" si="258"/>
        <v/>
      </c>
      <c r="NU278" s="77" t="str">
        <f t="shared" si="259"/>
        <v/>
      </c>
      <c r="NV278" s="77" t="str">
        <f t="shared" si="260"/>
        <v/>
      </c>
      <c r="NW278" s="77" t="e">
        <f>IF(LEN(VLOOKUP(I:I,#REF!, 2, 0))=0, "", VLOOKUP(I:I,#REF!, 2, 0))</f>
        <v>#REF!</v>
      </c>
      <c r="NX278" s="77" t="e">
        <f>IF(LEN(VLOOKUP(I:I,#REF!, 3, 0))=0, "", VLOOKUP(I:I,#REF!, 3, 0))</f>
        <v>#REF!</v>
      </c>
      <c r="NY278" s="77">
        <f t="shared" si="282"/>
        <v>0.33333333333333331</v>
      </c>
      <c r="NZ278" s="77">
        <f t="shared" si="283"/>
        <v>0</v>
      </c>
      <c r="OA278" s="77">
        <f t="shared" si="284"/>
        <v>1</v>
      </c>
      <c r="OB278" s="77">
        <f t="shared" si="261"/>
        <v>0</v>
      </c>
      <c r="OC278">
        <f t="shared" si="262"/>
        <v>0</v>
      </c>
      <c r="OD278" s="77">
        <f t="shared" si="285"/>
        <v>0</v>
      </c>
      <c r="OE278" t="str">
        <f t="shared" si="263"/>
        <v/>
      </c>
      <c r="OF278" t="str">
        <f t="shared" si="264"/>
        <v/>
      </c>
      <c r="OG278" t="str">
        <f t="shared" si="286"/>
        <v/>
      </c>
      <c r="OH278">
        <f t="shared" si="265"/>
        <v>0.16666666666666666</v>
      </c>
      <c r="OI278">
        <f t="shared" si="287"/>
        <v>0.5</v>
      </c>
      <c r="OJ278" s="77">
        <f t="shared" si="288"/>
        <v>0</v>
      </c>
      <c r="OK278" t="e">
        <f>IF(LEN(VLOOKUP(I:I,#REF!, 2, 0))=0, "", VLOOKUP(I:I,#REF!, 2, 0))</f>
        <v>#REF!</v>
      </c>
      <c r="OL278" t="e">
        <f>IF(LEN(VLOOKUP(I:I,#REF!, 3, 0))=0, "", VLOOKUP(I:I,#REF!, 3, 0))</f>
        <v>#REF!</v>
      </c>
      <c r="OM278" t="s">
        <v>353</v>
      </c>
      <c r="ON278" t="s">
        <v>353</v>
      </c>
      <c r="OO278" s="161">
        <v>0</v>
      </c>
      <c r="OP278" t="str">
        <f t="shared" si="289"/>
        <v/>
      </c>
      <c r="OQ278">
        <v>0</v>
      </c>
      <c r="OR278">
        <v>10</v>
      </c>
      <c r="OS278">
        <f t="shared" si="290"/>
        <v>6</v>
      </c>
    </row>
    <row r="279" spans="1:409" ht="18" customHeight="1">
      <c r="F279" t="s">
        <v>353</v>
      </c>
      <c r="G279" t="s">
        <v>353</v>
      </c>
      <c r="H279" s="112" t="s">
        <v>6689</v>
      </c>
      <c r="I279" s="112" t="s">
        <v>6689</v>
      </c>
      <c r="J279" s="22"/>
      <c r="K279" s="23">
        <v>44270.4684375</v>
      </c>
      <c r="L279" s="23">
        <v>44270.870648148149</v>
      </c>
      <c r="M279" s="24">
        <v>100</v>
      </c>
      <c r="N279" s="24">
        <v>1</v>
      </c>
      <c r="O279" s="74">
        <v>1</v>
      </c>
      <c r="P279" s="25" t="s">
        <v>313</v>
      </c>
      <c r="Q279" s="24">
        <v>34750</v>
      </c>
      <c r="R279" s="24">
        <v>1</v>
      </c>
      <c r="S279" s="23">
        <v>44270.870656134262</v>
      </c>
      <c r="T279" s="25" t="s">
        <v>314</v>
      </c>
      <c r="U279" s="25" t="s">
        <v>2136</v>
      </c>
      <c r="V279" s="25" t="s">
        <v>2137</v>
      </c>
      <c r="W279" s="25" t="s">
        <v>317</v>
      </c>
      <c r="X279" s="24">
        <v>6.0369999999999999</v>
      </c>
      <c r="Y279" s="24">
        <v>29.233000000000001</v>
      </c>
      <c r="Z279" s="24">
        <v>32.295999999999999</v>
      </c>
      <c r="AA279" s="24">
        <v>7</v>
      </c>
      <c r="AB279" s="24">
        <v>2</v>
      </c>
      <c r="AC279" s="24">
        <v>1</v>
      </c>
      <c r="AD279" s="24">
        <v>0</v>
      </c>
      <c r="AE279" s="24">
        <v>0</v>
      </c>
      <c r="AF279" s="24">
        <v>3</v>
      </c>
      <c r="AG279" s="24">
        <v>3</v>
      </c>
      <c r="AH279" s="24">
        <v>0</v>
      </c>
      <c r="AI279" s="24">
        <v>3</v>
      </c>
      <c r="AJ279" s="25" t="s">
        <v>6690</v>
      </c>
      <c r="AK279" s="24">
        <v>6.0529999999999999</v>
      </c>
      <c r="AL279" s="24">
        <v>10.134</v>
      </c>
      <c r="AM279" s="24">
        <v>13.755000000000001</v>
      </c>
      <c r="AN279" s="24">
        <v>4</v>
      </c>
      <c r="AO279" s="24">
        <v>3</v>
      </c>
      <c r="AP279" s="24">
        <v>0</v>
      </c>
      <c r="AQ279" s="24">
        <v>3.4780000000000002</v>
      </c>
      <c r="AR279" s="24">
        <v>1740.181</v>
      </c>
      <c r="AS279" s="24">
        <v>1743.2429999999999</v>
      </c>
      <c r="AT279" s="24">
        <v>11</v>
      </c>
      <c r="AU279" s="24">
        <v>165.75899999999999</v>
      </c>
      <c r="AV279" s="24">
        <v>236.88900000000001</v>
      </c>
      <c r="AW279" s="24">
        <v>241.08</v>
      </c>
      <c r="AX279" s="24">
        <v>10</v>
      </c>
      <c r="AY279" s="25" t="s">
        <v>479</v>
      </c>
      <c r="AZ279" s="25" t="s">
        <v>377</v>
      </c>
      <c r="BA279" s="25"/>
      <c r="BB279" s="74">
        <v>1</v>
      </c>
      <c r="BC279" s="25" t="s">
        <v>6691</v>
      </c>
      <c r="BD279" s="24">
        <v>431.995</v>
      </c>
      <c r="BE279" s="24">
        <v>434.37</v>
      </c>
      <c r="BF279" s="24">
        <v>435.661</v>
      </c>
      <c r="BG279" s="24">
        <v>2</v>
      </c>
      <c r="BH279" s="24">
        <v>5.0979999999999999</v>
      </c>
      <c r="BI279" s="24">
        <v>5.0979999999999999</v>
      </c>
      <c r="BJ279" s="24">
        <v>9.5239999999999991</v>
      </c>
      <c r="BK279" s="24">
        <v>1</v>
      </c>
      <c r="BL279" s="25" t="s">
        <v>2741</v>
      </c>
      <c r="BM279" s="24">
        <v>259.91000000000003</v>
      </c>
      <c r="BN279" s="24">
        <v>261.61599999999999</v>
      </c>
      <c r="BO279" s="24">
        <v>264.54700000000003</v>
      </c>
      <c r="BP279" s="24">
        <v>2</v>
      </c>
      <c r="BQ279" s="24">
        <v>95</v>
      </c>
      <c r="BR279" s="24">
        <v>100</v>
      </c>
      <c r="BS279" s="24">
        <v>595.64200000000005</v>
      </c>
      <c r="BT279" s="24">
        <v>714.56399999999996</v>
      </c>
      <c r="BU279" s="24">
        <v>818.66499999999996</v>
      </c>
      <c r="BV279" s="24">
        <v>6</v>
      </c>
      <c r="BW279" s="25" t="s">
        <v>6692</v>
      </c>
      <c r="BX279" s="25" t="s">
        <v>411</v>
      </c>
      <c r="BY279" s="25"/>
      <c r="BZ279" s="74">
        <v>0</v>
      </c>
      <c r="CA279" s="25" t="s">
        <v>6693</v>
      </c>
      <c r="CB279" s="24">
        <v>24.599</v>
      </c>
      <c r="CC279" s="24">
        <v>24.803000000000001</v>
      </c>
      <c r="CD279" s="24">
        <v>40.061</v>
      </c>
      <c r="CE279" s="24">
        <v>2</v>
      </c>
      <c r="CF279" s="24">
        <v>100</v>
      </c>
      <c r="CG279" s="24">
        <v>85</v>
      </c>
      <c r="CH279" s="24">
        <v>22.382000000000001</v>
      </c>
      <c r="CI279" s="24">
        <v>42.174999999999997</v>
      </c>
      <c r="CJ279" s="24">
        <v>43.539000000000001</v>
      </c>
      <c r="CK279" s="24">
        <v>5</v>
      </c>
      <c r="CL279" s="99" t="s">
        <v>413</v>
      </c>
      <c r="CM279" s="96" t="s">
        <v>414</v>
      </c>
      <c r="CN279" s="24">
        <v>5.25</v>
      </c>
      <c r="CO279" s="24">
        <v>5.25</v>
      </c>
      <c r="CP279" s="24">
        <v>149.38200000000001</v>
      </c>
      <c r="CQ279" s="24">
        <v>1</v>
      </c>
      <c r="CR279" s="24">
        <v>100</v>
      </c>
      <c r="CS279" s="24">
        <v>99</v>
      </c>
      <c r="CT279" s="24">
        <v>2</v>
      </c>
      <c r="CU279" s="24">
        <v>0</v>
      </c>
      <c r="CV279" s="25" t="s">
        <v>6694</v>
      </c>
      <c r="CW279" s="24">
        <v>78.909000000000006</v>
      </c>
      <c r="CX279" s="24">
        <v>462.71300000000002</v>
      </c>
      <c r="CY279" s="24">
        <v>466.46199999999999</v>
      </c>
      <c r="CZ279" s="24">
        <v>8</v>
      </c>
      <c r="DA279" s="24">
        <v>5.7990000000000004</v>
      </c>
      <c r="DB279" s="24">
        <v>9.6289999999999996</v>
      </c>
      <c r="DC279" s="24">
        <v>10.853</v>
      </c>
      <c r="DD279" s="24">
        <v>3</v>
      </c>
      <c r="DE279" s="25" t="s">
        <v>377</v>
      </c>
      <c r="DF279" s="24">
        <v>10.106999999999999</v>
      </c>
      <c r="DG279" s="24">
        <v>10.106999999999999</v>
      </c>
      <c r="DH279" s="24">
        <v>40.585000000000001</v>
      </c>
      <c r="DI279" s="24">
        <v>1</v>
      </c>
      <c r="DJ279" s="24">
        <v>76</v>
      </c>
      <c r="DK279" s="24">
        <v>100</v>
      </c>
      <c r="DL279" s="24">
        <v>221.28100000000001</v>
      </c>
      <c r="DM279" s="24">
        <v>232.28399999999999</v>
      </c>
      <c r="DN279" s="24">
        <v>275.947</v>
      </c>
      <c r="DO279" s="24">
        <v>8</v>
      </c>
      <c r="DP279" s="25" t="s">
        <v>3644</v>
      </c>
      <c r="DQ279" s="25" t="s">
        <v>327</v>
      </c>
      <c r="DR279" s="25"/>
      <c r="DS279" s="74">
        <v>0</v>
      </c>
      <c r="DT279" s="25" t="s">
        <v>6695</v>
      </c>
      <c r="DU279" s="24">
        <v>71.209000000000003</v>
      </c>
      <c r="DV279" s="24">
        <v>71.747</v>
      </c>
      <c r="DW279" s="24">
        <v>75.412000000000006</v>
      </c>
      <c r="DX279" s="24">
        <v>2</v>
      </c>
      <c r="DY279" s="24">
        <v>100</v>
      </c>
      <c r="DZ279" s="24">
        <v>86</v>
      </c>
      <c r="EA279" s="24">
        <v>30.01</v>
      </c>
      <c r="EB279" s="24">
        <v>104.395</v>
      </c>
      <c r="EC279" s="24">
        <v>107.24299999999999</v>
      </c>
      <c r="ED279" s="24">
        <v>12</v>
      </c>
      <c r="EE279" s="96" t="s">
        <v>417</v>
      </c>
      <c r="EF279" s="96" t="s">
        <v>6696</v>
      </c>
      <c r="EG279" s="24">
        <v>174.18100000000001</v>
      </c>
      <c r="EH279" s="24">
        <v>174.38800000000001</v>
      </c>
      <c r="EI279" s="24">
        <v>178.28</v>
      </c>
      <c r="EJ279" s="24">
        <v>2</v>
      </c>
      <c r="EK279" s="24">
        <v>100</v>
      </c>
      <c r="EL279" s="24">
        <v>95</v>
      </c>
      <c r="EM279" s="24">
        <v>2</v>
      </c>
      <c r="EN279" s="24">
        <v>0</v>
      </c>
      <c r="EO279" s="25" t="s">
        <v>6697</v>
      </c>
      <c r="EP279" s="24">
        <v>50.441000000000003</v>
      </c>
      <c r="EQ279" s="24">
        <v>57.362000000000002</v>
      </c>
      <c r="ER279" s="24">
        <v>58.314999999999998</v>
      </c>
      <c r="ES279" s="24">
        <v>4</v>
      </c>
      <c r="ET279" s="25" t="s">
        <v>6698</v>
      </c>
      <c r="EU279" s="24">
        <v>200.63300000000001</v>
      </c>
      <c r="EV279" s="24">
        <v>200.63300000000001</v>
      </c>
      <c r="EW279" s="24">
        <v>252.61099999999999</v>
      </c>
      <c r="EX279" s="24">
        <v>1</v>
      </c>
      <c r="EY279" s="24">
        <v>100</v>
      </c>
      <c r="EZ279" s="24">
        <v>100</v>
      </c>
      <c r="FA279" s="24">
        <v>3.5760000000000001</v>
      </c>
      <c r="FB279" s="24">
        <v>72.162999999999997</v>
      </c>
      <c r="FC279" s="24">
        <v>74.114999999999995</v>
      </c>
      <c r="FD279" s="24">
        <v>14</v>
      </c>
      <c r="FE279" s="25" t="s">
        <v>6699</v>
      </c>
      <c r="FF279" s="24">
        <v>3</v>
      </c>
      <c r="FG279" s="24">
        <v>2</v>
      </c>
      <c r="FH279" s="24">
        <v>3</v>
      </c>
      <c r="FI279" s="24">
        <v>0</v>
      </c>
      <c r="FJ279" s="24">
        <v>1</v>
      </c>
      <c r="FK279" s="24">
        <v>0</v>
      </c>
      <c r="FL279" s="25" t="s">
        <v>313</v>
      </c>
      <c r="FM279" s="25" t="s">
        <v>313</v>
      </c>
      <c r="FN279" s="24">
        <v>1</v>
      </c>
      <c r="FO279" s="24">
        <v>149.55000000000001</v>
      </c>
      <c r="FP279" s="24">
        <v>207.54</v>
      </c>
      <c r="FQ279" s="24">
        <v>242.79400000000001</v>
      </c>
      <c r="FR279" s="24">
        <v>10</v>
      </c>
      <c r="FS279" s="25" t="s">
        <v>6700</v>
      </c>
      <c r="FT279" s="25" t="s">
        <v>323</v>
      </c>
      <c r="FU279" s="25"/>
      <c r="FV279" s="74">
        <v>1</v>
      </c>
      <c r="FW279" s="25" t="s">
        <v>6701</v>
      </c>
      <c r="FX279" s="25" t="s">
        <v>456</v>
      </c>
      <c r="FY279" s="24">
        <v>155.93199999999999</v>
      </c>
      <c r="FZ279" s="24">
        <v>240.10599999999999</v>
      </c>
      <c r="GA279" s="24">
        <v>242.39099999999999</v>
      </c>
      <c r="GB279" s="24">
        <v>8</v>
      </c>
      <c r="GC279" s="25" t="s">
        <v>6702</v>
      </c>
      <c r="GD279" s="25" t="s">
        <v>351</v>
      </c>
      <c r="GE279" s="25"/>
      <c r="GF279" s="74">
        <v>0</v>
      </c>
      <c r="GG279" s="25" t="s">
        <v>6703</v>
      </c>
      <c r="GH279" s="25" t="s">
        <v>456</v>
      </c>
      <c r="GI279" s="24">
        <v>26.917999999999999</v>
      </c>
      <c r="GJ279" s="24">
        <v>115.489</v>
      </c>
      <c r="GK279" s="24">
        <v>119.40300000000001</v>
      </c>
      <c r="GL279" s="24">
        <v>8</v>
      </c>
      <c r="GM279" s="24">
        <v>1</v>
      </c>
      <c r="GN279" s="25" t="s">
        <v>6704</v>
      </c>
      <c r="GO279" s="24">
        <v>33.430999999999997</v>
      </c>
      <c r="GP279" s="24">
        <v>33.430999999999997</v>
      </c>
      <c r="GQ279" s="24">
        <v>34.700000000000003</v>
      </c>
      <c r="GR279" s="24">
        <v>1</v>
      </c>
      <c r="GS279" s="24">
        <v>3</v>
      </c>
      <c r="GT279" s="24">
        <v>3</v>
      </c>
      <c r="GU279" s="24">
        <v>0</v>
      </c>
      <c r="GV279" s="24">
        <v>3</v>
      </c>
      <c r="GW279" s="25" t="s">
        <v>460</v>
      </c>
      <c r="GX279" s="24">
        <v>6.524</v>
      </c>
      <c r="GY279" s="24">
        <v>56.526000000000003</v>
      </c>
      <c r="GZ279" s="24">
        <v>59.268000000000001</v>
      </c>
      <c r="HA279" s="24">
        <v>18</v>
      </c>
      <c r="HB279" s="24">
        <v>2</v>
      </c>
      <c r="HC279" s="24">
        <v>3</v>
      </c>
      <c r="HD279" s="24">
        <v>2</v>
      </c>
      <c r="HE279" s="24">
        <v>2</v>
      </c>
      <c r="HF279" s="24">
        <v>2</v>
      </c>
      <c r="HG279" s="24">
        <v>5</v>
      </c>
      <c r="HH279" s="24">
        <v>5</v>
      </c>
      <c r="HI279" s="25" t="s">
        <v>3684</v>
      </c>
      <c r="HJ279" s="25" t="s">
        <v>3685</v>
      </c>
      <c r="HK279" s="8"/>
      <c r="HL279" s="25" t="s">
        <v>6689</v>
      </c>
      <c r="HM279" s="23">
        <v>44277.456597222219</v>
      </c>
      <c r="HN279" s="23">
        <v>44278.535393518519</v>
      </c>
      <c r="HO279" s="24">
        <v>100</v>
      </c>
      <c r="HP279" s="24">
        <v>93208</v>
      </c>
      <c r="HQ279" s="24">
        <v>1</v>
      </c>
      <c r="HR279" s="23">
        <v>44278.535414351849</v>
      </c>
      <c r="HS279" s="25" t="s">
        <v>314</v>
      </c>
      <c r="HT279" s="25" t="s">
        <v>2136</v>
      </c>
      <c r="HU279" s="25" t="s">
        <v>2137</v>
      </c>
      <c r="HV279" s="25" t="s">
        <v>317</v>
      </c>
      <c r="HW279" s="24">
        <v>1</v>
      </c>
      <c r="HX279" s="24">
        <v>2</v>
      </c>
      <c r="HY279" s="24">
        <v>4</v>
      </c>
      <c r="HZ279" s="24">
        <v>1</v>
      </c>
      <c r="IA279" s="24">
        <v>3</v>
      </c>
      <c r="IB279" s="24">
        <v>2</v>
      </c>
      <c r="IC279" s="24">
        <v>3</v>
      </c>
      <c r="ID279" s="24">
        <v>1</v>
      </c>
      <c r="IE279" s="25" t="s">
        <v>6705</v>
      </c>
      <c r="IF279" s="24">
        <v>3</v>
      </c>
      <c r="IG279" s="24">
        <v>0</v>
      </c>
      <c r="IH279" s="25" t="s">
        <v>6706</v>
      </c>
      <c r="II279" s="25" t="s">
        <v>391</v>
      </c>
      <c r="IJ279" s="25"/>
      <c r="IK279" s="74">
        <v>1</v>
      </c>
      <c r="IL279" s="25" t="s">
        <v>428</v>
      </c>
      <c r="IM279" s="74">
        <v>33</v>
      </c>
      <c r="IN279" s="25"/>
      <c r="IO279" s="74">
        <v>1</v>
      </c>
      <c r="IP279" s="25" t="s">
        <v>6707</v>
      </c>
      <c r="IQ279" s="25" t="s">
        <v>1727</v>
      </c>
      <c r="IR279" s="74">
        <v>22</v>
      </c>
      <c r="IS279" s="25"/>
      <c r="IT279" s="74">
        <v>1</v>
      </c>
      <c r="IU279" s="25" t="s">
        <v>1467</v>
      </c>
      <c r="IV279" s="74">
        <v>21</v>
      </c>
      <c r="IW279" s="25"/>
      <c r="IX279" s="74">
        <v>1</v>
      </c>
      <c r="IY279" s="25" t="s">
        <v>6708</v>
      </c>
      <c r="IZ279" s="25" t="s">
        <v>435</v>
      </c>
      <c r="JA279" s="74">
        <v>40</v>
      </c>
      <c r="JB279" s="25"/>
      <c r="JC279" s="74">
        <v>1</v>
      </c>
      <c r="JD279" s="25" t="s">
        <v>6709</v>
      </c>
      <c r="JE279" s="74">
        <v>48</v>
      </c>
      <c r="JF279" s="25"/>
      <c r="JG279" s="74">
        <v>0</v>
      </c>
      <c r="JH279" s="25" t="s">
        <v>6710</v>
      </c>
      <c r="JI279" s="24">
        <v>2</v>
      </c>
      <c r="JJ279" s="24">
        <v>1</v>
      </c>
      <c r="JK279" s="24">
        <v>2</v>
      </c>
      <c r="JL279" s="24">
        <v>4</v>
      </c>
      <c r="JM279" s="25" t="s">
        <v>833</v>
      </c>
      <c r="JN279" s="24">
        <v>1</v>
      </c>
      <c r="JO279" s="24">
        <v>1</v>
      </c>
      <c r="JP279" s="24">
        <v>2</v>
      </c>
      <c r="JQ279" s="24">
        <v>2</v>
      </c>
      <c r="JR279" s="24">
        <v>1</v>
      </c>
      <c r="JS279" s="25" t="s">
        <v>6711</v>
      </c>
      <c r="JT279" s="24">
        <v>2</v>
      </c>
      <c r="JU279" s="24">
        <v>1</v>
      </c>
      <c r="JV279" s="25" t="s">
        <v>6712</v>
      </c>
      <c r="JW279" s="24">
        <v>1</v>
      </c>
      <c r="JX279" s="24">
        <v>2</v>
      </c>
      <c r="JY279" s="24">
        <v>2</v>
      </c>
      <c r="JZ279" s="24">
        <v>1</v>
      </c>
      <c r="KA279" s="24">
        <v>0</v>
      </c>
      <c r="KB279" s="25" t="s">
        <v>313</v>
      </c>
      <c r="KC279" s="25" t="s">
        <v>313</v>
      </c>
      <c r="KD279" s="24">
        <v>2</v>
      </c>
      <c r="KE279" s="24">
        <v>4.7439999999999998</v>
      </c>
      <c r="KF279" s="24">
        <v>20.870999999999999</v>
      </c>
      <c r="KG279" s="24">
        <v>21.251000000000001</v>
      </c>
      <c r="KH279" s="24">
        <v>8</v>
      </c>
      <c r="KI279" s="24">
        <v>4</v>
      </c>
      <c r="KJ279" s="24">
        <v>3</v>
      </c>
      <c r="KK279" s="24">
        <v>4</v>
      </c>
      <c r="KL279" s="24">
        <v>4</v>
      </c>
      <c r="KM279" s="24">
        <v>4</v>
      </c>
      <c r="KN279" s="24">
        <v>11</v>
      </c>
      <c r="KO279" s="24">
        <v>2</v>
      </c>
      <c r="KP279" s="25" t="s">
        <v>336</v>
      </c>
      <c r="KQ279" s="25" t="s">
        <v>313</v>
      </c>
      <c r="KR279" s="24">
        <v>1</v>
      </c>
      <c r="KS279" s="25" t="s">
        <v>336</v>
      </c>
      <c r="KT279" s="25" t="s">
        <v>313</v>
      </c>
      <c r="KU279" s="24">
        <v>4</v>
      </c>
      <c r="KV279" s="24">
        <v>4</v>
      </c>
      <c r="KW279" s="24">
        <v>3</v>
      </c>
      <c r="KX279" s="24">
        <v>3</v>
      </c>
      <c r="KY279" s="24">
        <v>4</v>
      </c>
      <c r="KZ279" s="24">
        <v>3</v>
      </c>
      <c r="LA279" s="24">
        <v>3</v>
      </c>
      <c r="LB279" s="24">
        <v>3</v>
      </c>
      <c r="LC279" s="24">
        <v>3</v>
      </c>
      <c r="LD279" s="24">
        <v>5</v>
      </c>
      <c r="LE279" s="24">
        <v>4</v>
      </c>
      <c r="LF279" s="24">
        <v>4</v>
      </c>
      <c r="LG279" s="24">
        <v>5</v>
      </c>
      <c r="LH279" s="24">
        <v>4</v>
      </c>
      <c r="LI279" s="24">
        <v>4</v>
      </c>
      <c r="LJ279" s="24">
        <v>5</v>
      </c>
      <c r="LK279" s="24">
        <v>3</v>
      </c>
      <c r="LL279" s="24">
        <v>1</v>
      </c>
      <c r="LM279" s="24">
        <v>3</v>
      </c>
      <c r="LN279" s="24">
        <v>5</v>
      </c>
      <c r="LO279" s="24">
        <v>4</v>
      </c>
      <c r="LP279" s="24">
        <v>5</v>
      </c>
      <c r="LQ279" s="24">
        <v>5</v>
      </c>
      <c r="LR279" s="24">
        <v>4</v>
      </c>
      <c r="LS279" s="24">
        <v>5</v>
      </c>
      <c r="LT279" s="24">
        <v>3</v>
      </c>
      <c r="LU279" s="24">
        <v>5</v>
      </c>
      <c r="LV279" s="25" t="s">
        <v>6713</v>
      </c>
      <c r="LW279" s="25" t="s">
        <v>6714</v>
      </c>
      <c r="LX279" s="25" t="s">
        <v>6715</v>
      </c>
      <c r="LY279" s="25" t="s">
        <v>6716</v>
      </c>
      <c r="LZ279" s="24">
        <v>52</v>
      </c>
      <c r="MA279">
        <f t="shared" si="233"/>
        <v>9</v>
      </c>
      <c r="MB279">
        <f t="shared" si="234"/>
        <v>14</v>
      </c>
      <c r="MC279">
        <f t="shared" si="235"/>
        <v>11</v>
      </c>
      <c r="MD279">
        <f t="shared" si="236"/>
        <v>19</v>
      </c>
      <c r="ME279">
        <f t="shared" si="266"/>
        <v>43</v>
      </c>
      <c r="MF279">
        <f t="shared" si="267"/>
        <v>1.5</v>
      </c>
      <c r="MG279">
        <f t="shared" si="268"/>
        <v>2.3333333333333335</v>
      </c>
      <c r="MH279">
        <f t="shared" si="269"/>
        <v>2.2000000000000002</v>
      </c>
      <c r="MI279">
        <f t="shared" si="270"/>
        <v>3.8</v>
      </c>
      <c r="MJ279">
        <f t="shared" si="271"/>
        <v>3.5833333333333335</v>
      </c>
      <c r="MK279">
        <f t="shared" si="272"/>
        <v>0.2</v>
      </c>
      <c r="ML279">
        <f t="shared" si="273"/>
        <v>2.4</v>
      </c>
      <c r="MM279">
        <f t="shared" si="274"/>
        <v>0</v>
      </c>
      <c r="MN279">
        <f t="shared" si="275"/>
        <v>3</v>
      </c>
      <c r="MO279">
        <f t="shared" si="276"/>
        <v>0.16666666666666666</v>
      </c>
      <c r="MP279">
        <f t="shared" si="277"/>
        <v>2.5</v>
      </c>
      <c r="MQ279">
        <f t="shared" si="278"/>
        <v>1</v>
      </c>
      <c r="MR279">
        <f t="shared" si="279"/>
        <v>2.3333333333333335</v>
      </c>
      <c r="MS279">
        <f t="shared" si="280"/>
        <v>95.857142857142861</v>
      </c>
      <c r="MT279">
        <f t="shared" si="281"/>
        <v>95</v>
      </c>
      <c r="MU279" s="77">
        <f t="shared" si="237"/>
        <v>1</v>
      </c>
      <c r="MV279">
        <f t="shared" si="238"/>
        <v>0</v>
      </c>
      <c r="MW279">
        <v>1</v>
      </c>
      <c r="MX279">
        <v>1</v>
      </c>
      <c r="MY279">
        <f t="shared" si="239"/>
        <v>0</v>
      </c>
      <c r="MZ279">
        <v>1</v>
      </c>
      <c r="NA279">
        <v>0</v>
      </c>
      <c r="NB279">
        <f t="shared" si="240"/>
        <v>1</v>
      </c>
      <c r="NC279">
        <f t="shared" si="241"/>
        <v>0.5</v>
      </c>
      <c r="ND279">
        <f t="shared" si="242"/>
        <v>0</v>
      </c>
      <c r="NE279">
        <f t="shared" si="243"/>
        <v>0.5</v>
      </c>
      <c r="NF279">
        <f t="shared" si="244"/>
        <v>1</v>
      </c>
      <c r="NG279">
        <f t="shared" si="245"/>
        <v>0</v>
      </c>
      <c r="NH279">
        <f t="shared" si="246"/>
        <v>1</v>
      </c>
      <c r="NI279">
        <f t="shared" si="247"/>
        <v>1</v>
      </c>
      <c r="NJ279">
        <f t="shared" si="248"/>
        <v>1</v>
      </c>
      <c r="NK279">
        <f t="shared" si="249"/>
        <v>1</v>
      </c>
      <c r="NL279">
        <f t="shared" si="250"/>
        <v>1</v>
      </c>
      <c r="NM279">
        <f t="shared" si="251"/>
        <v>0</v>
      </c>
      <c r="NN279" s="77">
        <f t="shared" si="252"/>
        <v>1</v>
      </c>
      <c r="NO279" s="77">
        <f t="shared" si="253"/>
        <v>0</v>
      </c>
      <c r="NP279" s="77">
        <f t="shared" si="254"/>
        <v>1</v>
      </c>
      <c r="NQ279" s="77">
        <f t="shared" si="255"/>
        <v>0</v>
      </c>
      <c r="NR279" s="77">
        <f t="shared" si="256"/>
        <v>1</v>
      </c>
      <c r="NS279" s="77">
        <f t="shared" si="257"/>
        <v>0</v>
      </c>
      <c r="NT279" s="77">
        <f t="shared" si="258"/>
        <v>1</v>
      </c>
      <c r="NU279" s="77">
        <f t="shared" si="259"/>
        <v>1</v>
      </c>
      <c r="NV279" s="77">
        <f t="shared" si="260"/>
        <v>1</v>
      </c>
      <c r="NW279" s="77" t="e">
        <f>IF(LEN(VLOOKUP(I:I,#REF!, 2, 0))=0, "", VLOOKUP(I:I,#REF!, 2, 0))</f>
        <v>#REF!</v>
      </c>
      <c r="NX279" s="77" t="e">
        <f>IF(LEN(VLOOKUP(I:I,#REF!, 3, 0))=0, "", VLOOKUP(I:I,#REF!, 3, 0))</f>
        <v>#REF!</v>
      </c>
      <c r="NY279" s="77">
        <f t="shared" si="282"/>
        <v>0.5</v>
      </c>
      <c r="NZ279" s="77">
        <f t="shared" si="283"/>
        <v>0.75</v>
      </c>
      <c r="OA279" s="77">
        <f t="shared" si="284"/>
        <v>0</v>
      </c>
      <c r="OB279" s="77">
        <f t="shared" si="261"/>
        <v>0.5</v>
      </c>
      <c r="OC279">
        <f t="shared" si="262"/>
        <v>0.5</v>
      </c>
      <c r="OD279" s="77">
        <f t="shared" si="285"/>
        <v>0.5</v>
      </c>
      <c r="OE279">
        <f t="shared" si="263"/>
        <v>0.73333333333333328</v>
      </c>
      <c r="OF279">
        <f t="shared" si="264"/>
        <v>0.81818181818181823</v>
      </c>
      <c r="OG279" t="e">
        <f t="shared" si="286"/>
        <v>#REF!</v>
      </c>
      <c r="OH279">
        <f t="shared" si="265"/>
        <v>0.5</v>
      </c>
      <c r="OI279">
        <f t="shared" si="287"/>
        <v>0.25</v>
      </c>
      <c r="OJ279" s="77">
        <f t="shared" si="288"/>
        <v>0.625</v>
      </c>
      <c r="OK279" t="e">
        <f>IF(LEN(VLOOKUP(I:I,#REF!, 2, 0))=0, "", VLOOKUP(I:I,#REF!, 2, 0))</f>
        <v>#REF!</v>
      </c>
      <c r="OL279" t="e">
        <f>IF(LEN(VLOOKUP(I:I,#REF!, 3, 0))=0, "", VLOOKUP(I:I,#REF!, 3, 0))</f>
        <v>#REF!</v>
      </c>
      <c r="OM279">
        <v>3</v>
      </c>
      <c r="ON279">
        <v>1</v>
      </c>
      <c r="OO279" s="1">
        <v>1</v>
      </c>
      <c r="OP279">
        <f t="shared" si="289"/>
        <v>13</v>
      </c>
      <c r="OQ279">
        <v>0</v>
      </c>
      <c r="OR279">
        <v>10</v>
      </c>
      <c r="OS279">
        <f t="shared" si="290"/>
        <v>9</v>
      </c>
    </row>
    <row r="280" spans="1:409" ht="18" customHeight="1">
      <c r="F280">
        <v>1</v>
      </c>
      <c r="G280">
        <v>1</v>
      </c>
      <c r="H280" s="112" t="s">
        <v>6717</v>
      </c>
      <c r="I280" s="112" t="s">
        <v>6717</v>
      </c>
      <c r="J280" s="22"/>
      <c r="K280" s="23">
        <v>44270.461064814815</v>
      </c>
      <c r="L280" s="23">
        <v>44271.491168981483</v>
      </c>
      <c r="M280" s="24">
        <v>100</v>
      </c>
      <c r="N280" s="24">
        <v>1</v>
      </c>
      <c r="O280" s="74">
        <v>1</v>
      </c>
      <c r="P280" s="25" t="s">
        <v>313</v>
      </c>
      <c r="Q280" s="24">
        <v>89001</v>
      </c>
      <c r="R280" s="24">
        <v>1</v>
      </c>
      <c r="S280" s="23">
        <v>44271.615620393517</v>
      </c>
      <c r="T280" s="25" t="s">
        <v>314</v>
      </c>
      <c r="U280" s="25" t="s">
        <v>2136</v>
      </c>
      <c r="V280" s="25" t="s">
        <v>2137</v>
      </c>
      <c r="W280" s="25" t="s">
        <v>317</v>
      </c>
      <c r="X280" s="24">
        <v>22.010999999999999</v>
      </c>
      <c r="Y280" s="24">
        <v>27.466000000000001</v>
      </c>
      <c r="Z280" s="24">
        <v>29.483000000000001</v>
      </c>
      <c r="AA280" s="24">
        <v>2</v>
      </c>
      <c r="AB280" s="24">
        <v>3</v>
      </c>
      <c r="AC280" s="24">
        <v>0</v>
      </c>
      <c r="AD280" s="24">
        <v>2</v>
      </c>
      <c r="AE280" s="24">
        <v>3</v>
      </c>
      <c r="AF280" s="24">
        <v>0</v>
      </c>
      <c r="AG280" s="24">
        <v>1</v>
      </c>
      <c r="AH280" s="24">
        <v>2</v>
      </c>
      <c r="AI280" s="24">
        <v>0</v>
      </c>
      <c r="AJ280" s="25" t="s">
        <v>6718</v>
      </c>
      <c r="AK280" s="24">
        <v>2.516</v>
      </c>
      <c r="AL280" s="24">
        <v>13.420999999999999</v>
      </c>
      <c r="AM280" s="24">
        <v>15.752000000000001</v>
      </c>
      <c r="AN280" s="24">
        <v>4</v>
      </c>
      <c r="AO280" s="24">
        <v>3</v>
      </c>
      <c r="AP280" s="24">
        <v>1</v>
      </c>
      <c r="AQ280" s="24">
        <v>9.6669999999999998</v>
      </c>
      <c r="AR280" s="24">
        <v>27.184999999999999</v>
      </c>
      <c r="AS280" s="24">
        <v>509.91199999999998</v>
      </c>
      <c r="AT280" s="24">
        <v>5</v>
      </c>
      <c r="AU280" s="24">
        <v>89.661000000000001</v>
      </c>
      <c r="AV280" s="24">
        <v>287.702</v>
      </c>
      <c r="AW280" s="24">
        <v>288.16699999999997</v>
      </c>
      <c r="AX280" s="24">
        <v>33</v>
      </c>
      <c r="AY280" s="25" t="s">
        <v>2413</v>
      </c>
      <c r="AZ280" s="25" t="s">
        <v>377</v>
      </c>
      <c r="BA280" s="25"/>
      <c r="BB280" s="74">
        <v>1</v>
      </c>
      <c r="BC280" s="25" t="s">
        <v>6719</v>
      </c>
      <c r="BD280" s="24">
        <v>0</v>
      </c>
      <c r="BE280" s="24">
        <v>0</v>
      </c>
      <c r="BF280" s="24">
        <v>251.53800000000001</v>
      </c>
      <c r="BG280" s="24">
        <v>0</v>
      </c>
      <c r="BH280" s="24">
        <v>4.4589999999999996</v>
      </c>
      <c r="BI280" s="24">
        <v>4.4589999999999996</v>
      </c>
      <c r="BJ280" s="24">
        <v>6.85</v>
      </c>
      <c r="BK280" s="24">
        <v>1</v>
      </c>
      <c r="BL280" s="25" t="s">
        <v>377</v>
      </c>
      <c r="BM280" s="24">
        <v>0</v>
      </c>
      <c r="BN280" s="24">
        <v>0</v>
      </c>
      <c r="BO280" s="24">
        <v>77.718999999999994</v>
      </c>
      <c r="BP280" s="24">
        <v>0</v>
      </c>
      <c r="BQ280" s="24">
        <v>90</v>
      </c>
      <c r="BR280" s="24">
        <v>80</v>
      </c>
      <c r="BS280" s="24">
        <v>179.64599999999999</v>
      </c>
      <c r="BT280" s="24">
        <v>182.749</v>
      </c>
      <c r="BU280" s="24">
        <v>194.88</v>
      </c>
      <c r="BV280" s="24">
        <v>3</v>
      </c>
      <c r="BW280" s="25" t="s">
        <v>356</v>
      </c>
      <c r="BX280" s="25" t="s">
        <v>320</v>
      </c>
      <c r="BY280" s="25"/>
      <c r="BZ280" s="74">
        <v>-888</v>
      </c>
      <c r="CA280" s="25" t="s">
        <v>6720</v>
      </c>
      <c r="CB280" s="24">
        <v>0</v>
      </c>
      <c r="CC280" s="24">
        <v>0</v>
      </c>
      <c r="CD280" s="24">
        <v>83.441000000000003</v>
      </c>
      <c r="CE280" s="24">
        <v>0</v>
      </c>
      <c r="CF280" s="24">
        <v>95</v>
      </c>
      <c r="CG280" s="24">
        <v>80</v>
      </c>
      <c r="CH280" s="24">
        <v>51.664999999999999</v>
      </c>
      <c r="CI280" s="24">
        <v>71.584999999999994</v>
      </c>
      <c r="CJ280" s="24">
        <v>76.472999999999999</v>
      </c>
      <c r="CK280" s="24">
        <v>4</v>
      </c>
      <c r="CL280" s="99" t="s">
        <v>360</v>
      </c>
      <c r="CM280" s="96" t="s">
        <v>351</v>
      </c>
      <c r="CN280" s="24">
        <v>14.901</v>
      </c>
      <c r="CO280" s="24">
        <v>10825.516</v>
      </c>
      <c r="CP280" s="24">
        <v>10964.633</v>
      </c>
      <c r="CQ280" s="24">
        <v>9</v>
      </c>
      <c r="CR280" s="24">
        <v>90</v>
      </c>
      <c r="CS280" s="24">
        <v>100</v>
      </c>
      <c r="CT280" s="24">
        <v>2</v>
      </c>
      <c r="CU280" s="24">
        <v>0</v>
      </c>
      <c r="CV280" s="25" t="s">
        <v>5051</v>
      </c>
      <c r="CW280" s="24">
        <v>4.9870000000000001</v>
      </c>
      <c r="CX280" s="24">
        <v>4.9870000000000001</v>
      </c>
      <c r="CY280" s="24">
        <v>507.66300000000001</v>
      </c>
      <c r="CZ280" s="24">
        <v>1</v>
      </c>
      <c r="DA280" s="24">
        <v>108.785</v>
      </c>
      <c r="DB280" s="24">
        <v>113.375</v>
      </c>
      <c r="DC280" s="24">
        <v>116.405</v>
      </c>
      <c r="DD280" s="24">
        <v>3</v>
      </c>
      <c r="DE280" s="25" t="s">
        <v>377</v>
      </c>
      <c r="DF280" s="24">
        <v>0</v>
      </c>
      <c r="DG280" s="24">
        <v>0</v>
      </c>
      <c r="DH280" s="24">
        <v>69.974000000000004</v>
      </c>
      <c r="DI280" s="24">
        <v>0</v>
      </c>
      <c r="DJ280" s="24">
        <v>80</v>
      </c>
      <c r="DK280" s="24">
        <v>60</v>
      </c>
      <c r="DL280" s="24">
        <v>110.81699999999999</v>
      </c>
      <c r="DM280" s="24">
        <v>466.96100000000001</v>
      </c>
      <c r="DN280" s="24">
        <v>470.11900000000003</v>
      </c>
      <c r="DO280" s="24">
        <v>15</v>
      </c>
      <c r="DP280" s="25" t="s">
        <v>5930</v>
      </c>
      <c r="DQ280" s="25" t="s">
        <v>3754</v>
      </c>
      <c r="DR280" s="25" t="s">
        <v>544</v>
      </c>
      <c r="DS280" s="74">
        <v>1</v>
      </c>
      <c r="DT280" s="25" t="s">
        <v>6721</v>
      </c>
      <c r="DU280" s="24">
        <v>6.9530000000000003</v>
      </c>
      <c r="DV280" s="24">
        <v>292.375</v>
      </c>
      <c r="DW280" s="24">
        <v>378.28699999999998</v>
      </c>
      <c r="DX280" s="24">
        <v>3</v>
      </c>
      <c r="DY280" s="24">
        <v>100</v>
      </c>
      <c r="DZ280" s="24">
        <v>91</v>
      </c>
      <c r="EA280" s="24">
        <v>27.228999999999999</v>
      </c>
      <c r="EB280" s="24">
        <v>43.593000000000004</v>
      </c>
      <c r="EC280" s="24">
        <v>45.697000000000003</v>
      </c>
      <c r="ED280" s="24">
        <v>3</v>
      </c>
      <c r="EE280" s="96" t="s">
        <v>417</v>
      </c>
      <c r="EF280" s="96" t="s">
        <v>417</v>
      </c>
      <c r="EG280" s="24">
        <v>0</v>
      </c>
      <c r="EH280" s="24">
        <v>0</v>
      </c>
      <c r="EI280" s="24">
        <v>168.10599999999999</v>
      </c>
      <c r="EJ280" s="24">
        <v>0</v>
      </c>
      <c r="EK280" s="24">
        <v>95</v>
      </c>
      <c r="EL280" s="24">
        <v>74</v>
      </c>
      <c r="EM280" s="24">
        <v>2</v>
      </c>
      <c r="EN280" s="24">
        <v>0</v>
      </c>
      <c r="EO280" s="25" t="s">
        <v>6722</v>
      </c>
      <c r="EP280" s="24">
        <v>36.5</v>
      </c>
      <c r="EQ280" s="24">
        <v>36.5</v>
      </c>
      <c r="ER280" s="24">
        <v>37.896000000000001</v>
      </c>
      <c r="ES280" s="24">
        <v>1</v>
      </c>
      <c r="ET280" s="25" t="s">
        <v>336</v>
      </c>
      <c r="EU280" s="24">
        <v>57.21</v>
      </c>
      <c r="EV280" s="24">
        <v>59.478000000000002</v>
      </c>
      <c r="EW280" s="24">
        <v>819.99199999999996</v>
      </c>
      <c r="EX280" s="24">
        <v>2</v>
      </c>
      <c r="EY280" s="24">
        <v>86</v>
      </c>
      <c r="EZ280" s="24">
        <v>74</v>
      </c>
      <c r="FA280" s="24">
        <v>7.0259999999999998</v>
      </c>
      <c r="FB280" s="24">
        <v>31.427</v>
      </c>
      <c r="FC280" s="24">
        <v>44.7</v>
      </c>
      <c r="FD280" s="24">
        <v>8</v>
      </c>
      <c r="FE280" s="25" t="s">
        <v>6723</v>
      </c>
      <c r="FF280" s="24">
        <v>3</v>
      </c>
      <c r="FG280" s="24">
        <v>1</v>
      </c>
      <c r="FH280" s="24">
        <v>1</v>
      </c>
      <c r="FI280" s="24">
        <v>0</v>
      </c>
      <c r="FJ280" s="24">
        <v>1</v>
      </c>
      <c r="FK280" s="24">
        <v>0</v>
      </c>
      <c r="FL280" s="25" t="s">
        <v>313</v>
      </c>
      <c r="FM280" s="25" t="s">
        <v>313</v>
      </c>
      <c r="FN280" s="24">
        <v>1</v>
      </c>
      <c r="FO280" s="24">
        <v>26.597000000000001</v>
      </c>
      <c r="FP280" s="24">
        <v>73.641000000000005</v>
      </c>
      <c r="FQ280" s="24">
        <v>74.876999999999995</v>
      </c>
      <c r="FR280" s="24">
        <v>5</v>
      </c>
      <c r="FS280" s="25" t="s">
        <v>420</v>
      </c>
      <c r="FT280" s="25" t="s">
        <v>323</v>
      </c>
      <c r="FU280" s="25"/>
      <c r="FV280" s="74">
        <v>1</v>
      </c>
      <c r="FW280" s="25" t="s">
        <v>6724</v>
      </c>
      <c r="FX280" s="25" t="s">
        <v>370</v>
      </c>
      <c r="FY280" s="24">
        <v>487.96199999999999</v>
      </c>
      <c r="FZ280" s="24">
        <v>651.28</v>
      </c>
      <c r="GA280" s="24">
        <v>654.58399999999995</v>
      </c>
      <c r="GB280" s="24">
        <v>10</v>
      </c>
      <c r="GC280" s="25" t="s">
        <v>6725</v>
      </c>
      <c r="GD280" s="25" t="s">
        <v>881</v>
      </c>
      <c r="GE280" s="25" t="s">
        <v>6726</v>
      </c>
      <c r="GF280" s="74">
        <v>0</v>
      </c>
      <c r="GG280" s="25" t="s">
        <v>6727</v>
      </c>
      <c r="GH280" s="25" t="s">
        <v>456</v>
      </c>
      <c r="GI280" s="24">
        <v>45.313000000000002</v>
      </c>
      <c r="GJ280" s="24">
        <v>61.014000000000003</v>
      </c>
      <c r="GK280" s="24">
        <v>103.749</v>
      </c>
      <c r="GL280" s="24">
        <v>3</v>
      </c>
      <c r="GM280" s="24">
        <v>1</v>
      </c>
      <c r="GN280" s="25" t="s">
        <v>6728</v>
      </c>
      <c r="GO280" s="24">
        <v>0.16900000000000001</v>
      </c>
      <c r="GP280" s="24">
        <v>76.959000000000003</v>
      </c>
      <c r="GQ280" s="24">
        <v>88.563999999999993</v>
      </c>
      <c r="GR280" s="24">
        <v>4</v>
      </c>
      <c r="GS280" s="24">
        <v>2</v>
      </c>
      <c r="GT280" s="24">
        <v>1</v>
      </c>
      <c r="GU280" s="24">
        <v>0</v>
      </c>
      <c r="GV280" s="24">
        <v>3</v>
      </c>
      <c r="GW280" s="25" t="s">
        <v>1645</v>
      </c>
      <c r="GX280" s="24">
        <v>10.154999999999999</v>
      </c>
      <c r="GY280" s="24">
        <v>50.460999999999999</v>
      </c>
      <c r="GZ280" s="24">
        <v>55.220999999999997</v>
      </c>
      <c r="HA280" s="24">
        <v>16</v>
      </c>
      <c r="HB280" s="24">
        <v>4</v>
      </c>
      <c r="HC280" s="24">
        <v>5</v>
      </c>
      <c r="HD280" s="24">
        <v>1</v>
      </c>
      <c r="HE280" s="24">
        <v>1</v>
      </c>
      <c r="HF280" s="24">
        <v>1</v>
      </c>
      <c r="HG280" s="24">
        <v>5</v>
      </c>
      <c r="HH280" s="24">
        <v>6</v>
      </c>
      <c r="HI280" s="25" t="s">
        <v>3684</v>
      </c>
      <c r="HJ280" s="25" t="s">
        <v>3685</v>
      </c>
      <c r="HK280" s="8"/>
      <c r="HL280" s="25" t="s">
        <v>6717</v>
      </c>
      <c r="HM280" s="23">
        <v>44273.443310185183</v>
      </c>
      <c r="HN280" s="23">
        <v>44273.484918981485</v>
      </c>
      <c r="HO280" s="24">
        <v>100</v>
      </c>
      <c r="HP280" s="24">
        <v>3595</v>
      </c>
      <c r="HQ280" s="24">
        <v>1</v>
      </c>
      <c r="HR280" s="23">
        <v>44273.484929710648</v>
      </c>
      <c r="HS280" s="25" t="s">
        <v>314</v>
      </c>
      <c r="HT280" s="25" t="s">
        <v>2136</v>
      </c>
      <c r="HU280" s="25" t="s">
        <v>2137</v>
      </c>
      <c r="HV280" s="25" t="s">
        <v>317</v>
      </c>
      <c r="HW280" s="24">
        <v>1</v>
      </c>
      <c r="HX280" s="24">
        <v>0</v>
      </c>
      <c r="HY280" s="24">
        <v>3</v>
      </c>
      <c r="HZ280" s="24">
        <v>1</v>
      </c>
      <c r="IA280" s="24">
        <v>2</v>
      </c>
      <c r="IB280" s="24">
        <v>1</v>
      </c>
      <c r="IC280" s="24">
        <v>4</v>
      </c>
      <c r="ID280" s="24">
        <v>3</v>
      </c>
      <c r="IE280" s="25" t="s">
        <v>6729</v>
      </c>
      <c r="IF280" s="24">
        <v>3</v>
      </c>
      <c r="IG280" s="24">
        <v>0</v>
      </c>
      <c r="IH280" s="25" t="s">
        <v>427</v>
      </c>
      <c r="II280" s="25" t="s">
        <v>391</v>
      </c>
      <c r="IJ280" s="25"/>
      <c r="IK280" s="74">
        <v>1</v>
      </c>
      <c r="IL280" s="25" t="s">
        <v>428</v>
      </c>
      <c r="IM280" s="74">
        <v>33</v>
      </c>
      <c r="IN280" s="25"/>
      <c r="IO280" s="74">
        <v>1</v>
      </c>
      <c r="IP280" s="25" t="s">
        <v>6730</v>
      </c>
      <c r="IQ280" s="25" t="s">
        <v>1727</v>
      </c>
      <c r="IR280" s="74">
        <v>22</v>
      </c>
      <c r="IS280" s="25"/>
      <c r="IT280" s="74">
        <v>1</v>
      </c>
      <c r="IU280" s="25" t="s">
        <v>1467</v>
      </c>
      <c r="IV280" s="74">
        <v>21</v>
      </c>
      <c r="IW280" s="25"/>
      <c r="IX280" s="74">
        <v>1</v>
      </c>
      <c r="IY280" s="25" t="s">
        <v>6731</v>
      </c>
      <c r="IZ280" s="25" t="s">
        <v>495</v>
      </c>
      <c r="JA280" s="74">
        <v>40</v>
      </c>
      <c r="JB280" s="25"/>
      <c r="JC280" s="74">
        <v>1</v>
      </c>
      <c r="JD280" s="25" t="s">
        <v>635</v>
      </c>
      <c r="JE280" s="74">
        <v>60</v>
      </c>
      <c r="JF280" s="25"/>
      <c r="JG280" s="74">
        <v>1</v>
      </c>
      <c r="JH280" s="25" t="s">
        <v>6732</v>
      </c>
      <c r="JI280" s="24">
        <v>4</v>
      </c>
      <c r="JJ280" s="24">
        <v>0</v>
      </c>
      <c r="JK280" s="24">
        <v>2</v>
      </c>
      <c r="JL280" s="24">
        <v>4</v>
      </c>
      <c r="JM280" s="25" t="s">
        <v>6733</v>
      </c>
      <c r="JN280" s="24">
        <v>1</v>
      </c>
      <c r="JO280" s="24">
        <v>2</v>
      </c>
      <c r="JP280" s="24">
        <v>2</v>
      </c>
      <c r="JQ280" s="24">
        <v>3</v>
      </c>
      <c r="JR280" s="24">
        <v>1</v>
      </c>
      <c r="JS280" s="25" t="s">
        <v>6734</v>
      </c>
      <c r="JT280" s="24">
        <v>2</v>
      </c>
      <c r="JU280" s="24">
        <v>1</v>
      </c>
      <c r="JV280" s="25" t="s">
        <v>6735</v>
      </c>
      <c r="JW280" s="24">
        <v>2</v>
      </c>
      <c r="JX280" s="24">
        <v>3</v>
      </c>
      <c r="JY280" s="24">
        <v>0</v>
      </c>
      <c r="JZ280" s="24">
        <v>1</v>
      </c>
      <c r="KA280" s="24">
        <v>0</v>
      </c>
      <c r="KB280" s="25" t="s">
        <v>313</v>
      </c>
      <c r="KC280" s="25" t="s">
        <v>313</v>
      </c>
      <c r="KD280" s="24">
        <v>2</v>
      </c>
      <c r="KE280" s="24">
        <v>5.851</v>
      </c>
      <c r="KF280" s="24">
        <v>30.783999999999999</v>
      </c>
      <c r="KG280" s="24">
        <v>32.024999999999999</v>
      </c>
      <c r="KH280" s="24">
        <v>9</v>
      </c>
      <c r="KI280" s="24">
        <v>2</v>
      </c>
      <c r="KJ280" s="24">
        <v>3</v>
      </c>
      <c r="KK280" s="24">
        <v>1</v>
      </c>
      <c r="KL280" s="24">
        <v>1</v>
      </c>
      <c r="KM280" s="24">
        <v>1</v>
      </c>
      <c r="KN280" s="24">
        <v>10</v>
      </c>
      <c r="KO280" s="24">
        <v>1</v>
      </c>
      <c r="KP280" s="25" t="s">
        <v>312</v>
      </c>
      <c r="KQ280" s="25" t="s">
        <v>313</v>
      </c>
      <c r="KR280" s="24">
        <v>0</v>
      </c>
      <c r="KS280" s="25" t="s">
        <v>360</v>
      </c>
      <c r="KT280" s="25" t="s">
        <v>313</v>
      </c>
      <c r="KU280" s="24">
        <v>4</v>
      </c>
      <c r="KV280" s="24">
        <v>3</v>
      </c>
      <c r="KW280" s="24">
        <v>4</v>
      </c>
      <c r="KX280" s="24">
        <v>4</v>
      </c>
      <c r="KY280" s="24">
        <v>3</v>
      </c>
      <c r="KZ280" s="24">
        <v>3</v>
      </c>
      <c r="LA280" s="24">
        <v>3</v>
      </c>
      <c r="LB280" s="24">
        <v>4</v>
      </c>
      <c r="LC280" s="24">
        <v>5</v>
      </c>
      <c r="LD280" s="24">
        <v>3</v>
      </c>
      <c r="LE280" s="24">
        <v>5</v>
      </c>
      <c r="LF280" s="24">
        <v>4</v>
      </c>
      <c r="LG280" s="24">
        <v>3</v>
      </c>
      <c r="LH280" s="24">
        <v>5</v>
      </c>
      <c r="LI280" s="24">
        <v>5</v>
      </c>
      <c r="LJ280" s="24">
        <v>2</v>
      </c>
      <c r="LK280" s="24">
        <v>2</v>
      </c>
      <c r="LL280" s="24">
        <v>3</v>
      </c>
      <c r="LM280" s="24">
        <v>5</v>
      </c>
      <c r="LN280" s="24">
        <v>5</v>
      </c>
      <c r="LO280" s="24">
        <v>5</v>
      </c>
      <c r="LP280" s="24">
        <v>5</v>
      </c>
      <c r="LQ280" s="24">
        <v>3</v>
      </c>
      <c r="LR280" s="24">
        <v>5</v>
      </c>
      <c r="LS280" s="24">
        <v>4</v>
      </c>
      <c r="LT280" s="24">
        <v>3</v>
      </c>
      <c r="LU280" s="24">
        <v>4</v>
      </c>
      <c r="LV280" s="25" t="s">
        <v>6736</v>
      </c>
      <c r="LW280" s="25" t="s">
        <v>6737</v>
      </c>
      <c r="LX280" s="25" t="s">
        <v>1144</v>
      </c>
      <c r="LY280" s="25" t="s">
        <v>6738</v>
      </c>
      <c r="LZ280" s="24">
        <v>53</v>
      </c>
      <c r="MA280">
        <f t="shared" si="233"/>
        <v>8</v>
      </c>
      <c r="MB280">
        <f t="shared" si="234"/>
        <v>14</v>
      </c>
      <c r="MC280">
        <f t="shared" si="235"/>
        <v>12</v>
      </c>
      <c r="MD280">
        <f t="shared" si="236"/>
        <v>8</v>
      </c>
      <c r="ME280">
        <f t="shared" si="266"/>
        <v>45</v>
      </c>
      <c r="MF280">
        <f t="shared" si="267"/>
        <v>1.3333333333333333</v>
      </c>
      <c r="MG280">
        <f t="shared" si="268"/>
        <v>2.3333333333333335</v>
      </c>
      <c r="MH280">
        <f t="shared" si="269"/>
        <v>2.4</v>
      </c>
      <c r="MI280">
        <f t="shared" si="270"/>
        <v>1.6</v>
      </c>
      <c r="MJ280">
        <f t="shared" si="271"/>
        <v>3.75</v>
      </c>
      <c r="MK280">
        <f t="shared" si="272"/>
        <v>0.2</v>
      </c>
      <c r="ML280">
        <f t="shared" si="273"/>
        <v>2.2000000000000002</v>
      </c>
      <c r="MM280">
        <f t="shared" si="274"/>
        <v>0</v>
      </c>
      <c r="MN280">
        <f t="shared" si="275"/>
        <v>1</v>
      </c>
      <c r="MO280">
        <f t="shared" si="276"/>
        <v>0.16666666666666666</v>
      </c>
      <c r="MP280">
        <f t="shared" si="277"/>
        <v>2</v>
      </c>
      <c r="MQ280">
        <f t="shared" si="278"/>
        <v>0</v>
      </c>
      <c r="MR280">
        <f t="shared" si="279"/>
        <v>3.3333333333333335</v>
      </c>
      <c r="MS280">
        <f t="shared" si="280"/>
        <v>90.857142857142861</v>
      </c>
      <c r="MT280">
        <f t="shared" si="281"/>
        <v>79.857142857142861</v>
      </c>
      <c r="MU280" s="77">
        <f t="shared" si="237"/>
        <v>1</v>
      </c>
      <c r="MV280">
        <f t="shared" si="238"/>
        <v>0</v>
      </c>
      <c r="MW280">
        <v>1</v>
      </c>
      <c r="MX280">
        <v>0</v>
      </c>
      <c r="MY280">
        <f t="shared" si="239"/>
        <v>1</v>
      </c>
      <c r="MZ280">
        <v>1</v>
      </c>
      <c r="NA280">
        <v>0</v>
      </c>
      <c r="NB280">
        <f t="shared" si="240"/>
        <v>1</v>
      </c>
      <c r="NC280">
        <f t="shared" si="241"/>
        <v>0</v>
      </c>
      <c r="ND280">
        <f t="shared" si="242"/>
        <v>0</v>
      </c>
      <c r="NE280">
        <f t="shared" si="243"/>
        <v>0.5</v>
      </c>
      <c r="NF280">
        <f t="shared" si="244"/>
        <v>1</v>
      </c>
      <c r="NG280">
        <f t="shared" si="245"/>
        <v>0</v>
      </c>
      <c r="NH280">
        <f t="shared" si="246"/>
        <v>1</v>
      </c>
      <c r="NI280">
        <f t="shared" si="247"/>
        <v>1</v>
      </c>
      <c r="NJ280">
        <f t="shared" si="248"/>
        <v>1</v>
      </c>
      <c r="NK280">
        <f t="shared" si="249"/>
        <v>1</v>
      </c>
      <c r="NL280">
        <f t="shared" si="250"/>
        <v>1</v>
      </c>
      <c r="NM280">
        <f t="shared" si="251"/>
        <v>1</v>
      </c>
      <c r="NN280" s="77">
        <f t="shared" si="252"/>
        <v>1</v>
      </c>
      <c r="NO280" s="77">
        <f t="shared" si="253"/>
        <v>0</v>
      </c>
      <c r="NP280" s="77">
        <f t="shared" si="254"/>
        <v>1</v>
      </c>
      <c r="NQ280" s="77">
        <f t="shared" si="255"/>
        <v>1</v>
      </c>
      <c r="NR280" s="77">
        <f t="shared" si="256"/>
        <v>1</v>
      </c>
      <c r="NS280" s="77">
        <f t="shared" si="257"/>
        <v>1</v>
      </c>
      <c r="NT280" s="77">
        <f t="shared" si="258"/>
        <v>1</v>
      </c>
      <c r="NU280" s="77">
        <f t="shared" si="259"/>
        <v>1</v>
      </c>
      <c r="NV280" s="77">
        <f t="shared" si="260"/>
        <v>1</v>
      </c>
      <c r="NW280" s="77" t="e">
        <f>IF(LEN(VLOOKUP(I:I,#REF!, 2, 0))=0, "", VLOOKUP(I:I,#REF!, 2, 0))</f>
        <v>#REF!</v>
      </c>
      <c r="NX280" s="77" t="e">
        <f>IF(LEN(VLOOKUP(I:I,#REF!, 3, 0))=0, "", VLOOKUP(I:I,#REF!, 3, 0))</f>
        <v>#REF!</v>
      </c>
      <c r="NY280" s="77">
        <f t="shared" si="282"/>
        <v>0.5</v>
      </c>
      <c r="NZ280" s="77">
        <f t="shared" si="283"/>
        <v>0.5</v>
      </c>
      <c r="OA280" s="77">
        <f t="shared" si="284"/>
        <v>0.5</v>
      </c>
      <c r="OB280" s="77">
        <f t="shared" si="261"/>
        <v>0.41666666666666669</v>
      </c>
      <c r="OC280">
        <f t="shared" si="262"/>
        <v>0.5</v>
      </c>
      <c r="OD280" s="77">
        <f t="shared" si="285"/>
        <v>0.375</v>
      </c>
      <c r="OE280">
        <f t="shared" si="263"/>
        <v>0.93333333333333335</v>
      </c>
      <c r="OF280">
        <f t="shared" si="264"/>
        <v>1</v>
      </c>
      <c r="OG280" t="e">
        <f t="shared" si="286"/>
        <v>#REF!</v>
      </c>
      <c r="OH280">
        <f t="shared" si="265"/>
        <v>0.45833333333333331</v>
      </c>
      <c r="OI280">
        <f t="shared" si="287"/>
        <v>0.5</v>
      </c>
      <c r="OJ280" s="77">
        <f t="shared" si="288"/>
        <v>0.4375</v>
      </c>
      <c r="OK280" t="e">
        <f>IF(LEN(VLOOKUP(I:I,#REF!, 2, 0))=0, "", VLOOKUP(I:I,#REF!, 2, 0))</f>
        <v>#REF!</v>
      </c>
      <c r="OL280" t="e">
        <f>IF(LEN(VLOOKUP(I:I,#REF!, 3, 0))=0, "", VLOOKUP(I:I,#REF!, 3, 0))</f>
        <v>#REF!</v>
      </c>
      <c r="OM280">
        <v>1</v>
      </c>
      <c r="ON280">
        <v>0</v>
      </c>
      <c r="OO280" s="1">
        <v>1</v>
      </c>
      <c r="OP280">
        <f t="shared" si="289"/>
        <v>11</v>
      </c>
      <c r="OQ280">
        <v>0</v>
      </c>
      <c r="OR280">
        <v>10</v>
      </c>
      <c r="OS280">
        <f t="shared" si="290"/>
        <v>6</v>
      </c>
    </row>
    <row r="281" spans="1:409" ht="18" customHeight="1">
      <c r="F281">
        <v>1</v>
      </c>
      <c r="G281">
        <v>1</v>
      </c>
      <c r="H281" s="110" t="s">
        <v>3381</v>
      </c>
      <c r="I281" s="110" t="s">
        <v>3381</v>
      </c>
      <c r="J281" s="5"/>
      <c r="K281" s="6">
        <v>44270.383773148147</v>
      </c>
      <c r="L281" s="6">
        <v>44270.694097222222</v>
      </c>
      <c r="M281" s="7">
        <v>100</v>
      </c>
      <c r="N281" s="7">
        <v>2</v>
      </c>
      <c r="O281" s="73">
        <v>1</v>
      </c>
      <c r="P281" s="4" t="s">
        <v>313</v>
      </c>
      <c r="Q281" s="7">
        <v>26811</v>
      </c>
      <c r="R281" s="7">
        <v>1</v>
      </c>
      <c r="S281" s="6">
        <v>44270.694101828703</v>
      </c>
      <c r="T281" s="4" t="s">
        <v>314</v>
      </c>
      <c r="U281" s="4" t="s">
        <v>3171</v>
      </c>
      <c r="V281" s="4" t="s">
        <v>3172</v>
      </c>
      <c r="W281" s="4" t="s">
        <v>317</v>
      </c>
      <c r="X281" s="7">
        <v>52.122999999999998</v>
      </c>
      <c r="Y281" s="7">
        <v>65.552999999999997</v>
      </c>
      <c r="Z281" s="7">
        <v>68.751000000000005</v>
      </c>
      <c r="AA281" s="7">
        <v>2</v>
      </c>
      <c r="AB281" s="7">
        <v>3</v>
      </c>
      <c r="AC281" s="7">
        <v>1</v>
      </c>
      <c r="AD281" s="7">
        <v>1</v>
      </c>
      <c r="AE281" s="7">
        <v>3</v>
      </c>
      <c r="AF281" s="7">
        <v>0</v>
      </c>
      <c r="AG281" s="7">
        <v>1</v>
      </c>
      <c r="AH281" s="7">
        <v>0</v>
      </c>
      <c r="AI281" s="7">
        <v>2</v>
      </c>
      <c r="AJ281" s="4" t="s">
        <v>3382</v>
      </c>
      <c r="AK281" s="7">
        <v>3.605</v>
      </c>
      <c r="AL281" s="7">
        <v>6.976</v>
      </c>
      <c r="AM281" s="7">
        <v>9.7010000000000005</v>
      </c>
      <c r="AN281" s="7">
        <v>3</v>
      </c>
      <c r="AO281" s="7">
        <v>4</v>
      </c>
      <c r="AP281" s="7">
        <v>0</v>
      </c>
      <c r="AQ281" s="7">
        <v>12.407</v>
      </c>
      <c r="AR281" s="7">
        <v>11528.55</v>
      </c>
      <c r="AS281" s="7">
        <v>11678.188</v>
      </c>
      <c r="AT281" s="7">
        <v>22</v>
      </c>
      <c r="AU281" s="7">
        <v>134.16800000000001</v>
      </c>
      <c r="AV281" s="7">
        <v>276.29000000000002</v>
      </c>
      <c r="AW281" s="7">
        <v>280.65899999999999</v>
      </c>
      <c r="AX281" s="7">
        <v>15</v>
      </c>
      <c r="AY281" s="4" t="s">
        <v>389</v>
      </c>
      <c r="AZ281" s="4" t="s">
        <v>320</v>
      </c>
      <c r="BA281" s="4"/>
      <c r="BB281" s="73">
        <v>-888</v>
      </c>
      <c r="BC281" s="4" t="s">
        <v>3383</v>
      </c>
      <c r="BD281" s="7">
        <v>467.41199999999998</v>
      </c>
      <c r="BE281" s="7">
        <v>467.41199999999998</v>
      </c>
      <c r="BF281" s="7">
        <v>709.70899999999995</v>
      </c>
      <c r="BG281" s="7">
        <v>1</v>
      </c>
      <c r="BH281" s="7">
        <v>10.835000000000001</v>
      </c>
      <c r="BI281" s="7">
        <v>28.137</v>
      </c>
      <c r="BJ281" s="7">
        <v>30.375</v>
      </c>
      <c r="BK281" s="7">
        <v>2</v>
      </c>
      <c r="BL281" s="4" t="s">
        <v>600</v>
      </c>
      <c r="BM281" s="7">
        <v>0</v>
      </c>
      <c r="BN281" s="7">
        <v>0</v>
      </c>
      <c r="BO281" s="7">
        <v>46.146000000000001</v>
      </c>
      <c r="BP281" s="7">
        <v>0</v>
      </c>
      <c r="BQ281" s="7">
        <v>100</v>
      </c>
      <c r="BR281" s="7">
        <v>98</v>
      </c>
      <c r="BS281" s="7">
        <v>66.072000000000003</v>
      </c>
      <c r="BT281" s="7">
        <v>310.93400000000003</v>
      </c>
      <c r="BU281" s="7">
        <v>313.72300000000001</v>
      </c>
      <c r="BV281" s="7">
        <v>18</v>
      </c>
      <c r="BW281" s="4" t="s">
        <v>1116</v>
      </c>
      <c r="BX281" s="4" t="s">
        <v>510</v>
      </c>
      <c r="BY281" s="4" t="s">
        <v>956</v>
      </c>
      <c r="BZ281" s="73">
        <v>1</v>
      </c>
      <c r="CA281" s="4" t="s">
        <v>3384</v>
      </c>
      <c r="CB281" s="7">
        <v>209.006</v>
      </c>
      <c r="CC281" s="7">
        <v>255.49199999999999</v>
      </c>
      <c r="CD281" s="7">
        <v>256.03899999999999</v>
      </c>
      <c r="CE281" s="7">
        <v>2</v>
      </c>
      <c r="CF281" s="7">
        <v>100</v>
      </c>
      <c r="CG281" s="7">
        <v>99</v>
      </c>
      <c r="CH281" s="7">
        <v>128.53899999999999</v>
      </c>
      <c r="CI281" s="7">
        <v>151.66900000000001</v>
      </c>
      <c r="CJ281" s="7">
        <v>223.739</v>
      </c>
      <c r="CK281" s="7">
        <v>7</v>
      </c>
      <c r="CL281" s="97" t="s">
        <v>413</v>
      </c>
      <c r="CM281" s="94" t="s">
        <v>414</v>
      </c>
      <c r="CN281" s="7">
        <v>162.04599999999999</v>
      </c>
      <c r="CO281" s="7">
        <v>171.22200000000001</v>
      </c>
      <c r="CP281" s="7">
        <v>237.38300000000001</v>
      </c>
      <c r="CQ281" s="7">
        <v>2</v>
      </c>
      <c r="CR281" s="7">
        <v>92</v>
      </c>
      <c r="CS281" s="7">
        <v>96</v>
      </c>
      <c r="CT281" s="7">
        <v>2</v>
      </c>
      <c r="CU281" s="7">
        <v>2</v>
      </c>
      <c r="CV281" s="4" t="s">
        <v>681</v>
      </c>
      <c r="CW281" s="7">
        <v>0</v>
      </c>
      <c r="CX281" s="7">
        <v>0</v>
      </c>
      <c r="CY281" s="7">
        <v>414.209</v>
      </c>
      <c r="CZ281" s="7">
        <v>0</v>
      </c>
      <c r="DA281" s="7">
        <v>10.901999999999999</v>
      </c>
      <c r="DB281" s="7">
        <v>30.408999999999999</v>
      </c>
      <c r="DC281" s="7">
        <v>42.744</v>
      </c>
      <c r="DD281" s="7">
        <v>4</v>
      </c>
      <c r="DE281" s="4" t="s">
        <v>479</v>
      </c>
      <c r="DF281" s="7">
        <v>0</v>
      </c>
      <c r="DG281" s="7">
        <v>0</v>
      </c>
      <c r="DH281" s="7">
        <v>38.179000000000002</v>
      </c>
      <c r="DI281" s="7">
        <v>0</v>
      </c>
      <c r="DJ281" s="7">
        <v>96</v>
      </c>
      <c r="DK281" s="7">
        <v>98</v>
      </c>
      <c r="DL281" s="7">
        <v>3.1549999999999998</v>
      </c>
      <c r="DM281" s="7">
        <v>205.02799999999999</v>
      </c>
      <c r="DN281" s="7">
        <v>206.45599999999999</v>
      </c>
      <c r="DO281" s="7">
        <v>11</v>
      </c>
      <c r="DP281" s="4" t="s">
        <v>2225</v>
      </c>
      <c r="DQ281" s="4" t="s">
        <v>510</v>
      </c>
      <c r="DR281" s="4" t="s">
        <v>2226</v>
      </c>
      <c r="DS281" s="73">
        <v>1</v>
      </c>
      <c r="DT281" s="4" t="s">
        <v>3385</v>
      </c>
      <c r="DU281" s="7">
        <v>266.32100000000003</v>
      </c>
      <c r="DV281" s="7">
        <v>321.01900000000001</v>
      </c>
      <c r="DW281" s="7">
        <v>321.69400000000002</v>
      </c>
      <c r="DX281" s="7">
        <v>2</v>
      </c>
      <c r="DY281" s="7">
        <v>100</v>
      </c>
      <c r="DZ281" s="7">
        <v>99</v>
      </c>
      <c r="EA281" s="7">
        <v>15.941000000000001</v>
      </c>
      <c r="EB281" s="7">
        <v>48.587000000000003</v>
      </c>
      <c r="EC281" s="7">
        <v>49.86</v>
      </c>
      <c r="ED281" s="7">
        <v>3</v>
      </c>
      <c r="EE281" s="94" t="s">
        <v>417</v>
      </c>
      <c r="EF281" s="94" t="s">
        <v>364</v>
      </c>
      <c r="EG281" s="7">
        <v>0</v>
      </c>
      <c r="EH281" s="7">
        <v>0</v>
      </c>
      <c r="EI281" s="7">
        <v>126.35899999999999</v>
      </c>
      <c r="EJ281" s="7">
        <v>0</v>
      </c>
      <c r="EK281" s="7">
        <v>100</v>
      </c>
      <c r="EL281" s="7">
        <v>100</v>
      </c>
      <c r="EM281" s="7">
        <v>3</v>
      </c>
      <c r="EN281" s="7">
        <v>0</v>
      </c>
      <c r="EO281" s="4" t="s">
        <v>3386</v>
      </c>
      <c r="EP281" s="7">
        <v>27.940999999999999</v>
      </c>
      <c r="EQ281" s="7">
        <v>47.593000000000004</v>
      </c>
      <c r="ER281" s="7">
        <v>52.747</v>
      </c>
      <c r="ES281" s="7">
        <v>4</v>
      </c>
      <c r="ET281" s="4" t="s">
        <v>3275</v>
      </c>
      <c r="EU281" s="7">
        <v>0</v>
      </c>
      <c r="EV281" s="7">
        <v>0</v>
      </c>
      <c r="EW281" s="7">
        <v>387.62400000000002</v>
      </c>
      <c r="EX281" s="7">
        <v>0</v>
      </c>
      <c r="EY281" s="7">
        <v>100</v>
      </c>
      <c r="EZ281" s="7">
        <v>98</v>
      </c>
      <c r="FA281" s="7">
        <v>2.1749999999999998</v>
      </c>
      <c r="FB281" s="7">
        <v>148.06</v>
      </c>
      <c r="FC281" s="7">
        <v>151.16800000000001</v>
      </c>
      <c r="FD281" s="7">
        <v>18</v>
      </c>
      <c r="FE281" s="4" t="s">
        <v>3387</v>
      </c>
      <c r="FF281" s="7">
        <v>2</v>
      </c>
      <c r="FG281" s="7">
        <v>3</v>
      </c>
      <c r="FH281" s="7">
        <v>4</v>
      </c>
      <c r="FI281" s="7">
        <v>0</v>
      </c>
      <c r="FJ281" s="7">
        <v>1</v>
      </c>
      <c r="FK281" s="7">
        <v>0</v>
      </c>
      <c r="FL281" s="4" t="s">
        <v>336</v>
      </c>
      <c r="FM281" s="4" t="s">
        <v>2217</v>
      </c>
      <c r="FN281" s="7">
        <v>1</v>
      </c>
      <c r="FO281" s="7">
        <v>187.12299999999999</v>
      </c>
      <c r="FP281" s="7">
        <v>431.42500000000001</v>
      </c>
      <c r="FQ281" s="7">
        <v>433.20699999999999</v>
      </c>
      <c r="FR281" s="7">
        <v>26</v>
      </c>
      <c r="FS281" s="4" t="s">
        <v>3388</v>
      </c>
      <c r="FT281" s="4" t="s">
        <v>312</v>
      </c>
      <c r="FU281" s="4" t="s">
        <v>3389</v>
      </c>
      <c r="FV281" s="73">
        <v>0</v>
      </c>
      <c r="FW281" s="4" t="s">
        <v>3390</v>
      </c>
      <c r="FX281" s="4" t="s">
        <v>312</v>
      </c>
      <c r="FY281" s="7">
        <v>2.59</v>
      </c>
      <c r="FZ281" s="7">
        <v>196.565</v>
      </c>
      <c r="GA281" s="7">
        <v>198.05</v>
      </c>
      <c r="GB281" s="7">
        <v>8</v>
      </c>
      <c r="GC281" s="4" t="s">
        <v>370</v>
      </c>
      <c r="GD281" s="4" t="s">
        <v>370</v>
      </c>
      <c r="GE281" s="4"/>
      <c r="GF281" s="73">
        <v>0</v>
      </c>
      <c r="GG281" s="4" t="s">
        <v>3391</v>
      </c>
      <c r="GH281" s="4" t="s">
        <v>336</v>
      </c>
      <c r="GI281" s="7">
        <v>102.554</v>
      </c>
      <c r="GJ281" s="7">
        <v>171.18799999999999</v>
      </c>
      <c r="GK281" s="7">
        <v>215.61799999999999</v>
      </c>
      <c r="GL281" s="7">
        <v>11</v>
      </c>
      <c r="GM281" s="7">
        <v>1</v>
      </c>
      <c r="GN281" s="4" t="s">
        <v>3392</v>
      </c>
      <c r="GO281" s="7">
        <v>139.447</v>
      </c>
      <c r="GP281" s="7">
        <v>140.876</v>
      </c>
      <c r="GQ281" s="7">
        <v>141.41499999999999</v>
      </c>
      <c r="GR281" s="7">
        <v>2</v>
      </c>
      <c r="GS281" s="7">
        <v>2</v>
      </c>
      <c r="GT281" s="7">
        <v>3</v>
      </c>
      <c r="GU281" s="7">
        <v>1</v>
      </c>
      <c r="GV281" s="7">
        <v>3</v>
      </c>
      <c r="GW281" s="4" t="s">
        <v>627</v>
      </c>
      <c r="GX281" s="7">
        <v>32.566000000000003</v>
      </c>
      <c r="GY281" s="7">
        <v>91.388999999999996</v>
      </c>
      <c r="GZ281" s="7">
        <v>92.775000000000006</v>
      </c>
      <c r="HA281" s="7">
        <v>8</v>
      </c>
      <c r="HB281" s="7">
        <v>2</v>
      </c>
      <c r="HC281" s="7">
        <v>2</v>
      </c>
      <c r="HD281" s="7">
        <v>2</v>
      </c>
      <c r="HE281" s="7">
        <v>1</v>
      </c>
      <c r="HF281" s="7">
        <v>6</v>
      </c>
      <c r="HG281" s="7">
        <v>6</v>
      </c>
      <c r="HH281" s="7">
        <v>6</v>
      </c>
      <c r="HI281" s="4" t="s">
        <v>346</v>
      </c>
      <c r="HJ281" s="4" t="s">
        <v>347</v>
      </c>
      <c r="HK281" s="8"/>
      <c r="HL281" s="4" t="s">
        <v>3381</v>
      </c>
      <c r="HM281" s="6">
        <v>44273.376886574071</v>
      </c>
      <c r="HN281" s="6">
        <v>44273.427685185183</v>
      </c>
      <c r="HO281" s="7">
        <v>100</v>
      </c>
      <c r="HP281" s="7">
        <v>4388</v>
      </c>
      <c r="HQ281" s="7">
        <v>1</v>
      </c>
      <c r="HR281" s="6">
        <v>44273.427707453702</v>
      </c>
      <c r="HS281" s="4" t="s">
        <v>314</v>
      </c>
      <c r="HT281" s="4" t="s">
        <v>3171</v>
      </c>
      <c r="HU281" s="4" t="s">
        <v>3172</v>
      </c>
      <c r="HV281" s="4" t="s">
        <v>317</v>
      </c>
      <c r="HW281" s="7">
        <v>1</v>
      </c>
      <c r="HX281" s="7">
        <v>2</v>
      </c>
      <c r="HY281" s="7">
        <v>2</v>
      </c>
      <c r="HZ281" s="7">
        <v>3</v>
      </c>
      <c r="IA281" s="7">
        <v>4</v>
      </c>
      <c r="IB281" s="7">
        <v>1</v>
      </c>
      <c r="IC281" s="7">
        <v>5</v>
      </c>
      <c r="ID281" s="7">
        <v>1</v>
      </c>
      <c r="IE281" s="4" t="s">
        <v>3393</v>
      </c>
      <c r="IF281" s="7">
        <v>4</v>
      </c>
      <c r="IG281" s="7">
        <v>0</v>
      </c>
      <c r="IH281" s="4" t="s">
        <v>3394</v>
      </c>
      <c r="II281" s="4" t="s">
        <v>336</v>
      </c>
      <c r="IJ281" s="4" t="s">
        <v>1013</v>
      </c>
      <c r="IK281" s="73">
        <v>0</v>
      </c>
      <c r="IL281" s="73">
        <v>33</v>
      </c>
      <c r="IM281" s="73">
        <v>33</v>
      </c>
      <c r="IN281" s="4"/>
      <c r="IO281" s="73">
        <v>1</v>
      </c>
      <c r="IP281" s="4" t="s">
        <v>3395</v>
      </c>
      <c r="IQ281" s="4" t="s">
        <v>1727</v>
      </c>
      <c r="IR281" s="73">
        <v>22</v>
      </c>
      <c r="IS281" s="4"/>
      <c r="IT281" s="73">
        <v>1</v>
      </c>
      <c r="IU281" s="4" t="s">
        <v>1467</v>
      </c>
      <c r="IV281" s="73">
        <v>21</v>
      </c>
      <c r="IW281" s="4"/>
      <c r="IX281" s="73">
        <v>1</v>
      </c>
      <c r="IY281" s="4" t="s">
        <v>3396</v>
      </c>
      <c r="IZ281" s="4" t="s">
        <v>3397</v>
      </c>
      <c r="JA281" s="73">
        <v>0</v>
      </c>
      <c r="JB281" s="73">
        <v>0.5</v>
      </c>
      <c r="JC281" s="73">
        <v>0</v>
      </c>
      <c r="JD281" s="4" t="s">
        <v>635</v>
      </c>
      <c r="JE281" s="73">
        <v>60</v>
      </c>
      <c r="JF281" s="4"/>
      <c r="JG281" s="73">
        <v>1</v>
      </c>
      <c r="JH281" s="4" t="s">
        <v>3398</v>
      </c>
      <c r="JI281" s="7">
        <v>4</v>
      </c>
      <c r="JJ281" s="7">
        <v>0</v>
      </c>
      <c r="JK281" s="7">
        <v>2</v>
      </c>
      <c r="JL281" s="7">
        <v>1</v>
      </c>
      <c r="JM281" s="4" t="s">
        <v>3399</v>
      </c>
      <c r="JN281" s="7">
        <v>1</v>
      </c>
      <c r="JO281" s="7">
        <v>2</v>
      </c>
      <c r="JP281" s="7">
        <v>1</v>
      </c>
      <c r="JQ281" s="7">
        <v>2</v>
      </c>
      <c r="JR281" s="7">
        <v>1</v>
      </c>
      <c r="JS281" s="4" t="s">
        <v>3400</v>
      </c>
      <c r="JT281" s="7">
        <v>3</v>
      </c>
      <c r="JU281" s="7">
        <v>1</v>
      </c>
      <c r="JV281" s="4" t="s">
        <v>3401</v>
      </c>
      <c r="JW281" s="7">
        <v>2</v>
      </c>
      <c r="JX281" s="7">
        <v>4</v>
      </c>
      <c r="JY281" s="7">
        <v>0</v>
      </c>
      <c r="JZ281" s="7">
        <v>1</v>
      </c>
      <c r="KA281" s="7">
        <v>0</v>
      </c>
      <c r="KB281" s="4" t="s">
        <v>336</v>
      </c>
      <c r="KC281" s="4" t="s">
        <v>313</v>
      </c>
      <c r="KD281" s="7">
        <v>2</v>
      </c>
      <c r="KE281" s="7">
        <v>6.1740000000000004</v>
      </c>
      <c r="KF281" s="7">
        <v>33.1</v>
      </c>
      <c r="KG281" s="7">
        <v>35.093000000000004</v>
      </c>
      <c r="KH281" s="7">
        <v>5</v>
      </c>
      <c r="KI281" s="7">
        <v>1</v>
      </c>
      <c r="KJ281" s="7">
        <v>1</v>
      </c>
      <c r="KK281" s="7">
        <v>1</v>
      </c>
      <c r="KL281" s="7">
        <v>1</v>
      </c>
      <c r="KM281" s="7">
        <v>1</v>
      </c>
      <c r="KN281" s="7">
        <v>11</v>
      </c>
      <c r="KO281" s="7">
        <v>2</v>
      </c>
      <c r="KP281" s="4" t="s">
        <v>424</v>
      </c>
      <c r="KQ281" s="4" t="s">
        <v>313</v>
      </c>
      <c r="KR281" s="7">
        <v>0</v>
      </c>
      <c r="KS281" s="4" t="s">
        <v>312</v>
      </c>
      <c r="KT281" s="4" t="s">
        <v>313</v>
      </c>
      <c r="KU281" s="7">
        <v>5</v>
      </c>
      <c r="KV281" s="7">
        <v>4</v>
      </c>
      <c r="KW281" s="7">
        <v>5</v>
      </c>
      <c r="KX281" s="7">
        <v>4</v>
      </c>
      <c r="KY281" s="7">
        <v>4</v>
      </c>
      <c r="KZ281" s="7">
        <v>5</v>
      </c>
      <c r="LA281" s="7">
        <v>4</v>
      </c>
      <c r="LB281" s="7">
        <v>4</v>
      </c>
      <c r="LC281" s="7">
        <v>5</v>
      </c>
      <c r="LD281" s="7">
        <v>5</v>
      </c>
      <c r="LE281" s="7">
        <v>5</v>
      </c>
      <c r="LF281" s="7">
        <v>5</v>
      </c>
      <c r="LG281" s="7">
        <v>4</v>
      </c>
      <c r="LH281" s="7">
        <v>5</v>
      </c>
      <c r="LI281" s="7">
        <v>5</v>
      </c>
      <c r="LJ281" s="7">
        <v>4</v>
      </c>
      <c r="LK281" s="7">
        <v>3</v>
      </c>
      <c r="LL281" s="7">
        <v>3</v>
      </c>
      <c r="LM281" s="7">
        <v>3</v>
      </c>
      <c r="LN281" s="7">
        <v>3</v>
      </c>
      <c r="LO281" s="7">
        <v>3</v>
      </c>
      <c r="LP281" s="7">
        <v>4</v>
      </c>
      <c r="LQ281" s="7">
        <v>5</v>
      </c>
      <c r="LR281" s="7">
        <v>3</v>
      </c>
      <c r="LS281" s="7">
        <v>4</v>
      </c>
      <c r="LT281" s="7">
        <v>2</v>
      </c>
      <c r="LU281" s="7">
        <v>5</v>
      </c>
      <c r="LV281" s="4" t="s">
        <v>3402</v>
      </c>
      <c r="LW281" s="4" t="s">
        <v>3403</v>
      </c>
      <c r="LX281" s="4" t="s">
        <v>3404</v>
      </c>
      <c r="LY281" s="4" t="s">
        <v>3405</v>
      </c>
      <c r="LZ281" s="7">
        <v>64</v>
      </c>
      <c r="MA281">
        <f t="shared" si="233"/>
        <v>7</v>
      </c>
      <c r="MB281">
        <f t="shared" si="234"/>
        <v>16</v>
      </c>
      <c r="MC281">
        <f t="shared" si="235"/>
        <v>13</v>
      </c>
      <c r="MD281">
        <f t="shared" si="236"/>
        <v>5</v>
      </c>
      <c r="ME281">
        <f t="shared" si="266"/>
        <v>55</v>
      </c>
      <c r="MF281">
        <f t="shared" si="267"/>
        <v>1.1666666666666667</v>
      </c>
      <c r="MG281">
        <f t="shared" si="268"/>
        <v>2.6666666666666665</v>
      </c>
      <c r="MH281">
        <f t="shared" si="269"/>
        <v>2.6</v>
      </c>
      <c r="MI281">
        <f t="shared" si="270"/>
        <v>1</v>
      </c>
      <c r="MJ281">
        <f t="shared" si="271"/>
        <v>4.583333333333333</v>
      </c>
      <c r="MK281">
        <f t="shared" si="272"/>
        <v>0.6</v>
      </c>
      <c r="ML281">
        <f t="shared" si="273"/>
        <v>3.2</v>
      </c>
      <c r="MM281">
        <f t="shared" si="274"/>
        <v>1</v>
      </c>
      <c r="MN281">
        <f t="shared" si="275"/>
        <v>3</v>
      </c>
      <c r="MO281">
        <f t="shared" si="276"/>
        <v>0.66666666666666663</v>
      </c>
      <c r="MP281">
        <f t="shared" si="277"/>
        <v>3.1666666666666665</v>
      </c>
      <c r="MQ281">
        <f t="shared" si="278"/>
        <v>0</v>
      </c>
      <c r="MR281">
        <f t="shared" si="279"/>
        <v>4</v>
      </c>
      <c r="MS281">
        <f t="shared" si="280"/>
        <v>98.285714285714292</v>
      </c>
      <c r="MT281">
        <f t="shared" si="281"/>
        <v>98.285714285714292</v>
      </c>
      <c r="MU281" s="77">
        <f t="shared" si="237"/>
        <v>0</v>
      </c>
      <c r="MV281">
        <f t="shared" si="238"/>
        <v>1</v>
      </c>
      <c r="MW281">
        <v>1</v>
      </c>
      <c r="MX281">
        <v>1</v>
      </c>
      <c r="MY281">
        <f t="shared" si="239"/>
        <v>1</v>
      </c>
      <c r="MZ281">
        <v>1</v>
      </c>
      <c r="NA281">
        <v>1</v>
      </c>
      <c r="NB281">
        <f t="shared" si="240"/>
        <v>0</v>
      </c>
      <c r="NC281">
        <f t="shared" si="241"/>
        <v>0</v>
      </c>
      <c r="ND281">
        <f t="shared" si="242"/>
        <v>0</v>
      </c>
      <c r="NE281">
        <f t="shared" si="243"/>
        <v>0</v>
      </c>
      <c r="NF281">
        <f t="shared" si="244"/>
        <v>1</v>
      </c>
      <c r="NG281">
        <f t="shared" si="245"/>
        <v>0</v>
      </c>
      <c r="NH281">
        <f t="shared" si="246"/>
        <v>0</v>
      </c>
      <c r="NI281">
        <f t="shared" si="247"/>
        <v>1</v>
      </c>
      <c r="NJ281">
        <f t="shared" si="248"/>
        <v>1</v>
      </c>
      <c r="NK281">
        <f t="shared" si="249"/>
        <v>1</v>
      </c>
      <c r="NL281">
        <f t="shared" si="250"/>
        <v>0</v>
      </c>
      <c r="NM281">
        <f t="shared" si="251"/>
        <v>1</v>
      </c>
      <c r="NN281" s="77">
        <f t="shared" si="252"/>
        <v>1</v>
      </c>
      <c r="NO281" s="77">
        <f t="shared" si="253"/>
        <v>0</v>
      </c>
      <c r="NP281" s="77">
        <f t="shared" si="254"/>
        <v>1</v>
      </c>
      <c r="NQ281" s="77">
        <f t="shared" si="255"/>
        <v>1</v>
      </c>
      <c r="NR281" s="77">
        <f t="shared" si="256"/>
        <v>0</v>
      </c>
      <c r="NS281" s="77">
        <f t="shared" si="257"/>
        <v>0</v>
      </c>
      <c r="NT281" s="77">
        <f t="shared" si="258"/>
        <v>1</v>
      </c>
      <c r="NU281" s="77">
        <f t="shared" si="259"/>
        <v>0</v>
      </c>
      <c r="NV281" s="77">
        <f t="shared" si="260"/>
        <v>1</v>
      </c>
      <c r="NW281" s="77" t="e">
        <f>IF(LEN(VLOOKUP(I:I,#REF!, 2, 0))=0, "", VLOOKUP(I:I,#REF!, 2, 0))</f>
        <v>#REF!</v>
      </c>
      <c r="NX281" s="77" t="e">
        <f>IF(LEN(VLOOKUP(I:I,#REF!, 3, 0))=0, "", VLOOKUP(I:I,#REF!, 3, 0))</f>
        <v>#REF!</v>
      </c>
      <c r="NY281" s="77">
        <f t="shared" si="282"/>
        <v>1</v>
      </c>
      <c r="NZ281" s="77">
        <f t="shared" si="283"/>
        <v>1</v>
      </c>
      <c r="OA281" s="77">
        <f t="shared" si="284"/>
        <v>1</v>
      </c>
      <c r="OB281" s="77">
        <f t="shared" si="261"/>
        <v>0.16666666666666666</v>
      </c>
      <c r="OC281">
        <f t="shared" si="262"/>
        <v>0</v>
      </c>
      <c r="OD281" s="77">
        <f t="shared" si="285"/>
        <v>0.25</v>
      </c>
      <c r="OE281">
        <f t="shared" si="263"/>
        <v>0.6</v>
      </c>
      <c r="OF281">
        <f t="shared" si="264"/>
        <v>0.72727272727272729</v>
      </c>
      <c r="OG281" t="e">
        <f t="shared" si="286"/>
        <v>#REF!</v>
      </c>
      <c r="OH281">
        <f t="shared" si="265"/>
        <v>0.58333333333333337</v>
      </c>
      <c r="OI281">
        <f t="shared" si="287"/>
        <v>0.5</v>
      </c>
      <c r="OJ281" s="77">
        <f t="shared" si="288"/>
        <v>0.625</v>
      </c>
      <c r="OK281" t="e">
        <f>IF(LEN(VLOOKUP(I:I,#REF!, 2, 0))=0, "", VLOOKUP(I:I,#REF!, 2, 0))</f>
        <v>#REF!</v>
      </c>
      <c r="OL281" t="e">
        <f>IF(LEN(VLOOKUP(I:I,#REF!, 3, 0))=0, "", VLOOKUP(I:I,#REF!, 3, 0))</f>
        <v>#REF!</v>
      </c>
      <c r="OM281">
        <v>5</v>
      </c>
      <c r="ON281">
        <v>1</v>
      </c>
      <c r="OO281" s="1">
        <v>0</v>
      </c>
      <c r="OP281">
        <f t="shared" si="289"/>
        <v>15</v>
      </c>
      <c r="OQ281">
        <v>0</v>
      </c>
      <c r="OR281">
        <v>10</v>
      </c>
      <c r="OS281">
        <f t="shared" si="290"/>
        <v>7</v>
      </c>
    </row>
    <row r="282" spans="1:409" ht="18" customHeight="1">
      <c r="F282" t="s">
        <v>353</v>
      </c>
      <c r="G282" t="s">
        <v>353</v>
      </c>
      <c r="H282" s="110" t="s">
        <v>3406</v>
      </c>
      <c r="I282" s="110" t="s">
        <v>3406</v>
      </c>
      <c r="J282" s="5"/>
      <c r="K282" s="6">
        <v>44270.540150462963</v>
      </c>
      <c r="L282" s="6">
        <v>44271.668900462966</v>
      </c>
      <c r="M282" s="7">
        <v>100</v>
      </c>
      <c r="N282" s="7">
        <v>2</v>
      </c>
      <c r="O282" s="73">
        <v>1</v>
      </c>
      <c r="P282" s="4" t="s">
        <v>313</v>
      </c>
      <c r="Q282" s="7">
        <v>97523</v>
      </c>
      <c r="R282" s="7">
        <v>1</v>
      </c>
      <c r="S282" s="6">
        <v>44271.668922847224</v>
      </c>
      <c r="T282" s="4" t="s">
        <v>314</v>
      </c>
      <c r="U282" s="4" t="s">
        <v>2136</v>
      </c>
      <c r="V282" s="4" t="s">
        <v>2137</v>
      </c>
      <c r="W282" s="4" t="s">
        <v>317</v>
      </c>
      <c r="X282" s="7">
        <v>7.2720000000000002</v>
      </c>
      <c r="Y282" s="7">
        <v>15.305</v>
      </c>
      <c r="Z282" s="7">
        <v>17.670000000000002</v>
      </c>
      <c r="AA282" s="7">
        <v>2</v>
      </c>
      <c r="AB282" s="7">
        <v>3</v>
      </c>
      <c r="AC282" s="7">
        <v>0</v>
      </c>
      <c r="AD282" s="7">
        <v>2</v>
      </c>
      <c r="AE282" s="7">
        <v>1</v>
      </c>
      <c r="AF282" s="7">
        <v>0</v>
      </c>
      <c r="AG282" s="7">
        <v>1</v>
      </c>
      <c r="AH282" s="7">
        <v>2</v>
      </c>
      <c r="AI282" s="7">
        <v>2</v>
      </c>
      <c r="AJ282" s="4" t="s">
        <v>3407</v>
      </c>
      <c r="AK282" s="7">
        <v>1.504</v>
      </c>
      <c r="AL282" s="7">
        <v>5.5049999999999999</v>
      </c>
      <c r="AM282" s="7">
        <v>7.851</v>
      </c>
      <c r="AN282" s="7">
        <v>2</v>
      </c>
      <c r="AO282" s="7">
        <v>2</v>
      </c>
      <c r="AP282" s="7">
        <v>0</v>
      </c>
      <c r="AQ282" s="7">
        <v>3.8119999999999998</v>
      </c>
      <c r="AR282" s="7">
        <v>3.8119999999999998</v>
      </c>
      <c r="AS282" s="7">
        <v>157.49100000000001</v>
      </c>
      <c r="AT282" s="7">
        <v>1</v>
      </c>
      <c r="AU282" s="7">
        <v>35.543999999999997</v>
      </c>
      <c r="AV282" s="7">
        <v>311.98</v>
      </c>
      <c r="AW282" s="7">
        <v>321.21100000000001</v>
      </c>
      <c r="AX282" s="7">
        <v>9</v>
      </c>
      <c r="AY282" s="4" t="s">
        <v>3408</v>
      </c>
      <c r="AZ282" s="4" t="s">
        <v>331</v>
      </c>
      <c r="BA282" s="4"/>
      <c r="BB282" s="73">
        <v>0</v>
      </c>
      <c r="BC282" s="4" t="s">
        <v>3409</v>
      </c>
      <c r="BD282" s="7">
        <v>634.39200000000005</v>
      </c>
      <c r="BE282" s="7">
        <v>642.53599999999994</v>
      </c>
      <c r="BF282" s="7">
        <v>1020.5309999999999</v>
      </c>
      <c r="BG282" s="7">
        <v>2</v>
      </c>
      <c r="BH282" s="7">
        <v>6.9480000000000004</v>
      </c>
      <c r="BI282" s="7">
        <v>6.9480000000000004</v>
      </c>
      <c r="BJ282" s="7">
        <v>120.239</v>
      </c>
      <c r="BK282" s="7">
        <v>1</v>
      </c>
      <c r="BL282" s="4" t="s">
        <v>479</v>
      </c>
      <c r="BM282" s="7">
        <v>0</v>
      </c>
      <c r="BN282" s="7">
        <v>0</v>
      </c>
      <c r="BO282" s="7">
        <v>51.475999999999999</v>
      </c>
      <c r="BP282" s="7">
        <v>0</v>
      </c>
      <c r="BQ282" s="7">
        <v>72</v>
      </c>
      <c r="BR282" s="7">
        <v>21</v>
      </c>
      <c r="BS282" s="7">
        <v>31.524999999999999</v>
      </c>
      <c r="BT282" s="7">
        <v>43.523000000000003</v>
      </c>
      <c r="BU282" s="7">
        <v>50.171999999999997</v>
      </c>
      <c r="BV282" s="7">
        <v>5</v>
      </c>
      <c r="BW282" s="4" t="s">
        <v>3410</v>
      </c>
      <c r="BX282" s="4" t="s">
        <v>510</v>
      </c>
      <c r="BY282" s="4"/>
      <c r="BZ282" s="73">
        <v>2</v>
      </c>
      <c r="CA282" s="4" t="s">
        <v>3411</v>
      </c>
      <c r="CB282" s="7">
        <v>20.495999999999999</v>
      </c>
      <c r="CC282" s="7">
        <v>20.495999999999999</v>
      </c>
      <c r="CD282" s="7">
        <v>1318.2719999999999</v>
      </c>
      <c r="CE282" s="7">
        <v>1</v>
      </c>
      <c r="CF282" s="7">
        <v>80</v>
      </c>
      <c r="CG282" s="7">
        <v>25</v>
      </c>
      <c r="CH282" s="7">
        <v>13.313000000000001</v>
      </c>
      <c r="CI282" s="7">
        <v>750.05499999999995</v>
      </c>
      <c r="CJ282" s="7">
        <v>762.95500000000004</v>
      </c>
      <c r="CK282" s="7">
        <v>7</v>
      </c>
      <c r="CL282" s="97" t="s">
        <v>3412</v>
      </c>
      <c r="CM282" s="94" t="s">
        <v>3413</v>
      </c>
      <c r="CN282" s="7">
        <v>0</v>
      </c>
      <c r="CO282" s="7">
        <v>0</v>
      </c>
      <c r="CP282" s="7">
        <v>163.88499999999999</v>
      </c>
      <c r="CQ282" s="7">
        <v>0</v>
      </c>
      <c r="CR282" s="7">
        <v>73</v>
      </c>
      <c r="CS282" s="7">
        <v>25</v>
      </c>
      <c r="CT282" s="7">
        <v>0</v>
      </c>
      <c r="CU282" s="7">
        <v>2</v>
      </c>
      <c r="CV282" s="4" t="s">
        <v>3414</v>
      </c>
      <c r="CW282" s="7">
        <v>424.255</v>
      </c>
      <c r="CX282" s="7">
        <v>424.255</v>
      </c>
      <c r="CY282" s="7">
        <v>483.35399999999998</v>
      </c>
      <c r="CZ282" s="7">
        <v>1</v>
      </c>
      <c r="DA282" s="7">
        <v>4.0350000000000001</v>
      </c>
      <c r="DB282" s="7">
        <v>11.837</v>
      </c>
      <c r="DC282" s="7">
        <v>19.472999999999999</v>
      </c>
      <c r="DD282" s="7">
        <v>2</v>
      </c>
      <c r="DE282" s="4" t="s">
        <v>377</v>
      </c>
      <c r="DF282" s="7">
        <v>11.180999999999999</v>
      </c>
      <c r="DG282" s="7">
        <v>11.180999999999999</v>
      </c>
      <c r="DH282" s="7">
        <v>36.896000000000001</v>
      </c>
      <c r="DI282" s="7">
        <v>1</v>
      </c>
      <c r="DJ282" s="7">
        <v>81</v>
      </c>
      <c r="DK282" s="7">
        <v>21</v>
      </c>
      <c r="DL282" s="7">
        <v>36.874000000000002</v>
      </c>
      <c r="DM282" s="7">
        <v>198.32900000000001</v>
      </c>
      <c r="DN282" s="7">
        <v>200.07300000000001</v>
      </c>
      <c r="DO282" s="7">
        <v>8</v>
      </c>
      <c r="DP282" s="4" t="s">
        <v>633</v>
      </c>
      <c r="DQ282" s="4" t="s">
        <v>633</v>
      </c>
      <c r="DR282" s="4"/>
      <c r="DS282" s="73">
        <v>0</v>
      </c>
      <c r="DT282" s="4" t="s">
        <v>3415</v>
      </c>
      <c r="DU282" s="7">
        <v>0</v>
      </c>
      <c r="DV282" s="7">
        <v>0</v>
      </c>
      <c r="DW282" s="7">
        <v>359.47300000000001</v>
      </c>
      <c r="DX282" s="7">
        <v>0</v>
      </c>
      <c r="DY282" s="7">
        <v>82</v>
      </c>
      <c r="DZ282" s="7">
        <v>37</v>
      </c>
      <c r="EA282" s="7">
        <v>305.14600000000002</v>
      </c>
      <c r="EB282" s="7">
        <v>315.00299999999999</v>
      </c>
      <c r="EC282" s="7">
        <v>322.988</v>
      </c>
      <c r="ED282" s="7">
        <v>3</v>
      </c>
      <c r="EE282" s="94" t="s">
        <v>417</v>
      </c>
      <c r="EF282" s="94" t="s">
        <v>764</v>
      </c>
      <c r="EG282" s="7">
        <v>0</v>
      </c>
      <c r="EH282" s="7">
        <v>0</v>
      </c>
      <c r="EI282" s="7">
        <v>221.59899999999999</v>
      </c>
      <c r="EJ282" s="7">
        <v>0</v>
      </c>
      <c r="EK282" s="7">
        <v>89</v>
      </c>
      <c r="EL282" s="7">
        <v>36</v>
      </c>
      <c r="EM282" s="7">
        <v>0</v>
      </c>
      <c r="EN282" s="7">
        <v>1</v>
      </c>
      <c r="EO282" s="4" t="s">
        <v>3416</v>
      </c>
      <c r="EP282" s="7">
        <v>17.777999999999999</v>
      </c>
      <c r="EQ282" s="7">
        <v>21.588999999999999</v>
      </c>
      <c r="ER282" s="7">
        <v>23.414000000000001</v>
      </c>
      <c r="ES282" s="7">
        <v>4</v>
      </c>
      <c r="ET282" s="4" t="s">
        <v>343</v>
      </c>
      <c r="EU282" s="7">
        <v>0</v>
      </c>
      <c r="EV282" s="7">
        <v>0</v>
      </c>
      <c r="EW282" s="7">
        <v>321.78300000000002</v>
      </c>
      <c r="EX282" s="7">
        <v>0</v>
      </c>
      <c r="EY282" s="7">
        <v>69</v>
      </c>
      <c r="EZ282" s="7">
        <v>39</v>
      </c>
      <c r="FA282" s="7">
        <v>11.041</v>
      </c>
      <c r="FB282" s="7">
        <v>66.896000000000001</v>
      </c>
      <c r="FC282" s="7">
        <v>69.388999999999996</v>
      </c>
      <c r="FD282" s="7">
        <v>8</v>
      </c>
      <c r="FE282" s="4" t="s">
        <v>3417</v>
      </c>
      <c r="FF282" s="7">
        <v>1</v>
      </c>
      <c r="FG282" s="7">
        <v>2</v>
      </c>
      <c r="FH282" s="7">
        <v>1</v>
      </c>
      <c r="FI282" s="7">
        <v>0</v>
      </c>
      <c r="FJ282" s="7">
        <v>1</v>
      </c>
      <c r="FK282" s="7">
        <v>0</v>
      </c>
      <c r="FL282" s="4" t="s">
        <v>336</v>
      </c>
      <c r="FM282" s="4" t="s">
        <v>3418</v>
      </c>
      <c r="FN282" s="7">
        <v>3</v>
      </c>
      <c r="FO282" s="7">
        <v>5.0940000000000003</v>
      </c>
      <c r="FP282" s="7">
        <v>38.771000000000001</v>
      </c>
      <c r="FQ282" s="7">
        <v>39.869999999999997</v>
      </c>
      <c r="FR282" s="7">
        <v>5</v>
      </c>
      <c r="FS282" s="4" t="s">
        <v>323</v>
      </c>
      <c r="FT282" s="4" t="s">
        <v>323</v>
      </c>
      <c r="FU282" s="4"/>
      <c r="FV282" s="73">
        <v>1</v>
      </c>
      <c r="FW282" s="4" t="s">
        <v>3419</v>
      </c>
      <c r="FX282" s="4" t="s">
        <v>336</v>
      </c>
      <c r="FY282" s="7">
        <v>10.917999999999999</v>
      </c>
      <c r="FZ282" s="7">
        <v>193.84</v>
      </c>
      <c r="GA282" s="7">
        <v>196.41399999999999</v>
      </c>
      <c r="GB282" s="7">
        <v>6</v>
      </c>
      <c r="GC282" s="4" t="s">
        <v>377</v>
      </c>
      <c r="GD282" s="4" t="s">
        <v>377</v>
      </c>
      <c r="GE282" s="4"/>
      <c r="GF282" s="73">
        <v>0</v>
      </c>
      <c r="GG282" s="4" t="s">
        <v>320</v>
      </c>
      <c r="GH282" s="4" t="s">
        <v>370</v>
      </c>
      <c r="GI282" s="7">
        <v>10.356999999999999</v>
      </c>
      <c r="GJ282" s="7">
        <v>14.18</v>
      </c>
      <c r="GK282" s="7">
        <v>15.997999999999999</v>
      </c>
      <c r="GL282" s="7">
        <v>3</v>
      </c>
      <c r="GM282" s="7">
        <v>4</v>
      </c>
      <c r="GN282" s="4" t="s">
        <v>320</v>
      </c>
      <c r="GO282" s="7">
        <v>35.189</v>
      </c>
      <c r="GP282" s="7">
        <v>35.189</v>
      </c>
      <c r="GQ282" s="7">
        <v>36.299999999999997</v>
      </c>
      <c r="GR282" s="7">
        <v>1</v>
      </c>
      <c r="GS282" s="7">
        <v>3</v>
      </c>
      <c r="GT282" s="7">
        <v>0</v>
      </c>
      <c r="GU282" s="7">
        <v>3</v>
      </c>
      <c r="GV282" s="7">
        <v>3</v>
      </c>
      <c r="GW282" s="4" t="s">
        <v>448</v>
      </c>
      <c r="GX282" s="7">
        <v>16.43</v>
      </c>
      <c r="GY282" s="7">
        <v>90.31</v>
      </c>
      <c r="GZ282" s="7">
        <v>91.756</v>
      </c>
      <c r="HA282" s="7">
        <v>10</v>
      </c>
      <c r="HB282" s="7">
        <v>3</v>
      </c>
      <c r="HC282" s="7">
        <v>5</v>
      </c>
      <c r="HD282" s="7">
        <v>3</v>
      </c>
      <c r="HE282" s="7">
        <v>2</v>
      </c>
      <c r="HF282" s="7">
        <v>2</v>
      </c>
      <c r="HG282" s="7">
        <v>4</v>
      </c>
      <c r="HH282" s="7">
        <v>6</v>
      </c>
      <c r="HI282" s="4" t="s">
        <v>346</v>
      </c>
      <c r="HJ282" s="4" t="s">
        <v>347</v>
      </c>
      <c r="HK282" s="8"/>
      <c r="HL282" s="4" t="s">
        <v>3406</v>
      </c>
      <c r="HM282" s="6">
        <v>44273.412743055553</v>
      </c>
      <c r="HN282" s="6">
        <v>44273.49486111111</v>
      </c>
      <c r="HO282" s="7">
        <v>100</v>
      </c>
      <c r="HP282" s="7">
        <v>7094</v>
      </c>
      <c r="HQ282" s="7">
        <v>1</v>
      </c>
      <c r="HR282" s="6">
        <v>44273.494873275464</v>
      </c>
      <c r="HS282" s="4" t="s">
        <v>314</v>
      </c>
      <c r="HT282" s="4" t="s">
        <v>2136</v>
      </c>
      <c r="HU282" s="4" t="s">
        <v>2137</v>
      </c>
      <c r="HV282" s="4" t="s">
        <v>317</v>
      </c>
      <c r="HW282" s="7">
        <v>1</v>
      </c>
      <c r="HX282" s="7">
        <v>0</v>
      </c>
      <c r="HY282" s="7">
        <v>4</v>
      </c>
      <c r="HZ282" s="7">
        <v>2</v>
      </c>
      <c r="IA282" s="7">
        <v>4</v>
      </c>
      <c r="IB282" s="7">
        <v>4</v>
      </c>
      <c r="IC282" s="7">
        <v>5</v>
      </c>
      <c r="ID282" s="7">
        <v>5</v>
      </c>
      <c r="IE282" s="4" t="s">
        <v>3420</v>
      </c>
      <c r="IF282" s="7">
        <v>1</v>
      </c>
      <c r="IG282" s="7">
        <v>2</v>
      </c>
      <c r="IH282" s="4" t="s">
        <v>391</v>
      </c>
      <c r="II282" s="4" t="s">
        <v>391</v>
      </c>
      <c r="IJ282" s="4"/>
      <c r="IK282" s="73">
        <v>1</v>
      </c>
      <c r="IL282" s="73">
        <v>33</v>
      </c>
      <c r="IM282" s="73">
        <v>33</v>
      </c>
      <c r="IN282" s="4"/>
      <c r="IO282" s="73">
        <v>1</v>
      </c>
      <c r="IP282" s="4" t="s">
        <v>3421</v>
      </c>
      <c r="IQ282" s="73">
        <v>24</v>
      </c>
      <c r="IR282" s="73">
        <v>24</v>
      </c>
      <c r="IS282" s="4"/>
      <c r="IT282" s="73">
        <v>0</v>
      </c>
      <c r="IU282" s="73">
        <v>13</v>
      </c>
      <c r="IV282" s="73">
        <v>13</v>
      </c>
      <c r="IW282" s="4"/>
      <c r="IX282" s="73">
        <v>0</v>
      </c>
      <c r="IY282" s="4" t="s">
        <v>3422</v>
      </c>
      <c r="IZ282" s="4" t="s">
        <v>435</v>
      </c>
      <c r="JA282" s="73">
        <v>40</v>
      </c>
      <c r="JB282" s="4"/>
      <c r="JC282" s="73">
        <v>1</v>
      </c>
      <c r="JD282" s="4" t="s">
        <v>1511</v>
      </c>
      <c r="JE282" s="73">
        <v>30</v>
      </c>
      <c r="JF282" s="4"/>
      <c r="JG282" s="73">
        <v>0</v>
      </c>
      <c r="JH282" s="4" t="s">
        <v>3423</v>
      </c>
      <c r="JI282" s="7">
        <v>0</v>
      </c>
      <c r="JJ282" s="7">
        <v>0</v>
      </c>
      <c r="JK282" s="7">
        <v>3</v>
      </c>
      <c r="JL282" s="7">
        <v>3</v>
      </c>
      <c r="JM282" s="4" t="s">
        <v>3424</v>
      </c>
      <c r="JN282" s="7">
        <v>2</v>
      </c>
      <c r="JO282" s="7">
        <v>1</v>
      </c>
      <c r="JP282" s="7">
        <v>2</v>
      </c>
      <c r="JQ282" s="7">
        <v>1</v>
      </c>
      <c r="JR282" s="7">
        <v>3</v>
      </c>
      <c r="JS282" s="4" t="s">
        <v>3425</v>
      </c>
      <c r="JT282" s="7">
        <v>1</v>
      </c>
      <c r="JU282" s="7">
        <v>3</v>
      </c>
      <c r="JV282" s="4" t="s">
        <v>3426</v>
      </c>
      <c r="JW282" s="7">
        <v>2</v>
      </c>
      <c r="JX282" s="7">
        <v>0</v>
      </c>
      <c r="JY282" s="7">
        <v>0</v>
      </c>
      <c r="JZ282" s="7">
        <v>1</v>
      </c>
      <c r="KA282" s="7">
        <v>1</v>
      </c>
      <c r="KB282" s="4" t="s">
        <v>336</v>
      </c>
      <c r="KC282" s="4" t="s">
        <v>313</v>
      </c>
      <c r="KD282" s="7">
        <v>0</v>
      </c>
      <c r="KE282" s="7">
        <v>6.5</v>
      </c>
      <c r="KF282" s="7">
        <v>44.732999999999997</v>
      </c>
      <c r="KG282" s="7">
        <v>45.988999999999997</v>
      </c>
      <c r="KH282" s="7">
        <v>7</v>
      </c>
      <c r="KI282" s="7">
        <v>2</v>
      </c>
      <c r="KJ282" s="7">
        <v>2</v>
      </c>
      <c r="KK282" s="7">
        <v>1</v>
      </c>
      <c r="KL282" s="7">
        <v>1</v>
      </c>
      <c r="KM282" s="7">
        <v>1</v>
      </c>
      <c r="KN282" s="7">
        <v>11</v>
      </c>
      <c r="KO282" s="7">
        <v>2</v>
      </c>
      <c r="KP282" s="4" t="s">
        <v>640</v>
      </c>
      <c r="KQ282" s="4" t="s">
        <v>313</v>
      </c>
      <c r="KR282" s="7">
        <v>1</v>
      </c>
      <c r="KS282" s="4" t="s">
        <v>808</v>
      </c>
      <c r="KT282" s="4" t="s">
        <v>313</v>
      </c>
      <c r="KU282" s="7">
        <v>3</v>
      </c>
      <c r="KV282" s="7">
        <v>2</v>
      </c>
      <c r="KW282" s="7">
        <v>3</v>
      </c>
      <c r="KX282" s="7">
        <v>1</v>
      </c>
      <c r="KY282" s="7">
        <v>5</v>
      </c>
      <c r="KZ282" s="7">
        <v>1</v>
      </c>
      <c r="LA282" s="7">
        <v>1</v>
      </c>
      <c r="LB282" s="7">
        <v>1</v>
      </c>
      <c r="LC282" s="7">
        <v>1</v>
      </c>
      <c r="LD282" s="7">
        <v>1</v>
      </c>
      <c r="LE282" s="7">
        <v>3</v>
      </c>
      <c r="LF282" s="7">
        <v>5</v>
      </c>
      <c r="LG282" s="7">
        <v>1</v>
      </c>
      <c r="LH282" s="7">
        <v>2</v>
      </c>
      <c r="LI282" s="7">
        <v>3</v>
      </c>
      <c r="LJ282" s="7">
        <v>1</v>
      </c>
      <c r="LK282" s="7">
        <v>3</v>
      </c>
      <c r="LL282" s="7">
        <v>1</v>
      </c>
      <c r="LM282" s="7">
        <v>2</v>
      </c>
      <c r="LN282" s="7">
        <v>3</v>
      </c>
      <c r="LO282" s="7">
        <v>2</v>
      </c>
      <c r="LP282" s="7">
        <v>3</v>
      </c>
      <c r="LQ282" s="7">
        <v>3</v>
      </c>
      <c r="LR282" s="7">
        <v>3</v>
      </c>
      <c r="LS282" s="7">
        <v>1</v>
      </c>
      <c r="LT282" s="7">
        <v>3</v>
      </c>
      <c r="LU282" s="7">
        <v>5</v>
      </c>
      <c r="LV282" s="4" t="s">
        <v>3427</v>
      </c>
      <c r="LW282" s="4" t="s">
        <v>3428</v>
      </c>
      <c r="LX282" s="4" t="s">
        <v>3429</v>
      </c>
      <c r="LY282" s="4" t="s">
        <v>3430</v>
      </c>
      <c r="LZ282" s="7">
        <v>30</v>
      </c>
      <c r="MA282">
        <f t="shared" si="233"/>
        <v>8</v>
      </c>
      <c r="MB282">
        <f t="shared" si="234"/>
        <v>24</v>
      </c>
      <c r="MC282">
        <f t="shared" si="235"/>
        <v>15</v>
      </c>
      <c r="MD282">
        <f t="shared" si="236"/>
        <v>7</v>
      </c>
      <c r="ME282">
        <f t="shared" si="266"/>
        <v>27</v>
      </c>
      <c r="MF282">
        <f t="shared" si="267"/>
        <v>1.3333333333333333</v>
      </c>
      <c r="MG282">
        <f t="shared" si="268"/>
        <v>4</v>
      </c>
      <c r="MH282">
        <f t="shared" si="269"/>
        <v>3</v>
      </c>
      <c r="MI282">
        <f t="shared" si="270"/>
        <v>1.4</v>
      </c>
      <c r="MJ282">
        <f t="shared" si="271"/>
        <v>2.25</v>
      </c>
      <c r="MK282">
        <f t="shared" si="272"/>
        <v>0.6</v>
      </c>
      <c r="ML282">
        <f t="shared" si="273"/>
        <v>1.2</v>
      </c>
      <c r="MM282">
        <f t="shared" si="274"/>
        <v>3</v>
      </c>
      <c r="MN282">
        <f t="shared" si="275"/>
        <v>0</v>
      </c>
      <c r="MO282">
        <f t="shared" si="276"/>
        <v>1</v>
      </c>
      <c r="MP282">
        <f t="shared" si="277"/>
        <v>1</v>
      </c>
      <c r="MQ282">
        <f t="shared" si="278"/>
        <v>0.66666666666666663</v>
      </c>
      <c r="MR282">
        <f t="shared" si="279"/>
        <v>0.33333333333333331</v>
      </c>
      <c r="MS282">
        <f t="shared" si="280"/>
        <v>78</v>
      </c>
      <c r="MT282">
        <f t="shared" si="281"/>
        <v>29.142857142857142</v>
      </c>
      <c r="MU282" s="77">
        <f t="shared" si="237"/>
        <v>0</v>
      </c>
      <c r="MV282">
        <f t="shared" si="238"/>
        <v>1</v>
      </c>
      <c r="MW282">
        <v>0</v>
      </c>
      <c r="MX282">
        <v>0</v>
      </c>
      <c r="MY282">
        <f t="shared" si="239"/>
        <v>0</v>
      </c>
      <c r="MZ282">
        <v>1</v>
      </c>
      <c r="NA282">
        <v>0</v>
      </c>
      <c r="NB282">
        <f t="shared" si="240"/>
        <v>1</v>
      </c>
      <c r="NC282">
        <f t="shared" si="241"/>
        <v>0</v>
      </c>
      <c r="ND282">
        <f t="shared" si="242"/>
        <v>0</v>
      </c>
      <c r="NE282">
        <f t="shared" si="243"/>
        <v>0</v>
      </c>
      <c r="NF282">
        <f t="shared" si="244"/>
        <v>0</v>
      </c>
      <c r="NG282">
        <f t="shared" si="245"/>
        <v>0</v>
      </c>
      <c r="NH282">
        <f t="shared" si="246"/>
        <v>1</v>
      </c>
      <c r="NI282">
        <f t="shared" si="247"/>
        <v>1</v>
      </c>
      <c r="NJ282">
        <f t="shared" si="248"/>
        <v>0</v>
      </c>
      <c r="NK282">
        <f t="shared" si="249"/>
        <v>0</v>
      </c>
      <c r="NL282">
        <f t="shared" si="250"/>
        <v>1</v>
      </c>
      <c r="NM282">
        <f t="shared" si="251"/>
        <v>0</v>
      </c>
      <c r="NN282" s="77">
        <f t="shared" si="252"/>
        <v>0.5</v>
      </c>
      <c r="NO282" s="77">
        <f t="shared" si="253"/>
        <v>0</v>
      </c>
      <c r="NP282" s="77">
        <f t="shared" si="254"/>
        <v>0</v>
      </c>
      <c r="NQ282" s="77">
        <f t="shared" si="255"/>
        <v>0</v>
      </c>
      <c r="NR282" s="77">
        <f t="shared" si="256"/>
        <v>1</v>
      </c>
      <c r="NS282" s="77">
        <f t="shared" si="257"/>
        <v>0</v>
      </c>
      <c r="NT282" s="77">
        <f t="shared" si="258"/>
        <v>0</v>
      </c>
      <c r="NU282" s="77">
        <f t="shared" si="259"/>
        <v>0</v>
      </c>
      <c r="NV282" s="77">
        <f t="shared" si="260"/>
        <v>0</v>
      </c>
      <c r="NW282" s="77" t="e">
        <f>IF(LEN(VLOOKUP(I:I,#REF!, 2, 0))=0, "", VLOOKUP(I:I,#REF!, 2, 0))</f>
        <v>#REF!</v>
      </c>
      <c r="NX282" s="77" t="e">
        <f>IF(LEN(VLOOKUP(I:I,#REF!, 3, 0))=0, "", VLOOKUP(I:I,#REF!, 3, 0))</f>
        <v>#REF!</v>
      </c>
      <c r="NY282" s="77">
        <f t="shared" si="282"/>
        <v>0.33333333333333331</v>
      </c>
      <c r="NZ282" s="77">
        <f t="shared" si="283"/>
        <v>0.25</v>
      </c>
      <c r="OA282" s="77">
        <f t="shared" si="284"/>
        <v>0.5</v>
      </c>
      <c r="OB282" s="77">
        <f t="shared" si="261"/>
        <v>0.16666666666666666</v>
      </c>
      <c r="OC282">
        <f t="shared" si="262"/>
        <v>0.5</v>
      </c>
      <c r="OD282" s="77">
        <f t="shared" si="285"/>
        <v>0</v>
      </c>
      <c r="OE282">
        <f t="shared" si="263"/>
        <v>0.3</v>
      </c>
      <c r="OF282">
        <f t="shared" si="264"/>
        <v>0.36363636363636365</v>
      </c>
      <c r="OG282" t="e">
        <f t="shared" si="286"/>
        <v>#REF!</v>
      </c>
      <c r="OH282">
        <f t="shared" si="265"/>
        <v>0.25</v>
      </c>
      <c r="OI282">
        <f t="shared" si="287"/>
        <v>0.5</v>
      </c>
      <c r="OJ282" s="77">
        <f t="shared" si="288"/>
        <v>0.125</v>
      </c>
      <c r="OK282" t="e">
        <f>IF(LEN(VLOOKUP(I:I,#REF!, 2, 0))=0, "", VLOOKUP(I:I,#REF!, 2, 0))</f>
        <v>#REF!</v>
      </c>
      <c r="OL282" t="e">
        <f>IF(LEN(VLOOKUP(I:I,#REF!, 3, 0))=0, "", VLOOKUP(I:I,#REF!, 3, 0))</f>
        <v>#REF!</v>
      </c>
      <c r="OM282">
        <v>5</v>
      </c>
      <c r="ON282">
        <v>1</v>
      </c>
      <c r="OO282" s="1">
        <v>0</v>
      </c>
      <c r="OP282">
        <f t="shared" si="289"/>
        <v>19</v>
      </c>
      <c r="OQ282">
        <v>0</v>
      </c>
      <c r="OR282">
        <v>10</v>
      </c>
      <c r="OS282">
        <f t="shared" si="290"/>
        <v>6</v>
      </c>
    </row>
    <row r="283" spans="1:409" ht="18" customHeight="1">
      <c r="F283">
        <v>1</v>
      </c>
      <c r="G283">
        <v>1</v>
      </c>
      <c r="H283" s="110" t="s">
        <v>3431</v>
      </c>
      <c r="I283" s="110" t="s">
        <v>3431</v>
      </c>
      <c r="J283" s="5"/>
      <c r="K283" s="6">
        <v>44270.460474537038</v>
      </c>
      <c r="L283" s="6">
        <v>44270.64199074074</v>
      </c>
      <c r="M283" s="7">
        <v>100</v>
      </c>
      <c r="N283" s="7">
        <v>2</v>
      </c>
      <c r="O283" s="73">
        <v>1</v>
      </c>
      <c r="P283" s="4" t="s">
        <v>313</v>
      </c>
      <c r="Q283" s="7">
        <v>15682</v>
      </c>
      <c r="R283" s="7">
        <v>1</v>
      </c>
      <c r="S283" s="6">
        <v>44270.641998726853</v>
      </c>
      <c r="T283" s="4" t="s">
        <v>1394</v>
      </c>
      <c r="U283" s="4" t="s">
        <v>1397</v>
      </c>
      <c r="V283" s="4" t="s">
        <v>811</v>
      </c>
      <c r="W283" s="4" t="s">
        <v>3316</v>
      </c>
      <c r="X283" s="7">
        <v>20.742000000000001</v>
      </c>
      <c r="Y283" s="7">
        <v>88.296000000000006</v>
      </c>
      <c r="Z283" s="7">
        <v>92.587999999999994</v>
      </c>
      <c r="AA283" s="7">
        <v>8</v>
      </c>
      <c r="AB283" s="7">
        <v>0</v>
      </c>
      <c r="AC283" s="7">
        <v>0</v>
      </c>
      <c r="AD283" s="7">
        <v>0</v>
      </c>
      <c r="AE283" s="7">
        <v>0</v>
      </c>
      <c r="AF283" s="7">
        <v>0</v>
      </c>
      <c r="AG283" s="7">
        <v>0</v>
      </c>
      <c r="AH283" s="7">
        <v>0</v>
      </c>
      <c r="AI283" s="7">
        <v>0</v>
      </c>
      <c r="AJ283" s="4" t="s">
        <v>3432</v>
      </c>
      <c r="AK283" s="7">
        <v>9.7669999999999995</v>
      </c>
      <c r="AL283" s="7">
        <v>91.025000000000006</v>
      </c>
      <c r="AM283" s="7">
        <v>93.325999999999993</v>
      </c>
      <c r="AN283" s="7">
        <v>7</v>
      </c>
      <c r="AO283" s="7">
        <v>2</v>
      </c>
      <c r="AP283" s="7">
        <v>0</v>
      </c>
      <c r="AQ283" s="7">
        <v>4.1100000000000003</v>
      </c>
      <c r="AR283" s="7">
        <v>414.96300000000002</v>
      </c>
      <c r="AS283" s="7">
        <v>437.39400000000001</v>
      </c>
      <c r="AT283" s="7">
        <v>17</v>
      </c>
      <c r="AU283" s="7">
        <v>5.9109999999999996</v>
      </c>
      <c r="AV283" s="7">
        <v>226.93199999999999</v>
      </c>
      <c r="AW283" s="7">
        <v>260.86399999999998</v>
      </c>
      <c r="AX283" s="7">
        <v>8</v>
      </c>
      <c r="AY283" s="4" t="s">
        <v>377</v>
      </c>
      <c r="AZ283" s="4" t="s">
        <v>377</v>
      </c>
      <c r="BA283" s="4"/>
      <c r="BB283" s="73">
        <v>1</v>
      </c>
      <c r="BC283" s="4" t="s">
        <v>3433</v>
      </c>
      <c r="BD283" s="7">
        <v>5.7439999999999998</v>
      </c>
      <c r="BE283" s="7">
        <v>291.99</v>
      </c>
      <c r="BF283" s="7">
        <v>293.15199999999999</v>
      </c>
      <c r="BG283" s="7">
        <v>2</v>
      </c>
      <c r="BH283" s="7">
        <v>10.606999999999999</v>
      </c>
      <c r="BI283" s="7">
        <v>10.606999999999999</v>
      </c>
      <c r="BJ283" s="7">
        <v>17.715</v>
      </c>
      <c r="BK283" s="7">
        <v>1</v>
      </c>
      <c r="BL283" s="4" t="s">
        <v>377</v>
      </c>
      <c r="BM283" s="7">
        <v>2.6080000000000001</v>
      </c>
      <c r="BN283" s="7">
        <v>99.971999999999994</v>
      </c>
      <c r="BO283" s="7">
        <v>104.66200000000001</v>
      </c>
      <c r="BP283" s="7">
        <v>7</v>
      </c>
      <c r="BQ283" s="7">
        <v>99</v>
      </c>
      <c r="BR283" s="7">
        <v>1</v>
      </c>
      <c r="BS283" s="7">
        <v>7.9059999999999997</v>
      </c>
      <c r="BT283" s="7">
        <v>447.03100000000001</v>
      </c>
      <c r="BU283" s="7">
        <v>500.41899999999998</v>
      </c>
      <c r="BV283" s="7">
        <v>7</v>
      </c>
      <c r="BW283" s="4" t="s">
        <v>510</v>
      </c>
      <c r="BX283" s="4" t="s">
        <v>510</v>
      </c>
      <c r="BY283" s="4"/>
      <c r="BZ283" s="73">
        <v>2</v>
      </c>
      <c r="CA283" s="4" t="s">
        <v>3434</v>
      </c>
      <c r="CB283" s="7">
        <v>4.944</v>
      </c>
      <c r="CC283" s="7">
        <v>68.031000000000006</v>
      </c>
      <c r="CD283" s="7">
        <v>84.236000000000004</v>
      </c>
      <c r="CE283" s="7">
        <v>3</v>
      </c>
      <c r="CF283" s="7">
        <v>30</v>
      </c>
      <c r="CG283" s="7">
        <v>5</v>
      </c>
      <c r="CH283" s="7">
        <v>5.7690000000000001</v>
      </c>
      <c r="CI283" s="7">
        <v>122.681</v>
      </c>
      <c r="CJ283" s="7">
        <v>131.26599999999999</v>
      </c>
      <c r="CK283" s="7">
        <v>11</v>
      </c>
      <c r="CL283" s="97" t="s">
        <v>413</v>
      </c>
      <c r="CM283" s="94" t="s">
        <v>414</v>
      </c>
      <c r="CN283" s="7">
        <v>2.2930000000000001</v>
      </c>
      <c r="CO283" s="7">
        <v>90.754000000000005</v>
      </c>
      <c r="CP283" s="7">
        <v>179.209</v>
      </c>
      <c r="CQ283" s="7">
        <v>2</v>
      </c>
      <c r="CR283" s="7">
        <v>51</v>
      </c>
      <c r="CS283" s="7">
        <v>100</v>
      </c>
      <c r="CT283" s="7">
        <v>4</v>
      </c>
      <c r="CU283" s="7">
        <v>0</v>
      </c>
      <c r="CV283" s="4" t="s">
        <v>3435</v>
      </c>
      <c r="CW283" s="7">
        <v>5.7450000000000001</v>
      </c>
      <c r="CX283" s="7">
        <v>238.18100000000001</v>
      </c>
      <c r="CY283" s="7">
        <v>239.31800000000001</v>
      </c>
      <c r="CZ283" s="7">
        <v>2</v>
      </c>
      <c r="DA283" s="7">
        <v>75.466999999999999</v>
      </c>
      <c r="DB283" s="7">
        <v>75.466999999999999</v>
      </c>
      <c r="DC283" s="7">
        <v>92.647000000000006</v>
      </c>
      <c r="DD283" s="7">
        <v>1</v>
      </c>
      <c r="DE283" s="4" t="s">
        <v>377</v>
      </c>
      <c r="DF283" s="7">
        <v>8.0869999999999997</v>
      </c>
      <c r="DG283" s="7">
        <v>11.791</v>
      </c>
      <c r="DH283" s="7">
        <v>44.781999999999996</v>
      </c>
      <c r="DI283" s="7">
        <v>3</v>
      </c>
      <c r="DJ283" s="7">
        <v>43</v>
      </c>
      <c r="DK283" s="7">
        <v>2</v>
      </c>
      <c r="DL283" s="7">
        <v>3.4039999999999999</v>
      </c>
      <c r="DM283" s="7">
        <v>649.91999999999996</v>
      </c>
      <c r="DN283" s="7">
        <v>667.601</v>
      </c>
      <c r="DO283" s="7">
        <v>11</v>
      </c>
      <c r="DP283" s="4" t="s">
        <v>1116</v>
      </c>
      <c r="DQ283" s="4" t="s">
        <v>510</v>
      </c>
      <c r="DR283" s="4" t="s">
        <v>956</v>
      </c>
      <c r="DS283" s="73">
        <v>1</v>
      </c>
      <c r="DT283" s="4" t="s">
        <v>3436</v>
      </c>
      <c r="DU283" s="7">
        <v>115.256</v>
      </c>
      <c r="DV283" s="7">
        <v>115.256</v>
      </c>
      <c r="DW283" s="7">
        <v>117.398</v>
      </c>
      <c r="DX283" s="7">
        <v>1</v>
      </c>
      <c r="DY283" s="7">
        <v>37</v>
      </c>
      <c r="DZ283" s="7">
        <v>12</v>
      </c>
      <c r="EA283" s="7">
        <v>2.9630000000000001</v>
      </c>
      <c r="EB283" s="7">
        <v>70.165999999999997</v>
      </c>
      <c r="EC283" s="7">
        <v>77.251999999999995</v>
      </c>
      <c r="ED283" s="7">
        <v>11</v>
      </c>
      <c r="EE283" s="94" t="s">
        <v>417</v>
      </c>
      <c r="EF283" s="94" t="s">
        <v>364</v>
      </c>
      <c r="EG283" s="7">
        <v>3.3279999999999998</v>
      </c>
      <c r="EH283" s="7">
        <v>177.00800000000001</v>
      </c>
      <c r="EI283" s="7">
        <v>178.11199999999999</v>
      </c>
      <c r="EJ283" s="7">
        <v>2</v>
      </c>
      <c r="EK283" s="7">
        <v>50</v>
      </c>
      <c r="EL283" s="7">
        <v>9</v>
      </c>
      <c r="EM283" s="7">
        <v>0</v>
      </c>
      <c r="EN283" s="7">
        <v>0</v>
      </c>
      <c r="EO283" s="4" t="s">
        <v>3437</v>
      </c>
      <c r="EP283" s="7">
        <v>4.4729999999999999</v>
      </c>
      <c r="EQ283" s="7">
        <v>56.753</v>
      </c>
      <c r="ER283" s="7">
        <v>61.493000000000002</v>
      </c>
      <c r="ES283" s="7">
        <v>8</v>
      </c>
      <c r="ET283" s="4" t="s">
        <v>578</v>
      </c>
      <c r="EU283" s="7">
        <v>1.89</v>
      </c>
      <c r="EV283" s="7">
        <v>288.48200000000003</v>
      </c>
      <c r="EW283" s="7">
        <v>289.68099999999998</v>
      </c>
      <c r="EX283" s="7">
        <v>3</v>
      </c>
      <c r="EY283" s="7">
        <v>47</v>
      </c>
      <c r="EZ283" s="7">
        <v>54</v>
      </c>
      <c r="FA283" s="7">
        <v>18.27</v>
      </c>
      <c r="FB283" s="7">
        <v>179.648</v>
      </c>
      <c r="FC283" s="7">
        <v>180.596</v>
      </c>
      <c r="FD283" s="7">
        <v>17</v>
      </c>
      <c r="FE283" s="4" t="s">
        <v>3438</v>
      </c>
      <c r="FF283" s="7">
        <v>3</v>
      </c>
      <c r="FG283" s="7">
        <v>2</v>
      </c>
      <c r="FH283" s="7">
        <v>0</v>
      </c>
      <c r="FI283" s="7">
        <v>0</v>
      </c>
      <c r="FJ283" s="7">
        <v>1</v>
      </c>
      <c r="FK283" s="7">
        <v>0</v>
      </c>
      <c r="FL283" s="4" t="s">
        <v>313</v>
      </c>
      <c r="FM283" s="4" t="s">
        <v>313</v>
      </c>
      <c r="FN283" s="7">
        <v>1</v>
      </c>
      <c r="FO283" s="7">
        <v>2.6389999999999998</v>
      </c>
      <c r="FP283" s="7">
        <v>206.94800000000001</v>
      </c>
      <c r="FQ283" s="7">
        <v>208.58600000000001</v>
      </c>
      <c r="FR283" s="7">
        <v>11</v>
      </c>
      <c r="FS283" s="4" t="s">
        <v>323</v>
      </c>
      <c r="FT283" s="4" t="s">
        <v>323</v>
      </c>
      <c r="FU283" s="4"/>
      <c r="FV283" s="73">
        <v>1</v>
      </c>
      <c r="FW283" s="4" t="s">
        <v>3439</v>
      </c>
      <c r="FX283" s="4" t="s">
        <v>456</v>
      </c>
      <c r="FY283" s="7">
        <v>10.997</v>
      </c>
      <c r="FZ283" s="7">
        <v>172.86199999999999</v>
      </c>
      <c r="GA283" s="7">
        <v>178.46799999999999</v>
      </c>
      <c r="GB283" s="7">
        <v>9</v>
      </c>
      <c r="GC283" s="4" t="s">
        <v>368</v>
      </c>
      <c r="GD283" s="4" t="s">
        <v>368</v>
      </c>
      <c r="GE283" s="4"/>
      <c r="GF283" s="73">
        <v>1</v>
      </c>
      <c r="GG283" s="4" t="s">
        <v>3440</v>
      </c>
      <c r="GH283" s="4" t="s">
        <v>456</v>
      </c>
      <c r="GI283" s="7">
        <v>8.4909999999999997</v>
      </c>
      <c r="GJ283" s="7">
        <v>1323.452</v>
      </c>
      <c r="GK283" s="7">
        <v>1324.5419999999999</v>
      </c>
      <c r="GL283" s="7">
        <v>8</v>
      </c>
      <c r="GM283" s="7">
        <v>2</v>
      </c>
      <c r="GN283" s="4" t="s">
        <v>3441</v>
      </c>
      <c r="GO283" s="7">
        <v>49.829000000000001</v>
      </c>
      <c r="GP283" s="7">
        <v>57.399000000000001</v>
      </c>
      <c r="GQ283" s="7">
        <v>60.723999999999997</v>
      </c>
      <c r="GR283" s="7">
        <v>2</v>
      </c>
      <c r="GS283" s="7">
        <v>1</v>
      </c>
      <c r="GT283" s="7">
        <v>0</v>
      </c>
      <c r="GU283" s="7">
        <v>0</v>
      </c>
      <c r="GV283" s="7">
        <v>3</v>
      </c>
      <c r="GW283" s="4" t="s">
        <v>741</v>
      </c>
      <c r="GX283" s="7">
        <v>3.1280000000000001</v>
      </c>
      <c r="GY283" s="7">
        <v>93.293000000000006</v>
      </c>
      <c r="GZ283" s="7">
        <v>97.787999999999997</v>
      </c>
      <c r="HA283" s="7">
        <v>10</v>
      </c>
      <c r="HB283" s="7">
        <v>3</v>
      </c>
      <c r="HC283" s="7">
        <v>6</v>
      </c>
      <c r="HD283" s="7">
        <v>5</v>
      </c>
      <c r="HE283" s="7">
        <v>6</v>
      </c>
      <c r="HF283" s="7">
        <v>4</v>
      </c>
      <c r="HG283" s="7">
        <v>1</v>
      </c>
      <c r="HH283" s="7">
        <v>1</v>
      </c>
      <c r="HI283" s="4" t="s">
        <v>346</v>
      </c>
      <c r="HJ283" s="4" t="s">
        <v>347</v>
      </c>
      <c r="HK283" s="8"/>
      <c r="HL283" s="4" t="s">
        <v>3431</v>
      </c>
      <c r="HM283" s="6">
        <v>44273.453981481478</v>
      </c>
      <c r="HN283" s="6">
        <v>44273.5156712963</v>
      </c>
      <c r="HO283" s="7">
        <v>100</v>
      </c>
      <c r="HP283" s="7">
        <v>5329</v>
      </c>
      <c r="HQ283" s="7">
        <v>1</v>
      </c>
      <c r="HR283" s="6">
        <v>44273.515679895834</v>
      </c>
      <c r="HS283" s="4" t="s">
        <v>1394</v>
      </c>
      <c r="HT283" s="4" t="s">
        <v>1397</v>
      </c>
      <c r="HU283" s="4" t="s">
        <v>811</v>
      </c>
      <c r="HV283" s="4" t="s">
        <v>3316</v>
      </c>
      <c r="HW283" s="7">
        <v>1</v>
      </c>
      <c r="HX283" s="7">
        <v>0</v>
      </c>
      <c r="HY283" s="7">
        <v>1</v>
      </c>
      <c r="HZ283" s="7">
        <v>1</v>
      </c>
      <c r="IA283" s="7">
        <v>1</v>
      </c>
      <c r="IB283" s="7">
        <v>1</v>
      </c>
      <c r="IC283" s="7">
        <v>1</v>
      </c>
      <c r="ID283" s="7">
        <v>1</v>
      </c>
      <c r="IE283" s="4" t="s">
        <v>3442</v>
      </c>
      <c r="IF283" s="7">
        <v>4</v>
      </c>
      <c r="IG283" s="7">
        <v>0</v>
      </c>
      <c r="IH283" s="4" t="s">
        <v>391</v>
      </c>
      <c r="II283" s="4" t="s">
        <v>391</v>
      </c>
      <c r="IJ283" s="4"/>
      <c r="IK283" s="73">
        <v>1</v>
      </c>
      <c r="IL283" s="73">
        <v>33</v>
      </c>
      <c r="IM283" s="73">
        <v>33</v>
      </c>
      <c r="IN283" s="4"/>
      <c r="IO283" s="73">
        <v>1</v>
      </c>
      <c r="IP283" s="4" t="s">
        <v>3443</v>
      </c>
      <c r="IQ283" s="73">
        <v>22</v>
      </c>
      <c r="IR283" s="73">
        <v>22</v>
      </c>
      <c r="IS283" s="4"/>
      <c r="IT283" s="73">
        <v>1</v>
      </c>
      <c r="IU283" s="73">
        <v>21</v>
      </c>
      <c r="IV283" s="73">
        <v>21</v>
      </c>
      <c r="IW283" s="4"/>
      <c r="IX283" s="73">
        <v>1</v>
      </c>
      <c r="IY283" s="4" t="s">
        <v>3444</v>
      </c>
      <c r="IZ283" s="73">
        <v>40</v>
      </c>
      <c r="JA283" s="73">
        <v>40</v>
      </c>
      <c r="JB283" s="4"/>
      <c r="JC283" s="73">
        <v>1</v>
      </c>
      <c r="JD283" s="73">
        <v>60</v>
      </c>
      <c r="JE283" s="73">
        <v>60</v>
      </c>
      <c r="JF283" s="4"/>
      <c r="JG283" s="73">
        <v>1</v>
      </c>
      <c r="JH283" s="4" t="s">
        <v>3445</v>
      </c>
      <c r="JI283" s="7">
        <v>0</v>
      </c>
      <c r="JJ283" s="7">
        <v>0</v>
      </c>
      <c r="JK283" s="7">
        <v>2</v>
      </c>
      <c r="JL283" s="7">
        <v>2</v>
      </c>
      <c r="JM283" s="4" t="s">
        <v>3446</v>
      </c>
      <c r="JN283" s="7">
        <v>1</v>
      </c>
      <c r="JO283" s="7">
        <v>2</v>
      </c>
      <c r="JP283" s="7">
        <v>2</v>
      </c>
      <c r="JQ283" s="7">
        <v>3</v>
      </c>
      <c r="JR283" s="7">
        <v>1</v>
      </c>
      <c r="JS283" s="4" t="s">
        <v>3447</v>
      </c>
      <c r="JT283" s="7">
        <v>2</v>
      </c>
      <c r="JU283" s="7">
        <v>1</v>
      </c>
      <c r="JV283" s="4" t="s">
        <v>3448</v>
      </c>
      <c r="JW283" s="7">
        <v>1</v>
      </c>
      <c r="JX283" s="7">
        <v>0</v>
      </c>
      <c r="JY283" s="7">
        <v>0</v>
      </c>
      <c r="JZ283" s="7">
        <v>1</v>
      </c>
      <c r="KA283" s="7">
        <v>0</v>
      </c>
      <c r="KB283" s="4" t="s">
        <v>313</v>
      </c>
      <c r="KC283" s="4" t="s">
        <v>313</v>
      </c>
      <c r="KD283" s="7">
        <v>2</v>
      </c>
      <c r="KE283" s="7">
        <v>9.14</v>
      </c>
      <c r="KF283" s="7">
        <v>61.475999999999999</v>
      </c>
      <c r="KG283" s="7">
        <v>80.403000000000006</v>
      </c>
      <c r="KH283" s="7">
        <v>8</v>
      </c>
      <c r="KI283" s="7">
        <v>1</v>
      </c>
      <c r="KJ283" s="7">
        <v>1</v>
      </c>
      <c r="KK283" s="7">
        <v>6</v>
      </c>
      <c r="KL283" s="7">
        <v>6</v>
      </c>
      <c r="KM283" s="7">
        <v>6</v>
      </c>
      <c r="KN283" s="7">
        <v>10</v>
      </c>
      <c r="KO283" s="7">
        <v>1</v>
      </c>
      <c r="KP283" s="4" t="s">
        <v>366</v>
      </c>
      <c r="KQ283" s="4" t="s">
        <v>313</v>
      </c>
      <c r="KR283" s="7">
        <v>1</v>
      </c>
      <c r="KS283" s="4" t="s">
        <v>633</v>
      </c>
      <c r="KT283" s="4" t="s">
        <v>313</v>
      </c>
      <c r="KU283" s="7">
        <v>3</v>
      </c>
      <c r="KV283" s="7">
        <v>1</v>
      </c>
      <c r="KW283" s="7">
        <v>1</v>
      </c>
      <c r="KX283" s="7">
        <v>1</v>
      </c>
      <c r="KY283" s="7">
        <v>1</v>
      </c>
      <c r="KZ283" s="7">
        <v>1</v>
      </c>
      <c r="LA283" s="7">
        <v>2</v>
      </c>
      <c r="LB283" s="7">
        <v>1</v>
      </c>
      <c r="LC283" s="7">
        <v>3</v>
      </c>
      <c r="LD283" s="7">
        <v>1</v>
      </c>
      <c r="LE283" s="7">
        <v>3</v>
      </c>
      <c r="LF283" s="7">
        <v>2</v>
      </c>
      <c r="LG283" s="7">
        <v>1</v>
      </c>
      <c r="LH283" s="7">
        <v>1</v>
      </c>
      <c r="LI283" s="7">
        <v>2</v>
      </c>
      <c r="LJ283" s="7">
        <v>1</v>
      </c>
      <c r="LK283" s="7">
        <v>2</v>
      </c>
      <c r="LL283" s="7">
        <v>5</v>
      </c>
      <c r="LM283" s="7">
        <v>4</v>
      </c>
      <c r="LN283" s="7">
        <v>5</v>
      </c>
      <c r="LO283" s="7">
        <v>5</v>
      </c>
      <c r="LP283" s="7">
        <v>3</v>
      </c>
      <c r="LQ283" s="7">
        <v>1</v>
      </c>
      <c r="LR283" s="7">
        <v>1</v>
      </c>
      <c r="LS283" s="7">
        <v>1</v>
      </c>
      <c r="LT283" s="7">
        <v>1</v>
      </c>
      <c r="LU283" s="7">
        <v>4</v>
      </c>
      <c r="LV283" s="4" t="s">
        <v>3449</v>
      </c>
      <c r="LW283" s="4" t="s">
        <v>3450</v>
      </c>
      <c r="LX283" s="4" t="s">
        <v>1391</v>
      </c>
      <c r="LY283" s="4" t="s">
        <v>3451</v>
      </c>
      <c r="LZ283" s="7">
        <v>22</v>
      </c>
      <c r="MA283">
        <f t="shared" si="233"/>
        <v>0</v>
      </c>
      <c r="MB283">
        <f t="shared" si="234"/>
        <v>6</v>
      </c>
      <c r="MC283">
        <f t="shared" si="235"/>
        <v>24</v>
      </c>
      <c r="MD283">
        <f t="shared" si="236"/>
        <v>20</v>
      </c>
      <c r="ME283">
        <f t="shared" si="266"/>
        <v>20</v>
      </c>
      <c r="MF283">
        <f t="shared" si="267"/>
        <v>0</v>
      </c>
      <c r="MG283">
        <f t="shared" si="268"/>
        <v>1</v>
      </c>
      <c r="MH283">
        <f t="shared" si="269"/>
        <v>4.8</v>
      </c>
      <c r="MI283">
        <f t="shared" si="270"/>
        <v>4</v>
      </c>
      <c r="MJ283">
        <f t="shared" si="271"/>
        <v>1.6666666666666667</v>
      </c>
      <c r="MK283">
        <f t="shared" si="272"/>
        <v>0</v>
      </c>
      <c r="ML283">
        <f t="shared" si="273"/>
        <v>1.2</v>
      </c>
      <c r="MM283">
        <f t="shared" si="274"/>
        <v>0</v>
      </c>
      <c r="MN283">
        <f t="shared" si="275"/>
        <v>0</v>
      </c>
      <c r="MO283">
        <f t="shared" si="276"/>
        <v>0</v>
      </c>
      <c r="MP283">
        <f t="shared" si="277"/>
        <v>1</v>
      </c>
      <c r="MQ283">
        <f t="shared" si="278"/>
        <v>0</v>
      </c>
      <c r="MR283">
        <f t="shared" si="279"/>
        <v>1.3333333333333333</v>
      </c>
      <c r="MS283">
        <f t="shared" si="280"/>
        <v>51</v>
      </c>
      <c r="MT283">
        <f t="shared" si="281"/>
        <v>26.142857142857142</v>
      </c>
      <c r="MU283" s="77">
        <f t="shared" si="237"/>
        <v>1</v>
      </c>
      <c r="MV283">
        <f t="shared" si="238"/>
        <v>1</v>
      </c>
      <c r="MW283">
        <v>1</v>
      </c>
      <c r="MX283">
        <v>1</v>
      </c>
      <c r="MY283">
        <f t="shared" si="239"/>
        <v>1</v>
      </c>
      <c r="MZ283">
        <v>1</v>
      </c>
      <c r="NA283">
        <v>1</v>
      </c>
      <c r="NB283">
        <f t="shared" si="240"/>
        <v>1</v>
      </c>
      <c r="NC283">
        <f t="shared" si="241"/>
        <v>0.5</v>
      </c>
      <c r="ND283">
        <f t="shared" si="242"/>
        <v>1</v>
      </c>
      <c r="NE283">
        <f t="shared" si="243"/>
        <v>0.5</v>
      </c>
      <c r="NF283">
        <f t="shared" si="244"/>
        <v>0</v>
      </c>
      <c r="NG283">
        <f t="shared" si="245"/>
        <v>1</v>
      </c>
      <c r="NH283">
        <f t="shared" si="246"/>
        <v>1</v>
      </c>
      <c r="NI283">
        <f t="shared" si="247"/>
        <v>1</v>
      </c>
      <c r="NJ283">
        <f t="shared" si="248"/>
        <v>1</v>
      </c>
      <c r="NK283">
        <f t="shared" si="249"/>
        <v>1</v>
      </c>
      <c r="NL283">
        <f t="shared" si="250"/>
        <v>1</v>
      </c>
      <c r="NM283">
        <f t="shared" si="251"/>
        <v>1</v>
      </c>
      <c r="NN283" s="77">
        <f t="shared" si="252"/>
        <v>1</v>
      </c>
      <c r="NO283" s="77">
        <f t="shared" si="253"/>
        <v>1</v>
      </c>
      <c r="NP283" s="77">
        <f t="shared" si="254"/>
        <v>1</v>
      </c>
      <c r="NQ283" s="77">
        <f t="shared" si="255"/>
        <v>1</v>
      </c>
      <c r="NR283" s="77">
        <f t="shared" si="256"/>
        <v>1</v>
      </c>
      <c r="NS283" s="77">
        <f t="shared" si="257"/>
        <v>1</v>
      </c>
      <c r="NT283" s="77">
        <f t="shared" si="258"/>
        <v>1</v>
      </c>
      <c r="NU283" s="77">
        <f t="shared" si="259"/>
        <v>1</v>
      </c>
      <c r="NV283" s="77">
        <f t="shared" si="260"/>
        <v>1</v>
      </c>
      <c r="NW283" s="77" t="e">
        <f>IF(LEN(VLOOKUP(I:I,#REF!, 2, 0))=0, "", VLOOKUP(I:I,#REF!, 2, 0))</f>
        <v>#REF!</v>
      </c>
      <c r="NX283" s="77" t="e">
        <f>IF(LEN(VLOOKUP(I:I,#REF!, 3, 0))=0, "", VLOOKUP(I:I,#REF!, 3, 0))</f>
        <v>#REF!</v>
      </c>
      <c r="NY283" s="77">
        <f t="shared" si="282"/>
        <v>1</v>
      </c>
      <c r="NZ283" s="77">
        <f t="shared" si="283"/>
        <v>1</v>
      </c>
      <c r="OA283" s="77">
        <f t="shared" si="284"/>
        <v>1</v>
      </c>
      <c r="OB283" s="77">
        <f t="shared" si="261"/>
        <v>0.66666666666666663</v>
      </c>
      <c r="OC283">
        <f t="shared" si="262"/>
        <v>1</v>
      </c>
      <c r="OD283" s="77">
        <f t="shared" si="285"/>
        <v>0.5</v>
      </c>
      <c r="OE283">
        <f t="shared" si="263"/>
        <v>1</v>
      </c>
      <c r="OF283">
        <f t="shared" si="264"/>
        <v>1</v>
      </c>
      <c r="OG283" t="e">
        <f t="shared" si="286"/>
        <v>#REF!</v>
      </c>
      <c r="OH283">
        <f t="shared" si="265"/>
        <v>0.83333333333333337</v>
      </c>
      <c r="OI283">
        <f t="shared" si="287"/>
        <v>1</v>
      </c>
      <c r="OJ283" s="77">
        <f t="shared" si="288"/>
        <v>0.75</v>
      </c>
      <c r="OK283" t="e">
        <f>IF(LEN(VLOOKUP(I:I,#REF!, 2, 0))=0, "", VLOOKUP(I:I,#REF!, 2, 0))</f>
        <v>#REF!</v>
      </c>
      <c r="OL283" t="e">
        <f>IF(LEN(VLOOKUP(I:I,#REF!, 3, 0))=0, "", VLOOKUP(I:I,#REF!, 3, 0))</f>
        <v>#REF!</v>
      </c>
      <c r="OM283">
        <v>5</v>
      </c>
      <c r="ON283">
        <v>1</v>
      </c>
      <c r="OO283" s="109">
        <v>1</v>
      </c>
      <c r="OP283">
        <f t="shared" si="289"/>
        <v>5</v>
      </c>
      <c r="OQ283">
        <v>0</v>
      </c>
      <c r="OR283">
        <v>10</v>
      </c>
      <c r="OS283">
        <f t="shared" si="290"/>
        <v>0</v>
      </c>
    </row>
    <row r="284" spans="1:409" ht="18" customHeight="1">
      <c r="A284">
        <v>1</v>
      </c>
      <c r="B284" t="s">
        <v>7268</v>
      </c>
      <c r="F284">
        <v>1</v>
      </c>
      <c r="G284" t="s">
        <v>353</v>
      </c>
      <c r="H284" s="158" t="s">
        <v>7254</v>
      </c>
      <c r="I284" s="111" t="s">
        <v>3452</v>
      </c>
      <c r="J284" s="5" t="s">
        <v>7273</v>
      </c>
      <c r="K284" s="6">
        <v>44272.766331018516</v>
      </c>
      <c r="L284" s="6">
        <v>44272.808344907404</v>
      </c>
      <c r="M284" s="7">
        <v>100</v>
      </c>
      <c r="N284" s="7">
        <v>2</v>
      </c>
      <c r="O284" s="73">
        <v>1</v>
      </c>
      <c r="P284" s="4" t="s">
        <v>313</v>
      </c>
      <c r="Q284" s="7">
        <v>3630</v>
      </c>
      <c r="R284" s="7">
        <v>1</v>
      </c>
      <c r="S284" s="6">
        <v>44272.808364618053</v>
      </c>
      <c r="T284" s="4" t="s">
        <v>314</v>
      </c>
      <c r="U284" s="4" t="s">
        <v>2136</v>
      </c>
      <c r="V284" s="4" t="s">
        <v>2137</v>
      </c>
      <c r="W284" s="4" t="s">
        <v>645</v>
      </c>
      <c r="X284" s="7">
        <v>0.98899999999999999</v>
      </c>
      <c r="Y284" s="7">
        <v>5.6870000000000003</v>
      </c>
      <c r="Z284" s="7">
        <v>6.7009999999999996</v>
      </c>
      <c r="AA284" s="7">
        <v>5</v>
      </c>
      <c r="AB284" s="7">
        <v>0</v>
      </c>
      <c r="AC284" s="7">
        <v>4</v>
      </c>
      <c r="AD284" s="7">
        <v>3</v>
      </c>
      <c r="AE284" s="7">
        <v>3</v>
      </c>
      <c r="AF284" s="7">
        <v>3</v>
      </c>
      <c r="AG284" s="7">
        <v>3</v>
      </c>
      <c r="AH284" s="7">
        <v>3</v>
      </c>
      <c r="AI284" s="7">
        <v>3</v>
      </c>
      <c r="AJ284" s="4" t="s">
        <v>3453</v>
      </c>
      <c r="AK284" s="7">
        <v>1.609</v>
      </c>
      <c r="AL284" s="7">
        <v>7.4580000000000002</v>
      </c>
      <c r="AM284" s="7">
        <v>8.5090000000000003</v>
      </c>
      <c r="AN284" s="7">
        <v>5</v>
      </c>
      <c r="AO284" s="7">
        <v>0</v>
      </c>
      <c r="AP284" s="7">
        <v>3</v>
      </c>
      <c r="AQ284" s="7">
        <v>5.9210000000000003</v>
      </c>
      <c r="AR284" s="7">
        <v>80.412000000000006</v>
      </c>
      <c r="AS284" s="7">
        <v>184.93600000000001</v>
      </c>
      <c r="AT284" s="7">
        <v>3</v>
      </c>
      <c r="AU284" s="7">
        <v>6.4640000000000004</v>
      </c>
      <c r="AV284" s="7">
        <v>36.265999999999998</v>
      </c>
      <c r="AW284" s="7">
        <v>37.332000000000001</v>
      </c>
      <c r="AX284" s="7">
        <v>4</v>
      </c>
      <c r="AY284" s="4" t="s">
        <v>322</v>
      </c>
      <c r="AZ284" s="4" t="s">
        <v>322</v>
      </c>
      <c r="BA284" s="4"/>
      <c r="BB284" s="73">
        <v>0</v>
      </c>
      <c r="BC284" s="4" t="s">
        <v>3454</v>
      </c>
      <c r="BD284" s="7">
        <v>2.0419999999999998</v>
      </c>
      <c r="BE284" s="7">
        <v>2.0419999999999998</v>
      </c>
      <c r="BF284" s="7">
        <v>278.53500000000003</v>
      </c>
      <c r="BG284" s="7">
        <v>1</v>
      </c>
      <c r="BH284" s="7">
        <v>186.31899999999999</v>
      </c>
      <c r="BI284" s="7">
        <v>186.31899999999999</v>
      </c>
      <c r="BJ284" s="7">
        <v>195.768</v>
      </c>
      <c r="BK284" s="7">
        <v>1</v>
      </c>
      <c r="BL284" s="4" t="s">
        <v>351</v>
      </c>
      <c r="BM284" s="7">
        <v>124.893</v>
      </c>
      <c r="BN284" s="7">
        <v>124.893</v>
      </c>
      <c r="BO284" s="7">
        <v>127.669</v>
      </c>
      <c r="BP284" s="7">
        <v>1</v>
      </c>
      <c r="BQ284" s="7">
        <v>100</v>
      </c>
      <c r="BR284" s="7">
        <v>100</v>
      </c>
      <c r="BS284" s="7">
        <v>4.5999999999999996</v>
      </c>
      <c r="BT284" s="7">
        <v>19.39</v>
      </c>
      <c r="BU284" s="7">
        <v>39.476999999999997</v>
      </c>
      <c r="BV284" s="7">
        <v>4</v>
      </c>
      <c r="BW284" s="4" t="s">
        <v>370</v>
      </c>
      <c r="BX284" s="4" t="s">
        <v>370</v>
      </c>
      <c r="BY284" s="4"/>
      <c r="BZ284" s="73">
        <v>0</v>
      </c>
      <c r="CA284" s="4" t="s">
        <v>788</v>
      </c>
      <c r="CB284" s="7">
        <v>54.805</v>
      </c>
      <c r="CC284" s="7">
        <v>99.364000000000004</v>
      </c>
      <c r="CD284" s="7">
        <v>101.18300000000001</v>
      </c>
      <c r="CE284" s="7">
        <v>3</v>
      </c>
      <c r="CF284" s="7">
        <v>92</v>
      </c>
      <c r="CG284" s="7">
        <v>54</v>
      </c>
      <c r="CH284" s="7">
        <v>10.159000000000001</v>
      </c>
      <c r="CI284" s="7">
        <v>133.63300000000001</v>
      </c>
      <c r="CJ284" s="7">
        <v>135.64500000000001</v>
      </c>
      <c r="CK284" s="7">
        <v>4</v>
      </c>
      <c r="CL284" s="97" t="s">
        <v>3455</v>
      </c>
      <c r="CM284" s="94" t="s">
        <v>3456</v>
      </c>
      <c r="CN284" s="7">
        <v>55.881</v>
      </c>
      <c r="CO284" s="7">
        <v>55.881</v>
      </c>
      <c r="CP284" s="7">
        <v>130.149</v>
      </c>
      <c r="CQ284" s="7">
        <v>1</v>
      </c>
      <c r="CR284" s="7">
        <v>100</v>
      </c>
      <c r="CS284" s="7">
        <v>59</v>
      </c>
      <c r="CT284" s="7">
        <v>1</v>
      </c>
      <c r="CU284" s="7">
        <v>2</v>
      </c>
      <c r="CV284" s="4" t="s">
        <v>3457</v>
      </c>
      <c r="CW284" s="7">
        <v>33.630000000000003</v>
      </c>
      <c r="CX284" s="7">
        <v>61.936999999999998</v>
      </c>
      <c r="CY284" s="7">
        <v>184.16300000000001</v>
      </c>
      <c r="CZ284" s="7">
        <v>4</v>
      </c>
      <c r="DA284" s="7">
        <v>2.6749999999999998</v>
      </c>
      <c r="DB284" s="7">
        <v>2.6749999999999998</v>
      </c>
      <c r="DC284" s="7">
        <v>55.332000000000001</v>
      </c>
      <c r="DD284" s="7">
        <v>1</v>
      </c>
      <c r="DE284" s="4" t="s">
        <v>378</v>
      </c>
      <c r="DF284" s="7">
        <v>6.2329999999999997</v>
      </c>
      <c r="DG284" s="7">
        <v>6.2329999999999997</v>
      </c>
      <c r="DH284" s="7">
        <v>44.046999999999997</v>
      </c>
      <c r="DI284" s="7">
        <v>1</v>
      </c>
      <c r="DJ284" s="7">
        <v>88</v>
      </c>
      <c r="DK284" s="7">
        <v>62</v>
      </c>
      <c r="DL284" s="7">
        <v>14.221</v>
      </c>
      <c r="DM284" s="7">
        <v>45.058999999999997</v>
      </c>
      <c r="DN284" s="7">
        <v>48.764000000000003</v>
      </c>
      <c r="DO284" s="7">
        <v>4</v>
      </c>
      <c r="DP284" s="4" t="s">
        <v>329</v>
      </c>
      <c r="DQ284" s="4" t="s">
        <v>329</v>
      </c>
      <c r="DR284" s="4"/>
      <c r="DS284" s="73">
        <v>0</v>
      </c>
      <c r="DT284" s="4" t="s">
        <v>3458</v>
      </c>
      <c r="DU284" s="7">
        <v>39.914999999999999</v>
      </c>
      <c r="DV284" s="7">
        <v>39.914999999999999</v>
      </c>
      <c r="DW284" s="7">
        <v>58.515000000000001</v>
      </c>
      <c r="DX284" s="7">
        <v>1</v>
      </c>
      <c r="DY284" s="7">
        <v>70</v>
      </c>
      <c r="DZ284" s="7">
        <v>88</v>
      </c>
      <c r="EA284" s="7">
        <v>15.552</v>
      </c>
      <c r="EB284" s="7">
        <v>46.021000000000001</v>
      </c>
      <c r="EC284" s="7">
        <v>88.6</v>
      </c>
      <c r="ED284" s="7">
        <v>4</v>
      </c>
      <c r="EE284" s="94" t="s">
        <v>3459</v>
      </c>
      <c r="EF284" s="94" t="s">
        <v>3460</v>
      </c>
      <c r="EG284" s="7">
        <v>19.056000000000001</v>
      </c>
      <c r="EH284" s="7">
        <v>19.056000000000001</v>
      </c>
      <c r="EI284" s="7">
        <v>152.828</v>
      </c>
      <c r="EJ284" s="7">
        <v>1</v>
      </c>
      <c r="EK284" s="7">
        <v>76</v>
      </c>
      <c r="EL284" s="7">
        <v>70</v>
      </c>
      <c r="EM284" s="7">
        <v>0</v>
      </c>
      <c r="EN284" s="7">
        <v>3</v>
      </c>
      <c r="EO284" s="4" t="s">
        <v>3461</v>
      </c>
      <c r="EP284" s="7">
        <v>19.974</v>
      </c>
      <c r="EQ284" s="7">
        <v>24.492999999999999</v>
      </c>
      <c r="ER284" s="7">
        <v>27.029</v>
      </c>
      <c r="ES284" s="7">
        <v>4</v>
      </c>
      <c r="ET284" s="4" t="s">
        <v>360</v>
      </c>
      <c r="EU284" s="7">
        <v>1.79</v>
      </c>
      <c r="EV284" s="7">
        <v>178.15299999999999</v>
      </c>
      <c r="EW284" s="7">
        <v>274.61799999999999</v>
      </c>
      <c r="EX284" s="7">
        <v>3</v>
      </c>
      <c r="EY284" s="7">
        <v>66</v>
      </c>
      <c r="EZ284" s="7">
        <v>50</v>
      </c>
      <c r="FA284" s="7">
        <v>2.23</v>
      </c>
      <c r="FB284" s="7">
        <v>88.278000000000006</v>
      </c>
      <c r="FC284" s="7">
        <v>89.644999999999996</v>
      </c>
      <c r="FD284" s="7">
        <v>9</v>
      </c>
      <c r="FE284" s="4" t="s">
        <v>3462</v>
      </c>
      <c r="FF284" s="7">
        <v>1</v>
      </c>
      <c r="FG284" s="7">
        <v>2</v>
      </c>
      <c r="FH284" s="7">
        <v>4</v>
      </c>
      <c r="FI284" s="7">
        <v>4</v>
      </c>
      <c r="FJ284" s="7">
        <v>1</v>
      </c>
      <c r="FK284" s="7">
        <v>0</v>
      </c>
      <c r="FL284" s="4" t="s">
        <v>312</v>
      </c>
      <c r="FM284" s="4" t="s">
        <v>313</v>
      </c>
      <c r="FN284" s="7">
        <v>1</v>
      </c>
      <c r="FO284" s="7">
        <v>5.86</v>
      </c>
      <c r="FP284" s="7">
        <v>94.099000000000004</v>
      </c>
      <c r="FQ284" s="7">
        <v>95.102999999999994</v>
      </c>
      <c r="FR284" s="7">
        <v>10</v>
      </c>
      <c r="FS284" s="4" t="s">
        <v>2425</v>
      </c>
      <c r="FT284" s="4" t="s">
        <v>323</v>
      </c>
      <c r="FU284" s="4"/>
      <c r="FV284" s="73">
        <v>1</v>
      </c>
      <c r="FW284" s="4" t="s">
        <v>3463</v>
      </c>
      <c r="FX284" s="4" t="s">
        <v>339</v>
      </c>
      <c r="FY284" s="7">
        <v>94.25</v>
      </c>
      <c r="FZ284" s="7">
        <v>153.47900000000001</v>
      </c>
      <c r="GA284" s="7">
        <v>154.54</v>
      </c>
      <c r="GB284" s="7">
        <v>8</v>
      </c>
      <c r="GC284" s="4" t="s">
        <v>572</v>
      </c>
      <c r="GD284" s="4" t="s">
        <v>572</v>
      </c>
      <c r="GE284" s="4"/>
      <c r="GF284" s="73">
        <v>0</v>
      </c>
      <c r="GG284" s="4" t="s">
        <v>3464</v>
      </c>
      <c r="GH284" s="4" t="s">
        <v>456</v>
      </c>
      <c r="GI284" s="7">
        <v>45.826999999999998</v>
      </c>
      <c r="GJ284" s="7">
        <v>212.90700000000001</v>
      </c>
      <c r="GK284" s="7">
        <v>214.46299999999999</v>
      </c>
      <c r="GL284" s="7">
        <v>4</v>
      </c>
      <c r="GM284" s="7">
        <v>3</v>
      </c>
      <c r="GN284" s="4" t="s">
        <v>3465</v>
      </c>
      <c r="GO284" s="7">
        <v>4.0579999999999998</v>
      </c>
      <c r="GP284" s="7">
        <v>6.1310000000000002</v>
      </c>
      <c r="GQ284" s="7">
        <v>7.3929999999999998</v>
      </c>
      <c r="GR284" s="7">
        <v>2</v>
      </c>
      <c r="GS284" s="7">
        <v>3</v>
      </c>
      <c r="GT284" s="7">
        <v>2</v>
      </c>
      <c r="GU284" s="7">
        <v>4</v>
      </c>
      <c r="GV284" s="7">
        <v>3</v>
      </c>
      <c r="GW284" s="4" t="s">
        <v>448</v>
      </c>
      <c r="GX284" s="7">
        <v>1.62</v>
      </c>
      <c r="GY284" s="7">
        <v>48.933</v>
      </c>
      <c r="GZ284" s="7">
        <v>50.290999999999997</v>
      </c>
      <c r="HA284" s="7">
        <v>15</v>
      </c>
      <c r="HB284" s="7">
        <v>2</v>
      </c>
      <c r="HC284" s="7">
        <v>3</v>
      </c>
      <c r="HD284" s="7">
        <v>6</v>
      </c>
      <c r="HE284" s="7">
        <v>2</v>
      </c>
      <c r="HF284" s="7">
        <v>1</v>
      </c>
      <c r="HG284" s="7">
        <v>6</v>
      </c>
      <c r="HH284" s="7">
        <v>6</v>
      </c>
      <c r="HI284" s="4" t="s">
        <v>346</v>
      </c>
      <c r="HJ284" s="4" t="s">
        <v>347</v>
      </c>
      <c r="HK284" s="8"/>
      <c r="HL284" s="12" t="s">
        <v>3452</v>
      </c>
      <c r="HM284" s="9"/>
      <c r="HN284" s="9"/>
      <c r="HO284" s="9"/>
      <c r="HP284" s="9"/>
      <c r="HQ284" s="9"/>
      <c r="HR284" s="9"/>
      <c r="HS284" s="9"/>
      <c r="HT284" s="9"/>
      <c r="HU284" s="9"/>
      <c r="HV284" s="9"/>
      <c r="HW284" s="9"/>
      <c r="HX284" s="9"/>
      <c r="HY284" s="9"/>
      <c r="HZ284" s="9"/>
      <c r="IA284" s="9"/>
      <c r="IB284" s="9"/>
      <c r="IC284" s="9"/>
      <c r="ID284" s="9"/>
      <c r="IE284" s="9"/>
      <c r="IF284" s="9"/>
      <c r="IG284" s="9"/>
      <c r="IH284" s="9"/>
      <c r="II284" s="9" t="s">
        <v>320</v>
      </c>
      <c r="IJ284" s="9"/>
      <c r="IK284" s="7">
        <v>-999</v>
      </c>
      <c r="IL284" s="9"/>
      <c r="IM284" s="9" t="s">
        <v>320</v>
      </c>
      <c r="IN284" s="9"/>
      <c r="IO284" s="73">
        <v>-999</v>
      </c>
      <c r="IP284" s="9"/>
      <c r="IQ284" s="9"/>
      <c r="IR284" s="9" t="s">
        <v>320</v>
      </c>
      <c r="IS284" s="9"/>
      <c r="IT284" s="7">
        <v>-999</v>
      </c>
      <c r="IU284" s="9"/>
      <c r="IV284" s="9" t="s">
        <v>320</v>
      </c>
      <c r="IW284" s="9"/>
      <c r="IX284" s="7">
        <v>-999</v>
      </c>
      <c r="IY284" s="9"/>
      <c r="IZ284" s="9"/>
      <c r="JA284" s="9" t="s">
        <v>320</v>
      </c>
      <c r="JB284" s="9"/>
      <c r="JC284" s="7">
        <v>-999</v>
      </c>
      <c r="JD284" s="9"/>
      <c r="JE284" s="9" t="s">
        <v>320</v>
      </c>
      <c r="JF284" s="9"/>
      <c r="JG284" s="7">
        <v>-999</v>
      </c>
      <c r="JH284" s="9"/>
      <c r="JI284" s="9"/>
      <c r="JJ284" s="9"/>
      <c r="JK284" s="9"/>
      <c r="JL284" s="9"/>
      <c r="JM284" s="9"/>
      <c r="JN284" s="9"/>
      <c r="JO284" s="9"/>
      <c r="JP284" s="9"/>
      <c r="JQ284" s="9"/>
      <c r="JR284" s="9"/>
      <c r="JS284" s="9"/>
      <c r="JT284" s="9"/>
      <c r="JU284" s="9"/>
      <c r="JV284" s="9"/>
      <c r="JW284" s="9"/>
      <c r="JX284" s="9"/>
      <c r="JY284" s="9"/>
      <c r="JZ284" s="9"/>
      <c r="KA284" s="9"/>
      <c r="KB284" s="9"/>
      <c r="KC284" s="9"/>
      <c r="KD284" s="9"/>
      <c r="KE284" s="9"/>
      <c r="KF284" s="9"/>
      <c r="KG284" s="9"/>
      <c r="KH284" s="9"/>
      <c r="KI284" s="9"/>
      <c r="KJ284" s="9"/>
      <c r="KK284" s="9"/>
      <c r="KL284" s="9"/>
      <c r="KM284" s="9"/>
      <c r="KN284" s="9"/>
      <c r="KO284" s="9"/>
      <c r="KP284" s="9"/>
      <c r="KQ284" s="9"/>
      <c r="KR284" s="9"/>
      <c r="KS284" s="9"/>
      <c r="KT284" s="9"/>
      <c r="KU284" s="9"/>
      <c r="KV284" s="9"/>
      <c r="KW284" s="9"/>
      <c r="KX284" s="9"/>
      <c r="KY284" s="9"/>
      <c r="KZ284" s="9"/>
      <c r="LA284" s="9"/>
      <c r="LB284" s="9"/>
      <c r="LC284" s="9"/>
      <c r="LD284" s="9"/>
      <c r="LE284" s="9"/>
      <c r="LF284" s="9"/>
      <c r="LG284" s="9"/>
      <c r="LH284" s="9"/>
      <c r="LI284" s="9"/>
      <c r="LJ284" s="9"/>
      <c r="LK284" s="9"/>
      <c r="LL284" s="9"/>
      <c r="LM284" s="9"/>
      <c r="LN284" s="9"/>
      <c r="LO284" s="9"/>
      <c r="LP284" s="9"/>
      <c r="LQ284" s="9"/>
      <c r="LR284" s="9"/>
      <c r="LS284" s="9"/>
      <c r="LT284" s="9"/>
      <c r="LU284" s="9"/>
      <c r="LV284" s="9"/>
      <c r="LW284" s="9"/>
      <c r="LX284" s="9"/>
      <c r="LY284" s="9"/>
      <c r="LZ284" s="9"/>
      <c r="MA284">
        <f t="shared" si="233"/>
        <v>18</v>
      </c>
      <c r="MB284" t="str">
        <f t="shared" si="234"/>
        <v/>
      </c>
      <c r="MC284">
        <f t="shared" si="235"/>
        <v>14</v>
      </c>
      <c r="MD284" t="str">
        <f t="shared" si="236"/>
        <v/>
      </c>
      <c r="ME284" t="str">
        <f t="shared" si="266"/>
        <v/>
      </c>
      <c r="MF284">
        <f t="shared" si="267"/>
        <v>3</v>
      </c>
      <c r="MG284" t="str">
        <f t="shared" si="268"/>
        <v/>
      </c>
      <c r="MH284">
        <f t="shared" si="269"/>
        <v>2.8</v>
      </c>
      <c r="MI284" t="str">
        <f t="shared" si="270"/>
        <v/>
      </c>
      <c r="MJ284" t="str">
        <f t="shared" si="271"/>
        <v/>
      </c>
      <c r="MK284">
        <f t="shared" si="272"/>
        <v>3.2</v>
      </c>
      <c r="ML284">
        <f t="shared" si="273"/>
        <v>1</v>
      </c>
      <c r="MM284">
        <f t="shared" si="274"/>
        <v>4</v>
      </c>
      <c r="MN284">
        <f t="shared" si="275"/>
        <v>2</v>
      </c>
      <c r="MO284">
        <f t="shared" si="276"/>
        <v>3.3333333333333335</v>
      </c>
      <c r="MP284">
        <f t="shared" si="277"/>
        <v>1.1666666666666667</v>
      </c>
      <c r="MQ284" t="str">
        <f t="shared" si="278"/>
        <v/>
      </c>
      <c r="MR284" t="str">
        <f t="shared" si="279"/>
        <v/>
      </c>
      <c r="MS284">
        <f t="shared" si="280"/>
        <v>84.571428571428569</v>
      </c>
      <c r="MT284">
        <f t="shared" si="281"/>
        <v>69</v>
      </c>
      <c r="MU284" s="77">
        <f t="shared" si="237"/>
        <v>0</v>
      </c>
      <c r="MV284">
        <f t="shared" si="238"/>
        <v>0</v>
      </c>
      <c r="MW284">
        <v>0</v>
      </c>
      <c r="MX284">
        <v>0</v>
      </c>
      <c r="MY284">
        <f t="shared" si="239"/>
        <v>0</v>
      </c>
      <c r="MZ284">
        <v>0</v>
      </c>
      <c r="NA284">
        <v>0</v>
      </c>
      <c r="NB284">
        <f t="shared" si="240"/>
        <v>1</v>
      </c>
      <c r="NC284">
        <f t="shared" si="241"/>
        <v>1</v>
      </c>
      <c r="ND284">
        <f t="shared" si="242"/>
        <v>0</v>
      </c>
      <c r="NE284">
        <f t="shared" si="243"/>
        <v>0.5</v>
      </c>
      <c r="NF284">
        <f t="shared" si="244"/>
        <v>0</v>
      </c>
      <c r="NG284">
        <f t="shared" si="245"/>
        <v>0</v>
      </c>
      <c r="NH284" t="str">
        <f t="shared" si="246"/>
        <v/>
      </c>
      <c r="NI284" t="str">
        <f t="shared" si="247"/>
        <v/>
      </c>
      <c r="NJ284" t="str">
        <f t="shared" si="248"/>
        <v/>
      </c>
      <c r="NK284" t="str">
        <f t="shared" si="249"/>
        <v/>
      </c>
      <c r="NL284" t="str">
        <f t="shared" si="250"/>
        <v/>
      </c>
      <c r="NM284" t="str">
        <f t="shared" si="251"/>
        <v/>
      </c>
      <c r="NN284" s="77" t="str">
        <f t="shared" si="252"/>
        <v/>
      </c>
      <c r="NO284" s="77" t="str">
        <f t="shared" si="253"/>
        <v/>
      </c>
      <c r="NP284" s="77" t="str">
        <f t="shared" si="254"/>
        <v/>
      </c>
      <c r="NQ284" s="77" t="str">
        <f t="shared" si="255"/>
        <v/>
      </c>
      <c r="NR284" s="77" t="str">
        <f t="shared" si="256"/>
        <v/>
      </c>
      <c r="NS284" s="77" t="str">
        <f t="shared" si="257"/>
        <v/>
      </c>
      <c r="NT284" s="77" t="str">
        <f t="shared" si="258"/>
        <v/>
      </c>
      <c r="NU284" s="77" t="str">
        <f t="shared" si="259"/>
        <v/>
      </c>
      <c r="NV284" s="77" t="str">
        <f t="shared" si="260"/>
        <v/>
      </c>
      <c r="NW284" s="77"/>
      <c r="NX284" s="77"/>
      <c r="NY284" s="77">
        <f t="shared" si="282"/>
        <v>0</v>
      </c>
      <c r="NZ284" s="77">
        <f t="shared" si="283"/>
        <v>0</v>
      </c>
      <c r="OA284" s="77">
        <f t="shared" si="284"/>
        <v>0</v>
      </c>
      <c r="OB284" s="77">
        <f t="shared" si="261"/>
        <v>0.41666666666666669</v>
      </c>
      <c r="OC284">
        <f t="shared" si="262"/>
        <v>0.5</v>
      </c>
      <c r="OD284" s="77">
        <f t="shared" si="285"/>
        <v>0.375</v>
      </c>
      <c r="OE284" t="str">
        <f t="shared" si="263"/>
        <v/>
      </c>
      <c r="OF284" t="str">
        <f t="shared" si="264"/>
        <v/>
      </c>
      <c r="OG284" t="str">
        <f t="shared" si="286"/>
        <v/>
      </c>
      <c r="OH284">
        <f t="shared" si="265"/>
        <v>0.20833333333333334</v>
      </c>
      <c r="OI284">
        <f t="shared" si="287"/>
        <v>0.25</v>
      </c>
      <c r="OJ284" s="77">
        <f t="shared" si="288"/>
        <v>0.1875</v>
      </c>
      <c r="OK284">
        <v>0</v>
      </c>
      <c r="OM284" t="s">
        <v>353</v>
      </c>
      <c r="ON284" t="s">
        <v>353</v>
      </c>
      <c r="OO284" s="161">
        <v>0</v>
      </c>
      <c r="OP284" t="str">
        <f t="shared" si="289"/>
        <v/>
      </c>
      <c r="OQ284">
        <v>0</v>
      </c>
      <c r="OR284">
        <v>10</v>
      </c>
      <c r="OS284">
        <f t="shared" si="290"/>
        <v>15</v>
      </c>
    </row>
    <row r="285" spans="1:409" ht="18" customHeight="1">
      <c r="A285">
        <v>1</v>
      </c>
      <c r="B285" t="s">
        <v>7264</v>
      </c>
      <c r="F285">
        <v>1</v>
      </c>
      <c r="G285" t="s">
        <v>353</v>
      </c>
      <c r="H285" s="158" t="s">
        <v>7254</v>
      </c>
      <c r="I285" s="111" t="s">
        <v>6739</v>
      </c>
      <c r="J285" s="133" t="s">
        <v>7273</v>
      </c>
      <c r="K285" s="132">
        <v>44270.496817129628</v>
      </c>
      <c r="L285" s="23">
        <v>44270.524722222224</v>
      </c>
      <c r="M285" s="24">
        <v>31</v>
      </c>
      <c r="N285" s="24">
        <v>1</v>
      </c>
      <c r="O285" s="74">
        <v>1</v>
      </c>
      <c r="P285" s="25" t="s">
        <v>313</v>
      </c>
      <c r="Q285" s="24">
        <v>2410</v>
      </c>
      <c r="R285" s="24">
        <v>0</v>
      </c>
      <c r="S285" s="23">
        <v>44277.524743796297</v>
      </c>
      <c r="T285" s="25" t="s">
        <v>314</v>
      </c>
      <c r="U285" s="25" t="s">
        <v>2136</v>
      </c>
      <c r="V285" s="25" t="s">
        <v>2137</v>
      </c>
      <c r="W285" s="25" t="s">
        <v>645</v>
      </c>
      <c r="X285" s="24">
        <v>19.556999999999999</v>
      </c>
      <c r="Y285" s="24">
        <v>35.956000000000003</v>
      </c>
      <c r="Z285" s="24">
        <v>37.637999999999998</v>
      </c>
      <c r="AA285" s="24">
        <v>6</v>
      </c>
      <c r="AB285" s="24">
        <v>4</v>
      </c>
      <c r="AC285" s="24">
        <v>2</v>
      </c>
      <c r="AD285" s="24">
        <v>1</v>
      </c>
      <c r="AE285" s="24">
        <v>3</v>
      </c>
      <c r="AF285" s="24">
        <v>2</v>
      </c>
      <c r="AG285" s="24">
        <v>2</v>
      </c>
      <c r="AH285" s="24">
        <v>3</v>
      </c>
      <c r="AI285" s="24">
        <v>3</v>
      </c>
      <c r="AJ285" s="25" t="s">
        <v>6740</v>
      </c>
      <c r="AK285" s="24">
        <v>3.9590000000000001</v>
      </c>
      <c r="AL285" s="24">
        <v>9.0150000000000006</v>
      </c>
      <c r="AM285" s="24">
        <v>10.44</v>
      </c>
      <c r="AN285" s="24">
        <v>3</v>
      </c>
      <c r="AO285" s="24">
        <v>3</v>
      </c>
      <c r="AP285" s="24">
        <v>1</v>
      </c>
      <c r="AQ285" s="24">
        <v>11.058</v>
      </c>
      <c r="AR285" s="24">
        <v>157.33699999999999</v>
      </c>
      <c r="AS285" s="24">
        <v>165.446</v>
      </c>
      <c r="AT285" s="24">
        <v>3</v>
      </c>
      <c r="AU285" s="24">
        <v>10.172000000000001</v>
      </c>
      <c r="AV285" s="24">
        <v>169.19800000000001</v>
      </c>
      <c r="AW285" s="24">
        <v>172.655</v>
      </c>
      <c r="AX285" s="24">
        <v>9</v>
      </c>
      <c r="AY285" s="25" t="s">
        <v>1913</v>
      </c>
      <c r="AZ285" s="25" t="s">
        <v>380</v>
      </c>
      <c r="BA285" s="25"/>
      <c r="BB285" s="74">
        <v>0</v>
      </c>
      <c r="BC285" s="25" t="s">
        <v>6741</v>
      </c>
      <c r="BD285" s="24">
        <v>12.456</v>
      </c>
      <c r="BE285" s="24">
        <v>105.35</v>
      </c>
      <c r="BF285" s="24">
        <v>244.74</v>
      </c>
      <c r="BG285" s="24">
        <v>2</v>
      </c>
      <c r="BH285" s="24">
        <v>7.4530000000000003</v>
      </c>
      <c r="BI285" s="24">
        <v>7.4530000000000003</v>
      </c>
      <c r="BJ285" s="24">
        <v>28.626000000000001</v>
      </c>
      <c r="BK285" s="24">
        <v>1</v>
      </c>
      <c r="BL285" s="25" t="s">
        <v>479</v>
      </c>
      <c r="BM285" s="24">
        <v>11.461</v>
      </c>
      <c r="BN285" s="24">
        <v>52.222999999999999</v>
      </c>
      <c r="BO285" s="24">
        <v>53.301000000000002</v>
      </c>
      <c r="BP285" s="24">
        <v>4</v>
      </c>
      <c r="BQ285" s="24">
        <v>95</v>
      </c>
      <c r="BR285" s="24">
        <v>55</v>
      </c>
      <c r="BS285" s="24">
        <v>12.552</v>
      </c>
      <c r="BT285" s="24">
        <v>134.321</v>
      </c>
      <c r="BU285" s="24">
        <v>135.82499999999999</v>
      </c>
      <c r="BV285" s="24">
        <v>5</v>
      </c>
      <c r="BW285" s="25" t="s">
        <v>6742</v>
      </c>
      <c r="BX285" s="25" t="s">
        <v>378</v>
      </c>
      <c r="BY285" s="25"/>
      <c r="BZ285" s="74">
        <v>0</v>
      </c>
      <c r="CA285" s="25" t="s">
        <v>6743</v>
      </c>
      <c r="CB285" s="24">
        <v>8.4770000000000003</v>
      </c>
      <c r="CC285" s="24">
        <v>8.4770000000000003</v>
      </c>
      <c r="CD285" s="24">
        <v>45.152000000000001</v>
      </c>
      <c r="CE285" s="24">
        <v>1</v>
      </c>
      <c r="CF285" s="24">
        <v>65</v>
      </c>
      <c r="CG285" s="24">
        <v>50</v>
      </c>
      <c r="CH285" s="24">
        <v>12.452999999999999</v>
      </c>
      <c r="CI285" s="24">
        <v>99.415000000000006</v>
      </c>
      <c r="CJ285" s="24">
        <v>126.58</v>
      </c>
      <c r="CK285" s="24">
        <v>6</v>
      </c>
      <c r="CL285" s="99" t="s">
        <v>6744</v>
      </c>
      <c r="CM285" s="96" t="s">
        <v>6745</v>
      </c>
      <c r="CN285" s="24">
        <v>7.399</v>
      </c>
      <c r="CO285" s="24">
        <v>77.667000000000002</v>
      </c>
      <c r="CP285" s="24">
        <v>122.3</v>
      </c>
      <c r="CQ285" s="24">
        <v>4</v>
      </c>
      <c r="CR285" s="24">
        <v>83</v>
      </c>
      <c r="CS285" s="24">
        <v>53</v>
      </c>
      <c r="CT285" s="24">
        <v>1</v>
      </c>
      <c r="CU285" s="24">
        <v>4</v>
      </c>
      <c r="CV285" s="25" t="s">
        <v>6746</v>
      </c>
      <c r="CW285" s="24">
        <v>14.332000000000001</v>
      </c>
      <c r="CX285" s="24">
        <v>239.172</v>
      </c>
      <c r="CY285" s="24">
        <v>240.14599999999999</v>
      </c>
      <c r="CZ285" s="24">
        <v>2</v>
      </c>
      <c r="DA285" s="24">
        <v>59.332999999999998</v>
      </c>
      <c r="DB285" s="24">
        <v>59.332999999999998</v>
      </c>
      <c r="DC285" s="24">
        <v>64.096000000000004</v>
      </c>
      <c r="DD285" s="24">
        <v>1</v>
      </c>
      <c r="DE285" s="25" t="s">
        <v>378</v>
      </c>
      <c r="DF285" s="24">
        <v>39.963000000000001</v>
      </c>
      <c r="DG285" s="24">
        <v>39.963000000000001</v>
      </c>
      <c r="DH285" s="24">
        <v>41.067</v>
      </c>
      <c r="DI285" s="24">
        <v>1</v>
      </c>
      <c r="DJ285" s="24">
        <v>100</v>
      </c>
      <c r="DK285" s="24">
        <v>100</v>
      </c>
      <c r="DL285" s="24">
        <v>3.1480000000000001</v>
      </c>
      <c r="DM285" s="24">
        <v>74.540000000000006</v>
      </c>
      <c r="DN285" s="24">
        <v>92.212000000000003</v>
      </c>
      <c r="DO285" s="24">
        <v>8</v>
      </c>
      <c r="DP285" s="25" t="s">
        <v>6747</v>
      </c>
      <c r="DQ285" s="25" t="s">
        <v>329</v>
      </c>
      <c r="DR285" s="25"/>
      <c r="DS285" s="74">
        <v>0</v>
      </c>
      <c r="DT285" s="25" t="s">
        <v>3458</v>
      </c>
      <c r="DU285" s="25" t="s">
        <v>353</v>
      </c>
      <c r="DV285" s="25" t="s">
        <v>353</v>
      </c>
      <c r="DW285" s="25" t="s">
        <v>353</v>
      </c>
      <c r="DX285" s="25" t="s">
        <v>353</v>
      </c>
      <c r="DY285" s="25" t="s">
        <v>353</v>
      </c>
      <c r="DZ285" s="25" t="s">
        <v>353</v>
      </c>
      <c r="EA285" s="25" t="s">
        <v>353</v>
      </c>
      <c r="EB285" s="25" t="s">
        <v>353</v>
      </c>
      <c r="EC285" s="25" t="s">
        <v>353</v>
      </c>
      <c r="ED285" s="25" t="s">
        <v>353</v>
      </c>
      <c r="EE285" s="96" t="s">
        <v>353</v>
      </c>
      <c r="EF285" s="96" t="s">
        <v>353</v>
      </c>
      <c r="EG285" s="25" t="s">
        <v>353</v>
      </c>
      <c r="EH285" s="25" t="s">
        <v>353</v>
      </c>
      <c r="EI285" s="25" t="s">
        <v>353</v>
      </c>
      <c r="EJ285" s="25" t="s">
        <v>353</v>
      </c>
      <c r="EK285" s="25" t="s">
        <v>353</v>
      </c>
      <c r="EL285" s="25" t="s">
        <v>353</v>
      </c>
      <c r="EM285" s="25" t="s">
        <v>353</v>
      </c>
      <c r="EN285" s="25" t="s">
        <v>353</v>
      </c>
      <c r="EO285" s="25" t="s">
        <v>353</v>
      </c>
      <c r="EP285" s="25" t="s">
        <v>353</v>
      </c>
      <c r="EQ285" s="25" t="s">
        <v>353</v>
      </c>
      <c r="ER285" s="25" t="s">
        <v>353</v>
      </c>
      <c r="ES285" s="25" t="s">
        <v>353</v>
      </c>
      <c r="ET285" s="25" t="s">
        <v>353</v>
      </c>
      <c r="EU285" s="25" t="s">
        <v>353</v>
      </c>
      <c r="EV285" s="25" t="s">
        <v>353</v>
      </c>
      <c r="EW285" s="25" t="s">
        <v>353</v>
      </c>
      <c r="EX285" s="25" t="s">
        <v>353</v>
      </c>
      <c r="EY285" s="25" t="s">
        <v>353</v>
      </c>
      <c r="EZ285" s="25" t="s">
        <v>353</v>
      </c>
      <c r="FA285" s="25" t="s">
        <v>353</v>
      </c>
      <c r="FB285" s="25" t="s">
        <v>353</v>
      </c>
      <c r="FC285" s="25" t="s">
        <v>353</v>
      </c>
      <c r="FD285" s="25" t="s">
        <v>353</v>
      </c>
      <c r="FE285" s="25" t="s">
        <v>353</v>
      </c>
      <c r="FF285" s="25" t="s">
        <v>353</v>
      </c>
      <c r="FG285" s="25" t="s">
        <v>353</v>
      </c>
      <c r="FH285" s="25" t="s">
        <v>353</v>
      </c>
      <c r="FI285" s="25" t="s">
        <v>353</v>
      </c>
      <c r="FJ285" s="25" t="s">
        <v>353</v>
      </c>
      <c r="FK285" s="25" t="s">
        <v>353</v>
      </c>
      <c r="FL285" s="25" t="s">
        <v>353</v>
      </c>
      <c r="FM285" s="25" t="s">
        <v>353</v>
      </c>
      <c r="FN285" s="26" t="s">
        <v>353</v>
      </c>
      <c r="FO285" s="26" t="s">
        <v>353</v>
      </c>
      <c r="FP285" s="26" t="s">
        <v>353</v>
      </c>
      <c r="FQ285" s="26" t="s">
        <v>353</v>
      </c>
      <c r="FR285" s="26" t="s">
        <v>353</v>
      </c>
      <c r="FS285" s="25" t="s">
        <v>353</v>
      </c>
      <c r="FT285" s="25" t="s">
        <v>320</v>
      </c>
      <c r="FU285" s="25"/>
      <c r="FV285" s="74">
        <v>-999</v>
      </c>
      <c r="FW285" s="25" t="s">
        <v>353</v>
      </c>
      <c r="FX285" s="25" t="s">
        <v>353</v>
      </c>
      <c r="FY285" s="25" t="s">
        <v>353</v>
      </c>
      <c r="FZ285" s="25" t="s">
        <v>353</v>
      </c>
      <c r="GA285" s="25" t="s">
        <v>353</v>
      </c>
      <c r="GB285" s="25" t="s">
        <v>353</v>
      </c>
      <c r="GC285" s="25" t="s">
        <v>353</v>
      </c>
      <c r="GD285" s="25" t="s">
        <v>320</v>
      </c>
      <c r="GE285" s="25"/>
      <c r="GF285" s="74">
        <v>-999</v>
      </c>
      <c r="GG285" s="25" t="s">
        <v>353</v>
      </c>
      <c r="GH285" s="25" t="s">
        <v>353</v>
      </c>
      <c r="GI285" s="25" t="s">
        <v>353</v>
      </c>
      <c r="GJ285" s="25" t="s">
        <v>353</v>
      </c>
      <c r="GK285" s="25" t="s">
        <v>353</v>
      </c>
      <c r="GL285" s="25" t="s">
        <v>353</v>
      </c>
      <c r="GM285" s="25" t="s">
        <v>353</v>
      </c>
      <c r="GN285" s="25" t="s">
        <v>353</v>
      </c>
      <c r="GO285" s="25" t="s">
        <v>353</v>
      </c>
      <c r="GP285" s="25" t="s">
        <v>353</v>
      </c>
      <c r="GQ285" s="25" t="s">
        <v>353</v>
      </c>
      <c r="GR285" s="25" t="s">
        <v>353</v>
      </c>
      <c r="GS285" s="25" t="s">
        <v>353</v>
      </c>
      <c r="GT285" s="25" t="s">
        <v>353</v>
      </c>
      <c r="GU285" s="25" t="s">
        <v>353</v>
      </c>
      <c r="GV285" s="25" t="s">
        <v>353</v>
      </c>
      <c r="GW285" s="25" t="s">
        <v>353</v>
      </c>
      <c r="GX285" s="25" t="s">
        <v>353</v>
      </c>
      <c r="GY285" s="25" t="s">
        <v>353</v>
      </c>
      <c r="GZ285" s="25" t="s">
        <v>353</v>
      </c>
      <c r="HA285" s="25" t="s">
        <v>353</v>
      </c>
      <c r="HB285" s="25" t="s">
        <v>353</v>
      </c>
      <c r="HC285" s="25" t="s">
        <v>353</v>
      </c>
      <c r="HD285" s="25" t="s">
        <v>353</v>
      </c>
      <c r="HE285" s="25" t="s">
        <v>353</v>
      </c>
      <c r="HF285" s="25" t="s">
        <v>353</v>
      </c>
      <c r="HG285" s="25" t="s">
        <v>353</v>
      </c>
      <c r="HH285" s="25" t="s">
        <v>353</v>
      </c>
      <c r="HI285" s="25" t="s">
        <v>3684</v>
      </c>
      <c r="HJ285" s="25" t="s">
        <v>3685</v>
      </c>
      <c r="HK285" s="8"/>
      <c r="HL285" s="12" t="s">
        <v>6739</v>
      </c>
      <c r="HM285" s="27"/>
      <c r="HN285" s="27"/>
      <c r="HO285" s="27"/>
      <c r="HP285" s="27"/>
      <c r="HQ285" s="27"/>
      <c r="HR285" s="27"/>
      <c r="HS285" s="27"/>
      <c r="HT285" s="27"/>
      <c r="HU285" s="27"/>
      <c r="HV285" s="27"/>
      <c r="HW285" s="27"/>
      <c r="HX285" s="27"/>
      <c r="HY285" s="27"/>
      <c r="HZ285" s="27"/>
      <c r="IA285" s="27"/>
      <c r="IB285" s="27"/>
      <c r="IC285" s="27"/>
      <c r="ID285" s="27"/>
      <c r="IE285" s="27"/>
      <c r="IF285" s="27"/>
      <c r="IG285" s="27"/>
      <c r="IH285" s="27"/>
      <c r="II285" s="27" t="s">
        <v>320</v>
      </c>
      <c r="IJ285" s="27"/>
      <c r="IK285" s="24">
        <v>-999</v>
      </c>
      <c r="IL285" s="27"/>
      <c r="IM285" s="27" t="s">
        <v>320</v>
      </c>
      <c r="IN285" s="27"/>
      <c r="IO285" s="74">
        <v>-999</v>
      </c>
      <c r="IP285" s="27"/>
      <c r="IQ285" s="27"/>
      <c r="IR285" s="27" t="s">
        <v>320</v>
      </c>
      <c r="IS285" s="27"/>
      <c r="IT285" s="24">
        <v>-999</v>
      </c>
      <c r="IU285" s="27"/>
      <c r="IV285" s="27" t="s">
        <v>320</v>
      </c>
      <c r="IW285" s="27"/>
      <c r="IX285" s="24">
        <v>-999</v>
      </c>
      <c r="IY285" s="27"/>
      <c r="IZ285" s="27"/>
      <c r="JA285" s="27" t="s">
        <v>320</v>
      </c>
      <c r="JB285" s="27"/>
      <c r="JC285" s="24">
        <v>-999</v>
      </c>
      <c r="JD285" s="27"/>
      <c r="JE285" s="27" t="s">
        <v>320</v>
      </c>
      <c r="JF285" s="27"/>
      <c r="JG285" s="24">
        <v>-999</v>
      </c>
      <c r="JH285" s="27"/>
      <c r="JI285" s="27"/>
      <c r="JJ285" s="27"/>
      <c r="JK285" s="27"/>
      <c r="JL285" s="27"/>
      <c r="JM285" s="27"/>
      <c r="JN285" s="27"/>
      <c r="JO285" s="27"/>
      <c r="JP285" s="27"/>
      <c r="JQ285" s="27"/>
      <c r="JR285" s="27"/>
      <c r="JS285" s="27"/>
      <c r="JT285" s="27"/>
      <c r="JU285" s="27"/>
      <c r="JV285" s="27"/>
      <c r="JW285" s="27"/>
      <c r="JX285" s="27"/>
      <c r="JY285" s="27"/>
      <c r="JZ285" s="27"/>
      <c r="KA285" s="27"/>
      <c r="KB285" s="27"/>
      <c r="KC285" s="27"/>
      <c r="KD285" s="27"/>
      <c r="KE285" s="27"/>
      <c r="KF285" s="27"/>
      <c r="KG285" s="27"/>
      <c r="KH285" s="27"/>
      <c r="KI285" s="27"/>
      <c r="KJ285" s="27"/>
      <c r="KK285" s="27"/>
      <c r="KL285" s="27"/>
      <c r="KM285" s="27"/>
      <c r="KN285" s="27"/>
      <c r="KO285" s="27"/>
      <c r="KP285" s="27"/>
      <c r="KQ285" s="27"/>
      <c r="KR285" s="27"/>
      <c r="KS285" s="27"/>
      <c r="KT285" s="27"/>
      <c r="KU285" s="27"/>
      <c r="KV285" s="27"/>
      <c r="KW285" s="27"/>
      <c r="KX285" s="27"/>
      <c r="KY285" s="27"/>
      <c r="KZ285" s="27"/>
      <c r="LA285" s="27"/>
      <c r="LB285" s="27"/>
      <c r="LC285" s="27"/>
      <c r="LD285" s="27"/>
      <c r="LE285" s="27"/>
      <c r="LF285" s="27"/>
      <c r="LG285" s="27"/>
      <c r="LH285" s="27"/>
      <c r="LI285" s="27"/>
      <c r="LJ285" s="27"/>
      <c r="LK285" s="27"/>
      <c r="LL285" s="27"/>
      <c r="LM285" s="27"/>
      <c r="LN285" s="27"/>
      <c r="LO285" s="27"/>
      <c r="LP285" s="27"/>
      <c r="LQ285" s="27"/>
      <c r="LR285" s="27"/>
      <c r="LS285" s="27"/>
      <c r="LT285" s="27"/>
      <c r="LU285" s="27"/>
      <c r="LV285" s="27"/>
      <c r="LW285" s="27"/>
      <c r="LX285" s="27"/>
      <c r="LY285" s="27"/>
      <c r="LZ285" s="27"/>
      <c r="MA285">
        <f t="shared" si="233"/>
        <v>14</v>
      </c>
      <c r="MB285" t="str">
        <f t="shared" si="234"/>
        <v/>
      </c>
      <c r="MC285" t="str">
        <f t="shared" si="235"/>
        <v/>
      </c>
      <c r="MD285" t="str">
        <f t="shared" si="236"/>
        <v/>
      </c>
      <c r="ME285" t="str">
        <f t="shared" si="266"/>
        <v/>
      </c>
      <c r="MF285">
        <f t="shared" si="267"/>
        <v>2.3333333333333335</v>
      </c>
      <c r="MG285" t="str">
        <f t="shared" si="268"/>
        <v/>
      </c>
      <c r="MH285" t="str">
        <f t="shared" si="269"/>
        <v/>
      </c>
      <c r="MI285" t="str">
        <f t="shared" si="270"/>
        <v/>
      </c>
      <c r="MJ285" t="str">
        <f t="shared" si="271"/>
        <v/>
      </c>
      <c r="MK285">
        <f t="shared" si="272"/>
        <v>2.3333333333333335</v>
      </c>
      <c r="ML285">
        <f t="shared" si="273"/>
        <v>2.6666666666666665</v>
      </c>
      <c r="MM285" t="str">
        <f t="shared" si="274"/>
        <v/>
      </c>
      <c r="MN285" t="str">
        <f t="shared" si="275"/>
        <v/>
      </c>
      <c r="MO285">
        <f t="shared" si="276"/>
        <v>2.3333333333333335</v>
      </c>
      <c r="MP285">
        <f t="shared" si="277"/>
        <v>2.6666666666666665</v>
      </c>
      <c r="MQ285" t="str">
        <f t="shared" si="278"/>
        <v/>
      </c>
      <c r="MR285" t="str">
        <f t="shared" si="279"/>
        <v/>
      </c>
      <c r="MS285">
        <f t="shared" si="280"/>
        <v>85.75</v>
      </c>
      <c r="MT285">
        <f t="shared" si="281"/>
        <v>64.5</v>
      </c>
      <c r="MU285" s="77">
        <f t="shared" si="237"/>
        <v>0</v>
      </c>
      <c r="MV285">
        <f t="shared" si="238"/>
        <v>0</v>
      </c>
      <c r="MW285">
        <v>0</v>
      </c>
      <c r="MX285">
        <v>0</v>
      </c>
      <c r="MY285">
        <f t="shared" si="239"/>
        <v>0</v>
      </c>
      <c r="NB285" t="str">
        <f t="shared" si="240"/>
        <v/>
      </c>
      <c r="NC285" t="str">
        <f t="shared" si="241"/>
        <v/>
      </c>
      <c r="ND285" t="str">
        <f t="shared" si="242"/>
        <v/>
      </c>
      <c r="NE285" t="str">
        <f t="shared" si="243"/>
        <v/>
      </c>
      <c r="NF285" t="str">
        <f t="shared" si="244"/>
        <v/>
      </c>
      <c r="NG285" t="str">
        <f t="shared" si="245"/>
        <v/>
      </c>
      <c r="NH285" t="str">
        <f t="shared" si="246"/>
        <v/>
      </c>
      <c r="NI285" t="str">
        <f t="shared" si="247"/>
        <v/>
      </c>
      <c r="NJ285" t="str">
        <f t="shared" si="248"/>
        <v/>
      </c>
      <c r="NK285" t="str">
        <f t="shared" si="249"/>
        <v/>
      </c>
      <c r="NL285" t="str">
        <f t="shared" si="250"/>
        <v/>
      </c>
      <c r="NM285" t="str">
        <f t="shared" si="251"/>
        <v/>
      </c>
      <c r="NN285" s="77" t="str">
        <f t="shared" si="252"/>
        <v/>
      </c>
      <c r="NO285" s="77" t="str">
        <f t="shared" si="253"/>
        <v/>
      </c>
      <c r="NP285" s="77" t="str">
        <f t="shared" si="254"/>
        <v/>
      </c>
      <c r="NQ285" s="77" t="str">
        <f t="shared" si="255"/>
        <v/>
      </c>
      <c r="NR285" s="77" t="str">
        <f t="shared" si="256"/>
        <v/>
      </c>
      <c r="NS285" s="77" t="str">
        <f t="shared" si="257"/>
        <v/>
      </c>
      <c r="NT285" s="77" t="str">
        <f t="shared" si="258"/>
        <v/>
      </c>
      <c r="NU285" s="77" t="str">
        <f t="shared" si="259"/>
        <v/>
      </c>
      <c r="NV285" s="77" t="str">
        <f t="shared" si="260"/>
        <v/>
      </c>
      <c r="NW285" s="77"/>
      <c r="NX285" s="77"/>
      <c r="NY285" s="77">
        <f t="shared" si="282"/>
        <v>0</v>
      </c>
      <c r="NZ285" s="77">
        <f t="shared" si="283"/>
        <v>0</v>
      </c>
      <c r="OA285" s="77">
        <f t="shared" si="284"/>
        <v>0</v>
      </c>
      <c r="OB285" s="77" t="str">
        <f t="shared" si="261"/>
        <v/>
      </c>
      <c r="OC285" t="str">
        <f t="shared" si="262"/>
        <v/>
      </c>
      <c r="OD285" s="77" t="str">
        <f t="shared" si="285"/>
        <v/>
      </c>
      <c r="OE285" t="str">
        <f t="shared" si="263"/>
        <v/>
      </c>
      <c r="OF285" t="str">
        <f t="shared" si="264"/>
        <v/>
      </c>
      <c r="OG285" t="str">
        <f t="shared" si="286"/>
        <v/>
      </c>
      <c r="OH285">
        <f t="shared" si="265"/>
        <v>0</v>
      </c>
      <c r="OI285">
        <f t="shared" si="287"/>
        <v>0</v>
      </c>
      <c r="OJ285" s="77">
        <f t="shared" si="288"/>
        <v>0</v>
      </c>
      <c r="OM285" t="s">
        <v>353</v>
      </c>
      <c r="ON285" t="s">
        <v>353</v>
      </c>
      <c r="OO285" s="161">
        <v>0</v>
      </c>
      <c r="OP285" t="str">
        <f t="shared" si="289"/>
        <v/>
      </c>
      <c r="OQ285">
        <v>0</v>
      </c>
      <c r="OR285">
        <v>10</v>
      </c>
      <c r="OS285">
        <f t="shared" si="290"/>
        <v>11</v>
      </c>
    </row>
    <row r="286" spans="1:409" ht="18" customHeight="1">
      <c r="F286">
        <v>1</v>
      </c>
      <c r="G286">
        <v>1</v>
      </c>
      <c r="H286" s="110" t="s">
        <v>3466</v>
      </c>
      <c r="I286" s="110" t="s">
        <v>3466</v>
      </c>
      <c r="J286" s="5"/>
      <c r="K286" s="6">
        <v>44270.439756944441</v>
      </c>
      <c r="L286" s="6">
        <v>44270.748460648145</v>
      </c>
      <c r="M286" s="7">
        <v>100</v>
      </c>
      <c r="N286" s="7">
        <v>2</v>
      </c>
      <c r="O286" s="73">
        <v>1</v>
      </c>
      <c r="P286" s="4" t="s">
        <v>313</v>
      </c>
      <c r="Q286" s="7">
        <v>26671</v>
      </c>
      <c r="R286" s="7">
        <v>1</v>
      </c>
      <c r="S286" s="6">
        <v>44270.748466898149</v>
      </c>
      <c r="T286" s="4" t="s">
        <v>314</v>
      </c>
      <c r="U286" s="4" t="s">
        <v>2136</v>
      </c>
      <c r="V286" s="4" t="s">
        <v>2137</v>
      </c>
      <c r="W286" s="4" t="s">
        <v>317</v>
      </c>
      <c r="X286" s="7">
        <v>13.176</v>
      </c>
      <c r="Y286" s="7">
        <v>29.951000000000001</v>
      </c>
      <c r="Z286" s="7">
        <v>31.039000000000001</v>
      </c>
      <c r="AA286" s="7">
        <v>5</v>
      </c>
      <c r="AB286" s="7">
        <v>2</v>
      </c>
      <c r="AC286" s="7">
        <v>1</v>
      </c>
      <c r="AD286" s="7">
        <v>0</v>
      </c>
      <c r="AE286" s="7">
        <v>2</v>
      </c>
      <c r="AF286" s="7">
        <v>1</v>
      </c>
      <c r="AG286" s="7">
        <v>2</v>
      </c>
      <c r="AH286" s="7">
        <v>3</v>
      </c>
      <c r="AI286" s="7">
        <v>2</v>
      </c>
      <c r="AJ286" s="4" t="s">
        <v>3467</v>
      </c>
      <c r="AK286" s="7">
        <v>5.4710000000000001</v>
      </c>
      <c r="AL286" s="7">
        <v>11.247999999999999</v>
      </c>
      <c r="AM286" s="7">
        <v>12.786</v>
      </c>
      <c r="AN286" s="7">
        <v>5</v>
      </c>
      <c r="AO286" s="7">
        <v>2</v>
      </c>
      <c r="AP286" s="7">
        <v>1</v>
      </c>
      <c r="AQ286" s="7">
        <v>3.8559999999999999</v>
      </c>
      <c r="AR286" s="7">
        <v>354.755</v>
      </c>
      <c r="AS286" s="7">
        <v>355.77800000000002</v>
      </c>
      <c r="AT286" s="7">
        <v>37</v>
      </c>
      <c r="AU286" s="7">
        <v>12.180999999999999</v>
      </c>
      <c r="AV286" s="7">
        <v>228.68799999999999</v>
      </c>
      <c r="AW286" s="7">
        <v>325.55</v>
      </c>
      <c r="AX286" s="7">
        <v>4</v>
      </c>
      <c r="AY286" s="4" t="s">
        <v>479</v>
      </c>
      <c r="AZ286" s="4" t="s">
        <v>377</v>
      </c>
      <c r="BA286" s="4"/>
      <c r="BB286" s="73">
        <v>1</v>
      </c>
      <c r="BC286" s="4" t="s">
        <v>3468</v>
      </c>
      <c r="BD286" s="7">
        <v>309.81599999999997</v>
      </c>
      <c r="BE286" s="7">
        <v>964.86800000000005</v>
      </c>
      <c r="BF286" s="7">
        <v>967.71900000000005</v>
      </c>
      <c r="BG286" s="7">
        <v>4</v>
      </c>
      <c r="BH286" s="7">
        <v>4.4029999999999996</v>
      </c>
      <c r="BI286" s="7">
        <v>15.051</v>
      </c>
      <c r="BJ286" s="7">
        <v>17.244</v>
      </c>
      <c r="BK286" s="7">
        <v>4</v>
      </c>
      <c r="BL286" s="4" t="s">
        <v>377</v>
      </c>
      <c r="BM286" s="7">
        <v>56.908000000000001</v>
      </c>
      <c r="BN286" s="7">
        <v>113.34</v>
      </c>
      <c r="BO286" s="7">
        <v>158.14599999999999</v>
      </c>
      <c r="BP286" s="7">
        <v>5</v>
      </c>
      <c r="BQ286" s="7">
        <v>100</v>
      </c>
      <c r="BR286" s="7">
        <v>100</v>
      </c>
      <c r="BS286" s="7">
        <v>3.1190000000000002</v>
      </c>
      <c r="BT286" s="7">
        <v>1051.7840000000001</v>
      </c>
      <c r="BU286" s="7">
        <v>1232.4290000000001</v>
      </c>
      <c r="BV286" s="7">
        <v>20</v>
      </c>
      <c r="BW286" s="4" t="s">
        <v>1116</v>
      </c>
      <c r="BX286" s="4" t="s">
        <v>510</v>
      </c>
      <c r="BY286" s="4" t="s">
        <v>956</v>
      </c>
      <c r="BZ286" s="73">
        <v>1</v>
      </c>
      <c r="CA286" s="4" t="s">
        <v>3469</v>
      </c>
      <c r="CB286" s="7">
        <v>2.254</v>
      </c>
      <c r="CC286" s="7">
        <v>396.37200000000001</v>
      </c>
      <c r="CD286" s="7">
        <v>397.40699999999998</v>
      </c>
      <c r="CE286" s="7">
        <v>6</v>
      </c>
      <c r="CF286" s="7">
        <v>100</v>
      </c>
      <c r="CG286" s="7">
        <v>100</v>
      </c>
      <c r="CH286" s="7">
        <v>58.62</v>
      </c>
      <c r="CI286" s="7">
        <v>492.512</v>
      </c>
      <c r="CJ286" s="7">
        <v>493.74200000000002</v>
      </c>
      <c r="CK286" s="7">
        <v>13</v>
      </c>
      <c r="CL286" s="97" t="s">
        <v>413</v>
      </c>
      <c r="CM286" s="94" t="s">
        <v>414</v>
      </c>
      <c r="CN286" s="7">
        <v>25.763999999999999</v>
      </c>
      <c r="CO286" s="7">
        <v>193.898</v>
      </c>
      <c r="CP286" s="7">
        <v>195.43799999999999</v>
      </c>
      <c r="CQ286" s="7">
        <v>2</v>
      </c>
      <c r="CR286" s="7">
        <v>100</v>
      </c>
      <c r="CS286" s="7">
        <v>100</v>
      </c>
      <c r="CT286" s="7">
        <v>1</v>
      </c>
      <c r="CU286" s="7">
        <v>0</v>
      </c>
      <c r="CV286" s="4" t="s">
        <v>1433</v>
      </c>
      <c r="CW286" s="7">
        <v>236.17699999999999</v>
      </c>
      <c r="CX286" s="7">
        <v>465.45800000000003</v>
      </c>
      <c r="CY286" s="7">
        <v>466.55399999999997</v>
      </c>
      <c r="CZ286" s="7">
        <v>2</v>
      </c>
      <c r="DA286" s="7">
        <v>2.4359999999999999</v>
      </c>
      <c r="DB286" s="7">
        <v>4.4189999999999996</v>
      </c>
      <c r="DC286" s="7">
        <v>7.8419999999999996</v>
      </c>
      <c r="DD286" s="7">
        <v>2</v>
      </c>
      <c r="DE286" s="4" t="s">
        <v>377</v>
      </c>
      <c r="DF286" s="7">
        <v>67.125</v>
      </c>
      <c r="DG286" s="7">
        <v>239.38300000000001</v>
      </c>
      <c r="DH286" s="7">
        <v>271.15300000000002</v>
      </c>
      <c r="DI286" s="7">
        <v>3</v>
      </c>
      <c r="DJ286" s="7">
        <v>100</v>
      </c>
      <c r="DK286" s="7">
        <v>100</v>
      </c>
      <c r="DL286" s="7">
        <v>11.228999999999999</v>
      </c>
      <c r="DM286" s="7">
        <v>417.63200000000001</v>
      </c>
      <c r="DN286" s="7">
        <v>418.52499999999998</v>
      </c>
      <c r="DO286" s="7">
        <v>15</v>
      </c>
      <c r="DP286" s="4" t="s">
        <v>543</v>
      </c>
      <c r="DQ286" s="4" t="s">
        <v>510</v>
      </c>
      <c r="DR286" s="4" t="s">
        <v>544</v>
      </c>
      <c r="DS286" s="73">
        <v>1</v>
      </c>
      <c r="DT286" s="4" t="s">
        <v>3470</v>
      </c>
      <c r="DU286" s="7">
        <v>59.262</v>
      </c>
      <c r="DV286" s="7">
        <v>431.16500000000002</v>
      </c>
      <c r="DW286" s="7">
        <v>432.065</v>
      </c>
      <c r="DX286" s="7">
        <v>3</v>
      </c>
      <c r="DY286" s="7">
        <v>100</v>
      </c>
      <c r="DZ286" s="7">
        <v>100</v>
      </c>
      <c r="EA286" s="7">
        <v>7.7910000000000004</v>
      </c>
      <c r="EB286" s="7">
        <v>34.518000000000001</v>
      </c>
      <c r="EC286" s="7">
        <v>37.536999999999999</v>
      </c>
      <c r="ED286" s="7">
        <v>7</v>
      </c>
      <c r="EE286" s="94" t="s">
        <v>417</v>
      </c>
      <c r="EF286" s="94" t="s">
        <v>364</v>
      </c>
      <c r="EG286" s="7">
        <v>170.09200000000001</v>
      </c>
      <c r="EH286" s="7">
        <v>170.09200000000001</v>
      </c>
      <c r="EI286" s="7">
        <v>171.29400000000001</v>
      </c>
      <c r="EJ286" s="7">
        <v>1</v>
      </c>
      <c r="EK286" s="7">
        <v>100</v>
      </c>
      <c r="EL286" s="7">
        <v>100</v>
      </c>
      <c r="EM286" s="7">
        <v>1</v>
      </c>
      <c r="EN286" s="7">
        <v>0</v>
      </c>
      <c r="EO286" s="4" t="s">
        <v>333</v>
      </c>
      <c r="EP286" s="7">
        <v>26.9</v>
      </c>
      <c r="EQ286" s="7">
        <v>40.962000000000003</v>
      </c>
      <c r="ER286" s="7">
        <v>45.710999999999999</v>
      </c>
      <c r="ES286" s="7">
        <v>4</v>
      </c>
      <c r="ET286" s="4" t="s">
        <v>1092</v>
      </c>
      <c r="EU286" s="7">
        <v>1.7</v>
      </c>
      <c r="EV286" s="7">
        <v>824.21100000000001</v>
      </c>
      <c r="EW286" s="7">
        <v>851.298</v>
      </c>
      <c r="EX286" s="7">
        <v>4</v>
      </c>
      <c r="EY286" s="7">
        <v>100</v>
      </c>
      <c r="EZ286" s="7">
        <v>100</v>
      </c>
      <c r="FA286" s="7">
        <v>19.818000000000001</v>
      </c>
      <c r="FB286" s="7">
        <v>668.26099999999997</v>
      </c>
      <c r="FC286" s="7">
        <v>669.45299999999997</v>
      </c>
      <c r="FD286" s="7">
        <v>47</v>
      </c>
      <c r="FE286" s="4" t="s">
        <v>3471</v>
      </c>
      <c r="FF286" s="7">
        <v>1</v>
      </c>
      <c r="FG286" s="7">
        <v>2</v>
      </c>
      <c r="FH286" s="7">
        <v>1</v>
      </c>
      <c r="FI286" s="7">
        <v>0</v>
      </c>
      <c r="FJ286" s="7">
        <v>1</v>
      </c>
      <c r="FK286" s="7">
        <v>0</v>
      </c>
      <c r="FL286" s="4" t="s">
        <v>313</v>
      </c>
      <c r="FM286" s="4" t="s">
        <v>313</v>
      </c>
      <c r="FN286" s="7">
        <v>1</v>
      </c>
      <c r="FO286" s="7">
        <v>3.637</v>
      </c>
      <c r="FP286" s="7">
        <v>1214.652</v>
      </c>
      <c r="FQ286" s="7">
        <v>1216.502</v>
      </c>
      <c r="FR286" s="7">
        <v>25</v>
      </c>
      <c r="FS286" s="4" t="s">
        <v>420</v>
      </c>
      <c r="FT286" s="4" t="s">
        <v>323</v>
      </c>
      <c r="FU286" s="4"/>
      <c r="FV286" s="73">
        <v>1</v>
      </c>
      <c r="FW286" s="4" t="s">
        <v>3472</v>
      </c>
      <c r="FX286" s="4" t="s">
        <v>456</v>
      </c>
      <c r="FY286" s="7">
        <v>18.943999999999999</v>
      </c>
      <c r="FZ286" s="7">
        <v>682.61099999999999</v>
      </c>
      <c r="GA286" s="7">
        <v>684.85699999999997</v>
      </c>
      <c r="GB286" s="7">
        <v>20</v>
      </c>
      <c r="GC286" s="4" t="s">
        <v>1511</v>
      </c>
      <c r="GD286" s="4" t="s">
        <v>368</v>
      </c>
      <c r="GE286" s="4"/>
      <c r="GF286" s="73">
        <v>1</v>
      </c>
      <c r="GG286" s="4" t="s">
        <v>3473</v>
      </c>
      <c r="GH286" s="4" t="s">
        <v>456</v>
      </c>
      <c r="GI286" s="7">
        <v>7.24</v>
      </c>
      <c r="GJ286" s="7">
        <v>322.04300000000001</v>
      </c>
      <c r="GK286" s="7">
        <v>342.745</v>
      </c>
      <c r="GL286" s="7">
        <v>11</v>
      </c>
      <c r="GM286" s="7">
        <v>1</v>
      </c>
      <c r="GN286" s="4" t="s">
        <v>3474</v>
      </c>
      <c r="GO286" s="7">
        <v>51.576000000000001</v>
      </c>
      <c r="GP286" s="7">
        <v>51.576000000000001</v>
      </c>
      <c r="GQ286" s="7">
        <v>89.965000000000003</v>
      </c>
      <c r="GR286" s="7">
        <v>1</v>
      </c>
      <c r="GS286" s="7">
        <v>1</v>
      </c>
      <c r="GT286" s="7">
        <v>1</v>
      </c>
      <c r="GU286" s="7">
        <v>0</v>
      </c>
      <c r="GV286" s="7">
        <v>3</v>
      </c>
      <c r="GW286" s="4" t="s">
        <v>627</v>
      </c>
      <c r="GX286" s="7">
        <v>21.571000000000002</v>
      </c>
      <c r="GY286" s="7">
        <v>79.876999999999995</v>
      </c>
      <c r="GZ286" s="7">
        <v>80.808999999999997</v>
      </c>
      <c r="HA286" s="7">
        <v>12</v>
      </c>
      <c r="HB286" s="7">
        <v>2</v>
      </c>
      <c r="HC286" s="7">
        <v>3</v>
      </c>
      <c r="HD286" s="7">
        <v>1</v>
      </c>
      <c r="HE286" s="7">
        <v>3</v>
      </c>
      <c r="HF286" s="7">
        <v>3</v>
      </c>
      <c r="HG286" s="7">
        <v>6</v>
      </c>
      <c r="HH286" s="7">
        <v>6</v>
      </c>
      <c r="HI286" s="4" t="s">
        <v>346</v>
      </c>
      <c r="HJ286" s="4" t="s">
        <v>347</v>
      </c>
      <c r="HK286" s="8"/>
      <c r="HL286" s="4" t="s">
        <v>3466</v>
      </c>
      <c r="HM286" s="6">
        <v>44273.4216087963</v>
      </c>
      <c r="HN286" s="6">
        <v>44273.704664351855</v>
      </c>
      <c r="HO286" s="7">
        <v>100</v>
      </c>
      <c r="HP286" s="7">
        <v>24455</v>
      </c>
      <c r="HQ286" s="7">
        <v>1</v>
      </c>
      <c r="HR286" s="6">
        <v>44273.704687708334</v>
      </c>
      <c r="HS286" s="4" t="s">
        <v>314</v>
      </c>
      <c r="HT286" s="4" t="s">
        <v>2136</v>
      </c>
      <c r="HU286" s="4" t="s">
        <v>2137</v>
      </c>
      <c r="HV286" s="4" t="s">
        <v>317</v>
      </c>
      <c r="HW286" s="7">
        <v>0</v>
      </c>
      <c r="HX286" s="7">
        <v>2</v>
      </c>
      <c r="HY286" s="7">
        <v>2</v>
      </c>
      <c r="HZ286" s="7">
        <v>1</v>
      </c>
      <c r="IA286" s="7">
        <v>2</v>
      </c>
      <c r="IB286" s="7">
        <v>1</v>
      </c>
      <c r="IC286" s="7">
        <v>2</v>
      </c>
      <c r="ID286" s="7">
        <v>2</v>
      </c>
      <c r="IE286" s="4" t="s">
        <v>3475</v>
      </c>
      <c r="IF286" s="7">
        <v>3</v>
      </c>
      <c r="IG286" s="7">
        <v>1</v>
      </c>
      <c r="IH286" s="4" t="s">
        <v>427</v>
      </c>
      <c r="II286" s="4" t="s">
        <v>391</v>
      </c>
      <c r="IJ286" s="4"/>
      <c r="IK286" s="73">
        <v>1</v>
      </c>
      <c r="IL286" s="4" t="s">
        <v>428</v>
      </c>
      <c r="IM286" s="73">
        <v>33</v>
      </c>
      <c r="IN286" s="4"/>
      <c r="IO286" s="73">
        <v>1</v>
      </c>
      <c r="IP286" s="4" t="s">
        <v>3476</v>
      </c>
      <c r="IQ286" s="4" t="s">
        <v>1727</v>
      </c>
      <c r="IR286" s="73">
        <v>22</v>
      </c>
      <c r="IS286" s="4"/>
      <c r="IT286" s="73">
        <v>1</v>
      </c>
      <c r="IU286" s="4" t="s">
        <v>1467</v>
      </c>
      <c r="IV286" s="73">
        <v>21</v>
      </c>
      <c r="IW286" s="4"/>
      <c r="IX286" s="73">
        <v>1</v>
      </c>
      <c r="IY286" s="4" t="s">
        <v>3477</v>
      </c>
      <c r="IZ286" s="4" t="s">
        <v>435</v>
      </c>
      <c r="JA286" s="73">
        <v>40</v>
      </c>
      <c r="JB286" s="4"/>
      <c r="JC286" s="73">
        <v>1</v>
      </c>
      <c r="JD286" s="4" t="s">
        <v>635</v>
      </c>
      <c r="JE286" s="73">
        <v>60</v>
      </c>
      <c r="JF286" s="4"/>
      <c r="JG286" s="73">
        <v>1</v>
      </c>
      <c r="JH286" s="4" t="s">
        <v>3478</v>
      </c>
      <c r="JI286" s="7">
        <v>2</v>
      </c>
      <c r="JJ286" s="7">
        <v>1</v>
      </c>
      <c r="JK286" s="7">
        <v>3</v>
      </c>
      <c r="JL286" s="7">
        <v>2</v>
      </c>
      <c r="JM286" s="4" t="s">
        <v>3479</v>
      </c>
      <c r="JN286" s="7">
        <v>1</v>
      </c>
      <c r="JO286" s="7">
        <v>2</v>
      </c>
      <c r="JP286" s="7">
        <v>2</v>
      </c>
      <c r="JQ286" s="7">
        <v>3</v>
      </c>
      <c r="JR286" s="7">
        <v>1</v>
      </c>
      <c r="JS286" s="4" t="s">
        <v>3480</v>
      </c>
      <c r="JT286" s="7">
        <v>1</v>
      </c>
      <c r="JU286" s="7">
        <v>2</v>
      </c>
      <c r="JV286" s="4" t="s">
        <v>3481</v>
      </c>
      <c r="JW286" s="7">
        <v>2</v>
      </c>
      <c r="JX286" s="7">
        <v>2</v>
      </c>
      <c r="JY286" s="7">
        <v>0</v>
      </c>
      <c r="JZ286" s="7">
        <v>1</v>
      </c>
      <c r="KA286" s="7">
        <v>0</v>
      </c>
      <c r="KB286" s="4" t="s">
        <v>313</v>
      </c>
      <c r="KC286" s="4" t="s">
        <v>313</v>
      </c>
      <c r="KD286" s="7">
        <v>2</v>
      </c>
      <c r="KE286" s="7">
        <v>6.2460000000000004</v>
      </c>
      <c r="KF286" s="7">
        <v>22.259</v>
      </c>
      <c r="KG286" s="7">
        <v>23.638000000000002</v>
      </c>
      <c r="KH286" s="7">
        <v>5</v>
      </c>
      <c r="KI286" s="7">
        <v>2</v>
      </c>
      <c r="KJ286" s="7">
        <v>1</v>
      </c>
      <c r="KK286" s="7">
        <v>2</v>
      </c>
      <c r="KL286" s="7">
        <v>1</v>
      </c>
      <c r="KM286" s="7">
        <v>1</v>
      </c>
      <c r="KN286" s="7">
        <v>11</v>
      </c>
      <c r="KO286" s="7">
        <v>2</v>
      </c>
      <c r="KP286" s="4" t="s">
        <v>336</v>
      </c>
      <c r="KQ286" s="4" t="s">
        <v>313</v>
      </c>
      <c r="KR286" s="7">
        <v>0</v>
      </c>
      <c r="KS286" s="4" t="s">
        <v>336</v>
      </c>
      <c r="KT286" s="4" t="s">
        <v>313</v>
      </c>
      <c r="KU286" s="7">
        <v>3</v>
      </c>
      <c r="KV286" s="7">
        <v>3</v>
      </c>
      <c r="KW286" s="7">
        <v>4</v>
      </c>
      <c r="KX286" s="7">
        <v>3</v>
      </c>
      <c r="KY286" s="7">
        <v>4</v>
      </c>
      <c r="KZ286" s="7">
        <v>4</v>
      </c>
      <c r="LA286" s="7">
        <v>4</v>
      </c>
      <c r="LB286" s="7">
        <v>4</v>
      </c>
      <c r="LC286" s="7">
        <v>4</v>
      </c>
      <c r="LD286" s="7">
        <v>4</v>
      </c>
      <c r="LE286" s="7">
        <v>4</v>
      </c>
      <c r="LF286" s="7">
        <v>3</v>
      </c>
      <c r="LG286" s="7">
        <v>3</v>
      </c>
      <c r="LH286" s="7">
        <v>4</v>
      </c>
      <c r="LI286" s="7">
        <v>4</v>
      </c>
      <c r="LJ286" s="7">
        <v>3</v>
      </c>
      <c r="LK286" s="7">
        <v>3</v>
      </c>
      <c r="LL286" s="7">
        <v>4</v>
      </c>
      <c r="LM286" s="7">
        <v>3</v>
      </c>
      <c r="LN286" s="7">
        <v>4</v>
      </c>
      <c r="LO286" s="7">
        <v>4</v>
      </c>
      <c r="LP286" s="7">
        <v>4</v>
      </c>
      <c r="LQ286" s="7">
        <v>4</v>
      </c>
      <c r="LR286" s="7">
        <v>4</v>
      </c>
      <c r="LS286" s="7">
        <v>3</v>
      </c>
      <c r="LT286" s="7">
        <v>4</v>
      </c>
      <c r="LU286" s="7">
        <v>4</v>
      </c>
      <c r="LV286" s="4" t="s">
        <v>3482</v>
      </c>
      <c r="LW286" s="4" t="s">
        <v>3483</v>
      </c>
      <c r="LX286" s="4" t="s">
        <v>3484</v>
      </c>
      <c r="LY286" s="4" t="s">
        <v>3485</v>
      </c>
      <c r="LZ286" s="7">
        <v>51</v>
      </c>
      <c r="MA286">
        <f t="shared" si="233"/>
        <v>10</v>
      </c>
      <c r="MB286">
        <f t="shared" si="234"/>
        <v>10</v>
      </c>
      <c r="MC286">
        <f t="shared" si="235"/>
        <v>12</v>
      </c>
      <c r="MD286">
        <f t="shared" si="236"/>
        <v>7</v>
      </c>
      <c r="ME286">
        <f t="shared" si="266"/>
        <v>44</v>
      </c>
      <c r="MF286">
        <f t="shared" si="267"/>
        <v>1.6666666666666667</v>
      </c>
      <c r="MG286">
        <f t="shared" si="268"/>
        <v>1.6666666666666667</v>
      </c>
      <c r="MH286">
        <f t="shared" si="269"/>
        <v>2.4</v>
      </c>
      <c r="MI286">
        <f t="shared" si="270"/>
        <v>1.4</v>
      </c>
      <c r="MJ286">
        <f t="shared" si="271"/>
        <v>3.6666666666666665</v>
      </c>
      <c r="MK286">
        <f t="shared" si="272"/>
        <v>0.4</v>
      </c>
      <c r="ML286">
        <f t="shared" si="273"/>
        <v>1.4</v>
      </c>
      <c r="MM286">
        <f t="shared" si="274"/>
        <v>0</v>
      </c>
      <c r="MN286">
        <f t="shared" si="275"/>
        <v>1</v>
      </c>
      <c r="MO286">
        <f t="shared" si="276"/>
        <v>0.33333333333333331</v>
      </c>
      <c r="MP286">
        <f t="shared" si="277"/>
        <v>1.3333333333333333</v>
      </c>
      <c r="MQ286">
        <f t="shared" si="278"/>
        <v>0.66666666666666663</v>
      </c>
      <c r="MR286">
        <f t="shared" si="279"/>
        <v>2.3333333333333335</v>
      </c>
      <c r="MS286">
        <f t="shared" si="280"/>
        <v>100</v>
      </c>
      <c r="MT286">
        <f t="shared" si="281"/>
        <v>100</v>
      </c>
      <c r="MU286" s="77">
        <f t="shared" si="237"/>
        <v>1</v>
      </c>
      <c r="MV286">
        <f t="shared" si="238"/>
        <v>1</v>
      </c>
      <c r="MW286">
        <v>1</v>
      </c>
      <c r="MX286">
        <v>1</v>
      </c>
      <c r="MY286">
        <f t="shared" si="239"/>
        <v>1</v>
      </c>
      <c r="MZ286">
        <v>1</v>
      </c>
      <c r="NA286">
        <v>1</v>
      </c>
      <c r="NB286">
        <f t="shared" si="240"/>
        <v>1</v>
      </c>
      <c r="NC286">
        <f t="shared" si="241"/>
        <v>0.5</v>
      </c>
      <c r="ND286">
        <f t="shared" si="242"/>
        <v>1</v>
      </c>
      <c r="NE286">
        <f t="shared" si="243"/>
        <v>0.5</v>
      </c>
      <c r="NF286">
        <f t="shared" si="244"/>
        <v>1</v>
      </c>
      <c r="NG286">
        <f t="shared" si="245"/>
        <v>1</v>
      </c>
      <c r="NH286">
        <f t="shared" si="246"/>
        <v>1</v>
      </c>
      <c r="NI286">
        <f t="shared" si="247"/>
        <v>1</v>
      </c>
      <c r="NJ286">
        <f t="shared" si="248"/>
        <v>1</v>
      </c>
      <c r="NK286">
        <f t="shared" si="249"/>
        <v>1</v>
      </c>
      <c r="NL286">
        <f t="shared" si="250"/>
        <v>1</v>
      </c>
      <c r="NM286">
        <f t="shared" si="251"/>
        <v>1</v>
      </c>
      <c r="NN286" s="77">
        <f t="shared" si="252"/>
        <v>0.5</v>
      </c>
      <c r="NO286" s="77">
        <f t="shared" si="253"/>
        <v>1</v>
      </c>
      <c r="NP286" s="77">
        <f t="shared" si="254"/>
        <v>1</v>
      </c>
      <c r="NQ286" s="77">
        <f t="shared" si="255"/>
        <v>1</v>
      </c>
      <c r="NR286" s="77">
        <f t="shared" si="256"/>
        <v>1</v>
      </c>
      <c r="NS286" s="77">
        <f t="shared" si="257"/>
        <v>1</v>
      </c>
      <c r="NT286" s="77">
        <f t="shared" si="258"/>
        <v>1</v>
      </c>
      <c r="NU286" s="77">
        <f t="shared" si="259"/>
        <v>0</v>
      </c>
      <c r="NV286" s="77">
        <f t="shared" si="260"/>
        <v>0</v>
      </c>
      <c r="NW286" s="77" t="e">
        <f>IF(LEN(VLOOKUP(I:I,#REF!, 2, 0))=0, "", VLOOKUP(I:I,#REF!, 2, 0))</f>
        <v>#REF!</v>
      </c>
      <c r="NX286" s="77" t="e">
        <f>IF(LEN(VLOOKUP(I:I,#REF!, 3, 0))=0, "", VLOOKUP(I:I,#REF!, 3, 0))</f>
        <v>#REF!</v>
      </c>
      <c r="NY286" s="77">
        <f t="shared" si="282"/>
        <v>1</v>
      </c>
      <c r="NZ286" s="77">
        <f t="shared" si="283"/>
        <v>1</v>
      </c>
      <c r="OA286" s="77">
        <f t="shared" si="284"/>
        <v>1</v>
      </c>
      <c r="OB286" s="77">
        <f t="shared" si="261"/>
        <v>0.83333333333333337</v>
      </c>
      <c r="OC286">
        <f t="shared" si="262"/>
        <v>1</v>
      </c>
      <c r="OD286" s="77">
        <f t="shared" si="285"/>
        <v>0.75</v>
      </c>
      <c r="OE286">
        <f t="shared" si="263"/>
        <v>0.83333333333333337</v>
      </c>
      <c r="OF286">
        <f t="shared" si="264"/>
        <v>0.90909090909090906</v>
      </c>
      <c r="OG286" t="e">
        <f t="shared" si="286"/>
        <v>#REF!</v>
      </c>
      <c r="OH286">
        <f t="shared" si="265"/>
        <v>0.91666666666666663</v>
      </c>
      <c r="OI286">
        <f t="shared" si="287"/>
        <v>1</v>
      </c>
      <c r="OJ286" s="77">
        <f t="shared" si="288"/>
        <v>0.875</v>
      </c>
      <c r="OK286" t="e">
        <f>IF(LEN(VLOOKUP(I:I,#REF!, 2, 0))=0, "", VLOOKUP(I:I,#REF!, 2, 0))</f>
        <v>#REF!</v>
      </c>
      <c r="OL286" t="e">
        <f>IF(LEN(VLOOKUP(I:I,#REF!, 3, 0))=0, "", VLOOKUP(I:I,#REF!, 3, 0))</f>
        <v>#REF!</v>
      </c>
      <c r="OM286">
        <v>3</v>
      </c>
      <c r="ON286">
        <v>1</v>
      </c>
      <c r="OO286" s="1">
        <v>1</v>
      </c>
      <c r="OP286">
        <f t="shared" si="289"/>
        <v>8</v>
      </c>
      <c r="OQ286">
        <v>0</v>
      </c>
      <c r="OR286">
        <v>10</v>
      </c>
      <c r="OS286">
        <f t="shared" si="290"/>
        <v>7</v>
      </c>
    </row>
    <row r="287" spans="1:409" ht="18" customHeight="1">
      <c r="E287">
        <v>1</v>
      </c>
      <c r="F287" t="s">
        <v>353</v>
      </c>
      <c r="G287" t="s">
        <v>353</v>
      </c>
      <c r="H287" s="112" t="s">
        <v>6748</v>
      </c>
      <c r="I287" s="112" t="s">
        <v>6748</v>
      </c>
      <c r="J287" s="22"/>
      <c r="K287" s="23">
        <v>44270.494108796294</v>
      </c>
      <c r="L287" s="23">
        <v>44270.924386574072</v>
      </c>
      <c r="M287" s="24">
        <v>100</v>
      </c>
      <c r="N287" s="24">
        <v>1</v>
      </c>
      <c r="O287" s="74">
        <v>1</v>
      </c>
      <c r="P287" s="25" t="s">
        <v>313</v>
      </c>
      <c r="Q287" s="24">
        <v>37175</v>
      </c>
      <c r="R287" s="24">
        <v>1</v>
      </c>
      <c r="S287" s="23">
        <v>44270.92439403935</v>
      </c>
      <c r="T287" s="25" t="s">
        <v>314</v>
      </c>
      <c r="U287" s="25" t="s">
        <v>2136</v>
      </c>
      <c r="V287" s="25" t="s">
        <v>2137</v>
      </c>
      <c r="W287" s="25" t="s">
        <v>979</v>
      </c>
      <c r="X287" s="24">
        <v>179.87700000000001</v>
      </c>
      <c r="Y287" s="24">
        <v>201.64400000000001</v>
      </c>
      <c r="Z287" s="24">
        <v>233.72900000000001</v>
      </c>
      <c r="AA287" s="24">
        <v>2</v>
      </c>
      <c r="AB287" s="24">
        <v>2</v>
      </c>
      <c r="AC287" s="24">
        <v>2</v>
      </c>
      <c r="AD287" s="24">
        <v>2</v>
      </c>
      <c r="AE287" s="24">
        <v>3</v>
      </c>
      <c r="AF287" s="24">
        <v>2</v>
      </c>
      <c r="AG287" s="24">
        <v>2</v>
      </c>
      <c r="AH287" s="24">
        <v>3</v>
      </c>
      <c r="AI287" s="24">
        <v>1</v>
      </c>
      <c r="AJ287" s="25" t="s">
        <v>6749</v>
      </c>
      <c r="AK287" s="24">
        <v>7.8789999999999996</v>
      </c>
      <c r="AL287" s="24">
        <v>11.791</v>
      </c>
      <c r="AM287" s="24">
        <v>16.776</v>
      </c>
      <c r="AN287" s="24">
        <v>2</v>
      </c>
      <c r="AO287" s="24">
        <v>4</v>
      </c>
      <c r="AP287" s="24">
        <v>1</v>
      </c>
      <c r="AQ287" s="24">
        <v>0</v>
      </c>
      <c r="AR287" s="24">
        <v>0</v>
      </c>
      <c r="AS287" s="24">
        <v>172.999</v>
      </c>
      <c r="AT287" s="24">
        <v>0</v>
      </c>
      <c r="AU287" s="24">
        <v>214.35300000000001</v>
      </c>
      <c r="AV287" s="24">
        <v>279.93799999999999</v>
      </c>
      <c r="AW287" s="24">
        <v>375.69499999999999</v>
      </c>
      <c r="AX287" s="24">
        <v>3</v>
      </c>
      <c r="AY287" s="25" t="s">
        <v>6750</v>
      </c>
      <c r="AZ287" s="25" t="s">
        <v>6751</v>
      </c>
      <c r="BA287" s="25"/>
      <c r="BB287" s="74">
        <v>0</v>
      </c>
      <c r="BC287" s="25" t="s">
        <v>6752</v>
      </c>
      <c r="BD287" s="24">
        <v>0</v>
      </c>
      <c r="BE287" s="24">
        <v>0</v>
      </c>
      <c r="BF287" s="24">
        <v>1836.954</v>
      </c>
      <c r="BG287" s="24">
        <v>0</v>
      </c>
      <c r="BH287" s="24">
        <v>11.076000000000001</v>
      </c>
      <c r="BI287" s="24">
        <v>34.616999999999997</v>
      </c>
      <c r="BJ287" s="24">
        <v>54.451999999999998</v>
      </c>
      <c r="BK287" s="24">
        <v>2</v>
      </c>
      <c r="BL287" s="25" t="s">
        <v>6753</v>
      </c>
      <c r="BM287" s="24">
        <v>0</v>
      </c>
      <c r="BN287" s="24">
        <v>0</v>
      </c>
      <c r="BO287" s="24">
        <v>50.911000000000001</v>
      </c>
      <c r="BP287" s="24">
        <v>0</v>
      </c>
      <c r="BQ287" s="24">
        <v>70</v>
      </c>
      <c r="BR287" s="24">
        <v>50</v>
      </c>
      <c r="BS287" s="24">
        <v>57.033000000000001</v>
      </c>
      <c r="BT287" s="24">
        <v>818.96100000000001</v>
      </c>
      <c r="BU287" s="24">
        <v>937.39599999999996</v>
      </c>
      <c r="BV287" s="24">
        <v>5</v>
      </c>
      <c r="BW287" s="25" t="s">
        <v>6754</v>
      </c>
      <c r="BX287" s="25" t="s">
        <v>881</v>
      </c>
      <c r="BY287" s="25"/>
      <c r="BZ287" s="74">
        <v>0</v>
      </c>
      <c r="CA287" s="25" t="s">
        <v>6755</v>
      </c>
      <c r="CB287" s="24">
        <v>0</v>
      </c>
      <c r="CC287" s="24">
        <v>0</v>
      </c>
      <c r="CD287" s="24">
        <v>54.999000000000002</v>
      </c>
      <c r="CE287" s="24">
        <v>0</v>
      </c>
      <c r="CF287" s="24">
        <v>51</v>
      </c>
      <c r="CG287" s="24">
        <v>50</v>
      </c>
      <c r="CH287" s="24">
        <v>94.322000000000003</v>
      </c>
      <c r="CI287" s="24">
        <v>173.946</v>
      </c>
      <c r="CJ287" s="24">
        <v>208.75899999999999</v>
      </c>
      <c r="CK287" s="24">
        <v>3</v>
      </c>
      <c r="CL287" s="99" t="s">
        <v>413</v>
      </c>
      <c r="CM287" s="96" t="s">
        <v>414</v>
      </c>
      <c r="CN287" s="24">
        <v>0</v>
      </c>
      <c r="CO287" s="24">
        <v>0</v>
      </c>
      <c r="CP287" s="24">
        <v>173.98599999999999</v>
      </c>
      <c r="CQ287" s="24">
        <v>0</v>
      </c>
      <c r="CR287" s="24">
        <v>46</v>
      </c>
      <c r="CS287" s="24">
        <v>41</v>
      </c>
      <c r="CT287" s="24">
        <v>2</v>
      </c>
      <c r="CU287" s="24">
        <v>0</v>
      </c>
      <c r="CV287" s="25" t="s">
        <v>6756</v>
      </c>
      <c r="CW287" s="24">
        <v>386.596</v>
      </c>
      <c r="CX287" s="24">
        <v>386.596</v>
      </c>
      <c r="CY287" s="24">
        <v>387.31099999999998</v>
      </c>
      <c r="CZ287" s="24">
        <v>1</v>
      </c>
      <c r="DA287" s="24">
        <v>19.629000000000001</v>
      </c>
      <c r="DB287" s="24">
        <v>22.605</v>
      </c>
      <c r="DC287" s="24">
        <v>33.35</v>
      </c>
      <c r="DD287" s="24">
        <v>2</v>
      </c>
      <c r="DE287" s="25" t="s">
        <v>2593</v>
      </c>
      <c r="DF287" s="24">
        <v>0</v>
      </c>
      <c r="DG287" s="24">
        <v>0</v>
      </c>
      <c r="DH287" s="24">
        <v>51.88</v>
      </c>
      <c r="DI287" s="24">
        <v>0</v>
      </c>
      <c r="DJ287" s="24">
        <v>61</v>
      </c>
      <c r="DK287" s="24">
        <v>52</v>
      </c>
      <c r="DL287" s="24">
        <v>586.91200000000003</v>
      </c>
      <c r="DM287" s="24">
        <v>592.15300000000002</v>
      </c>
      <c r="DN287" s="24">
        <v>620.03700000000003</v>
      </c>
      <c r="DO287" s="24">
        <v>2</v>
      </c>
      <c r="DP287" s="25" t="s">
        <v>378</v>
      </c>
      <c r="DQ287" s="25" t="s">
        <v>378</v>
      </c>
      <c r="DR287" s="25"/>
      <c r="DS287" s="74">
        <v>0</v>
      </c>
      <c r="DT287" s="25" t="s">
        <v>788</v>
      </c>
      <c r="DU287" s="24">
        <v>0</v>
      </c>
      <c r="DV287" s="24">
        <v>0</v>
      </c>
      <c r="DW287" s="24">
        <v>79.665999999999997</v>
      </c>
      <c r="DX287" s="24">
        <v>0</v>
      </c>
      <c r="DY287" s="24">
        <v>50</v>
      </c>
      <c r="DZ287" s="24">
        <v>20</v>
      </c>
      <c r="EA287" s="24">
        <v>13.443</v>
      </c>
      <c r="EB287" s="24">
        <v>313.03899999999999</v>
      </c>
      <c r="EC287" s="24">
        <v>315.447</v>
      </c>
      <c r="ED287" s="24">
        <v>4</v>
      </c>
      <c r="EE287" s="96" t="s">
        <v>363</v>
      </c>
      <c r="EF287" s="96" t="s">
        <v>1060</v>
      </c>
      <c r="EG287" s="24">
        <v>0</v>
      </c>
      <c r="EH287" s="24">
        <v>0</v>
      </c>
      <c r="EI287" s="24">
        <v>121.718</v>
      </c>
      <c r="EJ287" s="24">
        <v>0</v>
      </c>
      <c r="EK287" s="24">
        <v>70</v>
      </c>
      <c r="EL287" s="24">
        <v>30</v>
      </c>
      <c r="EM287" s="24">
        <v>2</v>
      </c>
      <c r="EN287" s="24">
        <v>0</v>
      </c>
      <c r="EO287" s="25" t="s">
        <v>6757</v>
      </c>
      <c r="EP287" s="24">
        <v>7.6790000000000003</v>
      </c>
      <c r="EQ287" s="24">
        <v>59.286000000000001</v>
      </c>
      <c r="ER287" s="24">
        <v>62.030999999999999</v>
      </c>
      <c r="ES287" s="24">
        <v>22</v>
      </c>
      <c r="ET287" s="25" t="s">
        <v>419</v>
      </c>
      <c r="EU287" s="24">
        <v>0</v>
      </c>
      <c r="EV287" s="24">
        <v>0</v>
      </c>
      <c r="EW287" s="24">
        <v>257.48500000000001</v>
      </c>
      <c r="EX287" s="24">
        <v>0</v>
      </c>
      <c r="EY287" s="24">
        <v>40</v>
      </c>
      <c r="EZ287" s="24">
        <v>30</v>
      </c>
      <c r="FA287" s="24">
        <v>4.7750000000000004</v>
      </c>
      <c r="FB287" s="24">
        <v>977.08</v>
      </c>
      <c r="FC287" s="24">
        <v>993.02800000000002</v>
      </c>
      <c r="FD287" s="24">
        <v>9</v>
      </c>
      <c r="FE287" s="25" t="s">
        <v>6758</v>
      </c>
      <c r="FF287" s="24">
        <v>1</v>
      </c>
      <c r="FG287" s="24">
        <v>2</v>
      </c>
      <c r="FH287" s="24">
        <v>2</v>
      </c>
      <c r="FI287" s="24">
        <v>0</v>
      </c>
      <c r="FJ287" s="24">
        <v>1</v>
      </c>
      <c r="FK287" s="24">
        <v>0</v>
      </c>
      <c r="FL287" s="25" t="s">
        <v>313</v>
      </c>
      <c r="FM287" s="25" t="s">
        <v>313</v>
      </c>
      <c r="FN287" s="24">
        <v>3</v>
      </c>
      <c r="FO287" s="24">
        <v>51.64</v>
      </c>
      <c r="FP287" s="24">
        <v>206.40299999999999</v>
      </c>
      <c r="FQ287" s="24">
        <v>209.304</v>
      </c>
      <c r="FR287" s="24">
        <v>5</v>
      </c>
      <c r="FS287" s="25" t="s">
        <v>420</v>
      </c>
      <c r="FT287" s="25" t="s">
        <v>323</v>
      </c>
      <c r="FU287" s="25"/>
      <c r="FV287" s="74">
        <v>1</v>
      </c>
      <c r="FW287" s="25" t="s">
        <v>6759</v>
      </c>
      <c r="FX287" s="25" t="s">
        <v>336</v>
      </c>
      <c r="FY287" s="24">
        <v>885.41800000000001</v>
      </c>
      <c r="FZ287" s="24">
        <v>993.43200000000002</v>
      </c>
      <c r="GA287" s="24">
        <v>996.36599999999999</v>
      </c>
      <c r="GB287" s="24">
        <v>3</v>
      </c>
      <c r="GC287" s="25" t="s">
        <v>6760</v>
      </c>
      <c r="GD287" s="25" t="s">
        <v>6761</v>
      </c>
      <c r="GE287" s="25"/>
      <c r="GF287" s="74">
        <v>0</v>
      </c>
      <c r="GG287" s="25" t="s">
        <v>6762</v>
      </c>
      <c r="GH287" s="25" t="s">
        <v>370</v>
      </c>
      <c r="GI287" s="24">
        <v>537.697</v>
      </c>
      <c r="GJ287" s="24">
        <v>539.40499999999997</v>
      </c>
      <c r="GK287" s="24">
        <v>632.38400000000001</v>
      </c>
      <c r="GL287" s="24">
        <v>2</v>
      </c>
      <c r="GM287" s="24">
        <v>4</v>
      </c>
      <c r="GN287" s="25" t="s">
        <v>6763</v>
      </c>
      <c r="GO287" s="24">
        <v>18.431999999999999</v>
      </c>
      <c r="GP287" s="24">
        <v>18.431999999999999</v>
      </c>
      <c r="GQ287" s="24">
        <v>20.937000000000001</v>
      </c>
      <c r="GR287" s="24">
        <v>1</v>
      </c>
      <c r="GS287" s="24">
        <v>4</v>
      </c>
      <c r="GT287" s="24">
        <v>4</v>
      </c>
      <c r="GU287" s="24">
        <v>0</v>
      </c>
      <c r="GV287" s="24">
        <v>3</v>
      </c>
      <c r="GW287" s="25" t="s">
        <v>312</v>
      </c>
      <c r="GX287" s="24">
        <v>8.1530000000000005</v>
      </c>
      <c r="GY287" s="24">
        <v>56.546999999999997</v>
      </c>
      <c r="GZ287" s="24">
        <v>60.039000000000001</v>
      </c>
      <c r="HA287" s="24">
        <v>7</v>
      </c>
      <c r="HB287" s="24">
        <v>2</v>
      </c>
      <c r="HC287" s="24">
        <v>3</v>
      </c>
      <c r="HD287" s="24">
        <v>4</v>
      </c>
      <c r="HE287" s="24">
        <v>6</v>
      </c>
      <c r="HF287" s="24">
        <v>2</v>
      </c>
      <c r="HG287" s="24">
        <v>4</v>
      </c>
      <c r="HH287" s="24">
        <v>4</v>
      </c>
      <c r="HI287" s="25" t="s">
        <v>3684</v>
      </c>
      <c r="HJ287" s="25" t="s">
        <v>3685</v>
      </c>
      <c r="HK287" s="8"/>
      <c r="HL287" s="25" t="s">
        <v>6748</v>
      </c>
      <c r="HM287" s="27"/>
      <c r="HN287" s="27"/>
      <c r="HO287" s="27"/>
      <c r="HP287" s="27"/>
      <c r="HQ287" s="27"/>
      <c r="HR287" s="27"/>
      <c r="HS287" s="27"/>
      <c r="HT287" s="27"/>
      <c r="HU287" s="27"/>
      <c r="HV287" s="27"/>
      <c r="HW287" s="27"/>
      <c r="HX287" s="27"/>
      <c r="HY287" s="27"/>
      <c r="HZ287" s="27"/>
      <c r="IA287" s="27"/>
      <c r="IB287" s="27"/>
      <c r="IC287" s="27"/>
      <c r="ID287" s="27"/>
      <c r="IE287" s="27"/>
      <c r="IF287" s="27"/>
      <c r="IG287" s="27"/>
      <c r="IH287" s="27"/>
      <c r="II287" s="27" t="s">
        <v>320</v>
      </c>
      <c r="IJ287" s="27"/>
      <c r="IK287" s="24">
        <v>-999</v>
      </c>
      <c r="IL287" s="27"/>
      <c r="IM287" s="27" t="s">
        <v>320</v>
      </c>
      <c r="IN287" s="27"/>
      <c r="IO287" s="74">
        <v>-999</v>
      </c>
      <c r="IP287" s="27"/>
      <c r="IQ287" s="27"/>
      <c r="IR287" s="27" t="s">
        <v>320</v>
      </c>
      <c r="IS287" s="27"/>
      <c r="IT287" s="24">
        <v>-999</v>
      </c>
      <c r="IU287" s="27"/>
      <c r="IV287" s="27" t="s">
        <v>320</v>
      </c>
      <c r="IW287" s="27"/>
      <c r="IX287" s="24">
        <v>-999</v>
      </c>
      <c r="IY287" s="27"/>
      <c r="IZ287" s="27"/>
      <c r="JA287" s="27" t="s">
        <v>320</v>
      </c>
      <c r="JB287" s="27"/>
      <c r="JC287" s="24">
        <v>-999</v>
      </c>
      <c r="JD287" s="27"/>
      <c r="JE287" s="27" t="s">
        <v>320</v>
      </c>
      <c r="JF287" s="27"/>
      <c r="JG287" s="24">
        <v>-999</v>
      </c>
      <c r="JH287" s="27"/>
      <c r="JI287" s="27"/>
      <c r="JJ287" s="27"/>
      <c r="JK287" s="27"/>
      <c r="JL287" s="27"/>
      <c r="JM287" s="27"/>
      <c r="JN287" s="27"/>
      <c r="JO287" s="27"/>
      <c r="JP287" s="27"/>
      <c r="JQ287" s="27"/>
      <c r="JR287" s="27"/>
      <c r="JS287" s="27"/>
      <c r="JT287" s="27"/>
      <c r="JU287" s="27"/>
      <c r="JV287" s="27"/>
      <c r="JW287" s="27"/>
      <c r="JX287" s="27"/>
      <c r="JY287" s="27"/>
      <c r="JZ287" s="27"/>
      <c r="KA287" s="27"/>
      <c r="KB287" s="27"/>
      <c r="KC287" s="27"/>
      <c r="KD287" s="27"/>
      <c r="KE287" s="27"/>
      <c r="KF287" s="27"/>
      <c r="KG287" s="27"/>
      <c r="KH287" s="27"/>
      <c r="KI287" s="27"/>
      <c r="KJ287" s="27"/>
      <c r="KK287" s="27"/>
      <c r="KL287" s="27"/>
      <c r="KM287" s="27"/>
      <c r="KN287" s="27"/>
      <c r="KO287" s="27"/>
      <c r="KP287" s="27"/>
      <c r="KQ287" s="27"/>
      <c r="KR287" s="27"/>
      <c r="KS287" s="27"/>
      <c r="KT287" s="27"/>
      <c r="KU287" s="27"/>
      <c r="KV287" s="27"/>
      <c r="KW287" s="27"/>
      <c r="KX287" s="27"/>
      <c r="KY287" s="27"/>
      <c r="KZ287" s="27"/>
      <c r="LA287" s="27"/>
      <c r="LB287" s="27"/>
      <c r="LC287" s="27"/>
      <c r="LD287" s="27"/>
      <c r="LE287" s="27"/>
      <c r="LF287" s="27"/>
      <c r="LG287" s="27"/>
      <c r="LH287" s="27"/>
      <c r="LI287" s="27"/>
      <c r="LJ287" s="27"/>
      <c r="LK287" s="27"/>
      <c r="LL287" s="27"/>
      <c r="LM287" s="27"/>
      <c r="LN287" s="27"/>
      <c r="LO287" s="27"/>
      <c r="LP287" s="27"/>
      <c r="LQ287" s="27"/>
      <c r="LR287" s="27"/>
      <c r="LS287" s="27"/>
      <c r="LT287" s="27"/>
      <c r="LU287" s="27"/>
      <c r="LV287" s="27"/>
      <c r="LW287" s="27"/>
      <c r="LX287" s="27"/>
      <c r="LY287" s="27"/>
      <c r="LZ287" s="27"/>
      <c r="MA287">
        <f t="shared" si="233"/>
        <v>13</v>
      </c>
      <c r="MB287" t="str">
        <f t="shared" si="234"/>
        <v/>
      </c>
      <c r="MC287">
        <f t="shared" si="235"/>
        <v>17</v>
      </c>
      <c r="MD287" t="str">
        <f t="shared" si="236"/>
        <v/>
      </c>
      <c r="ME287" t="str">
        <f t="shared" si="266"/>
        <v/>
      </c>
      <c r="MF287">
        <f t="shared" si="267"/>
        <v>2.1666666666666665</v>
      </c>
      <c r="MG287" t="str">
        <f t="shared" si="268"/>
        <v/>
      </c>
      <c r="MH287">
        <f t="shared" si="269"/>
        <v>3.4</v>
      </c>
      <c r="MI287" t="str">
        <f t="shared" si="270"/>
        <v/>
      </c>
      <c r="MJ287" t="str">
        <f t="shared" si="271"/>
        <v/>
      </c>
      <c r="MK287">
        <f t="shared" si="272"/>
        <v>0.6</v>
      </c>
      <c r="ML287">
        <f t="shared" si="273"/>
        <v>2.4</v>
      </c>
      <c r="MM287">
        <f t="shared" si="274"/>
        <v>0</v>
      </c>
      <c r="MN287">
        <f t="shared" si="275"/>
        <v>4</v>
      </c>
      <c r="MO287">
        <f t="shared" si="276"/>
        <v>0.5</v>
      </c>
      <c r="MP287">
        <f t="shared" si="277"/>
        <v>2.6666666666666665</v>
      </c>
      <c r="MQ287" t="str">
        <f t="shared" si="278"/>
        <v/>
      </c>
      <c r="MR287" t="str">
        <f t="shared" si="279"/>
        <v/>
      </c>
      <c r="MS287">
        <f t="shared" si="280"/>
        <v>55.428571428571431</v>
      </c>
      <c r="MT287">
        <f t="shared" si="281"/>
        <v>39</v>
      </c>
      <c r="MU287" s="77">
        <f t="shared" si="237"/>
        <v>0</v>
      </c>
      <c r="MV287">
        <f t="shared" si="238"/>
        <v>0</v>
      </c>
      <c r="MW287">
        <v>1</v>
      </c>
      <c r="MX287">
        <v>1</v>
      </c>
      <c r="MY287">
        <f t="shared" si="239"/>
        <v>0</v>
      </c>
      <c r="MZ287">
        <v>1</v>
      </c>
      <c r="NA287">
        <v>1</v>
      </c>
      <c r="NB287">
        <f t="shared" si="240"/>
        <v>1</v>
      </c>
      <c r="NC287">
        <f t="shared" si="241"/>
        <v>0</v>
      </c>
      <c r="ND287">
        <f t="shared" si="242"/>
        <v>0</v>
      </c>
      <c r="NE287">
        <f t="shared" si="243"/>
        <v>0</v>
      </c>
      <c r="NF287">
        <f t="shared" si="244"/>
        <v>0</v>
      </c>
      <c r="NG287">
        <f t="shared" si="245"/>
        <v>0</v>
      </c>
      <c r="NH287" t="str">
        <f t="shared" si="246"/>
        <v/>
      </c>
      <c r="NI287" t="str">
        <f t="shared" si="247"/>
        <v/>
      </c>
      <c r="NJ287" t="str">
        <f t="shared" si="248"/>
        <v/>
      </c>
      <c r="NK287" t="str">
        <f t="shared" si="249"/>
        <v/>
      </c>
      <c r="NL287" t="str">
        <f t="shared" si="250"/>
        <v/>
      </c>
      <c r="NM287" t="str">
        <f t="shared" si="251"/>
        <v/>
      </c>
      <c r="NN287" s="77" t="str">
        <f t="shared" si="252"/>
        <v/>
      </c>
      <c r="NO287" s="77" t="str">
        <f t="shared" si="253"/>
        <v/>
      </c>
      <c r="NP287" s="77" t="str">
        <f t="shared" si="254"/>
        <v/>
      </c>
      <c r="NQ287" s="77" t="str">
        <f t="shared" si="255"/>
        <v/>
      </c>
      <c r="NR287" s="77" t="str">
        <f t="shared" si="256"/>
        <v/>
      </c>
      <c r="NS287" s="77" t="str">
        <f t="shared" si="257"/>
        <v/>
      </c>
      <c r="NT287" s="77" t="str">
        <f t="shared" si="258"/>
        <v/>
      </c>
      <c r="NU287" s="77" t="str">
        <f t="shared" si="259"/>
        <v/>
      </c>
      <c r="NV287" s="77" t="str">
        <f t="shared" si="260"/>
        <v/>
      </c>
      <c r="NW287" s="77" t="e">
        <f>IF(LEN(VLOOKUP(I:I,#REF!, 2, 0))=0, "", VLOOKUP(I:I,#REF!, 2, 0))</f>
        <v>#REF!</v>
      </c>
      <c r="NX287" s="77" t="e">
        <f>IF(LEN(VLOOKUP(I:I,#REF!, 3, 0))=0, "", VLOOKUP(I:I,#REF!, 3, 0))</f>
        <v>#REF!</v>
      </c>
      <c r="NY287" s="77">
        <f t="shared" si="282"/>
        <v>0.66666666666666663</v>
      </c>
      <c r="NZ287" s="77">
        <f t="shared" si="283"/>
        <v>1</v>
      </c>
      <c r="OA287" s="77">
        <f t="shared" si="284"/>
        <v>0</v>
      </c>
      <c r="OB287" s="77">
        <f t="shared" si="261"/>
        <v>0.16666666666666666</v>
      </c>
      <c r="OC287">
        <f t="shared" si="262"/>
        <v>0.5</v>
      </c>
      <c r="OD287" s="77">
        <f t="shared" si="285"/>
        <v>0</v>
      </c>
      <c r="OE287" t="str">
        <f t="shared" si="263"/>
        <v/>
      </c>
      <c r="OF287" t="str">
        <f t="shared" si="264"/>
        <v/>
      </c>
      <c r="OG287" t="str">
        <f t="shared" si="286"/>
        <v/>
      </c>
      <c r="OH287">
        <f t="shared" si="265"/>
        <v>0.41666666666666669</v>
      </c>
      <c r="OI287">
        <f t="shared" si="287"/>
        <v>0.25</v>
      </c>
      <c r="OJ287" s="77">
        <f t="shared" si="288"/>
        <v>0.5</v>
      </c>
      <c r="OK287" t="e">
        <f>IF(LEN(VLOOKUP(I:I,#REF!, 2, 0))=0, "", VLOOKUP(I:I,#REF!, 2, 0))</f>
        <v>#REF!</v>
      </c>
      <c r="OL287" t="e">
        <f>IF(LEN(VLOOKUP(I:I,#REF!, 3, 0))=0, "", VLOOKUP(I:I,#REF!, 3, 0))</f>
        <v>#REF!</v>
      </c>
      <c r="OM287" t="s">
        <v>353</v>
      </c>
      <c r="ON287" t="s">
        <v>353</v>
      </c>
      <c r="OO287" s="161">
        <v>0</v>
      </c>
      <c r="OP287" t="str">
        <f t="shared" si="289"/>
        <v/>
      </c>
      <c r="OQ287">
        <v>0</v>
      </c>
      <c r="OR287">
        <v>10</v>
      </c>
      <c r="OS287">
        <f t="shared" si="290"/>
        <v>10</v>
      </c>
    </row>
    <row r="288" spans="1:409" ht="18" customHeight="1">
      <c r="E288">
        <v>1</v>
      </c>
      <c r="F288" t="s">
        <v>353</v>
      </c>
      <c r="G288" t="s">
        <v>353</v>
      </c>
      <c r="H288" s="112" t="s">
        <v>6764</v>
      </c>
      <c r="I288" s="112" t="s">
        <v>6764</v>
      </c>
      <c r="J288" s="22"/>
      <c r="K288" s="23">
        <v>44272.096747685187</v>
      </c>
      <c r="L288" s="23">
        <v>44274.142858796295</v>
      </c>
      <c r="M288" s="24">
        <v>100</v>
      </c>
      <c r="N288" s="24">
        <v>1</v>
      </c>
      <c r="O288" s="74">
        <v>1</v>
      </c>
      <c r="P288" s="25" t="s">
        <v>313</v>
      </c>
      <c r="Q288" s="24">
        <v>176783</v>
      </c>
      <c r="R288" s="24">
        <v>1</v>
      </c>
      <c r="S288" s="23">
        <v>44274.142875868056</v>
      </c>
      <c r="T288" s="25" t="s">
        <v>314</v>
      </c>
      <c r="U288" s="25" t="s">
        <v>2136</v>
      </c>
      <c r="V288" s="25" t="s">
        <v>2137</v>
      </c>
      <c r="W288" s="25" t="s">
        <v>317</v>
      </c>
      <c r="X288" s="24">
        <v>12.557</v>
      </c>
      <c r="Y288" s="24">
        <v>28.577999999999999</v>
      </c>
      <c r="Z288" s="24">
        <v>29.530999999999999</v>
      </c>
      <c r="AA288" s="24">
        <v>4</v>
      </c>
      <c r="AB288" s="24">
        <v>3</v>
      </c>
      <c r="AC288" s="24">
        <v>1</v>
      </c>
      <c r="AD288" s="24">
        <v>2</v>
      </c>
      <c r="AE288" s="24">
        <v>0</v>
      </c>
      <c r="AF288" s="24">
        <v>1</v>
      </c>
      <c r="AG288" s="24">
        <v>0</v>
      </c>
      <c r="AH288" s="24">
        <v>2</v>
      </c>
      <c r="AI288" s="24">
        <v>1</v>
      </c>
      <c r="AJ288" s="25" t="s">
        <v>6765</v>
      </c>
      <c r="AK288" s="24">
        <v>5.5389999999999997</v>
      </c>
      <c r="AL288" s="24">
        <v>12.308999999999999</v>
      </c>
      <c r="AM288" s="24">
        <v>13.481</v>
      </c>
      <c r="AN288" s="24">
        <v>4</v>
      </c>
      <c r="AO288" s="24">
        <v>3</v>
      </c>
      <c r="AP288" s="24">
        <v>0</v>
      </c>
      <c r="AQ288" s="24">
        <v>8.4529999999999994</v>
      </c>
      <c r="AR288" s="24">
        <v>170.47800000000001</v>
      </c>
      <c r="AS288" s="24">
        <v>171.864</v>
      </c>
      <c r="AT288" s="24">
        <v>5</v>
      </c>
      <c r="AU288" s="24">
        <v>34.856999999999999</v>
      </c>
      <c r="AV288" s="24">
        <v>312.14699999999999</v>
      </c>
      <c r="AW288" s="24">
        <v>312.99099999999999</v>
      </c>
      <c r="AX288" s="24">
        <v>10</v>
      </c>
      <c r="AY288" s="25" t="s">
        <v>6766</v>
      </c>
      <c r="AZ288" s="25" t="s">
        <v>497</v>
      </c>
      <c r="BA288" s="25"/>
      <c r="BB288" s="74">
        <v>0</v>
      </c>
      <c r="BC288" s="25" t="s">
        <v>6767</v>
      </c>
      <c r="BD288" s="24">
        <v>5.14</v>
      </c>
      <c r="BE288" s="24">
        <v>640.33299999999997</v>
      </c>
      <c r="BF288" s="24">
        <v>641.44299999999998</v>
      </c>
      <c r="BG288" s="24">
        <v>9</v>
      </c>
      <c r="BH288" s="24">
        <v>15.739000000000001</v>
      </c>
      <c r="BI288" s="24">
        <v>15.739000000000001</v>
      </c>
      <c r="BJ288" s="24">
        <v>23.337</v>
      </c>
      <c r="BK288" s="24">
        <v>1</v>
      </c>
      <c r="BL288" s="25" t="s">
        <v>800</v>
      </c>
      <c r="BM288" s="24">
        <v>55.106000000000002</v>
      </c>
      <c r="BN288" s="24">
        <v>55.106000000000002</v>
      </c>
      <c r="BO288" s="24">
        <v>56.253</v>
      </c>
      <c r="BP288" s="24">
        <v>1</v>
      </c>
      <c r="BQ288" s="24">
        <v>97</v>
      </c>
      <c r="BR288" s="24">
        <v>64</v>
      </c>
      <c r="BS288" s="24">
        <v>190.81299999999999</v>
      </c>
      <c r="BT288" s="24">
        <v>379.89100000000002</v>
      </c>
      <c r="BU288" s="24">
        <v>381.83</v>
      </c>
      <c r="BV288" s="24">
        <v>6</v>
      </c>
      <c r="BW288" s="25" t="s">
        <v>6768</v>
      </c>
      <c r="BX288" s="25" t="s">
        <v>6224</v>
      </c>
      <c r="BY288" s="25"/>
      <c r="BZ288" s="74">
        <v>0</v>
      </c>
      <c r="CA288" s="25" t="s">
        <v>6769</v>
      </c>
      <c r="CB288" s="24">
        <v>121.456</v>
      </c>
      <c r="CC288" s="24">
        <v>121.456</v>
      </c>
      <c r="CD288" s="24">
        <v>122.54300000000001</v>
      </c>
      <c r="CE288" s="24">
        <v>1</v>
      </c>
      <c r="CF288" s="24">
        <v>99</v>
      </c>
      <c r="CG288" s="24">
        <v>81</v>
      </c>
      <c r="CH288" s="24">
        <v>41.893000000000001</v>
      </c>
      <c r="CI288" s="24">
        <v>131.33600000000001</v>
      </c>
      <c r="CJ288" s="24">
        <v>152.637</v>
      </c>
      <c r="CK288" s="24">
        <v>8</v>
      </c>
      <c r="CL288" s="99" t="s">
        <v>326</v>
      </c>
      <c r="CM288" s="96" t="s">
        <v>322</v>
      </c>
      <c r="CN288" s="24">
        <v>168.06100000000001</v>
      </c>
      <c r="CO288" s="24">
        <v>168.06100000000001</v>
      </c>
      <c r="CP288" s="24">
        <v>169.23500000000001</v>
      </c>
      <c r="CQ288" s="24">
        <v>1</v>
      </c>
      <c r="CR288" s="24">
        <v>87</v>
      </c>
      <c r="CS288" s="24">
        <v>59</v>
      </c>
      <c r="CT288" s="24">
        <v>3</v>
      </c>
      <c r="CU288" s="24">
        <v>1</v>
      </c>
      <c r="CV288" s="25" t="s">
        <v>6770</v>
      </c>
      <c r="CW288" s="24">
        <v>232.14400000000001</v>
      </c>
      <c r="CX288" s="24">
        <v>232.14400000000001</v>
      </c>
      <c r="CY288" s="24">
        <v>233.023</v>
      </c>
      <c r="CZ288" s="24">
        <v>1</v>
      </c>
      <c r="DA288" s="24">
        <v>10.260999999999999</v>
      </c>
      <c r="DB288" s="24">
        <v>11.617000000000001</v>
      </c>
      <c r="DC288" s="24">
        <v>19.914000000000001</v>
      </c>
      <c r="DD288" s="24">
        <v>2</v>
      </c>
      <c r="DE288" s="25" t="s">
        <v>6224</v>
      </c>
      <c r="DF288" s="24">
        <v>61.976999999999997</v>
      </c>
      <c r="DG288" s="24">
        <v>61.976999999999997</v>
      </c>
      <c r="DH288" s="24">
        <v>63.323999999999998</v>
      </c>
      <c r="DI288" s="24">
        <v>1</v>
      </c>
      <c r="DJ288" s="24">
        <v>82</v>
      </c>
      <c r="DK288" s="24">
        <v>52</v>
      </c>
      <c r="DL288" s="24">
        <v>5.4880000000000004</v>
      </c>
      <c r="DM288" s="24">
        <v>393.56299999999999</v>
      </c>
      <c r="DN288" s="24">
        <v>567.25</v>
      </c>
      <c r="DO288" s="24">
        <v>3</v>
      </c>
      <c r="DP288" s="25" t="s">
        <v>6771</v>
      </c>
      <c r="DQ288" s="25" t="s">
        <v>6224</v>
      </c>
      <c r="DR288" s="25"/>
      <c r="DS288" s="74">
        <v>0</v>
      </c>
      <c r="DT288" s="25" t="s">
        <v>6772</v>
      </c>
      <c r="DU288" s="24">
        <v>6.6710000000000003</v>
      </c>
      <c r="DV288" s="24">
        <v>76.546000000000006</v>
      </c>
      <c r="DW288" s="24">
        <v>77.540000000000006</v>
      </c>
      <c r="DX288" s="24">
        <v>2</v>
      </c>
      <c r="DY288" s="24">
        <v>100</v>
      </c>
      <c r="DZ288" s="24">
        <v>85</v>
      </c>
      <c r="EA288" s="24">
        <v>44.509</v>
      </c>
      <c r="EB288" s="24">
        <v>79.102000000000004</v>
      </c>
      <c r="EC288" s="24">
        <v>80.213999999999999</v>
      </c>
      <c r="ED288" s="24">
        <v>4</v>
      </c>
      <c r="EE288" s="96" t="s">
        <v>3930</v>
      </c>
      <c r="EF288" s="96" t="s">
        <v>640</v>
      </c>
      <c r="EG288" s="24">
        <v>173.363</v>
      </c>
      <c r="EH288" s="24">
        <v>173.363</v>
      </c>
      <c r="EI288" s="24">
        <v>174.5</v>
      </c>
      <c r="EJ288" s="24">
        <v>1</v>
      </c>
      <c r="EK288" s="24">
        <v>91</v>
      </c>
      <c r="EL288" s="24">
        <v>85</v>
      </c>
      <c r="EM288" s="24">
        <v>4</v>
      </c>
      <c r="EN288" s="24">
        <v>0</v>
      </c>
      <c r="EO288" s="25" t="s">
        <v>6773</v>
      </c>
      <c r="EP288" s="24">
        <v>5.4139999999999997</v>
      </c>
      <c r="EQ288" s="24">
        <v>33.831000000000003</v>
      </c>
      <c r="ER288" s="24">
        <v>35.069000000000003</v>
      </c>
      <c r="ES288" s="24">
        <v>7</v>
      </c>
      <c r="ET288" s="25" t="s">
        <v>2230</v>
      </c>
      <c r="EU288" s="24">
        <v>334.28699999999998</v>
      </c>
      <c r="EV288" s="24">
        <v>334.28699999999998</v>
      </c>
      <c r="EW288" s="24">
        <v>335.44400000000002</v>
      </c>
      <c r="EX288" s="24">
        <v>1</v>
      </c>
      <c r="EY288" s="24">
        <v>95</v>
      </c>
      <c r="EZ288" s="24">
        <v>100</v>
      </c>
      <c r="FA288" s="24">
        <v>15</v>
      </c>
      <c r="FB288" s="24">
        <v>2384.9810000000002</v>
      </c>
      <c r="FC288" s="24">
        <v>2387.2269999999999</v>
      </c>
      <c r="FD288" s="24">
        <v>27</v>
      </c>
      <c r="FE288" s="25" t="s">
        <v>6774</v>
      </c>
      <c r="FF288" s="24">
        <v>3</v>
      </c>
      <c r="FG288" s="24">
        <v>3</v>
      </c>
      <c r="FH288" s="24">
        <v>3</v>
      </c>
      <c r="FI288" s="24">
        <v>0</v>
      </c>
      <c r="FJ288" s="24">
        <v>1</v>
      </c>
      <c r="FK288" s="24">
        <v>0</v>
      </c>
      <c r="FL288" s="25" t="s">
        <v>313</v>
      </c>
      <c r="FM288" s="25" t="s">
        <v>313</v>
      </c>
      <c r="FN288" s="24">
        <v>1</v>
      </c>
      <c r="FO288" s="24">
        <v>40.756</v>
      </c>
      <c r="FP288" s="24">
        <v>397.4</v>
      </c>
      <c r="FQ288" s="24">
        <v>398.53899999999999</v>
      </c>
      <c r="FR288" s="24">
        <v>30</v>
      </c>
      <c r="FS288" s="25" t="s">
        <v>2425</v>
      </c>
      <c r="FT288" s="25" t="s">
        <v>323</v>
      </c>
      <c r="FU288" s="25"/>
      <c r="FV288" s="74">
        <v>1</v>
      </c>
      <c r="FW288" s="25" t="s">
        <v>6775</v>
      </c>
      <c r="FX288" s="25" t="s">
        <v>345</v>
      </c>
      <c r="FY288" s="24">
        <v>20.32</v>
      </c>
      <c r="FZ288" s="24">
        <v>375.05099999999999</v>
      </c>
      <c r="GA288" s="24">
        <v>376.07600000000002</v>
      </c>
      <c r="GB288" s="24">
        <v>24</v>
      </c>
      <c r="GC288" s="25" t="s">
        <v>6776</v>
      </c>
      <c r="GD288" s="25" t="s">
        <v>341</v>
      </c>
      <c r="GE288" s="25"/>
      <c r="GF288" s="74">
        <v>0</v>
      </c>
      <c r="GG288" s="25" t="s">
        <v>6777</v>
      </c>
      <c r="GH288" s="25" t="s">
        <v>360</v>
      </c>
      <c r="GI288" s="24">
        <v>14.457000000000001</v>
      </c>
      <c r="GJ288" s="24">
        <v>157.001</v>
      </c>
      <c r="GK288" s="24">
        <v>157.834</v>
      </c>
      <c r="GL288" s="24">
        <v>8</v>
      </c>
      <c r="GM288" s="24">
        <v>3</v>
      </c>
      <c r="GN288" s="25" t="s">
        <v>6778</v>
      </c>
      <c r="GO288" s="24">
        <v>3.4780000000000002</v>
      </c>
      <c r="GP288" s="24">
        <v>43.176000000000002</v>
      </c>
      <c r="GQ288" s="24">
        <v>44.47</v>
      </c>
      <c r="GR288" s="24">
        <v>3</v>
      </c>
      <c r="GS288" s="24">
        <v>1</v>
      </c>
      <c r="GT288" s="24">
        <v>4</v>
      </c>
      <c r="GU288" s="24">
        <v>0</v>
      </c>
      <c r="GV288" s="24">
        <v>3</v>
      </c>
      <c r="GW288" s="25" t="s">
        <v>345</v>
      </c>
      <c r="GX288" s="24">
        <v>35.976999999999997</v>
      </c>
      <c r="GY288" s="24">
        <v>150.572</v>
      </c>
      <c r="GZ288" s="24">
        <v>151.49100000000001</v>
      </c>
      <c r="HA288" s="24">
        <v>14</v>
      </c>
      <c r="HB288" s="24">
        <v>3</v>
      </c>
      <c r="HC288" s="24">
        <v>2</v>
      </c>
      <c r="HD288" s="24">
        <v>2</v>
      </c>
      <c r="HE288" s="24">
        <v>1</v>
      </c>
      <c r="HF288" s="24">
        <v>1</v>
      </c>
      <c r="HG288" s="24">
        <v>6</v>
      </c>
      <c r="HH288" s="24">
        <v>6</v>
      </c>
      <c r="HI288" s="25" t="s">
        <v>3684</v>
      </c>
      <c r="HJ288" s="25" t="s">
        <v>3685</v>
      </c>
      <c r="HK288" s="8"/>
      <c r="HL288" s="25" t="s">
        <v>6764</v>
      </c>
      <c r="HM288" s="27"/>
      <c r="HN288" s="27"/>
      <c r="HO288" s="27"/>
      <c r="HP288" s="27"/>
      <c r="HQ288" s="27"/>
      <c r="HR288" s="27"/>
      <c r="HS288" s="27"/>
      <c r="HT288" s="27"/>
      <c r="HU288" s="27"/>
      <c r="HV288" s="27"/>
      <c r="HW288" s="27"/>
      <c r="HX288" s="27"/>
      <c r="HY288" s="27"/>
      <c r="HZ288" s="27"/>
      <c r="IA288" s="27"/>
      <c r="IB288" s="27"/>
      <c r="IC288" s="27"/>
      <c r="ID288" s="27"/>
      <c r="IE288" s="27"/>
      <c r="IF288" s="27"/>
      <c r="IG288" s="27"/>
      <c r="IH288" s="27"/>
      <c r="II288" s="27" t="s">
        <v>320</v>
      </c>
      <c r="IJ288" s="27"/>
      <c r="IK288" s="24">
        <v>-999</v>
      </c>
      <c r="IL288" s="27"/>
      <c r="IM288" s="27" t="s">
        <v>320</v>
      </c>
      <c r="IN288" s="27"/>
      <c r="IO288" s="74">
        <v>-999</v>
      </c>
      <c r="IP288" s="27"/>
      <c r="IQ288" s="27"/>
      <c r="IR288" s="27" t="s">
        <v>320</v>
      </c>
      <c r="IS288" s="27"/>
      <c r="IT288" s="24">
        <v>-999</v>
      </c>
      <c r="IU288" s="27"/>
      <c r="IV288" s="27" t="s">
        <v>320</v>
      </c>
      <c r="IW288" s="27"/>
      <c r="IX288" s="24">
        <v>-999</v>
      </c>
      <c r="IY288" s="27"/>
      <c r="IZ288" s="27"/>
      <c r="JA288" s="27" t="s">
        <v>320</v>
      </c>
      <c r="JB288" s="27"/>
      <c r="JC288" s="24">
        <v>-999</v>
      </c>
      <c r="JD288" s="27"/>
      <c r="JE288" s="27" t="s">
        <v>320</v>
      </c>
      <c r="JF288" s="27"/>
      <c r="JG288" s="24">
        <v>-999</v>
      </c>
      <c r="JH288" s="27"/>
      <c r="JI288" s="27"/>
      <c r="JJ288" s="27"/>
      <c r="JK288" s="27"/>
      <c r="JL288" s="27"/>
      <c r="JM288" s="27"/>
      <c r="JN288" s="27"/>
      <c r="JO288" s="27"/>
      <c r="JP288" s="27"/>
      <c r="JQ288" s="27"/>
      <c r="JR288" s="27"/>
      <c r="JS288" s="27"/>
      <c r="JT288" s="27"/>
      <c r="JU288" s="27"/>
      <c r="JV288" s="27"/>
      <c r="JW288" s="27"/>
      <c r="JX288" s="27"/>
      <c r="JY288" s="27"/>
      <c r="JZ288" s="27"/>
      <c r="KA288" s="27"/>
      <c r="KB288" s="27"/>
      <c r="KC288" s="27"/>
      <c r="KD288" s="27"/>
      <c r="KE288" s="27"/>
      <c r="KF288" s="27"/>
      <c r="KG288" s="27"/>
      <c r="KH288" s="27"/>
      <c r="KI288" s="27"/>
      <c r="KJ288" s="27"/>
      <c r="KK288" s="27"/>
      <c r="KL288" s="27"/>
      <c r="KM288" s="27"/>
      <c r="KN288" s="27"/>
      <c r="KO288" s="27"/>
      <c r="KP288" s="27"/>
      <c r="KQ288" s="27"/>
      <c r="KR288" s="27"/>
      <c r="KS288" s="27"/>
      <c r="KT288" s="27"/>
      <c r="KU288" s="27"/>
      <c r="KV288" s="27"/>
      <c r="KW288" s="27"/>
      <c r="KX288" s="27"/>
      <c r="KY288" s="27"/>
      <c r="KZ288" s="27"/>
      <c r="LA288" s="27"/>
      <c r="LB288" s="27"/>
      <c r="LC288" s="27"/>
      <c r="LD288" s="27"/>
      <c r="LE288" s="27"/>
      <c r="LF288" s="27"/>
      <c r="LG288" s="27"/>
      <c r="LH288" s="27"/>
      <c r="LI288" s="27"/>
      <c r="LJ288" s="27"/>
      <c r="LK288" s="27"/>
      <c r="LL288" s="27"/>
      <c r="LM288" s="27"/>
      <c r="LN288" s="27"/>
      <c r="LO288" s="27"/>
      <c r="LP288" s="27"/>
      <c r="LQ288" s="27"/>
      <c r="LR288" s="27"/>
      <c r="LS288" s="27"/>
      <c r="LT288" s="27"/>
      <c r="LU288" s="27"/>
      <c r="LV288" s="27"/>
      <c r="LW288" s="27"/>
      <c r="LX288" s="27"/>
      <c r="LY288" s="27"/>
      <c r="LZ288" s="27"/>
      <c r="MA288">
        <f t="shared" si="233"/>
        <v>6</v>
      </c>
      <c r="MB288" t="str">
        <f t="shared" si="234"/>
        <v/>
      </c>
      <c r="MC288">
        <f t="shared" si="235"/>
        <v>9</v>
      </c>
      <c r="MD288" t="str">
        <f t="shared" si="236"/>
        <v/>
      </c>
      <c r="ME288" t="str">
        <f t="shared" si="266"/>
        <v/>
      </c>
      <c r="MF288">
        <f t="shared" si="267"/>
        <v>1</v>
      </c>
      <c r="MG288" t="str">
        <f t="shared" si="268"/>
        <v/>
      </c>
      <c r="MH288">
        <f t="shared" si="269"/>
        <v>1.8</v>
      </c>
      <c r="MI288" t="str">
        <f t="shared" si="270"/>
        <v/>
      </c>
      <c r="MJ288" t="str">
        <f t="shared" si="271"/>
        <v/>
      </c>
      <c r="MK288">
        <f t="shared" si="272"/>
        <v>0.4</v>
      </c>
      <c r="ML288">
        <f t="shared" si="273"/>
        <v>3.2</v>
      </c>
      <c r="MM288">
        <f t="shared" si="274"/>
        <v>0</v>
      </c>
      <c r="MN288">
        <f t="shared" si="275"/>
        <v>4</v>
      </c>
      <c r="MO288">
        <f t="shared" si="276"/>
        <v>0.33333333333333331</v>
      </c>
      <c r="MP288">
        <f t="shared" si="277"/>
        <v>3.3333333333333335</v>
      </c>
      <c r="MQ288" t="str">
        <f t="shared" si="278"/>
        <v/>
      </c>
      <c r="MR288" t="str">
        <f t="shared" si="279"/>
        <v/>
      </c>
      <c r="MS288">
        <f t="shared" si="280"/>
        <v>93</v>
      </c>
      <c r="MT288">
        <f t="shared" si="281"/>
        <v>75.142857142857139</v>
      </c>
      <c r="MU288" s="77">
        <f t="shared" si="237"/>
        <v>0</v>
      </c>
      <c r="MV288">
        <f t="shared" si="238"/>
        <v>0</v>
      </c>
      <c r="MW288">
        <v>0</v>
      </c>
      <c r="MX288">
        <v>1</v>
      </c>
      <c r="MY288">
        <f t="shared" si="239"/>
        <v>0</v>
      </c>
      <c r="MZ288">
        <v>1</v>
      </c>
      <c r="NA288">
        <v>0</v>
      </c>
      <c r="NB288">
        <f t="shared" si="240"/>
        <v>1</v>
      </c>
      <c r="NC288">
        <f t="shared" si="241"/>
        <v>0</v>
      </c>
      <c r="ND288">
        <f t="shared" si="242"/>
        <v>0</v>
      </c>
      <c r="NE288">
        <f t="shared" si="243"/>
        <v>0</v>
      </c>
      <c r="NF288">
        <f t="shared" si="244"/>
        <v>0</v>
      </c>
      <c r="NG288">
        <f t="shared" si="245"/>
        <v>1</v>
      </c>
      <c r="NH288" t="str">
        <f t="shared" si="246"/>
        <v/>
      </c>
      <c r="NI288" t="str">
        <f t="shared" si="247"/>
        <v/>
      </c>
      <c r="NJ288" t="str">
        <f t="shared" si="248"/>
        <v/>
      </c>
      <c r="NK288" t="str">
        <f t="shared" si="249"/>
        <v/>
      </c>
      <c r="NL288" t="str">
        <f t="shared" si="250"/>
        <v/>
      </c>
      <c r="NM288" t="str">
        <f t="shared" si="251"/>
        <v/>
      </c>
      <c r="NN288" s="77" t="str">
        <f t="shared" si="252"/>
        <v/>
      </c>
      <c r="NO288" s="77" t="str">
        <f t="shared" si="253"/>
        <v/>
      </c>
      <c r="NP288" s="77" t="str">
        <f t="shared" si="254"/>
        <v/>
      </c>
      <c r="NQ288" s="77" t="str">
        <f t="shared" si="255"/>
        <v/>
      </c>
      <c r="NR288" s="77" t="str">
        <f t="shared" si="256"/>
        <v/>
      </c>
      <c r="NS288" s="77" t="str">
        <f t="shared" si="257"/>
        <v/>
      </c>
      <c r="NT288" s="77" t="str">
        <f t="shared" si="258"/>
        <v/>
      </c>
      <c r="NU288" s="77" t="str">
        <f t="shared" si="259"/>
        <v/>
      </c>
      <c r="NV288" s="77" t="str">
        <f t="shared" si="260"/>
        <v/>
      </c>
      <c r="NW288" s="77" t="e">
        <f>IF(LEN(VLOOKUP(I:I,#REF!, 2, 0))=0, "", VLOOKUP(I:I,#REF!, 2, 0))</f>
        <v>#REF!</v>
      </c>
      <c r="NX288" s="77" t="e">
        <f>IF(LEN(VLOOKUP(I:I,#REF!, 3, 0))=0, "", VLOOKUP(I:I,#REF!, 3, 0))</f>
        <v>#REF!</v>
      </c>
      <c r="NY288" s="77">
        <f t="shared" si="282"/>
        <v>0.33333333333333331</v>
      </c>
      <c r="NZ288" s="77">
        <f t="shared" si="283"/>
        <v>0.5</v>
      </c>
      <c r="OA288" s="77">
        <f t="shared" si="284"/>
        <v>0</v>
      </c>
      <c r="OB288" s="77">
        <f t="shared" si="261"/>
        <v>0.33333333333333331</v>
      </c>
      <c r="OC288">
        <f t="shared" si="262"/>
        <v>0.5</v>
      </c>
      <c r="OD288" s="77">
        <f t="shared" si="285"/>
        <v>0.25</v>
      </c>
      <c r="OE288" t="str">
        <f t="shared" si="263"/>
        <v/>
      </c>
      <c r="OF288" t="str">
        <f t="shared" si="264"/>
        <v/>
      </c>
      <c r="OG288" t="str">
        <f t="shared" si="286"/>
        <v/>
      </c>
      <c r="OH288">
        <f t="shared" si="265"/>
        <v>0.33333333333333331</v>
      </c>
      <c r="OI288">
        <f t="shared" si="287"/>
        <v>0.25</v>
      </c>
      <c r="OJ288" s="77">
        <f t="shared" si="288"/>
        <v>0.375</v>
      </c>
      <c r="OK288" t="e">
        <f>IF(LEN(VLOOKUP(I:I,#REF!, 2, 0))=0, "", VLOOKUP(I:I,#REF!, 2, 0))</f>
        <v>#REF!</v>
      </c>
      <c r="OL288" t="e">
        <f>IF(LEN(VLOOKUP(I:I,#REF!, 3, 0))=0, "", VLOOKUP(I:I,#REF!, 3, 0))</f>
        <v>#REF!</v>
      </c>
      <c r="OM288" t="s">
        <v>353</v>
      </c>
      <c r="ON288" t="s">
        <v>353</v>
      </c>
      <c r="OO288" s="161">
        <v>0</v>
      </c>
      <c r="OP288" t="str">
        <f t="shared" si="289"/>
        <v/>
      </c>
      <c r="OQ288">
        <v>0</v>
      </c>
      <c r="OR288">
        <v>10</v>
      </c>
      <c r="OS288">
        <f t="shared" si="290"/>
        <v>4</v>
      </c>
    </row>
    <row r="289" spans="1:409" ht="18" customHeight="1">
      <c r="C289">
        <v>1</v>
      </c>
      <c r="E289">
        <v>1</v>
      </c>
      <c r="F289" t="s">
        <v>353</v>
      </c>
      <c r="G289" t="s">
        <v>353</v>
      </c>
      <c r="H289" s="112" t="s">
        <v>6779</v>
      </c>
      <c r="I289" s="112" t="s">
        <v>6779</v>
      </c>
      <c r="J289" s="22"/>
      <c r="K289" s="23">
        <v>44270.494513888887</v>
      </c>
      <c r="L289" s="23">
        <v>44273.578993055555</v>
      </c>
      <c r="M289" s="24">
        <v>49</v>
      </c>
      <c r="N289" s="24">
        <v>1</v>
      </c>
      <c r="O289" s="74">
        <v>1</v>
      </c>
      <c r="P289" s="25" t="s">
        <v>313</v>
      </c>
      <c r="Q289" s="24">
        <v>266498</v>
      </c>
      <c r="R289" s="24">
        <v>0</v>
      </c>
      <c r="S289" s="23">
        <v>44280.579020300924</v>
      </c>
      <c r="T289" s="25" t="s">
        <v>314</v>
      </c>
      <c r="U289" s="25" t="s">
        <v>2136</v>
      </c>
      <c r="V289" s="25" t="s">
        <v>2137</v>
      </c>
      <c r="W289" s="25" t="s">
        <v>979</v>
      </c>
      <c r="X289" s="24">
        <v>10.853999999999999</v>
      </c>
      <c r="Y289" s="24">
        <v>27.376000000000001</v>
      </c>
      <c r="Z289" s="24">
        <v>28.54</v>
      </c>
      <c r="AA289" s="24">
        <v>4</v>
      </c>
      <c r="AB289" s="24">
        <v>4</v>
      </c>
      <c r="AC289" s="24">
        <v>0</v>
      </c>
      <c r="AD289" s="24">
        <v>1</v>
      </c>
      <c r="AE289" s="24">
        <v>0</v>
      </c>
      <c r="AF289" s="24">
        <v>2</v>
      </c>
      <c r="AG289" s="24">
        <v>2</v>
      </c>
      <c r="AH289" s="24">
        <v>1</v>
      </c>
      <c r="AI289" s="24">
        <v>1</v>
      </c>
      <c r="AJ289" s="25" t="s">
        <v>6780</v>
      </c>
      <c r="AK289" s="24">
        <v>6.74</v>
      </c>
      <c r="AL289" s="24">
        <v>23.63</v>
      </c>
      <c r="AM289" s="24">
        <v>24.709</v>
      </c>
      <c r="AN289" s="24">
        <v>4</v>
      </c>
      <c r="AO289" s="24">
        <v>4</v>
      </c>
      <c r="AP289" s="24">
        <v>0</v>
      </c>
      <c r="AQ289" s="24">
        <v>17.983000000000001</v>
      </c>
      <c r="AR289" s="24">
        <v>185.869</v>
      </c>
      <c r="AS289" s="24">
        <v>187.25</v>
      </c>
      <c r="AT289" s="24">
        <v>3</v>
      </c>
      <c r="AU289" s="24">
        <v>59.66</v>
      </c>
      <c r="AV289" s="24">
        <v>66.941000000000003</v>
      </c>
      <c r="AW289" s="24">
        <v>69.588999999999999</v>
      </c>
      <c r="AX289" s="24">
        <v>3</v>
      </c>
      <c r="AY289" s="25" t="s">
        <v>389</v>
      </c>
      <c r="AZ289" s="25" t="s">
        <v>320</v>
      </c>
      <c r="BA289" s="25"/>
      <c r="BB289" s="74">
        <v>-888</v>
      </c>
      <c r="BC289" s="25" t="s">
        <v>389</v>
      </c>
      <c r="BD289" s="24">
        <v>289.46600000000001</v>
      </c>
      <c r="BE289" s="24">
        <v>946.125</v>
      </c>
      <c r="BF289" s="24">
        <v>958.07799999999997</v>
      </c>
      <c r="BG289" s="24">
        <v>2</v>
      </c>
      <c r="BH289" s="24">
        <v>29.954000000000001</v>
      </c>
      <c r="BI289" s="24">
        <v>32.459000000000003</v>
      </c>
      <c r="BJ289" s="24">
        <v>35.197000000000003</v>
      </c>
      <c r="BK289" s="24">
        <v>2</v>
      </c>
      <c r="BL289" s="25" t="s">
        <v>377</v>
      </c>
      <c r="BM289" s="24">
        <v>63.081000000000003</v>
      </c>
      <c r="BN289" s="24">
        <v>63.081000000000003</v>
      </c>
      <c r="BO289" s="24">
        <v>64.027000000000001</v>
      </c>
      <c r="BP289" s="24">
        <v>1</v>
      </c>
      <c r="BQ289" s="24">
        <v>100</v>
      </c>
      <c r="BR289" s="24">
        <v>100</v>
      </c>
      <c r="BS289" s="24">
        <v>93.501000000000005</v>
      </c>
      <c r="BT289" s="24">
        <v>109.599</v>
      </c>
      <c r="BU289" s="24">
        <v>113.52800000000001</v>
      </c>
      <c r="BV289" s="24">
        <v>2</v>
      </c>
      <c r="BW289" s="25" t="s">
        <v>368</v>
      </c>
      <c r="BX289" s="25" t="s">
        <v>368</v>
      </c>
      <c r="BY289" s="25"/>
      <c r="BZ289" s="74">
        <v>0</v>
      </c>
      <c r="CA289" s="25" t="s">
        <v>336</v>
      </c>
      <c r="CB289" s="24">
        <v>0</v>
      </c>
      <c r="CC289" s="24">
        <v>0</v>
      </c>
      <c r="CD289" s="24">
        <v>282.65800000000002</v>
      </c>
      <c r="CE289" s="24">
        <v>0</v>
      </c>
      <c r="CF289" s="24">
        <v>100</v>
      </c>
      <c r="CG289" s="24">
        <v>100</v>
      </c>
      <c r="CH289" s="24">
        <v>14.945</v>
      </c>
      <c r="CI289" s="24">
        <v>219.29300000000001</v>
      </c>
      <c r="CJ289" s="24">
        <v>236.36099999999999</v>
      </c>
      <c r="CK289" s="24">
        <v>10</v>
      </c>
      <c r="CL289" s="99" t="s">
        <v>417</v>
      </c>
      <c r="CM289" s="96" t="s">
        <v>3827</v>
      </c>
      <c r="CN289" s="24">
        <v>0</v>
      </c>
      <c r="CO289" s="24">
        <v>0</v>
      </c>
      <c r="CP289" s="24">
        <v>179.65299999999999</v>
      </c>
      <c r="CQ289" s="24">
        <v>0</v>
      </c>
      <c r="CR289" s="24">
        <v>100</v>
      </c>
      <c r="CS289" s="24">
        <v>100</v>
      </c>
      <c r="CT289" s="24">
        <v>4</v>
      </c>
      <c r="CU289" s="24">
        <v>0</v>
      </c>
      <c r="CV289" s="25" t="s">
        <v>576</v>
      </c>
      <c r="CW289" s="24">
        <v>261.072</v>
      </c>
      <c r="CX289" s="24">
        <v>261.072</v>
      </c>
      <c r="CY289" s="24">
        <v>262.14100000000002</v>
      </c>
      <c r="CZ289" s="24">
        <v>1</v>
      </c>
      <c r="DA289" s="24">
        <v>11.958</v>
      </c>
      <c r="DB289" s="24">
        <v>11.958</v>
      </c>
      <c r="DC289" s="24">
        <v>16.18</v>
      </c>
      <c r="DD289" s="24">
        <v>1</v>
      </c>
      <c r="DE289" s="25" t="s">
        <v>326</v>
      </c>
      <c r="DF289" s="24">
        <v>83.613</v>
      </c>
      <c r="DG289" s="24">
        <v>83.613</v>
      </c>
      <c r="DH289" s="24">
        <v>84.388999999999996</v>
      </c>
      <c r="DI289" s="24">
        <v>1</v>
      </c>
      <c r="DJ289" s="24">
        <v>100</v>
      </c>
      <c r="DK289" s="24">
        <v>100</v>
      </c>
      <c r="DL289" s="24">
        <v>265.858</v>
      </c>
      <c r="DM289" s="24">
        <v>272.84699999999998</v>
      </c>
      <c r="DN289" s="24">
        <v>300.33999999999997</v>
      </c>
      <c r="DO289" s="24">
        <v>2</v>
      </c>
      <c r="DP289" s="25" t="s">
        <v>377</v>
      </c>
      <c r="DQ289" s="25" t="s">
        <v>377</v>
      </c>
      <c r="DR289" s="25"/>
      <c r="DS289" s="74">
        <v>0</v>
      </c>
      <c r="DT289" s="25" t="s">
        <v>6781</v>
      </c>
      <c r="DU289" s="24">
        <v>0</v>
      </c>
      <c r="DV289" s="24">
        <v>0</v>
      </c>
      <c r="DW289" s="24">
        <v>83.652000000000001</v>
      </c>
      <c r="DX289" s="24">
        <v>0</v>
      </c>
      <c r="DY289" s="24">
        <v>100</v>
      </c>
      <c r="DZ289" s="24">
        <v>100</v>
      </c>
      <c r="EA289" s="24">
        <v>12.404999999999999</v>
      </c>
      <c r="EB289" s="24">
        <v>42.488999999999997</v>
      </c>
      <c r="EC289" s="24">
        <v>43.542999999999999</v>
      </c>
      <c r="ED289" s="24">
        <v>7</v>
      </c>
      <c r="EE289" s="96" t="s">
        <v>1269</v>
      </c>
      <c r="EF289" s="96" t="s">
        <v>413</v>
      </c>
      <c r="EG289" s="24">
        <v>0</v>
      </c>
      <c r="EH289" s="24">
        <v>0</v>
      </c>
      <c r="EI289" s="24">
        <v>210.66399999999999</v>
      </c>
      <c r="EJ289" s="24">
        <v>0</v>
      </c>
      <c r="EK289" s="24">
        <v>100</v>
      </c>
      <c r="EL289" s="24">
        <v>100</v>
      </c>
      <c r="EM289" s="24">
        <v>4</v>
      </c>
      <c r="EN289" s="24">
        <v>0</v>
      </c>
      <c r="EO289" s="25" t="s">
        <v>6782</v>
      </c>
      <c r="EP289" s="24">
        <v>18.231999999999999</v>
      </c>
      <c r="EQ289" s="24">
        <v>21.32</v>
      </c>
      <c r="ER289" s="24">
        <v>26.677</v>
      </c>
      <c r="ES289" s="24">
        <v>3</v>
      </c>
      <c r="ET289" s="25" t="s">
        <v>4240</v>
      </c>
      <c r="EU289" s="24">
        <v>0</v>
      </c>
      <c r="EV289" s="24">
        <v>0</v>
      </c>
      <c r="EW289" s="24">
        <v>285.66199999999998</v>
      </c>
      <c r="EX289" s="24">
        <v>0</v>
      </c>
      <c r="EY289" s="24">
        <v>100</v>
      </c>
      <c r="EZ289" s="24">
        <v>100</v>
      </c>
      <c r="FA289" s="24">
        <v>11.569000000000001</v>
      </c>
      <c r="FB289" s="24">
        <v>79.016999999999996</v>
      </c>
      <c r="FC289" s="24">
        <v>79.599999999999994</v>
      </c>
      <c r="FD289" s="24">
        <v>8</v>
      </c>
      <c r="FE289" s="25" t="s">
        <v>6783</v>
      </c>
      <c r="FF289" s="24">
        <v>2</v>
      </c>
      <c r="FG289" s="24">
        <v>2</v>
      </c>
      <c r="FH289" s="24">
        <v>4</v>
      </c>
      <c r="FI289" s="24">
        <v>0</v>
      </c>
      <c r="FJ289" s="24">
        <v>1</v>
      </c>
      <c r="FK289" s="24">
        <v>0</v>
      </c>
      <c r="FL289" s="25" t="s">
        <v>336</v>
      </c>
      <c r="FM289" s="25" t="s">
        <v>1047</v>
      </c>
      <c r="FN289" s="24">
        <v>1</v>
      </c>
      <c r="FO289" s="24">
        <v>3.089</v>
      </c>
      <c r="FP289" s="24">
        <v>103.895</v>
      </c>
      <c r="FQ289" s="24">
        <v>106.348</v>
      </c>
      <c r="FR289" s="24">
        <v>7</v>
      </c>
      <c r="FS289" s="25" t="s">
        <v>331</v>
      </c>
      <c r="FT289" s="25" t="s">
        <v>331</v>
      </c>
      <c r="FU289" s="25"/>
      <c r="FV289" s="74">
        <v>0</v>
      </c>
      <c r="FW289" s="25" t="s">
        <v>6784</v>
      </c>
      <c r="FX289" s="25" t="s">
        <v>360</v>
      </c>
      <c r="FY289" s="25" t="s">
        <v>353</v>
      </c>
      <c r="FZ289" s="25" t="s">
        <v>353</v>
      </c>
      <c r="GA289" s="25" t="s">
        <v>353</v>
      </c>
      <c r="GB289" s="25" t="s">
        <v>353</v>
      </c>
      <c r="GC289" s="25" t="s">
        <v>353</v>
      </c>
      <c r="GD289" s="25" t="s">
        <v>320</v>
      </c>
      <c r="GE289" s="25"/>
      <c r="GF289" s="74">
        <v>-999</v>
      </c>
      <c r="GG289" s="25" t="s">
        <v>353</v>
      </c>
      <c r="GH289" s="25" t="s">
        <v>353</v>
      </c>
      <c r="GI289" s="25" t="s">
        <v>353</v>
      </c>
      <c r="GJ289" s="25" t="s">
        <v>353</v>
      </c>
      <c r="GK289" s="25" t="s">
        <v>353</v>
      </c>
      <c r="GL289" s="25" t="s">
        <v>353</v>
      </c>
      <c r="GM289" s="25" t="s">
        <v>353</v>
      </c>
      <c r="GN289" s="25" t="s">
        <v>353</v>
      </c>
      <c r="GO289" s="25" t="s">
        <v>353</v>
      </c>
      <c r="GP289" s="25" t="s">
        <v>353</v>
      </c>
      <c r="GQ289" s="25" t="s">
        <v>353</v>
      </c>
      <c r="GR289" s="25" t="s">
        <v>353</v>
      </c>
      <c r="GS289" s="25" t="s">
        <v>353</v>
      </c>
      <c r="GT289" s="25" t="s">
        <v>353</v>
      </c>
      <c r="GU289" s="25" t="s">
        <v>353</v>
      </c>
      <c r="GV289" s="25" t="s">
        <v>353</v>
      </c>
      <c r="GW289" s="25" t="s">
        <v>353</v>
      </c>
      <c r="GX289" s="25" t="s">
        <v>353</v>
      </c>
      <c r="GY289" s="25" t="s">
        <v>353</v>
      </c>
      <c r="GZ289" s="25" t="s">
        <v>353</v>
      </c>
      <c r="HA289" s="25" t="s">
        <v>353</v>
      </c>
      <c r="HB289" s="25" t="s">
        <v>353</v>
      </c>
      <c r="HC289" s="25" t="s">
        <v>353</v>
      </c>
      <c r="HD289" s="25" t="s">
        <v>353</v>
      </c>
      <c r="HE289" s="25" t="s">
        <v>353</v>
      </c>
      <c r="HF289" s="25" t="s">
        <v>353</v>
      </c>
      <c r="HG289" s="25" t="s">
        <v>353</v>
      </c>
      <c r="HH289" s="25" t="s">
        <v>353</v>
      </c>
      <c r="HI289" s="25" t="s">
        <v>3684</v>
      </c>
      <c r="HJ289" s="25" t="s">
        <v>3685</v>
      </c>
      <c r="HK289" s="8"/>
      <c r="HL289" s="25" t="s">
        <v>6779</v>
      </c>
      <c r="HM289" s="27"/>
      <c r="HN289" s="27"/>
      <c r="HO289" s="27"/>
      <c r="HP289" s="27"/>
      <c r="HQ289" s="27"/>
      <c r="HR289" s="27"/>
      <c r="HS289" s="27"/>
      <c r="HT289" s="27"/>
      <c r="HU289" s="27"/>
      <c r="HV289" s="27"/>
      <c r="HW289" s="27"/>
      <c r="HX289" s="27"/>
      <c r="HY289" s="27"/>
      <c r="HZ289" s="27"/>
      <c r="IA289" s="27"/>
      <c r="IB289" s="27"/>
      <c r="IC289" s="27"/>
      <c r="ID289" s="27"/>
      <c r="IE289" s="27"/>
      <c r="IF289" s="27"/>
      <c r="IG289" s="27"/>
      <c r="IH289" s="27"/>
      <c r="II289" s="27" t="s">
        <v>320</v>
      </c>
      <c r="IJ289" s="27"/>
      <c r="IK289" s="24">
        <v>-999</v>
      </c>
      <c r="IL289" s="27"/>
      <c r="IM289" s="27" t="s">
        <v>320</v>
      </c>
      <c r="IN289" s="27"/>
      <c r="IO289" s="74">
        <v>-999</v>
      </c>
      <c r="IP289" s="27"/>
      <c r="IQ289" s="27"/>
      <c r="IR289" s="27" t="s">
        <v>320</v>
      </c>
      <c r="IS289" s="27"/>
      <c r="IT289" s="24">
        <v>-999</v>
      </c>
      <c r="IU289" s="27"/>
      <c r="IV289" s="27" t="s">
        <v>320</v>
      </c>
      <c r="IW289" s="27"/>
      <c r="IX289" s="24">
        <v>-999</v>
      </c>
      <c r="IY289" s="27"/>
      <c r="IZ289" s="27"/>
      <c r="JA289" s="27" t="s">
        <v>320</v>
      </c>
      <c r="JB289" s="27"/>
      <c r="JC289" s="24">
        <v>-999</v>
      </c>
      <c r="JD289" s="27"/>
      <c r="JE289" s="27" t="s">
        <v>320</v>
      </c>
      <c r="JF289" s="27"/>
      <c r="JG289" s="24">
        <v>-999</v>
      </c>
      <c r="JH289" s="27"/>
      <c r="JI289" s="27"/>
      <c r="JJ289" s="27"/>
      <c r="JK289" s="27"/>
      <c r="JL289" s="27"/>
      <c r="JM289" s="27"/>
      <c r="JN289" s="27"/>
      <c r="JO289" s="27"/>
      <c r="JP289" s="27"/>
      <c r="JQ289" s="27"/>
      <c r="JR289" s="27"/>
      <c r="JS289" s="27"/>
      <c r="JT289" s="27"/>
      <c r="JU289" s="27"/>
      <c r="JV289" s="27"/>
      <c r="JW289" s="27"/>
      <c r="JX289" s="27"/>
      <c r="JY289" s="27"/>
      <c r="JZ289" s="27"/>
      <c r="KA289" s="27"/>
      <c r="KB289" s="27"/>
      <c r="KC289" s="27"/>
      <c r="KD289" s="27"/>
      <c r="KE289" s="27"/>
      <c r="KF289" s="27"/>
      <c r="KG289" s="27"/>
      <c r="KH289" s="27"/>
      <c r="KI289" s="27"/>
      <c r="KJ289" s="27"/>
      <c r="KK289" s="27"/>
      <c r="KL289" s="27"/>
      <c r="KM289" s="27"/>
      <c r="KN289" s="27"/>
      <c r="KO289" s="27"/>
      <c r="KP289" s="27"/>
      <c r="KQ289" s="27"/>
      <c r="KR289" s="27"/>
      <c r="KS289" s="27"/>
      <c r="KT289" s="27"/>
      <c r="KU289" s="27"/>
      <c r="KV289" s="27"/>
      <c r="KW289" s="27"/>
      <c r="KX289" s="27"/>
      <c r="KY289" s="27"/>
      <c r="KZ289" s="27"/>
      <c r="LA289" s="27"/>
      <c r="LB289" s="27"/>
      <c r="LC289" s="27"/>
      <c r="LD289" s="27"/>
      <c r="LE289" s="27"/>
      <c r="LF289" s="27"/>
      <c r="LG289" s="27"/>
      <c r="LH289" s="27"/>
      <c r="LI289" s="27"/>
      <c r="LJ289" s="27"/>
      <c r="LK289" s="27"/>
      <c r="LL289" s="27"/>
      <c r="LM289" s="27"/>
      <c r="LN289" s="27"/>
      <c r="LO289" s="27"/>
      <c r="LP289" s="27"/>
      <c r="LQ289" s="27"/>
      <c r="LR289" s="27"/>
      <c r="LS289" s="27"/>
      <c r="LT289" s="27"/>
      <c r="LU289" s="27"/>
      <c r="LV289" s="27"/>
      <c r="LW289" s="27"/>
      <c r="LX289" s="27"/>
      <c r="LY289" s="27"/>
      <c r="LZ289" s="27"/>
      <c r="MA289">
        <f t="shared" si="233"/>
        <v>7</v>
      </c>
      <c r="MB289" t="str">
        <f t="shared" si="234"/>
        <v/>
      </c>
      <c r="MC289" t="str">
        <f t="shared" si="235"/>
        <v/>
      </c>
      <c r="MD289" t="str">
        <f t="shared" si="236"/>
        <v/>
      </c>
      <c r="ME289" t="str">
        <f t="shared" si="266"/>
        <v/>
      </c>
      <c r="MF289">
        <f t="shared" si="267"/>
        <v>1.1666666666666667</v>
      </c>
      <c r="MG289" t="str">
        <f t="shared" si="268"/>
        <v/>
      </c>
      <c r="MH289" t="str">
        <f t="shared" si="269"/>
        <v/>
      </c>
      <c r="MI289" t="str">
        <f t="shared" si="270"/>
        <v/>
      </c>
      <c r="MJ289" t="str">
        <f t="shared" si="271"/>
        <v/>
      </c>
      <c r="MK289">
        <f t="shared" si="272"/>
        <v>0</v>
      </c>
      <c r="ML289">
        <f t="shared" si="273"/>
        <v>4</v>
      </c>
      <c r="MM289" t="str">
        <f t="shared" si="274"/>
        <v/>
      </c>
      <c r="MN289" t="str">
        <f t="shared" si="275"/>
        <v/>
      </c>
      <c r="MO289">
        <f t="shared" si="276"/>
        <v>0</v>
      </c>
      <c r="MP289">
        <f t="shared" si="277"/>
        <v>4</v>
      </c>
      <c r="MQ289" t="str">
        <f t="shared" si="278"/>
        <v/>
      </c>
      <c r="MR289" t="str">
        <f t="shared" si="279"/>
        <v/>
      </c>
      <c r="MS289">
        <f t="shared" si="280"/>
        <v>100</v>
      </c>
      <c r="MT289">
        <f t="shared" si="281"/>
        <v>100</v>
      </c>
      <c r="MU289" s="77">
        <f t="shared" si="237"/>
        <v>0</v>
      </c>
      <c r="MV289">
        <f t="shared" si="238"/>
        <v>0</v>
      </c>
      <c r="MW289">
        <v>0</v>
      </c>
      <c r="MX289">
        <v>0</v>
      </c>
      <c r="MY289">
        <f t="shared" si="239"/>
        <v>0</v>
      </c>
      <c r="MZ289">
        <v>0</v>
      </c>
      <c r="NA289">
        <v>0</v>
      </c>
      <c r="NB289">
        <f t="shared" si="240"/>
        <v>0</v>
      </c>
      <c r="NC289">
        <f t="shared" si="241"/>
        <v>0</v>
      </c>
      <c r="ND289" t="str">
        <f t="shared" si="242"/>
        <v/>
      </c>
      <c r="NE289" t="str">
        <f t="shared" si="243"/>
        <v/>
      </c>
      <c r="NF289" t="str">
        <f t="shared" si="244"/>
        <v/>
      </c>
      <c r="NG289" t="str">
        <f t="shared" si="245"/>
        <v/>
      </c>
      <c r="NH289" t="str">
        <f t="shared" si="246"/>
        <v/>
      </c>
      <c r="NI289" t="str">
        <f t="shared" si="247"/>
        <v/>
      </c>
      <c r="NJ289" t="str">
        <f t="shared" si="248"/>
        <v/>
      </c>
      <c r="NK289" t="str">
        <f t="shared" si="249"/>
        <v/>
      </c>
      <c r="NL289" t="str">
        <f t="shared" si="250"/>
        <v/>
      </c>
      <c r="NM289" t="str">
        <f t="shared" si="251"/>
        <v/>
      </c>
      <c r="NN289" s="77" t="str">
        <f t="shared" si="252"/>
        <v/>
      </c>
      <c r="NO289" s="77" t="str">
        <f t="shared" si="253"/>
        <v/>
      </c>
      <c r="NP289" s="77" t="str">
        <f t="shared" si="254"/>
        <v/>
      </c>
      <c r="NQ289" s="77" t="str">
        <f t="shared" si="255"/>
        <v/>
      </c>
      <c r="NR289" s="77" t="str">
        <f t="shared" si="256"/>
        <v/>
      </c>
      <c r="NS289" s="77" t="str">
        <f t="shared" si="257"/>
        <v/>
      </c>
      <c r="NT289" s="77" t="str">
        <f t="shared" si="258"/>
        <v/>
      </c>
      <c r="NU289" s="77" t="str">
        <f t="shared" si="259"/>
        <v/>
      </c>
      <c r="NV289" s="77" t="str">
        <f t="shared" si="260"/>
        <v/>
      </c>
      <c r="NW289" s="77" t="e">
        <f>IF(LEN(VLOOKUP(I:I,#REF!, 2, 0))=0, "", VLOOKUP(I:I,#REF!, 2, 0))</f>
        <v>#REF!</v>
      </c>
      <c r="NX289" s="77" t="e">
        <f>IF(LEN(VLOOKUP(I:I,#REF!, 3, 0))=0, "", VLOOKUP(I:I,#REF!, 3, 0))</f>
        <v>#REF!</v>
      </c>
      <c r="NY289" s="77">
        <f t="shared" si="282"/>
        <v>0</v>
      </c>
      <c r="NZ289" s="77">
        <f t="shared" si="283"/>
        <v>0</v>
      </c>
      <c r="OA289" s="77">
        <f t="shared" si="284"/>
        <v>0</v>
      </c>
      <c r="OB289" s="77">
        <f t="shared" si="261"/>
        <v>0</v>
      </c>
      <c r="OC289">
        <f t="shared" si="262"/>
        <v>0</v>
      </c>
      <c r="OD289" s="77">
        <f t="shared" si="285"/>
        <v>0</v>
      </c>
      <c r="OE289" t="str">
        <f t="shared" si="263"/>
        <v/>
      </c>
      <c r="OF289" t="str">
        <f t="shared" si="264"/>
        <v/>
      </c>
      <c r="OG289" t="str">
        <f t="shared" si="286"/>
        <v/>
      </c>
      <c r="OH289">
        <f t="shared" si="265"/>
        <v>0</v>
      </c>
      <c r="OI289">
        <f t="shared" si="287"/>
        <v>0</v>
      </c>
      <c r="OJ289" s="77">
        <f t="shared" si="288"/>
        <v>0</v>
      </c>
      <c r="OK289" t="e">
        <f>IF(LEN(VLOOKUP(I:I,#REF!, 2, 0))=0, "", VLOOKUP(I:I,#REF!, 2, 0))</f>
        <v>#REF!</v>
      </c>
      <c r="OL289" t="e">
        <f>IF(LEN(VLOOKUP(I:I,#REF!, 3, 0))=0, "", VLOOKUP(I:I,#REF!, 3, 0))</f>
        <v>#REF!</v>
      </c>
      <c r="OM289" t="s">
        <v>353</v>
      </c>
      <c r="ON289" t="s">
        <v>353</v>
      </c>
      <c r="OO289" s="161">
        <v>0</v>
      </c>
      <c r="OP289" t="str">
        <f t="shared" si="289"/>
        <v/>
      </c>
      <c r="OQ289">
        <v>0</v>
      </c>
      <c r="OR289">
        <v>10</v>
      </c>
      <c r="OS289">
        <f t="shared" si="290"/>
        <v>6</v>
      </c>
    </row>
    <row r="290" spans="1:409" ht="18" customHeight="1">
      <c r="F290">
        <v>1</v>
      </c>
      <c r="G290">
        <v>1</v>
      </c>
      <c r="H290" s="110" t="s">
        <v>3486</v>
      </c>
      <c r="I290" s="110" t="s">
        <v>3486</v>
      </c>
      <c r="J290" s="5"/>
      <c r="K290" s="6">
        <v>44270.49496527778</v>
      </c>
      <c r="L290" s="6">
        <v>44270.564004629632</v>
      </c>
      <c r="M290" s="7">
        <v>100</v>
      </c>
      <c r="N290" s="7">
        <v>2</v>
      </c>
      <c r="O290" s="73">
        <v>1</v>
      </c>
      <c r="P290" s="4" t="s">
        <v>313</v>
      </c>
      <c r="Q290" s="7">
        <v>5964</v>
      </c>
      <c r="R290" s="7">
        <v>1</v>
      </c>
      <c r="S290" s="6">
        <v>44270.564024675929</v>
      </c>
      <c r="T290" s="4" t="s">
        <v>314</v>
      </c>
      <c r="U290" s="4" t="s">
        <v>2136</v>
      </c>
      <c r="V290" s="4" t="s">
        <v>2137</v>
      </c>
      <c r="W290" s="4" t="s">
        <v>317</v>
      </c>
      <c r="X290" s="7">
        <v>30.388999999999999</v>
      </c>
      <c r="Y290" s="7">
        <v>40.015000000000001</v>
      </c>
      <c r="Z290" s="7">
        <v>42.381</v>
      </c>
      <c r="AA290" s="7">
        <v>4</v>
      </c>
      <c r="AB290" s="7">
        <v>1</v>
      </c>
      <c r="AC290" s="7">
        <v>0</v>
      </c>
      <c r="AD290" s="7">
        <v>3</v>
      </c>
      <c r="AE290" s="7">
        <v>2</v>
      </c>
      <c r="AF290" s="7">
        <v>2</v>
      </c>
      <c r="AG290" s="7">
        <v>1</v>
      </c>
      <c r="AH290" s="7">
        <v>3</v>
      </c>
      <c r="AI290" s="7">
        <v>1</v>
      </c>
      <c r="AJ290" s="4" t="s">
        <v>3487</v>
      </c>
      <c r="AK290" s="7">
        <v>4.3520000000000003</v>
      </c>
      <c r="AL290" s="7">
        <v>7.6040000000000001</v>
      </c>
      <c r="AM290" s="7">
        <v>10.654999999999999</v>
      </c>
      <c r="AN290" s="7">
        <v>3</v>
      </c>
      <c r="AO290" s="7">
        <v>2</v>
      </c>
      <c r="AP290" s="7">
        <v>0</v>
      </c>
      <c r="AQ290" s="7">
        <v>0</v>
      </c>
      <c r="AR290" s="7">
        <v>0</v>
      </c>
      <c r="AS290" s="7">
        <v>157.43299999999999</v>
      </c>
      <c r="AT290" s="7">
        <v>0</v>
      </c>
      <c r="AU290" s="7">
        <v>17.116</v>
      </c>
      <c r="AV290" s="7">
        <v>923.58500000000004</v>
      </c>
      <c r="AW290" s="7">
        <v>933.44500000000005</v>
      </c>
      <c r="AX290" s="7">
        <v>21</v>
      </c>
      <c r="AY290" s="4" t="s">
        <v>479</v>
      </c>
      <c r="AZ290" s="4" t="s">
        <v>377</v>
      </c>
      <c r="BA290" s="4"/>
      <c r="BB290" s="73">
        <v>1</v>
      </c>
      <c r="BC290" s="4" t="s">
        <v>3488</v>
      </c>
      <c r="BD290" s="7">
        <v>55.36</v>
      </c>
      <c r="BE290" s="7">
        <v>58.784999999999997</v>
      </c>
      <c r="BF290" s="7">
        <v>278.649</v>
      </c>
      <c r="BG290" s="7">
        <v>2</v>
      </c>
      <c r="BH290" s="7">
        <v>2.95</v>
      </c>
      <c r="BI290" s="7">
        <v>2.95</v>
      </c>
      <c r="BJ290" s="7">
        <v>17.100999999999999</v>
      </c>
      <c r="BK290" s="7">
        <v>1</v>
      </c>
      <c r="BL290" s="4" t="s">
        <v>3489</v>
      </c>
      <c r="BM290" s="7">
        <v>31.815999999999999</v>
      </c>
      <c r="BN290" s="7">
        <v>31.815999999999999</v>
      </c>
      <c r="BO290" s="7">
        <v>54.195</v>
      </c>
      <c r="BP290" s="7">
        <v>1</v>
      </c>
      <c r="BQ290" s="7">
        <v>100</v>
      </c>
      <c r="BR290" s="7">
        <v>98</v>
      </c>
      <c r="BS290" s="7">
        <v>276.488</v>
      </c>
      <c r="BT290" s="7">
        <v>445.95400000000001</v>
      </c>
      <c r="BU290" s="7">
        <v>447.05200000000002</v>
      </c>
      <c r="BV290" s="7">
        <v>3</v>
      </c>
      <c r="BW290" s="4" t="s">
        <v>3490</v>
      </c>
      <c r="BX290" s="4" t="s">
        <v>1241</v>
      </c>
      <c r="BY290" s="4"/>
      <c r="BZ290" s="73">
        <v>0</v>
      </c>
      <c r="CA290" s="4" t="s">
        <v>3491</v>
      </c>
      <c r="CB290" s="7">
        <v>0</v>
      </c>
      <c r="CC290" s="7">
        <v>0</v>
      </c>
      <c r="CD290" s="7">
        <v>53.719000000000001</v>
      </c>
      <c r="CE290" s="7">
        <v>0</v>
      </c>
      <c r="CF290" s="7">
        <v>100</v>
      </c>
      <c r="CG290" s="7">
        <v>100</v>
      </c>
      <c r="CH290" s="7">
        <v>51.947000000000003</v>
      </c>
      <c r="CI290" s="7">
        <v>61.649000000000001</v>
      </c>
      <c r="CJ290" s="7">
        <v>73.063999999999993</v>
      </c>
      <c r="CK290" s="7">
        <v>2</v>
      </c>
      <c r="CL290" s="97" t="s">
        <v>413</v>
      </c>
      <c r="CM290" s="94" t="s">
        <v>414</v>
      </c>
      <c r="CN290" s="7">
        <v>53.972000000000001</v>
      </c>
      <c r="CO290" s="7">
        <v>172.99</v>
      </c>
      <c r="CP290" s="7">
        <v>294.08199999999999</v>
      </c>
      <c r="CQ290" s="7">
        <v>3</v>
      </c>
      <c r="CR290" s="7">
        <v>100</v>
      </c>
      <c r="CS290" s="7">
        <v>100</v>
      </c>
      <c r="CT290" s="7">
        <v>3</v>
      </c>
      <c r="CU290" s="7">
        <v>1</v>
      </c>
      <c r="CV290" s="4" t="s">
        <v>3492</v>
      </c>
      <c r="CW290" s="7">
        <v>317.52100000000002</v>
      </c>
      <c r="CX290" s="7">
        <v>476.69600000000003</v>
      </c>
      <c r="CY290" s="7">
        <v>545.66999999999996</v>
      </c>
      <c r="CZ290" s="7">
        <v>8</v>
      </c>
      <c r="DA290" s="7">
        <v>3.101</v>
      </c>
      <c r="DB290" s="7">
        <v>3.101</v>
      </c>
      <c r="DC290" s="7">
        <v>36.524000000000001</v>
      </c>
      <c r="DD290" s="7">
        <v>1</v>
      </c>
      <c r="DE290" s="4" t="s">
        <v>1297</v>
      </c>
      <c r="DF290" s="7">
        <v>0</v>
      </c>
      <c r="DG290" s="7">
        <v>0</v>
      </c>
      <c r="DH290" s="7">
        <v>42.048999999999999</v>
      </c>
      <c r="DI290" s="7">
        <v>0</v>
      </c>
      <c r="DJ290" s="7">
        <v>100</v>
      </c>
      <c r="DK290" s="7">
        <v>100</v>
      </c>
      <c r="DL290" s="7">
        <v>13.541</v>
      </c>
      <c r="DM290" s="7">
        <v>330.44900000000001</v>
      </c>
      <c r="DN290" s="7">
        <v>429.709</v>
      </c>
      <c r="DO290" s="7">
        <v>5</v>
      </c>
      <c r="DP290" s="4" t="s">
        <v>3493</v>
      </c>
      <c r="DQ290" s="4" t="s">
        <v>524</v>
      </c>
      <c r="DR290" s="4" t="s">
        <v>956</v>
      </c>
      <c r="DS290" s="73">
        <v>0</v>
      </c>
      <c r="DT290" s="4" t="s">
        <v>3494</v>
      </c>
      <c r="DU290" s="7">
        <v>0</v>
      </c>
      <c r="DV290" s="7">
        <v>0</v>
      </c>
      <c r="DW290" s="7">
        <v>54.261000000000003</v>
      </c>
      <c r="DX290" s="7">
        <v>0</v>
      </c>
      <c r="DY290" s="7">
        <v>100</v>
      </c>
      <c r="DZ290" s="7">
        <v>88</v>
      </c>
      <c r="EA290" s="7">
        <v>16.64</v>
      </c>
      <c r="EB290" s="7">
        <v>29.56</v>
      </c>
      <c r="EC290" s="7">
        <v>42.6</v>
      </c>
      <c r="ED290" s="7">
        <v>2</v>
      </c>
      <c r="EE290" s="94" t="s">
        <v>417</v>
      </c>
      <c r="EF290" s="94" t="s">
        <v>364</v>
      </c>
      <c r="EG290" s="7">
        <v>0</v>
      </c>
      <c r="EH290" s="7">
        <v>0</v>
      </c>
      <c r="EI290" s="7">
        <v>126.541</v>
      </c>
      <c r="EJ290" s="7">
        <v>0</v>
      </c>
      <c r="EK290" s="7">
        <v>100</v>
      </c>
      <c r="EL290" s="7">
        <v>98</v>
      </c>
      <c r="EM290" s="7">
        <v>4</v>
      </c>
      <c r="EN290" s="7">
        <v>1</v>
      </c>
      <c r="EO290" s="4" t="s">
        <v>3495</v>
      </c>
      <c r="EP290" s="7">
        <v>17.863</v>
      </c>
      <c r="EQ290" s="7">
        <v>47.905000000000001</v>
      </c>
      <c r="ER290" s="7">
        <v>50.898000000000003</v>
      </c>
      <c r="ES290" s="7">
        <v>15</v>
      </c>
      <c r="ET290" s="4" t="s">
        <v>419</v>
      </c>
      <c r="EU290" s="7">
        <v>0</v>
      </c>
      <c r="EV290" s="7">
        <v>0</v>
      </c>
      <c r="EW290" s="7">
        <v>284.22500000000002</v>
      </c>
      <c r="EX290" s="7">
        <v>0</v>
      </c>
      <c r="EY290" s="7">
        <v>100</v>
      </c>
      <c r="EZ290" s="7">
        <v>100</v>
      </c>
      <c r="FA290" s="7">
        <v>2.0630000000000002</v>
      </c>
      <c r="FB290" s="7">
        <v>86.123000000000005</v>
      </c>
      <c r="FC290" s="7">
        <v>98.405000000000001</v>
      </c>
      <c r="FD290" s="7">
        <v>10</v>
      </c>
      <c r="FE290" s="4" t="s">
        <v>3496</v>
      </c>
      <c r="FF290" s="7">
        <v>3</v>
      </c>
      <c r="FG290" s="7">
        <v>4</v>
      </c>
      <c r="FH290" s="7">
        <v>4</v>
      </c>
      <c r="FI290" s="7">
        <v>0</v>
      </c>
      <c r="FJ290" s="7">
        <v>1</v>
      </c>
      <c r="FK290" s="7">
        <v>0</v>
      </c>
      <c r="FL290" s="4" t="s">
        <v>313</v>
      </c>
      <c r="FM290" s="4" t="s">
        <v>313</v>
      </c>
      <c r="FN290" s="7">
        <v>1</v>
      </c>
      <c r="FO290" s="7">
        <v>25.038</v>
      </c>
      <c r="FP290" s="7">
        <v>145.70400000000001</v>
      </c>
      <c r="FQ290" s="7">
        <v>215.137</v>
      </c>
      <c r="FR290" s="7">
        <v>10</v>
      </c>
      <c r="FS290" s="4" t="s">
        <v>420</v>
      </c>
      <c r="FT290" s="4" t="s">
        <v>323</v>
      </c>
      <c r="FU290" s="4"/>
      <c r="FV290" s="73">
        <v>1</v>
      </c>
      <c r="FW290" s="4" t="s">
        <v>3497</v>
      </c>
      <c r="FX290" s="4" t="s">
        <v>1274</v>
      </c>
      <c r="FY290" s="7">
        <v>2.5790000000000002</v>
      </c>
      <c r="FZ290" s="7">
        <v>44.722000000000001</v>
      </c>
      <c r="GA290" s="7">
        <v>109.502</v>
      </c>
      <c r="GB290" s="7">
        <v>5</v>
      </c>
      <c r="GC290" s="4" t="s">
        <v>1511</v>
      </c>
      <c r="GD290" s="4" t="s">
        <v>508</v>
      </c>
      <c r="GE290" s="4"/>
      <c r="GF290" s="73">
        <v>0</v>
      </c>
      <c r="GG290" s="4" t="s">
        <v>3498</v>
      </c>
      <c r="GH290" s="4" t="s">
        <v>343</v>
      </c>
      <c r="GI290" s="7">
        <v>12.693</v>
      </c>
      <c r="GJ290" s="7">
        <v>41.66</v>
      </c>
      <c r="GK290" s="7">
        <v>57.646999999999998</v>
      </c>
      <c r="GL290" s="7">
        <v>6</v>
      </c>
      <c r="GM290" s="7">
        <v>2</v>
      </c>
      <c r="GN290" s="4" t="s">
        <v>3499</v>
      </c>
      <c r="GO290" s="7">
        <v>25.210999999999999</v>
      </c>
      <c r="GP290" s="7">
        <v>25.210999999999999</v>
      </c>
      <c r="GQ290" s="7">
        <v>30.548999999999999</v>
      </c>
      <c r="GR290" s="7">
        <v>1</v>
      </c>
      <c r="GS290" s="7">
        <v>1</v>
      </c>
      <c r="GT290" s="7">
        <v>4</v>
      </c>
      <c r="GU290" s="7">
        <v>2</v>
      </c>
      <c r="GV290" s="7">
        <v>3</v>
      </c>
      <c r="GW290" s="4" t="s">
        <v>448</v>
      </c>
      <c r="GX290" s="7">
        <v>5.5419999999999998</v>
      </c>
      <c r="GY290" s="7">
        <v>30.196000000000002</v>
      </c>
      <c r="GZ290" s="7">
        <v>37.398000000000003</v>
      </c>
      <c r="HA290" s="7">
        <v>7</v>
      </c>
      <c r="HB290" s="7">
        <v>1</v>
      </c>
      <c r="HC290" s="7">
        <v>1</v>
      </c>
      <c r="HD290" s="7">
        <v>1</v>
      </c>
      <c r="HE290" s="7">
        <v>1</v>
      </c>
      <c r="HF290" s="7">
        <v>1</v>
      </c>
      <c r="HG290" s="7">
        <v>6</v>
      </c>
      <c r="HH290" s="7">
        <v>6</v>
      </c>
      <c r="HI290" s="4" t="s">
        <v>346</v>
      </c>
      <c r="HJ290" s="4" t="s">
        <v>347</v>
      </c>
      <c r="HK290" s="8"/>
      <c r="HL290" s="4" t="s">
        <v>3486</v>
      </c>
      <c r="HM290" s="6">
        <v>44273.427789351852</v>
      </c>
      <c r="HN290" s="6">
        <v>44273.465578703705</v>
      </c>
      <c r="HO290" s="7">
        <v>100</v>
      </c>
      <c r="HP290" s="7">
        <v>3265</v>
      </c>
      <c r="HQ290" s="7">
        <v>1</v>
      </c>
      <c r="HR290" s="6">
        <v>44273.465599374998</v>
      </c>
      <c r="HS290" s="4" t="s">
        <v>314</v>
      </c>
      <c r="HT290" s="4" t="s">
        <v>2136</v>
      </c>
      <c r="HU290" s="4" t="s">
        <v>2137</v>
      </c>
      <c r="HV290" s="4" t="s">
        <v>317</v>
      </c>
      <c r="HW290" s="7">
        <v>0</v>
      </c>
      <c r="HX290" s="7">
        <v>0</v>
      </c>
      <c r="HY290" s="7">
        <v>1</v>
      </c>
      <c r="HZ290" s="7">
        <v>1</v>
      </c>
      <c r="IA290" s="7">
        <v>1</v>
      </c>
      <c r="IB290" s="7">
        <v>1</v>
      </c>
      <c r="IC290" s="7">
        <v>1</v>
      </c>
      <c r="ID290" s="7">
        <v>4</v>
      </c>
      <c r="IE290" s="4" t="s">
        <v>3500</v>
      </c>
      <c r="IF290" s="7">
        <v>2</v>
      </c>
      <c r="IG290" s="7">
        <v>0</v>
      </c>
      <c r="IH290" s="4" t="s">
        <v>427</v>
      </c>
      <c r="II290" s="4" t="s">
        <v>391</v>
      </c>
      <c r="IJ290" s="4"/>
      <c r="IK290" s="73">
        <v>1</v>
      </c>
      <c r="IL290" s="4" t="s">
        <v>428</v>
      </c>
      <c r="IM290" s="73">
        <v>33</v>
      </c>
      <c r="IN290" s="4"/>
      <c r="IO290" s="73">
        <v>1</v>
      </c>
      <c r="IP290" s="4" t="s">
        <v>3501</v>
      </c>
      <c r="IQ290" s="4" t="s">
        <v>1727</v>
      </c>
      <c r="IR290" s="73">
        <v>22</v>
      </c>
      <c r="IS290" s="4"/>
      <c r="IT290" s="73">
        <v>1</v>
      </c>
      <c r="IU290" s="4" t="s">
        <v>3502</v>
      </c>
      <c r="IV290" s="73">
        <v>16</v>
      </c>
      <c r="IW290" s="4"/>
      <c r="IX290" s="73">
        <v>0</v>
      </c>
      <c r="IY290" s="4" t="s">
        <v>3503</v>
      </c>
      <c r="IZ290" s="4" t="s">
        <v>495</v>
      </c>
      <c r="JA290" s="73">
        <v>40</v>
      </c>
      <c r="JB290" s="4"/>
      <c r="JC290" s="73">
        <v>1</v>
      </c>
      <c r="JD290" s="4" t="s">
        <v>635</v>
      </c>
      <c r="JE290" s="73">
        <v>60</v>
      </c>
      <c r="JF290" s="4"/>
      <c r="JG290" s="73">
        <v>1</v>
      </c>
      <c r="JH290" s="4" t="s">
        <v>3504</v>
      </c>
      <c r="JI290" s="7">
        <v>3</v>
      </c>
      <c r="JJ290" s="7">
        <v>1</v>
      </c>
      <c r="JK290" s="7">
        <v>2</v>
      </c>
      <c r="JL290" s="7">
        <v>2</v>
      </c>
      <c r="JM290" s="4" t="s">
        <v>3505</v>
      </c>
      <c r="JN290" s="7">
        <v>1</v>
      </c>
      <c r="JO290" s="7">
        <v>2</v>
      </c>
      <c r="JP290" s="7">
        <v>2</v>
      </c>
      <c r="JQ290" s="7">
        <v>3</v>
      </c>
      <c r="JR290" s="7">
        <v>1</v>
      </c>
      <c r="JS290" s="4" t="s">
        <v>3506</v>
      </c>
      <c r="JT290" s="7">
        <v>3</v>
      </c>
      <c r="JU290" s="7">
        <v>1</v>
      </c>
      <c r="JV290" s="4" t="s">
        <v>3507</v>
      </c>
      <c r="JW290" s="7">
        <v>2</v>
      </c>
      <c r="JX290" s="7">
        <v>3</v>
      </c>
      <c r="JY290" s="7">
        <v>1</v>
      </c>
      <c r="JZ290" s="7">
        <v>1</v>
      </c>
      <c r="KA290" s="7">
        <v>0</v>
      </c>
      <c r="KB290" s="4" t="s">
        <v>313</v>
      </c>
      <c r="KC290" s="4" t="s">
        <v>313</v>
      </c>
      <c r="KD290" s="7">
        <v>1</v>
      </c>
      <c r="KE290" s="7">
        <v>5.1849999999999996</v>
      </c>
      <c r="KF290" s="7">
        <v>13.685</v>
      </c>
      <c r="KG290" s="7">
        <v>16.436</v>
      </c>
      <c r="KH290" s="7">
        <v>6</v>
      </c>
      <c r="KI290" s="7">
        <v>1</v>
      </c>
      <c r="KJ290" s="7">
        <v>1</v>
      </c>
      <c r="KK290" s="7">
        <v>1</v>
      </c>
      <c r="KL290" s="7">
        <v>1</v>
      </c>
      <c r="KM290" s="7">
        <v>1</v>
      </c>
      <c r="KN290" s="7">
        <v>10</v>
      </c>
      <c r="KO290" s="7">
        <v>2</v>
      </c>
      <c r="KP290" s="4" t="s">
        <v>336</v>
      </c>
      <c r="KQ290" s="4" t="s">
        <v>313</v>
      </c>
      <c r="KR290" s="7">
        <v>1</v>
      </c>
      <c r="KS290" s="4" t="s">
        <v>336</v>
      </c>
      <c r="KT290" s="4" t="s">
        <v>313</v>
      </c>
      <c r="KU290" s="7">
        <v>4</v>
      </c>
      <c r="KV290" s="7">
        <v>4</v>
      </c>
      <c r="KW290" s="7">
        <v>4</v>
      </c>
      <c r="KX290" s="7">
        <v>4</v>
      </c>
      <c r="KY290" s="7">
        <v>4</v>
      </c>
      <c r="KZ290" s="7">
        <v>5</v>
      </c>
      <c r="LA290" s="7">
        <v>5</v>
      </c>
      <c r="LB290" s="7">
        <v>5</v>
      </c>
      <c r="LC290" s="7">
        <v>5</v>
      </c>
      <c r="LD290" s="7">
        <v>5</v>
      </c>
      <c r="LE290" s="7">
        <v>5</v>
      </c>
      <c r="LF290" s="7">
        <v>4</v>
      </c>
      <c r="LG290" s="7">
        <v>5</v>
      </c>
      <c r="LH290" s="7">
        <v>4</v>
      </c>
      <c r="LI290" s="7">
        <v>4</v>
      </c>
      <c r="LJ290" s="7">
        <v>3</v>
      </c>
      <c r="LK290" s="7">
        <v>4</v>
      </c>
      <c r="LL290" s="7">
        <v>1</v>
      </c>
      <c r="LM290" s="7">
        <v>3</v>
      </c>
      <c r="LN290" s="7">
        <v>4</v>
      </c>
      <c r="LO290" s="7">
        <v>4</v>
      </c>
      <c r="LP290" s="7">
        <v>5</v>
      </c>
      <c r="LQ290" s="7">
        <v>3</v>
      </c>
      <c r="LR290" s="7">
        <v>4</v>
      </c>
      <c r="LS290" s="7">
        <v>3</v>
      </c>
      <c r="LT290" s="7">
        <v>4</v>
      </c>
      <c r="LU290" s="7">
        <v>5</v>
      </c>
      <c r="LV290" s="4" t="s">
        <v>3508</v>
      </c>
      <c r="LW290" s="4" t="s">
        <v>3509</v>
      </c>
      <c r="LX290" s="4" t="s">
        <v>3510</v>
      </c>
      <c r="LY290" s="4" t="s">
        <v>3511</v>
      </c>
      <c r="LZ290" s="7">
        <v>63</v>
      </c>
      <c r="MA290">
        <f t="shared" si="233"/>
        <v>12</v>
      </c>
      <c r="MB290">
        <f t="shared" si="234"/>
        <v>9</v>
      </c>
      <c r="MC290">
        <f t="shared" si="235"/>
        <v>5</v>
      </c>
      <c r="MD290">
        <f t="shared" si="236"/>
        <v>5</v>
      </c>
      <c r="ME290">
        <f t="shared" si="266"/>
        <v>54</v>
      </c>
      <c r="MF290">
        <f t="shared" si="267"/>
        <v>2</v>
      </c>
      <c r="MG290">
        <f t="shared" si="268"/>
        <v>1.5</v>
      </c>
      <c r="MH290">
        <f t="shared" si="269"/>
        <v>1</v>
      </c>
      <c r="MI290">
        <f t="shared" si="270"/>
        <v>1</v>
      </c>
      <c r="MJ290">
        <f t="shared" si="271"/>
        <v>4.5</v>
      </c>
      <c r="MK290">
        <f t="shared" si="272"/>
        <v>0.4</v>
      </c>
      <c r="ML290">
        <f t="shared" si="273"/>
        <v>2.8</v>
      </c>
      <c r="MM290">
        <f t="shared" si="274"/>
        <v>2</v>
      </c>
      <c r="MN290">
        <f t="shared" si="275"/>
        <v>4</v>
      </c>
      <c r="MO290">
        <f t="shared" si="276"/>
        <v>0.66666666666666663</v>
      </c>
      <c r="MP290">
        <f t="shared" si="277"/>
        <v>3</v>
      </c>
      <c r="MQ290">
        <f t="shared" si="278"/>
        <v>0.66666666666666663</v>
      </c>
      <c r="MR290">
        <f t="shared" si="279"/>
        <v>2.6666666666666665</v>
      </c>
      <c r="MS290">
        <f t="shared" si="280"/>
        <v>100</v>
      </c>
      <c r="MT290">
        <f t="shared" si="281"/>
        <v>97.714285714285708</v>
      </c>
      <c r="MU290" s="77">
        <f t="shared" si="237"/>
        <v>1</v>
      </c>
      <c r="MV290">
        <f t="shared" si="238"/>
        <v>0</v>
      </c>
      <c r="MW290">
        <v>1</v>
      </c>
      <c r="MX290">
        <v>1</v>
      </c>
      <c r="MY290">
        <f t="shared" si="239"/>
        <v>0</v>
      </c>
      <c r="MZ290">
        <v>1</v>
      </c>
      <c r="NA290">
        <v>1</v>
      </c>
      <c r="NB290">
        <f t="shared" si="240"/>
        <v>1</v>
      </c>
      <c r="NC290">
        <f t="shared" si="241"/>
        <v>0</v>
      </c>
      <c r="ND290">
        <f t="shared" si="242"/>
        <v>0</v>
      </c>
      <c r="NE290">
        <f t="shared" si="243"/>
        <v>0</v>
      </c>
      <c r="NF290">
        <f t="shared" si="244"/>
        <v>0</v>
      </c>
      <c r="NG290">
        <f t="shared" si="245"/>
        <v>1</v>
      </c>
      <c r="NH290">
        <f t="shared" si="246"/>
        <v>1</v>
      </c>
      <c r="NI290">
        <f t="shared" si="247"/>
        <v>1</v>
      </c>
      <c r="NJ290">
        <f t="shared" si="248"/>
        <v>1</v>
      </c>
      <c r="NK290">
        <f t="shared" si="249"/>
        <v>0</v>
      </c>
      <c r="NL290">
        <f t="shared" si="250"/>
        <v>1</v>
      </c>
      <c r="NM290">
        <f t="shared" si="251"/>
        <v>1</v>
      </c>
      <c r="NN290" s="77">
        <f t="shared" si="252"/>
        <v>1</v>
      </c>
      <c r="NO290" s="77">
        <f t="shared" si="253"/>
        <v>1</v>
      </c>
      <c r="NP290" s="77">
        <f t="shared" si="254"/>
        <v>1</v>
      </c>
      <c r="NQ290" s="77">
        <f t="shared" si="255"/>
        <v>1</v>
      </c>
      <c r="NR290" s="77">
        <f t="shared" si="256"/>
        <v>1</v>
      </c>
      <c r="NS290" s="77">
        <f t="shared" si="257"/>
        <v>1</v>
      </c>
      <c r="NT290" s="77">
        <f t="shared" si="258"/>
        <v>1</v>
      </c>
      <c r="NU290" s="77">
        <f t="shared" si="259"/>
        <v>0</v>
      </c>
      <c r="NV290" s="77">
        <f t="shared" si="260"/>
        <v>1</v>
      </c>
      <c r="NW290" s="77" t="e">
        <f>IF(LEN(VLOOKUP(I:I,#REF!, 2, 0))=0, "", VLOOKUP(I:I,#REF!, 2, 0))</f>
        <v>#REF!</v>
      </c>
      <c r="NX290" s="77" t="e">
        <f>IF(LEN(VLOOKUP(I:I,#REF!, 3, 0))=0, "", VLOOKUP(I:I,#REF!, 3, 0))</f>
        <v>#REF!</v>
      </c>
      <c r="NY290" s="77">
        <f t="shared" si="282"/>
        <v>0.66666666666666663</v>
      </c>
      <c r="NZ290" s="77">
        <f t="shared" si="283"/>
        <v>1</v>
      </c>
      <c r="OA290" s="77">
        <f t="shared" si="284"/>
        <v>0</v>
      </c>
      <c r="OB290" s="77">
        <f t="shared" si="261"/>
        <v>0.33333333333333331</v>
      </c>
      <c r="OC290">
        <f t="shared" si="262"/>
        <v>0.5</v>
      </c>
      <c r="OD290" s="77">
        <f t="shared" si="285"/>
        <v>0.25</v>
      </c>
      <c r="OE290">
        <f t="shared" si="263"/>
        <v>0.8666666666666667</v>
      </c>
      <c r="OF290">
        <f t="shared" si="264"/>
        <v>0.90909090909090906</v>
      </c>
      <c r="OG290" t="e">
        <f t="shared" si="286"/>
        <v>#REF!</v>
      </c>
      <c r="OH290">
        <f t="shared" si="265"/>
        <v>0.5</v>
      </c>
      <c r="OI290">
        <f t="shared" si="287"/>
        <v>0.25</v>
      </c>
      <c r="OJ290" s="77">
        <f t="shared" si="288"/>
        <v>0.625</v>
      </c>
      <c r="OK290" t="e">
        <f>IF(LEN(VLOOKUP(I:I,#REF!, 2, 0))=0, "", VLOOKUP(I:I,#REF!, 2, 0))</f>
        <v>#REF!</v>
      </c>
      <c r="OL290" t="e">
        <f>IF(LEN(VLOOKUP(I:I,#REF!, 3, 0))=0, "", VLOOKUP(I:I,#REF!, 3, 0))</f>
        <v>#REF!</v>
      </c>
      <c r="OM290">
        <v>3</v>
      </c>
      <c r="ON290">
        <v>1</v>
      </c>
      <c r="OO290" s="1">
        <v>1</v>
      </c>
      <c r="OP290">
        <f t="shared" si="289"/>
        <v>5</v>
      </c>
      <c r="OQ290">
        <v>0</v>
      </c>
      <c r="OR290">
        <v>10</v>
      </c>
      <c r="OS290">
        <f t="shared" si="290"/>
        <v>9</v>
      </c>
    </row>
    <row r="291" spans="1:409" ht="18" customHeight="1">
      <c r="C291">
        <v>1</v>
      </c>
      <c r="E291">
        <v>1</v>
      </c>
      <c r="F291" t="s">
        <v>353</v>
      </c>
      <c r="G291" t="s">
        <v>353</v>
      </c>
      <c r="H291" s="110" t="s">
        <v>3512</v>
      </c>
      <c r="I291" s="110" t="s">
        <v>3512</v>
      </c>
      <c r="J291" s="5"/>
      <c r="K291" s="6">
        <v>44270.495648148149</v>
      </c>
      <c r="L291" s="6">
        <v>44271.502002314817</v>
      </c>
      <c r="M291" s="7">
        <v>65</v>
      </c>
      <c r="N291" s="7">
        <v>2</v>
      </c>
      <c r="O291" s="73">
        <v>1</v>
      </c>
      <c r="P291" s="4" t="s">
        <v>313</v>
      </c>
      <c r="Q291" s="7">
        <v>86949</v>
      </c>
      <c r="R291" s="7">
        <v>0</v>
      </c>
      <c r="S291" s="6">
        <v>44278.502033171295</v>
      </c>
      <c r="T291" s="4" t="s">
        <v>314</v>
      </c>
      <c r="U291" s="4" t="s">
        <v>2136</v>
      </c>
      <c r="V291" s="4" t="s">
        <v>2137</v>
      </c>
      <c r="W291" s="4" t="s">
        <v>317</v>
      </c>
      <c r="X291" s="7">
        <v>5.7930000000000001</v>
      </c>
      <c r="Y291" s="7">
        <v>32.005000000000003</v>
      </c>
      <c r="Z291" s="7">
        <v>34.052</v>
      </c>
      <c r="AA291" s="7">
        <v>5</v>
      </c>
      <c r="AB291" s="7">
        <v>4</v>
      </c>
      <c r="AC291" s="7">
        <v>2</v>
      </c>
      <c r="AD291" s="7">
        <v>1</v>
      </c>
      <c r="AE291" s="4"/>
      <c r="AF291" s="4"/>
      <c r="AG291" s="7">
        <v>2</v>
      </c>
      <c r="AH291" s="4"/>
      <c r="AI291" s="4"/>
      <c r="AJ291" s="4" t="s">
        <v>313</v>
      </c>
      <c r="AK291" s="7">
        <v>5.7130000000000001</v>
      </c>
      <c r="AL291" s="7">
        <v>13.538</v>
      </c>
      <c r="AM291" s="7">
        <v>15.042</v>
      </c>
      <c r="AN291" s="7">
        <v>4</v>
      </c>
      <c r="AO291" s="7">
        <v>4</v>
      </c>
      <c r="AP291" s="7">
        <v>4</v>
      </c>
      <c r="AQ291" s="7">
        <v>20.334</v>
      </c>
      <c r="AR291" s="7">
        <v>141.14099999999999</v>
      </c>
      <c r="AS291" s="7">
        <v>158.06899999999999</v>
      </c>
      <c r="AT291" s="7">
        <v>7</v>
      </c>
      <c r="AU291" s="7">
        <v>59.045000000000002</v>
      </c>
      <c r="AV291" s="7">
        <v>101.599</v>
      </c>
      <c r="AW291" s="7">
        <v>130.386</v>
      </c>
      <c r="AX291" s="7">
        <v>9</v>
      </c>
      <c r="AY291" s="4" t="s">
        <v>3513</v>
      </c>
      <c r="AZ291" s="4" t="s">
        <v>3513</v>
      </c>
      <c r="BA291" s="4"/>
      <c r="BB291" s="73">
        <v>0</v>
      </c>
      <c r="BC291" s="4" t="s">
        <v>3514</v>
      </c>
      <c r="BD291" s="7">
        <v>0</v>
      </c>
      <c r="BE291" s="7">
        <v>0</v>
      </c>
      <c r="BF291" s="7">
        <v>287.18200000000002</v>
      </c>
      <c r="BG291" s="7">
        <v>0</v>
      </c>
      <c r="BH291" s="7">
        <v>34.844000000000001</v>
      </c>
      <c r="BI291" s="7">
        <v>35.44</v>
      </c>
      <c r="BJ291" s="7">
        <v>45.62</v>
      </c>
      <c r="BK291" s="7">
        <v>2</v>
      </c>
      <c r="BL291" s="4" t="s">
        <v>380</v>
      </c>
      <c r="BM291" s="7">
        <v>88.602000000000004</v>
      </c>
      <c r="BN291" s="7">
        <v>91.218000000000004</v>
      </c>
      <c r="BO291" s="7">
        <v>92.869</v>
      </c>
      <c r="BP291" s="7">
        <v>2</v>
      </c>
      <c r="BQ291" s="7">
        <v>40</v>
      </c>
      <c r="BR291" s="7">
        <v>40</v>
      </c>
      <c r="BS291" s="7">
        <v>9.4339999999999993</v>
      </c>
      <c r="BT291" s="7">
        <v>163.60499999999999</v>
      </c>
      <c r="BU291" s="7">
        <v>165.84100000000001</v>
      </c>
      <c r="BV291" s="7">
        <v>8</v>
      </c>
      <c r="BW291" s="4" t="s">
        <v>1241</v>
      </c>
      <c r="BX291" s="4" t="s">
        <v>1241</v>
      </c>
      <c r="BY291" s="4"/>
      <c r="BZ291" s="73">
        <v>0</v>
      </c>
      <c r="CA291" s="4" t="s">
        <v>3515</v>
      </c>
      <c r="CB291" s="7">
        <v>0</v>
      </c>
      <c r="CC291" s="7">
        <v>0</v>
      </c>
      <c r="CD291" s="7">
        <v>142.94900000000001</v>
      </c>
      <c r="CE291" s="7">
        <v>0</v>
      </c>
      <c r="CF291" s="7">
        <v>20</v>
      </c>
      <c r="CG291" s="7">
        <v>20</v>
      </c>
      <c r="CH291" s="7">
        <v>12.273</v>
      </c>
      <c r="CI291" s="7">
        <v>96.668000000000006</v>
      </c>
      <c r="CJ291" s="7">
        <v>108.69499999999999</v>
      </c>
      <c r="CK291" s="7">
        <v>4</v>
      </c>
      <c r="CL291" s="97" t="s">
        <v>331</v>
      </c>
      <c r="CM291" s="94" t="s">
        <v>3516</v>
      </c>
      <c r="CN291" s="4" t="s">
        <v>353</v>
      </c>
      <c r="CO291" s="4" t="s">
        <v>353</v>
      </c>
      <c r="CP291" s="4" t="s">
        <v>353</v>
      </c>
      <c r="CQ291" s="4" t="s">
        <v>353</v>
      </c>
      <c r="CR291" s="4" t="s">
        <v>353</v>
      </c>
      <c r="CS291" s="4" t="s">
        <v>353</v>
      </c>
      <c r="CT291" s="4" t="s">
        <v>353</v>
      </c>
      <c r="CU291" s="4" t="s">
        <v>353</v>
      </c>
      <c r="CV291" s="4" t="s">
        <v>353</v>
      </c>
      <c r="CW291" s="4" t="s">
        <v>353</v>
      </c>
      <c r="CX291" s="4" t="s">
        <v>353</v>
      </c>
      <c r="CY291" s="4" t="s">
        <v>353</v>
      </c>
      <c r="CZ291" s="4" t="s">
        <v>353</v>
      </c>
      <c r="DA291" s="4" t="s">
        <v>353</v>
      </c>
      <c r="DB291" s="4" t="s">
        <v>353</v>
      </c>
      <c r="DC291" s="4" t="s">
        <v>353</v>
      </c>
      <c r="DD291" s="4" t="s">
        <v>353</v>
      </c>
      <c r="DE291" s="4" t="s">
        <v>353</v>
      </c>
      <c r="DF291" s="4" t="s">
        <v>353</v>
      </c>
      <c r="DG291" s="4" t="s">
        <v>353</v>
      </c>
      <c r="DH291" s="4" t="s">
        <v>353</v>
      </c>
      <c r="DI291" s="4" t="s">
        <v>353</v>
      </c>
      <c r="DJ291" s="4" t="s">
        <v>353</v>
      </c>
      <c r="DK291" s="4" t="s">
        <v>353</v>
      </c>
      <c r="DL291" s="4" t="s">
        <v>353</v>
      </c>
      <c r="DM291" s="4" t="s">
        <v>353</v>
      </c>
      <c r="DN291" s="4" t="s">
        <v>353</v>
      </c>
      <c r="DO291" s="4" t="s">
        <v>353</v>
      </c>
      <c r="DP291" s="4" t="s">
        <v>353</v>
      </c>
      <c r="DQ291" s="4" t="s">
        <v>320</v>
      </c>
      <c r="DR291" s="4"/>
      <c r="DS291" s="73">
        <v>-999</v>
      </c>
      <c r="DT291" s="4" t="s">
        <v>353</v>
      </c>
      <c r="DU291" s="4" t="s">
        <v>353</v>
      </c>
      <c r="DV291" s="4" t="s">
        <v>353</v>
      </c>
      <c r="DW291" s="4" t="s">
        <v>353</v>
      </c>
      <c r="DX291" s="4" t="s">
        <v>353</v>
      </c>
      <c r="DY291" s="4" t="s">
        <v>353</v>
      </c>
      <c r="DZ291" s="4" t="s">
        <v>353</v>
      </c>
      <c r="EA291" s="4" t="s">
        <v>353</v>
      </c>
      <c r="EB291" s="4" t="s">
        <v>353</v>
      </c>
      <c r="EC291" s="4" t="s">
        <v>353</v>
      </c>
      <c r="ED291" s="4" t="s">
        <v>353</v>
      </c>
      <c r="EE291" s="94" t="s">
        <v>353</v>
      </c>
      <c r="EF291" s="94" t="s">
        <v>353</v>
      </c>
      <c r="EG291" s="4" t="s">
        <v>353</v>
      </c>
      <c r="EH291" s="4" t="s">
        <v>353</v>
      </c>
      <c r="EI291" s="4" t="s">
        <v>353</v>
      </c>
      <c r="EJ291" s="4" t="s">
        <v>353</v>
      </c>
      <c r="EK291" s="4" t="s">
        <v>353</v>
      </c>
      <c r="EL291" s="4" t="s">
        <v>353</v>
      </c>
      <c r="EM291" s="4" t="s">
        <v>353</v>
      </c>
      <c r="EN291" s="4" t="s">
        <v>353</v>
      </c>
      <c r="EO291" s="4" t="s">
        <v>353</v>
      </c>
      <c r="EP291" s="4" t="s">
        <v>353</v>
      </c>
      <c r="EQ291" s="4" t="s">
        <v>353</v>
      </c>
      <c r="ER291" s="4" t="s">
        <v>353</v>
      </c>
      <c r="ES291" s="4" t="s">
        <v>353</v>
      </c>
      <c r="ET291" s="4" t="s">
        <v>353</v>
      </c>
      <c r="EU291" s="4" t="s">
        <v>353</v>
      </c>
      <c r="EV291" s="4" t="s">
        <v>353</v>
      </c>
      <c r="EW291" s="4" t="s">
        <v>353</v>
      </c>
      <c r="EX291" s="4" t="s">
        <v>353</v>
      </c>
      <c r="EY291" s="4" t="s">
        <v>353</v>
      </c>
      <c r="EZ291" s="4" t="s">
        <v>353</v>
      </c>
      <c r="FA291" s="4" t="s">
        <v>353</v>
      </c>
      <c r="FB291" s="4" t="s">
        <v>353</v>
      </c>
      <c r="FC291" s="4" t="s">
        <v>353</v>
      </c>
      <c r="FD291" s="4" t="s">
        <v>353</v>
      </c>
      <c r="FE291" s="4" t="s">
        <v>353</v>
      </c>
      <c r="FF291" s="4" t="s">
        <v>353</v>
      </c>
      <c r="FG291" s="4" t="s">
        <v>353</v>
      </c>
      <c r="FH291" s="4" t="s">
        <v>353</v>
      </c>
      <c r="FI291" s="4" t="s">
        <v>353</v>
      </c>
      <c r="FJ291" s="4" t="s">
        <v>353</v>
      </c>
      <c r="FK291" s="4" t="s">
        <v>353</v>
      </c>
      <c r="FL291" s="4" t="s">
        <v>353</v>
      </c>
      <c r="FM291" s="4" t="s">
        <v>353</v>
      </c>
      <c r="FN291" s="4" t="s">
        <v>353</v>
      </c>
      <c r="FO291" s="4" t="s">
        <v>353</v>
      </c>
      <c r="FP291" s="4" t="s">
        <v>353</v>
      </c>
      <c r="FQ291" s="4" t="s">
        <v>353</v>
      </c>
      <c r="FR291" s="4" t="s">
        <v>353</v>
      </c>
      <c r="FS291" s="4" t="s">
        <v>353</v>
      </c>
      <c r="FT291" s="4" t="s">
        <v>320</v>
      </c>
      <c r="FU291" s="4"/>
      <c r="FV291" s="73">
        <v>-999</v>
      </c>
      <c r="FW291" s="4" t="s">
        <v>353</v>
      </c>
      <c r="FX291" s="4" t="s">
        <v>353</v>
      </c>
      <c r="FY291" s="4" t="s">
        <v>353</v>
      </c>
      <c r="FZ291" s="4" t="s">
        <v>353</v>
      </c>
      <c r="GA291" s="4" t="s">
        <v>353</v>
      </c>
      <c r="GB291" s="4" t="s">
        <v>353</v>
      </c>
      <c r="GC291" s="4" t="s">
        <v>353</v>
      </c>
      <c r="GD291" s="4" t="s">
        <v>320</v>
      </c>
      <c r="GE291" s="4"/>
      <c r="GF291" s="73">
        <v>-999</v>
      </c>
      <c r="GG291" s="4" t="s">
        <v>353</v>
      </c>
      <c r="GH291" s="4" t="s">
        <v>353</v>
      </c>
      <c r="GI291" s="4" t="s">
        <v>353</v>
      </c>
      <c r="GJ291" s="4" t="s">
        <v>353</v>
      </c>
      <c r="GK291" s="4" t="s">
        <v>353</v>
      </c>
      <c r="GL291" s="4" t="s">
        <v>353</v>
      </c>
      <c r="GM291" s="4" t="s">
        <v>353</v>
      </c>
      <c r="GN291" s="4" t="s">
        <v>353</v>
      </c>
      <c r="GO291" s="4" t="s">
        <v>353</v>
      </c>
      <c r="GP291" s="4" t="s">
        <v>353</v>
      </c>
      <c r="GQ291" s="4" t="s">
        <v>353</v>
      </c>
      <c r="GR291" s="4" t="s">
        <v>353</v>
      </c>
      <c r="GS291" s="4" t="s">
        <v>353</v>
      </c>
      <c r="GT291" s="4" t="s">
        <v>353</v>
      </c>
      <c r="GU291" s="4" t="s">
        <v>353</v>
      </c>
      <c r="GV291" s="4" t="s">
        <v>353</v>
      </c>
      <c r="GW291" s="4" t="s">
        <v>353</v>
      </c>
      <c r="GX291" s="4" t="s">
        <v>353</v>
      </c>
      <c r="GY291" s="4" t="s">
        <v>353</v>
      </c>
      <c r="GZ291" s="4" t="s">
        <v>353</v>
      </c>
      <c r="HA291" s="4" t="s">
        <v>353</v>
      </c>
      <c r="HB291" s="4" t="s">
        <v>353</v>
      </c>
      <c r="HC291" s="4" t="s">
        <v>353</v>
      </c>
      <c r="HD291" s="4" t="s">
        <v>353</v>
      </c>
      <c r="HE291" s="4" t="s">
        <v>353</v>
      </c>
      <c r="HF291" s="4" t="s">
        <v>353</v>
      </c>
      <c r="HG291" s="4" t="s">
        <v>353</v>
      </c>
      <c r="HH291" s="4" t="s">
        <v>353</v>
      </c>
      <c r="HI291" s="4" t="s">
        <v>346</v>
      </c>
      <c r="HJ291" s="4" t="s">
        <v>347</v>
      </c>
      <c r="HK291" s="8"/>
      <c r="HL291" s="4" t="s">
        <v>3512</v>
      </c>
      <c r="HM291" s="9"/>
      <c r="HN291" s="9"/>
      <c r="HO291" s="9"/>
      <c r="HP291" s="9"/>
      <c r="HQ291" s="9"/>
      <c r="HR291" s="9"/>
      <c r="HS291" s="9"/>
      <c r="HT291" s="9"/>
      <c r="HU291" s="9"/>
      <c r="HV291" s="9"/>
      <c r="HW291" s="9"/>
      <c r="HX291" s="9"/>
      <c r="HY291" s="9"/>
      <c r="HZ291" s="9"/>
      <c r="IA291" s="9"/>
      <c r="IB291" s="9"/>
      <c r="IC291" s="9"/>
      <c r="ID291" s="9"/>
      <c r="IE291" s="9"/>
      <c r="IF291" s="9"/>
      <c r="IG291" s="9"/>
      <c r="IH291" s="9"/>
      <c r="II291" s="9" t="s">
        <v>320</v>
      </c>
      <c r="IJ291" s="9"/>
      <c r="IK291" s="7">
        <v>-999</v>
      </c>
      <c r="IL291" s="9"/>
      <c r="IM291" s="9" t="s">
        <v>320</v>
      </c>
      <c r="IN291" s="9"/>
      <c r="IO291" s="73">
        <v>-999</v>
      </c>
      <c r="IP291" s="9"/>
      <c r="IQ291" s="9"/>
      <c r="IR291" s="9" t="s">
        <v>320</v>
      </c>
      <c r="IS291" s="9"/>
      <c r="IT291" s="7">
        <v>-999</v>
      </c>
      <c r="IU291" s="9"/>
      <c r="IV291" s="9" t="s">
        <v>320</v>
      </c>
      <c r="IW291" s="9"/>
      <c r="IX291" s="7">
        <v>-999</v>
      </c>
      <c r="IY291" s="9"/>
      <c r="IZ291" s="9"/>
      <c r="JA291" s="9" t="s">
        <v>320</v>
      </c>
      <c r="JB291" s="9"/>
      <c r="JC291" s="7">
        <v>-999</v>
      </c>
      <c r="JD291" s="9"/>
      <c r="JE291" s="9" t="s">
        <v>320</v>
      </c>
      <c r="JF291" s="9"/>
      <c r="JG291" s="7">
        <v>-999</v>
      </c>
      <c r="JH291" s="9"/>
      <c r="JI291" s="9"/>
      <c r="JJ291" s="9"/>
      <c r="JK291" s="9"/>
      <c r="JL291" s="9"/>
      <c r="JM291" s="9"/>
      <c r="JN291" s="9"/>
      <c r="JO291" s="9"/>
      <c r="JP291" s="9"/>
      <c r="JQ291" s="9"/>
      <c r="JR291" s="9"/>
      <c r="JS291" s="9"/>
      <c r="JT291" s="9"/>
      <c r="JU291" s="9"/>
      <c r="JV291" s="9"/>
      <c r="JW291" s="9"/>
      <c r="JX291" s="9"/>
      <c r="JY291" s="9"/>
      <c r="JZ291" s="9"/>
      <c r="KA291" s="9"/>
      <c r="KB291" s="9"/>
      <c r="KC291" s="9"/>
      <c r="KD291" s="9"/>
      <c r="KE291" s="9"/>
      <c r="KF291" s="9"/>
      <c r="KG291" s="9"/>
      <c r="KH291" s="9"/>
      <c r="KI291" s="9"/>
      <c r="KJ291" s="9"/>
      <c r="KK291" s="9"/>
      <c r="KL291" s="9"/>
      <c r="KM291" s="9"/>
      <c r="KN291" s="9"/>
      <c r="KO291" s="9"/>
      <c r="KP291" s="9"/>
      <c r="KQ291" s="9"/>
      <c r="KR291" s="9"/>
      <c r="KS291" s="9"/>
      <c r="KT291" s="9"/>
      <c r="KU291" s="9"/>
      <c r="KV291" s="9"/>
      <c r="KW291" s="9"/>
      <c r="KX291" s="9"/>
      <c r="KY291" s="9"/>
      <c r="KZ291" s="9"/>
      <c r="LA291" s="9"/>
      <c r="LB291" s="9"/>
      <c r="LC291" s="9"/>
      <c r="LD291" s="9"/>
      <c r="LE291" s="9"/>
      <c r="LF291" s="9"/>
      <c r="LG291" s="9"/>
      <c r="LH291" s="9"/>
      <c r="LI291" s="9"/>
      <c r="LJ291" s="9"/>
      <c r="LK291" s="9"/>
      <c r="LL291" s="9"/>
      <c r="LM291" s="9"/>
      <c r="LN291" s="9"/>
      <c r="LO291" s="9"/>
      <c r="LP291" s="9"/>
      <c r="LQ291" s="9"/>
      <c r="LR291" s="9"/>
      <c r="LS291" s="9"/>
      <c r="LT291" s="9"/>
      <c r="LU291" s="9"/>
      <c r="LV291" s="9"/>
      <c r="LW291" s="9"/>
      <c r="LX291" s="9"/>
      <c r="LY291" s="9"/>
      <c r="LZ291" s="9"/>
      <c r="MA291">
        <f t="shared" si="233"/>
        <v>3</v>
      </c>
      <c r="MB291" t="str">
        <f t="shared" si="234"/>
        <v/>
      </c>
      <c r="MC291" t="str">
        <f t="shared" si="235"/>
        <v/>
      </c>
      <c r="MD291" t="str">
        <f t="shared" si="236"/>
        <v/>
      </c>
      <c r="ME291" t="str">
        <f t="shared" si="266"/>
        <v/>
      </c>
      <c r="MF291">
        <f t="shared" si="267"/>
        <v>1.5</v>
      </c>
      <c r="MG291" t="str">
        <f t="shared" si="268"/>
        <v/>
      </c>
      <c r="MH291" t="str">
        <f t="shared" si="269"/>
        <v/>
      </c>
      <c r="MI291" t="str">
        <f t="shared" si="270"/>
        <v/>
      </c>
      <c r="MJ291" t="str">
        <f t="shared" si="271"/>
        <v/>
      </c>
      <c r="MK291">
        <f t="shared" si="272"/>
        <v>3</v>
      </c>
      <c r="ML291">
        <f t="shared" si="273"/>
        <v>4</v>
      </c>
      <c r="MM291" t="str">
        <f t="shared" si="274"/>
        <v/>
      </c>
      <c r="MN291" t="str">
        <f t="shared" si="275"/>
        <v/>
      </c>
      <c r="MO291">
        <f t="shared" si="276"/>
        <v>3</v>
      </c>
      <c r="MP291">
        <f t="shared" si="277"/>
        <v>4</v>
      </c>
      <c r="MQ291" t="str">
        <f t="shared" si="278"/>
        <v/>
      </c>
      <c r="MR291" t="str">
        <f t="shared" si="279"/>
        <v/>
      </c>
      <c r="MS291">
        <f t="shared" si="280"/>
        <v>30</v>
      </c>
      <c r="MT291">
        <f t="shared" si="281"/>
        <v>30</v>
      </c>
      <c r="MU291" s="77">
        <f t="shared" si="237"/>
        <v>0</v>
      </c>
      <c r="MV291">
        <f t="shared" si="238"/>
        <v>0</v>
      </c>
      <c r="MW291">
        <v>0</v>
      </c>
      <c r="MX291">
        <v>0</v>
      </c>
      <c r="MY291" t="str">
        <f t="shared" si="239"/>
        <v/>
      </c>
      <c r="NB291" t="str">
        <f t="shared" si="240"/>
        <v/>
      </c>
      <c r="NC291" t="str">
        <f t="shared" si="241"/>
        <v/>
      </c>
      <c r="ND291" t="str">
        <f t="shared" si="242"/>
        <v/>
      </c>
      <c r="NE291" t="str">
        <f t="shared" si="243"/>
        <v/>
      </c>
      <c r="NF291" t="str">
        <f t="shared" si="244"/>
        <v/>
      </c>
      <c r="NG291" t="str">
        <f t="shared" si="245"/>
        <v/>
      </c>
      <c r="NH291" t="str">
        <f t="shared" si="246"/>
        <v/>
      </c>
      <c r="NI291" t="str">
        <f t="shared" si="247"/>
        <v/>
      </c>
      <c r="NJ291" t="str">
        <f t="shared" si="248"/>
        <v/>
      </c>
      <c r="NK291" t="str">
        <f t="shared" si="249"/>
        <v/>
      </c>
      <c r="NL291" t="str">
        <f t="shared" si="250"/>
        <v/>
      </c>
      <c r="NM291" t="str">
        <f t="shared" si="251"/>
        <v/>
      </c>
      <c r="NN291" s="77" t="str">
        <f t="shared" si="252"/>
        <v/>
      </c>
      <c r="NO291" s="77" t="str">
        <f t="shared" si="253"/>
        <v/>
      </c>
      <c r="NP291" s="77" t="str">
        <f t="shared" si="254"/>
        <v/>
      </c>
      <c r="NQ291" s="77" t="str">
        <f t="shared" si="255"/>
        <v/>
      </c>
      <c r="NR291" s="77" t="str">
        <f t="shared" si="256"/>
        <v/>
      </c>
      <c r="NS291" s="77" t="str">
        <f t="shared" si="257"/>
        <v/>
      </c>
      <c r="NT291" s="77" t="str">
        <f t="shared" si="258"/>
        <v/>
      </c>
      <c r="NU291" s="77" t="str">
        <f t="shared" si="259"/>
        <v/>
      </c>
      <c r="NV291" s="77" t="str">
        <f t="shared" si="260"/>
        <v/>
      </c>
      <c r="NW291" s="77" t="e">
        <f>IF(LEN(VLOOKUP(I:I,#REF!, 2, 0))=0, "", VLOOKUP(I:I,#REF!, 2, 0))</f>
        <v>#REF!</v>
      </c>
      <c r="NX291" s="77" t="e">
        <f>IF(LEN(VLOOKUP(I:I,#REF!, 3, 0))=0, "", VLOOKUP(I:I,#REF!, 3, 0))</f>
        <v>#REF!</v>
      </c>
      <c r="NY291" s="77">
        <f t="shared" si="282"/>
        <v>0</v>
      </c>
      <c r="NZ291" s="77">
        <f t="shared" si="283"/>
        <v>0</v>
      </c>
      <c r="OA291" s="77">
        <f t="shared" si="284"/>
        <v>0</v>
      </c>
      <c r="OB291" s="77" t="str">
        <f t="shared" si="261"/>
        <v/>
      </c>
      <c r="OC291" t="str">
        <f t="shared" si="262"/>
        <v/>
      </c>
      <c r="OD291" s="77" t="str">
        <f t="shared" si="285"/>
        <v/>
      </c>
      <c r="OE291" t="str">
        <f t="shared" si="263"/>
        <v/>
      </c>
      <c r="OF291" t="str">
        <f t="shared" si="264"/>
        <v/>
      </c>
      <c r="OG291" t="str">
        <f t="shared" si="286"/>
        <v/>
      </c>
      <c r="OH291">
        <f t="shared" si="265"/>
        <v>0</v>
      </c>
      <c r="OI291">
        <f t="shared" si="287"/>
        <v>0</v>
      </c>
      <c r="OJ291" s="77">
        <f t="shared" si="288"/>
        <v>0</v>
      </c>
      <c r="OK291" t="e">
        <f>IF(LEN(VLOOKUP(I:I,#REF!, 2, 0))=0, "", VLOOKUP(I:I,#REF!, 2, 0))</f>
        <v>#REF!</v>
      </c>
      <c r="OL291" t="e">
        <f>IF(LEN(VLOOKUP(I:I,#REF!, 3, 0))=0, "", VLOOKUP(I:I,#REF!, 3, 0))</f>
        <v>#REF!</v>
      </c>
      <c r="OM291" t="s">
        <v>353</v>
      </c>
      <c r="ON291" t="s">
        <v>353</v>
      </c>
      <c r="OO291" s="161">
        <v>0</v>
      </c>
      <c r="OP291" t="str">
        <f t="shared" si="289"/>
        <v/>
      </c>
      <c r="OQ291">
        <v>0</v>
      </c>
      <c r="OR291">
        <v>10</v>
      </c>
      <c r="OS291">
        <f t="shared" si="290"/>
        <v>3</v>
      </c>
    </row>
    <row r="292" spans="1:409" ht="18" customHeight="1">
      <c r="E292">
        <v>1</v>
      </c>
      <c r="F292" t="s">
        <v>353</v>
      </c>
      <c r="G292" t="s">
        <v>353</v>
      </c>
      <c r="H292" s="110" t="s">
        <v>3517</v>
      </c>
      <c r="I292" s="110" t="s">
        <v>3517</v>
      </c>
      <c r="J292" s="5"/>
      <c r="K292" s="6">
        <v>44270.495671296296</v>
      </c>
      <c r="L292" s="6">
        <v>44270.576574074075</v>
      </c>
      <c r="M292" s="7">
        <v>100</v>
      </c>
      <c r="N292" s="7">
        <v>2</v>
      </c>
      <c r="O292" s="73">
        <v>1</v>
      </c>
      <c r="P292" s="4" t="s">
        <v>313</v>
      </c>
      <c r="Q292" s="7">
        <v>6989</v>
      </c>
      <c r="R292" s="7">
        <v>1</v>
      </c>
      <c r="S292" s="6">
        <v>44270.576586712959</v>
      </c>
      <c r="T292" s="4" t="s">
        <v>314</v>
      </c>
      <c r="U292" s="4" t="s">
        <v>2136</v>
      </c>
      <c r="V292" s="4" t="s">
        <v>2137</v>
      </c>
      <c r="W292" s="4" t="s">
        <v>317</v>
      </c>
      <c r="X292" s="7">
        <v>40.165999999999997</v>
      </c>
      <c r="Y292" s="7">
        <v>47.942999999999998</v>
      </c>
      <c r="Z292" s="7">
        <v>57.781999999999996</v>
      </c>
      <c r="AA292" s="7">
        <v>2</v>
      </c>
      <c r="AB292" s="7">
        <v>0</v>
      </c>
      <c r="AC292" s="7">
        <v>0</v>
      </c>
      <c r="AD292" s="7">
        <v>0</v>
      </c>
      <c r="AE292" s="7">
        <v>0</v>
      </c>
      <c r="AF292" s="7">
        <v>1</v>
      </c>
      <c r="AG292" s="7">
        <v>1</v>
      </c>
      <c r="AH292" s="7">
        <v>0</v>
      </c>
      <c r="AI292" s="7">
        <v>0</v>
      </c>
      <c r="AJ292" s="4" t="s">
        <v>3518</v>
      </c>
      <c r="AK292" s="7">
        <v>6.3689999999999998</v>
      </c>
      <c r="AL292" s="7">
        <v>20.369</v>
      </c>
      <c r="AM292" s="7">
        <v>23.276</v>
      </c>
      <c r="AN292" s="7">
        <v>2</v>
      </c>
      <c r="AO292" s="7">
        <v>0</v>
      </c>
      <c r="AP292" s="7">
        <v>0</v>
      </c>
      <c r="AQ292" s="7">
        <v>0</v>
      </c>
      <c r="AR292" s="7">
        <v>0</v>
      </c>
      <c r="AS292" s="7">
        <v>188.001</v>
      </c>
      <c r="AT292" s="7">
        <v>0</v>
      </c>
      <c r="AU292" s="7">
        <v>16.972000000000001</v>
      </c>
      <c r="AV292" s="7">
        <v>136.244</v>
      </c>
      <c r="AW292" s="7">
        <v>195.19300000000001</v>
      </c>
      <c r="AX292" s="7">
        <v>4</v>
      </c>
      <c r="AY292" s="4" t="s">
        <v>326</v>
      </c>
      <c r="AZ292" s="4" t="s">
        <v>326</v>
      </c>
      <c r="BA292" s="4"/>
      <c r="BB292" s="73">
        <v>0</v>
      </c>
      <c r="BC292" s="4" t="s">
        <v>3519</v>
      </c>
      <c r="BD292" s="7">
        <v>0</v>
      </c>
      <c r="BE292" s="7">
        <v>0</v>
      </c>
      <c r="BF292" s="7">
        <v>283.66800000000001</v>
      </c>
      <c r="BG292" s="7">
        <v>0</v>
      </c>
      <c r="BH292" s="7">
        <v>3.1549999999999998</v>
      </c>
      <c r="BI292" s="7">
        <v>3.1549999999999998</v>
      </c>
      <c r="BJ292" s="7">
        <v>12.034000000000001</v>
      </c>
      <c r="BK292" s="7">
        <v>1</v>
      </c>
      <c r="BL292" s="4" t="s">
        <v>377</v>
      </c>
      <c r="BM292" s="7">
        <v>0</v>
      </c>
      <c r="BN292" s="7">
        <v>0</v>
      </c>
      <c r="BO292" s="7">
        <v>154.90899999999999</v>
      </c>
      <c r="BP292" s="7">
        <v>0</v>
      </c>
      <c r="BQ292" s="7">
        <v>88</v>
      </c>
      <c r="BR292" s="7">
        <v>64</v>
      </c>
      <c r="BS292" s="7">
        <v>5.4930000000000003</v>
      </c>
      <c r="BT292" s="7">
        <v>325.80799999999999</v>
      </c>
      <c r="BU292" s="7">
        <v>332.71199999999999</v>
      </c>
      <c r="BV292" s="7">
        <v>6</v>
      </c>
      <c r="BW292" s="4" t="s">
        <v>510</v>
      </c>
      <c r="BX292" s="4" t="s">
        <v>510</v>
      </c>
      <c r="BY292" s="4"/>
      <c r="BZ292" s="73">
        <v>2</v>
      </c>
      <c r="CA292" s="4" t="s">
        <v>3520</v>
      </c>
      <c r="CB292" s="7">
        <v>118.241</v>
      </c>
      <c r="CC292" s="7">
        <v>118.241</v>
      </c>
      <c r="CD292" s="7">
        <v>169.15799999999999</v>
      </c>
      <c r="CE292" s="7">
        <v>1</v>
      </c>
      <c r="CF292" s="7">
        <v>86</v>
      </c>
      <c r="CG292" s="7">
        <v>71</v>
      </c>
      <c r="CH292" s="7">
        <v>34.735999999999997</v>
      </c>
      <c r="CI292" s="7">
        <v>57.143999999999998</v>
      </c>
      <c r="CJ292" s="7">
        <v>59.747999999999998</v>
      </c>
      <c r="CK292" s="7">
        <v>4</v>
      </c>
      <c r="CL292" s="97" t="s">
        <v>360</v>
      </c>
      <c r="CM292" s="94" t="s">
        <v>322</v>
      </c>
      <c r="CN292" s="7">
        <v>0</v>
      </c>
      <c r="CO292" s="7">
        <v>0</v>
      </c>
      <c r="CP292" s="7">
        <v>172.94900000000001</v>
      </c>
      <c r="CQ292" s="7">
        <v>0</v>
      </c>
      <c r="CR292" s="7">
        <v>100</v>
      </c>
      <c r="CS292" s="7">
        <v>90</v>
      </c>
      <c r="CT292" s="7">
        <v>0</v>
      </c>
      <c r="CU292" s="7">
        <v>0</v>
      </c>
      <c r="CV292" s="4" t="s">
        <v>3521</v>
      </c>
      <c r="CW292" s="7">
        <v>0</v>
      </c>
      <c r="CX292" s="7">
        <v>0</v>
      </c>
      <c r="CY292" s="7">
        <v>487.20600000000002</v>
      </c>
      <c r="CZ292" s="7">
        <v>0</v>
      </c>
      <c r="DA292" s="7">
        <v>1.024</v>
      </c>
      <c r="DB292" s="7">
        <v>10.554</v>
      </c>
      <c r="DC292" s="7">
        <v>34.018999999999998</v>
      </c>
      <c r="DD292" s="7">
        <v>5</v>
      </c>
      <c r="DE292" s="4" t="s">
        <v>3522</v>
      </c>
      <c r="DF292" s="7">
        <v>0</v>
      </c>
      <c r="DG292" s="7">
        <v>0</v>
      </c>
      <c r="DH292" s="7">
        <v>83.266000000000005</v>
      </c>
      <c r="DI292" s="7">
        <v>0</v>
      </c>
      <c r="DJ292" s="7">
        <v>100</v>
      </c>
      <c r="DK292" s="7">
        <v>54</v>
      </c>
      <c r="DL292" s="7">
        <v>6.157</v>
      </c>
      <c r="DM292" s="7">
        <v>18.074000000000002</v>
      </c>
      <c r="DN292" s="7">
        <v>34.06</v>
      </c>
      <c r="DO292" s="7">
        <v>2</v>
      </c>
      <c r="DP292" s="4" t="s">
        <v>510</v>
      </c>
      <c r="DQ292" s="4" t="s">
        <v>510</v>
      </c>
      <c r="DR292" s="4"/>
      <c r="DS292" s="73">
        <v>2</v>
      </c>
      <c r="DT292" s="4" t="s">
        <v>3523</v>
      </c>
      <c r="DU292" s="7">
        <v>0</v>
      </c>
      <c r="DV292" s="7">
        <v>0</v>
      </c>
      <c r="DW292" s="7">
        <v>152.17400000000001</v>
      </c>
      <c r="DX292" s="7">
        <v>0</v>
      </c>
      <c r="DY292" s="7">
        <v>100</v>
      </c>
      <c r="DZ292" s="7">
        <v>100</v>
      </c>
      <c r="EA292" s="7">
        <v>123.654</v>
      </c>
      <c r="EB292" s="7">
        <v>129.57300000000001</v>
      </c>
      <c r="EC292" s="7">
        <v>133.12</v>
      </c>
      <c r="ED292" s="7">
        <v>2</v>
      </c>
      <c r="EE292" s="94" t="s">
        <v>424</v>
      </c>
      <c r="EF292" s="94" t="s">
        <v>380</v>
      </c>
      <c r="EG292" s="7">
        <v>0</v>
      </c>
      <c r="EH292" s="7">
        <v>0</v>
      </c>
      <c r="EI292" s="7">
        <v>168.977</v>
      </c>
      <c r="EJ292" s="7">
        <v>0</v>
      </c>
      <c r="EK292" s="7">
        <v>100</v>
      </c>
      <c r="EL292" s="7">
        <v>85</v>
      </c>
      <c r="EM292" s="7">
        <v>1</v>
      </c>
      <c r="EN292" s="7">
        <v>0</v>
      </c>
      <c r="EO292" s="4" t="s">
        <v>3524</v>
      </c>
      <c r="EP292" s="7">
        <v>23.933</v>
      </c>
      <c r="EQ292" s="7">
        <v>48.732999999999997</v>
      </c>
      <c r="ER292" s="7">
        <v>51.085999999999999</v>
      </c>
      <c r="ES292" s="7">
        <v>2</v>
      </c>
      <c r="ET292" s="4" t="s">
        <v>606</v>
      </c>
      <c r="EU292" s="7">
        <v>0</v>
      </c>
      <c r="EV292" s="7">
        <v>0</v>
      </c>
      <c r="EW292" s="7">
        <v>595.76499999999999</v>
      </c>
      <c r="EX292" s="7">
        <v>0</v>
      </c>
      <c r="EY292" s="7">
        <v>99</v>
      </c>
      <c r="EZ292" s="7">
        <v>85</v>
      </c>
      <c r="FA292" s="7">
        <v>25.126999999999999</v>
      </c>
      <c r="FB292" s="7">
        <v>215.06700000000001</v>
      </c>
      <c r="FC292" s="7">
        <v>218.45</v>
      </c>
      <c r="FD292" s="7">
        <v>13</v>
      </c>
      <c r="FE292" s="4" t="s">
        <v>3525</v>
      </c>
      <c r="FF292" s="7">
        <v>2</v>
      </c>
      <c r="FG292" s="7">
        <v>2</v>
      </c>
      <c r="FH292" s="7">
        <v>0</v>
      </c>
      <c r="FI292" s="7">
        <v>0</v>
      </c>
      <c r="FJ292" s="7">
        <v>1</v>
      </c>
      <c r="FK292" s="7">
        <v>0</v>
      </c>
      <c r="FL292" s="4" t="s">
        <v>336</v>
      </c>
      <c r="FM292" s="4" t="s">
        <v>3526</v>
      </c>
      <c r="FN292" s="7">
        <v>1</v>
      </c>
      <c r="FO292" s="7">
        <v>15.637</v>
      </c>
      <c r="FP292" s="7">
        <v>72.637</v>
      </c>
      <c r="FQ292" s="7">
        <v>76.131</v>
      </c>
      <c r="FR292" s="7">
        <v>5</v>
      </c>
      <c r="FS292" s="4" t="s">
        <v>411</v>
      </c>
      <c r="FT292" s="4" t="s">
        <v>411</v>
      </c>
      <c r="FU292" s="4"/>
      <c r="FV292" s="73">
        <v>0</v>
      </c>
      <c r="FW292" s="4" t="s">
        <v>3527</v>
      </c>
      <c r="FX292" s="4" t="s">
        <v>1274</v>
      </c>
      <c r="FY292" s="7">
        <v>57.371000000000002</v>
      </c>
      <c r="FZ292" s="7">
        <v>155.10300000000001</v>
      </c>
      <c r="GA292" s="7">
        <v>156.44900000000001</v>
      </c>
      <c r="GB292" s="7">
        <v>6</v>
      </c>
      <c r="GC292" s="4" t="s">
        <v>3528</v>
      </c>
      <c r="GD292" s="4" t="s">
        <v>324</v>
      </c>
      <c r="GE292" s="4" t="s">
        <v>1013</v>
      </c>
      <c r="GF292" s="73">
        <v>0</v>
      </c>
      <c r="GG292" s="4" t="s">
        <v>3529</v>
      </c>
      <c r="GH292" s="4" t="s">
        <v>1274</v>
      </c>
      <c r="GI292" s="7">
        <v>17.021999999999998</v>
      </c>
      <c r="GJ292" s="7">
        <v>112.262</v>
      </c>
      <c r="GK292" s="7">
        <v>211.9</v>
      </c>
      <c r="GL292" s="7">
        <v>5</v>
      </c>
      <c r="GM292" s="7">
        <v>2</v>
      </c>
      <c r="GN292" s="4" t="s">
        <v>3530</v>
      </c>
      <c r="GO292" s="7">
        <v>16.856999999999999</v>
      </c>
      <c r="GP292" s="7">
        <v>16.856999999999999</v>
      </c>
      <c r="GQ292" s="7">
        <v>23.126999999999999</v>
      </c>
      <c r="GR292" s="7">
        <v>1</v>
      </c>
      <c r="GS292" s="7">
        <v>3</v>
      </c>
      <c r="GT292" s="7">
        <v>4</v>
      </c>
      <c r="GU292" s="7">
        <v>0</v>
      </c>
      <c r="GV292" s="7">
        <v>1</v>
      </c>
      <c r="GW292" s="4" t="s">
        <v>627</v>
      </c>
      <c r="GX292" s="7">
        <v>10.057</v>
      </c>
      <c r="GY292" s="7">
        <v>92.022999999999996</v>
      </c>
      <c r="GZ292" s="7">
        <v>106.8</v>
      </c>
      <c r="HA292" s="7">
        <v>11</v>
      </c>
      <c r="HB292" s="7">
        <v>1</v>
      </c>
      <c r="HC292" s="7">
        <v>2</v>
      </c>
      <c r="HD292" s="7">
        <v>2</v>
      </c>
      <c r="HE292" s="7">
        <v>1</v>
      </c>
      <c r="HF292" s="7">
        <v>1</v>
      </c>
      <c r="HG292" s="7">
        <v>3</v>
      </c>
      <c r="HH292" s="7">
        <v>4</v>
      </c>
      <c r="HI292" s="4" t="s">
        <v>346</v>
      </c>
      <c r="HJ292" s="4" t="s">
        <v>347</v>
      </c>
      <c r="HK292" s="8"/>
      <c r="HL292" s="4" t="s">
        <v>3517</v>
      </c>
      <c r="HM292" s="9"/>
      <c r="HN292" s="9"/>
      <c r="HO292" s="9"/>
      <c r="HP292" s="9"/>
      <c r="HQ292" s="9"/>
      <c r="HR292" s="9"/>
      <c r="HS292" s="9"/>
      <c r="HT292" s="9"/>
      <c r="HU292" s="9"/>
      <c r="HV292" s="9"/>
      <c r="HW292" s="9"/>
      <c r="HX292" s="9"/>
      <c r="HY292" s="9"/>
      <c r="HZ292" s="9"/>
      <c r="IA292" s="9"/>
      <c r="IB292" s="9"/>
      <c r="IC292" s="9"/>
      <c r="ID292" s="9"/>
      <c r="IE292" s="9"/>
      <c r="IF292" s="9"/>
      <c r="IG292" s="9"/>
      <c r="IH292" s="9"/>
      <c r="II292" s="9" t="s">
        <v>320</v>
      </c>
      <c r="IJ292" s="9"/>
      <c r="IK292" s="7">
        <v>-999</v>
      </c>
      <c r="IL292" s="9"/>
      <c r="IM292" s="9" t="s">
        <v>320</v>
      </c>
      <c r="IN292" s="9"/>
      <c r="IO292" s="73">
        <v>-999</v>
      </c>
      <c r="IP292" s="9"/>
      <c r="IQ292" s="9"/>
      <c r="IR292" s="9" t="s">
        <v>320</v>
      </c>
      <c r="IS292" s="9"/>
      <c r="IT292" s="7">
        <v>-999</v>
      </c>
      <c r="IU292" s="9"/>
      <c r="IV292" s="9" t="s">
        <v>320</v>
      </c>
      <c r="IW292" s="9"/>
      <c r="IX292" s="7">
        <v>-999</v>
      </c>
      <c r="IY292" s="9"/>
      <c r="IZ292" s="9"/>
      <c r="JA292" s="9" t="s">
        <v>320</v>
      </c>
      <c r="JB292" s="9"/>
      <c r="JC292" s="7">
        <v>-999</v>
      </c>
      <c r="JD292" s="9"/>
      <c r="JE292" s="9" t="s">
        <v>320</v>
      </c>
      <c r="JF292" s="9"/>
      <c r="JG292" s="7">
        <v>-999</v>
      </c>
      <c r="JH292" s="9"/>
      <c r="JI292" s="9"/>
      <c r="JJ292" s="9"/>
      <c r="JK292" s="9"/>
      <c r="JL292" s="9"/>
      <c r="JM292" s="9"/>
      <c r="JN292" s="9"/>
      <c r="JO292" s="9"/>
      <c r="JP292" s="9"/>
      <c r="JQ292" s="9"/>
      <c r="JR292" s="9"/>
      <c r="JS292" s="9"/>
      <c r="JT292" s="9"/>
      <c r="JU292" s="9"/>
      <c r="JV292" s="9"/>
      <c r="JW292" s="9"/>
      <c r="JX292" s="9"/>
      <c r="JY292" s="9"/>
      <c r="JZ292" s="9"/>
      <c r="KA292" s="9"/>
      <c r="KB292" s="9"/>
      <c r="KC292" s="9"/>
      <c r="KD292" s="9"/>
      <c r="KE292" s="9"/>
      <c r="KF292" s="9"/>
      <c r="KG292" s="9"/>
      <c r="KH292" s="9"/>
      <c r="KI292" s="9"/>
      <c r="KJ292" s="9"/>
      <c r="KK292" s="9"/>
      <c r="KL292" s="9"/>
      <c r="KM292" s="9"/>
      <c r="KN292" s="9"/>
      <c r="KO292" s="9"/>
      <c r="KP292" s="9"/>
      <c r="KQ292" s="9"/>
      <c r="KR292" s="9"/>
      <c r="KS292" s="9"/>
      <c r="KT292" s="9"/>
      <c r="KU292" s="9"/>
      <c r="KV292" s="9"/>
      <c r="KW292" s="9"/>
      <c r="KX292" s="9"/>
      <c r="KY292" s="9"/>
      <c r="KZ292" s="9"/>
      <c r="LA292" s="9"/>
      <c r="LB292" s="9"/>
      <c r="LC292" s="9"/>
      <c r="LD292" s="9"/>
      <c r="LE292" s="9"/>
      <c r="LF292" s="9"/>
      <c r="LG292" s="9"/>
      <c r="LH292" s="9"/>
      <c r="LI292" s="9"/>
      <c r="LJ292" s="9"/>
      <c r="LK292" s="9"/>
      <c r="LL292" s="9"/>
      <c r="LM292" s="9"/>
      <c r="LN292" s="9"/>
      <c r="LO292" s="9"/>
      <c r="LP292" s="9"/>
      <c r="LQ292" s="9"/>
      <c r="LR292" s="9"/>
      <c r="LS292" s="9"/>
      <c r="LT292" s="9"/>
      <c r="LU292" s="9"/>
      <c r="LV292" s="9"/>
      <c r="LW292" s="9"/>
      <c r="LX292" s="9"/>
      <c r="LY292" s="9"/>
      <c r="LZ292" s="9"/>
      <c r="MA292">
        <f t="shared" si="233"/>
        <v>2</v>
      </c>
      <c r="MB292" t="str">
        <f t="shared" si="234"/>
        <v/>
      </c>
      <c r="MC292">
        <f t="shared" si="235"/>
        <v>7</v>
      </c>
      <c r="MD292" t="str">
        <f t="shared" si="236"/>
        <v/>
      </c>
      <c r="ME292" t="str">
        <f t="shared" si="266"/>
        <v/>
      </c>
      <c r="MF292">
        <f t="shared" si="267"/>
        <v>0.33333333333333331</v>
      </c>
      <c r="MG292" t="str">
        <f t="shared" si="268"/>
        <v/>
      </c>
      <c r="MH292">
        <f t="shared" si="269"/>
        <v>1.4</v>
      </c>
      <c r="MI292" t="str">
        <f t="shared" si="270"/>
        <v/>
      </c>
      <c r="MJ292" t="str">
        <f t="shared" si="271"/>
        <v/>
      </c>
      <c r="MK292">
        <f t="shared" si="272"/>
        <v>0</v>
      </c>
      <c r="ML292">
        <f t="shared" si="273"/>
        <v>0.2</v>
      </c>
      <c r="MM292">
        <f t="shared" si="274"/>
        <v>0</v>
      </c>
      <c r="MN292">
        <f t="shared" si="275"/>
        <v>4</v>
      </c>
      <c r="MO292">
        <f t="shared" si="276"/>
        <v>0</v>
      </c>
      <c r="MP292">
        <f t="shared" si="277"/>
        <v>0.83333333333333337</v>
      </c>
      <c r="MQ292" t="str">
        <f t="shared" si="278"/>
        <v/>
      </c>
      <c r="MR292" t="str">
        <f t="shared" si="279"/>
        <v/>
      </c>
      <c r="MS292">
        <f t="shared" si="280"/>
        <v>96.142857142857139</v>
      </c>
      <c r="MT292">
        <f t="shared" si="281"/>
        <v>78.428571428571431</v>
      </c>
      <c r="MU292" s="77">
        <f t="shared" si="237"/>
        <v>0</v>
      </c>
      <c r="MV292">
        <f t="shared" si="238"/>
        <v>1</v>
      </c>
      <c r="MW292">
        <v>1</v>
      </c>
      <c r="MX292">
        <v>1</v>
      </c>
      <c r="MY292">
        <f t="shared" si="239"/>
        <v>1</v>
      </c>
      <c r="MZ292">
        <v>1</v>
      </c>
      <c r="NA292">
        <v>1</v>
      </c>
      <c r="NB292">
        <f t="shared" si="240"/>
        <v>0</v>
      </c>
      <c r="NC292">
        <f t="shared" si="241"/>
        <v>0</v>
      </c>
      <c r="ND292">
        <f t="shared" si="242"/>
        <v>0</v>
      </c>
      <c r="NE292">
        <f t="shared" si="243"/>
        <v>0</v>
      </c>
      <c r="NF292">
        <f t="shared" si="244"/>
        <v>0</v>
      </c>
      <c r="NG292">
        <f t="shared" si="245"/>
        <v>0</v>
      </c>
      <c r="NH292" t="str">
        <f t="shared" si="246"/>
        <v/>
      </c>
      <c r="NI292" t="str">
        <f t="shared" si="247"/>
        <v/>
      </c>
      <c r="NJ292" t="str">
        <f t="shared" si="248"/>
        <v/>
      </c>
      <c r="NK292" t="str">
        <f t="shared" si="249"/>
        <v/>
      </c>
      <c r="NL292" t="str">
        <f t="shared" si="250"/>
        <v/>
      </c>
      <c r="NM292" t="str">
        <f t="shared" si="251"/>
        <v/>
      </c>
      <c r="NN292" s="77" t="str">
        <f t="shared" si="252"/>
        <v/>
      </c>
      <c r="NO292" s="77" t="str">
        <f t="shared" si="253"/>
        <v/>
      </c>
      <c r="NP292" s="77" t="str">
        <f t="shared" si="254"/>
        <v/>
      </c>
      <c r="NQ292" s="77" t="str">
        <f t="shared" si="255"/>
        <v/>
      </c>
      <c r="NR292" s="77" t="str">
        <f t="shared" si="256"/>
        <v/>
      </c>
      <c r="NS292" s="77" t="str">
        <f t="shared" si="257"/>
        <v/>
      </c>
      <c r="NT292" s="77" t="str">
        <f t="shared" si="258"/>
        <v/>
      </c>
      <c r="NU292" s="77" t="str">
        <f t="shared" si="259"/>
        <v/>
      </c>
      <c r="NV292" s="77" t="str">
        <f t="shared" si="260"/>
        <v/>
      </c>
      <c r="NW292" s="77" t="e">
        <f>IF(LEN(VLOOKUP(I:I,#REF!, 2, 0))=0, "", VLOOKUP(I:I,#REF!, 2, 0))</f>
        <v>#REF!</v>
      </c>
      <c r="NX292" s="77" t="e">
        <f>IF(LEN(VLOOKUP(I:I,#REF!, 3, 0))=0, "", VLOOKUP(I:I,#REF!, 3, 0))</f>
        <v>#REF!</v>
      </c>
      <c r="NY292" s="77">
        <f t="shared" si="282"/>
        <v>1</v>
      </c>
      <c r="NZ292" s="77">
        <f t="shared" si="283"/>
        <v>1</v>
      </c>
      <c r="OA292" s="77">
        <f t="shared" si="284"/>
        <v>1</v>
      </c>
      <c r="OB292" s="77">
        <f t="shared" si="261"/>
        <v>0</v>
      </c>
      <c r="OC292">
        <f t="shared" si="262"/>
        <v>0</v>
      </c>
      <c r="OD292" s="77">
        <f t="shared" si="285"/>
        <v>0</v>
      </c>
      <c r="OE292" t="str">
        <f t="shared" si="263"/>
        <v/>
      </c>
      <c r="OF292" t="str">
        <f t="shared" si="264"/>
        <v/>
      </c>
      <c r="OG292" t="str">
        <f t="shared" si="286"/>
        <v/>
      </c>
      <c r="OH292">
        <f t="shared" si="265"/>
        <v>0.5</v>
      </c>
      <c r="OI292">
        <f t="shared" si="287"/>
        <v>0.5</v>
      </c>
      <c r="OJ292" s="77">
        <f t="shared" si="288"/>
        <v>0.5</v>
      </c>
      <c r="OK292" t="e">
        <f>IF(LEN(VLOOKUP(I:I,#REF!, 2, 0))=0, "", VLOOKUP(I:I,#REF!, 2, 0))</f>
        <v>#REF!</v>
      </c>
      <c r="OL292" t="e">
        <f>IF(LEN(VLOOKUP(I:I,#REF!, 3, 0))=0, "", VLOOKUP(I:I,#REF!, 3, 0))</f>
        <v>#REF!</v>
      </c>
      <c r="OM292" t="s">
        <v>353</v>
      </c>
      <c r="ON292" t="s">
        <v>353</v>
      </c>
      <c r="OO292" s="161">
        <v>0</v>
      </c>
      <c r="OP292" t="str">
        <f t="shared" si="289"/>
        <v/>
      </c>
      <c r="OQ292">
        <v>0</v>
      </c>
      <c r="OR292">
        <v>10</v>
      </c>
      <c r="OS292">
        <f t="shared" si="290"/>
        <v>2</v>
      </c>
    </row>
    <row r="293" spans="1:409" ht="18" customHeight="1">
      <c r="F293">
        <v>1</v>
      </c>
      <c r="G293">
        <v>1</v>
      </c>
      <c r="H293" s="110" t="s">
        <v>3531</v>
      </c>
      <c r="I293" s="110" t="s">
        <v>3531</v>
      </c>
      <c r="J293" s="5"/>
      <c r="K293" s="6">
        <v>44270.430914351855</v>
      </c>
      <c r="L293" s="6">
        <v>44270.50072916667</v>
      </c>
      <c r="M293" s="7">
        <v>100</v>
      </c>
      <c r="N293" s="7">
        <v>2</v>
      </c>
      <c r="O293" s="73">
        <v>1</v>
      </c>
      <c r="P293" s="4" t="s">
        <v>313</v>
      </c>
      <c r="Q293" s="7">
        <v>6032</v>
      </c>
      <c r="R293" s="7">
        <v>1</v>
      </c>
      <c r="S293" s="6">
        <v>44270.50080347222</v>
      </c>
      <c r="T293" s="4" t="s">
        <v>314</v>
      </c>
      <c r="U293" s="4" t="s">
        <v>315</v>
      </c>
      <c r="V293" s="4" t="s">
        <v>811</v>
      </c>
      <c r="W293" s="4" t="s">
        <v>317</v>
      </c>
      <c r="X293" s="7">
        <v>27.643000000000001</v>
      </c>
      <c r="Y293" s="7">
        <v>50.023000000000003</v>
      </c>
      <c r="Z293" s="7">
        <v>55.706000000000003</v>
      </c>
      <c r="AA293" s="7">
        <v>3</v>
      </c>
      <c r="AB293" s="7">
        <v>2</v>
      </c>
      <c r="AC293" s="7">
        <v>0</v>
      </c>
      <c r="AD293" s="7">
        <v>1</v>
      </c>
      <c r="AE293" s="7">
        <v>0</v>
      </c>
      <c r="AF293" s="7">
        <v>3</v>
      </c>
      <c r="AG293" s="7">
        <v>2</v>
      </c>
      <c r="AH293" s="7">
        <v>1</v>
      </c>
      <c r="AI293" s="7">
        <v>0</v>
      </c>
      <c r="AJ293" s="4" t="s">
        <v>3532</v>
      </c>
      <c r="AK293" s="7">
        <v>3.778</v>
      </c>
      <c r="AL293" s="7">
        <v>6.9450000000000003</v>
      </c>
      <c r="AM293" s="7">
        <v>9.2149999999999999</v>
      </c>
      <c r="AN293" s="7">
        <v>2</v>
      </c>
      <c r="AO293" s="7">
        <v>1</v>
      </c>
      <c r="AP293" s="7">
        <v>0</v>
      </c>
      <c r="AQ293" s="7">
        <v>0</v>
      </c>
      <c r="AR293" s="7">
        <v>0</v>
      </c>
      <c r="AS293" s="7">
        <v>166.608</v>
      </c>
      <c r="AT293" s="7">
        <v>0</v>
      </c>
      <c r="AU293" s="7">
        <v>132.22</v>
      </c>
      <c r="AV293" s="7">
        <v>360.70100000000002</v>
      </c>
      <c r="AW293" s="7">
        <v>386.63400000000001</v>
      </c>
      <c r="AX293" s="7">
        <v>18</v>
      </c>
      <c r="AY293" s="4" t="s">
        <v>331</v>
      </c>
      <c r="AZ293" s="4" t="s">
        <v>331</v>
      </c>
      <c r="BA293" s="4"/>
      <c r="BB293" s="73">
        <v>0</v>
      </c>
      <c r="BC293" s="4" t="s">
        <v>3533</v>
      </c>
      <c r="BD293" s="7">
        <v>7.367</v>
      </c>
      <c r="BE293" s="7">
        <v>129.50299999999999</v>
      </c>
      <c r="BF293" s="7">
        <v>412.20800000000003</v>
      </c>
      <c r="BG293" s="7">
        <v>2</v>
      </c>
      <c r="BH293" s="7">
        <v>1.526</v>
      </c>
      <c r="BI293" s="7">
        <v>1.526</v>
      </c>
      <c r="BJ293" s="7">
        <v>14.215</v>
      </c>
      <c r="BK293" s="7">
        <v>1</v>
      </c>
      <c r="BL293" s="4" t="s">
        <v>479</v>
      </c>
      <c r="BM293" s="7">
        <v>0</v>
      </c>
      <c r="BN293" s="7">
        <v>0</v>
      </c>
      <c r="BO293" s="7">
        <v>57.481000000000002</v>
      </c>
      <c r="BP293" s="7">
        <v>0</v>
      </c>
      <c r="BQ293" s="7">
        <v>99</v>
      </c>
      <c r="BR293" s="7">
        <v>43</v>
      </c>
      <c r="BS293" s="7">
        <v>95.111000000000004</v>
      </c>
      <c r="BT293" s="7">
        <v>1364.4770000000001</v>
      </c>
      <c r="BU293" s="7">
        <v>1368.1780000000001</v>
      </c>
      <c r="BV293" s="7">
        <v>27</v>
      </c>
      <c r="BW293" s="4" t="s">
        <v>3534</v>
      </c>
      <c r="BX293" s="4" t="s">
        <v>510</v>
      </c>
      <c r="BY293" s="4" t="s">
        <v>956</v>
      </c>
      <c r="BZ293" s="73">
        <v>1</v>
      </c>
      <c r="CA293" s="4" t="s">
        <v>3535</v>
      </c>
      <c r="CB293" s="7">
        <v>7.4580000000000002</v>
      </c>
      <c r="CC293" s="7">
        <v>38.247999999999998</v>
      </c>
      <c r="CD293" s="7">
        <v>88.138999999999996</v>
      </c>
      <c r="CE293" s="7">
        <v>2</v>
      </c>
      <c r="CF293" s="7">
        <v>79</v>
      </c>
      <c r="CG293" s="7">
        <v>40</v>
      </c>
      <c r="CH293" s="7">
        <v>36.572000000000003</v>
      </c>
      <c r="CI293" s="7">
        <v>48.988</v>
      </c>
      <c r="CJ293" s="7">
        <v>59.902999999999999</v>
      </c>
      <c r="CK293" s="7">
        <v>2</v>
      </c>
      <c r="CL293" s="97" t="s">
        <v>413</v>
      </c>
      <c r="CM293" s="94" t="s">
        <v>414</v>
      </c>
      <c r="CN293" s="7">
        <v>0</v>
      </c>
      <c r="CO293" s="7">
        <v>0</v>
      </c>
      <c r="CP293" s="7">
        <v>165.45099999999999</v>
      </c>
      <c r="CQ293" s="7">
        <v>0</v>
      </c>
      <c r="CR293" s="7">
        <v>89</v>
      </c>
      <c r="CS293" s="7">
        <v>50</v>
      </c>
      <c r="CT293" s="7">
        <v>1</v>
      </c>
      <c r="CU293" s="7">
        <v>1</v>
      </c>
      <c r="CV293" s="4" t="s">
        <v>3536</v>
      </c>
      <c r="CW293" s="7">
        <v>0</v>
      </c>
      <c r="CX293" s="7">
        <v>0</v>
      </c>
      <c r="CY293" s="7">
        <v>232.114</v>
      </c>
      <c r="CZ293" s="7">
        <v>0</v>
      </c>
      <c r="DA293" s="7">
        <v>7.952</v>
      </c>
      <c r="DB293" s="7">
        <v>7.952</v>
      </c>
      <c r="DC293" s="7">
        <v>48.237000000000002</v>
      </c>
      <c r="DD293" s="7">
        <v>1</v>
      </c>
      <c r="DE293" s="4" t="s">
        <v>3537</v>
      </c>
      <c r="DF293" s="7">
        <v>0</v>
      </c>
      <c r="DG293" s="7">
        <v>0</v>
      </c>
      <c r="DH293" s="7">
        <v>33.034999999999997</v>
      </c>
      <c r="DI293" s="7">
        <v>0</v>
      </c>
      <c r="DJ293" s="7">
        <v>65</v>
      </c>
      <c r="DK293" s="7">
        <v>51</v>
      </c>
      <c r="DL293" s="7">
        <v>394.35899999999998</v>
      </c>
      <c r="DM293" s="7">
        <v>401.96800000000002</v>
      </c>
      <c r="DN293" s="7">
        <v>632.51400000000001</v>
      </c>
      <c r="DO293" s="7">
        <v>2</v>
      </c>
      <c r="DP293" s="4" t="s">
        <v>1116</v>
      </c>
      <c r="DQ293" s="4" t="s">
        <v>510</v>
      </c>
      <c r="DR293" s="4" t="s">
        <v>956</v>
      </c>
      <c r="DS293" s="73">
        <v>1</v>
      </c>
      <c r="DT293" s="4" t="s">
        <v>3538</v>
      </c>
      <c r="DU293" s="7">
        <v>0</v>
      </c>
      <c r="DV293" s="7">
        <v>0</v>
      </c>
      <c r="DW293" s="7">
        <v>72.403999999999996</v>
      </c>
      <c r="DX293" s="7">
        <v>0</v>
      </c>
      <c r="DY293" s="7">
        <v>100</v>
      </c>
      <c r="DZ293" s="7">
        <v>2</v>
      </c>
      <c r="EA293" s="7">
        <v>9.9429999999999996</v>
      </c>
      <c r="EB293" s="7">
        <v>54.274999999999999</v>
      </c>
      <c r="EC293" s="7">
        <v>54.972999999999999</v>
      </c>
      <c r="ED293" s="7">
        <v>6</v>
      </c>
      <c r="EE293" s="94" t="s">
        <v>417</v>
      </c>
      <c r="EF293" s="94" t="s">
        <v>364</v>
      </c>
      <c r="EG293" s="7">
        <v>0</v>
      </c>
      <c r="EH293" s="7">
        <v>0</v>
      </c>
      <c r="EI293" s="7">
        <v>174.702</v>
      </c>
      <c r="EJ293" s="7">
        <v>0</v>
      </c>
      <c r="EK293" s="7">
        <v>89</v>
      </c>
      <c r="EL293" s="7">
        <v>14</v>
      </c>
      <c r="EM293" s="7">
        <v>0</v>
      </c>
      <c r="EN293" s="7">
        <v>1</v>
      </c>
      <c r="EO293" s="4" t="s">
        <v>3539</v>
      </c>
      <c r="EP293" s="7">
        <v>11.8</v>
      </c>
      <c r="EQ293" s="7">
        <v>14.452</v>
      </c>
      <c r="ER293" s="7">
        <v>36.152999999999999</v>
      </c>
      <c r="ES293" s="7">
        <v>2</v>
      </c>
      <c r="ET293" s="4" t="s">
        <v>578</v>
      </c>
      <c r="EU293" s="7">
        <v>0</v>
      </c>
      <c r="EV293" s="7">
        <v>0</v>
      </c>
      <c r="EW293" s="7">
        <v>247.97300000000001</v>
      </c>
      <c r="EX293" s="7">
        <v>0</v>
      </c>
      <c r="EY293" s="7">
        <v>85</v>
      </c>
      <c r="EZ293" s="7">
        <v>12</v>
      </c>
      <c r="FA293" s="7">
        <v>3.6139999999999999</v>
      </c>
      <c r="FB293" s="7">
        <v>196.85499999999999</v>
      </c>
      <c r="FC293" s="7">
        <v>198.32300000000001</v>
      </c>
      <c r="FD293" s="7">
        <v>29</v>
      </c>
      <c r="FE293" s="4" t="s">
        <v>3540</v>
      </c>
      <c r="FF293" s="7">
        <v>4</v>
      </c>
      <c r="FG293" s="7">
        <v>1</v>
      </c>
      <c r="FH293" s="7">
        <v>0</v>
      </c>
      <c r="FI293" s="7">
        <v>1</v>
      </c>
      <c r="FJ293" s="7">
        <v>1</v>
      </c>
      <c r="FK293" s="7">
        <v>0</v>
      </c>
      <c r="FL293" s="4" t="s">
        <v>313</v>
      </c>
      <c r="FM293" s="4" t="s">
        <v>313</v>
      </c>
      <c r="FN293" s="7">
        <v>3</v>
      </c>
      <c r="FO293" s="7">
        <v>122.42400000000001</v>
      </c>
      <c r="FP293" s="7">
        <v>238.17099999999999</v>
      </c>
      <c r="FQ293" s="7">
        <v>246.32400000000001</v>
      </c>
      <c r="FR293" s="7">
        <v>9</v>
      </c>
      <c r="FS293" s="4" t="s">
        <v>486</v>
      </c>
      <c r="FT293" s="4" t="s">
        <v>323</v>
      </c>
      <c r="FU293" s="4"/>
      <c r="FV293" s="73">
        <v>1</v>
      </c>
      <c r="FW293" s="4" t="s">
        <v>3541</v>
      </c>
      <c r="FX293" s="4" t="s">
        <v>339</v>
      </c>
      <c r="FY293" s="7">
        <v>41.792999999999999</v>
      </c>
      <c r="FZ293" s="7">
        <v>203.37100000000001</v>
      </c>
      <c r="GA293" s="7">
        <v>223.53700000000001</v>
      </c>
      <c r="GB293" s="7">
        <v>5</v>
      </c>
      <c r="GC293" s="4" t="s">
        <v>3542</v>
      </c>
      <c r="GD293" s="4" t="s">
        <v>424</v>
      </c>
      <c r="GE293" s="4" t="s">
        <v>1013</v>
      </c>
      <c r="GF293" s="73">
        <v>0</v>
      </c>
      <c r="GG293" s="4" t="s">
        <v>3543</v>
      </c>
      <c r="GH293" s="4" t="s">
        <v>3325</v>
      </c>
      <c r="GI293" s="7">
        <v>19.872</v>
      </c>
      <c r="GJ293" s="7">
        <v>23.602</v>
      </c>
      <c r="GK293" s="7">
        <v>89.71</v>
      </c>
      <c r="GL293" s="7">
        <v>2</v>
      </c>
      <c r="GM293" s="7">
        <v>1</v>
      </c>
      <c r="GN293" s="4" t="s">
        <v>3544</v>
      </c>
      <c r="GO293" s="7">
        <v>31.518999999999998</v>
      </c>
      <c r="GP293" s="7">
        <v>31.518999999999998</v>
      </c>
      <c r="GQ293" s="7">
        <v>32.771999999999998</v>
      </c>
      <c r="GR293" s="7">
        <v>1</v>
      </c>
      <c r="GS293" s="7">
        <v>4</v>
      </c>
      <c r="GT293" s="7">
        <v>2</v>
      </c>
      <c r="GU293" s="7">
        <v>0</v>
      </c>
      <c r="GV293" s="7">
        <v>3</v>
      </c>
      <c r="GW293" s="4" t="s">
        <v>460</v>
      </c>
      <c r="GX293" s="7">
        <v>6.5839999999999996</v>
      </c>
      <c r="GY293" s="7">
        <v>67.715000000000003</v>
      </c>
      <c r="GZ293" s="7">
        <v>69.665999999999997</v>
      </c>
      <c r="HA293" s="7">
        <v>7</v>
      </c>
      <c r="HB293" s="7">
        <v>2</v>
      </c>
      <c r="HC293" s="7">
        <v>3</v>
      </c>
      <c r="HD293" s="7">
        <v>2</v>
      </c>
      <c r="HE293" s="7">
        <v>1</v>
      </c>
      <c r="HF293" s="7">
        <v>2</v>
      </c>
      <c r="HG293" s="7">
        <v>4</v>
      </c>
      <c r="HH293" s="7">
        <v>6</v>
      </c>
      <c r="HI293" s="4" t="s">
        <v>346</v>
      </c>
      <c r="HJ293" s="4" t="s">
        <v>347</v>
      </c>
      <c r="HK293" s="8"/>
      <c r="HL293" s="4" t="s">
        <v>3531</v>
      </c>
      <c r="HM293" s="6">
        <v>44273.428749999999</v>
      </c>
      <c r="HN293" s="6">
        <v>44273.468692129631</v>
      </c>
      <c r="HO293" s="7">
        <v>100</v>
      </c>
      <c r="HP293" s="7">
        <v>3451</v>
      </c>
      <c r="HQ293" s="7">
        <v>1</v>
      </c>
      <c r="HR293" s="6">
        <v>44273.468704953702</v>
      </c>
      <c r="HS293" s="4" t="s">
        <v>314</v>
      </c>
      <c r="HT293" s="4" t="s">
        <v>315</v>
      </c>
      <c r="HU293" s="4" t="s">
        <v>811</v>
      </c>
      <c r="HV293" s="4" t="s">
        <v>317</v>
      </c>
      <c r="HW293" s="7">
        <v>1</v>
      </c>
      <c r="HX293" s="7">
        <v>0</v>
      </c>
      <c r="HY293" s="7">
        <v>1</v>
      </c>
      <c r="HZ293" s="7">
        <v>1</v>
      </c>
      <c r="IA293" s="7">
        <v>3</v>
      </c>
      <c r="IB293" s="7">
        <v>2</v>
      </c>
      <c r="IC293" s="7">
        <v>1</v>
      </c>
      <c r="ID293" s="7">
        <v>2</v>
      </c>
      <c r="IE293" s="4" t="s">
        <v>3545</v>
      </c>
      <c r="IF293" s="7">
        <v>1</v>
      </c>
      <c r="IG293" s="7">
        <v>0</v>
      </c>
      <c r="IH293" s="4" t="s">
        <v>3546</v>
      </c>
      <c r="II293" s="4" t="s">
        <v>695</v>
      </c>
      <c r="IJ293" s="4" t="s">
        <v>1013</v>
      </c>
      <c r="IK293" s="73">
        <v>0</v>
      </c>
      <c r="IL293" s="4" t="s">
        <v>3547</v>
      </c>
      <c r="IM293" s="73">
        <v>31</v>
      </c>
      <c r="IN293" s="4"/>
      <c r="IO293" s="73">
        <v>0</v>
      </c>
      <c r="IP293" s="4" t="s">
        <v>3548</v>
      </c>
      <c r="IQ293" s="4" t="s">
        <v>1727</v>
      </c>
      <c r="IR293" s="73">
        <v>22</v>
      </c>
      <c r="IS293" s="4"/>
      <c r="IT293" s="73">
        <v>1</v>
      </c>
      <c r="IU293" s="4" t="s">
        <v>1467</v>
      </c>
      <c r="IV293" s="73">
        <v>21</v>
      </c>
      <c r="IW293" s="4"/>
      <c r="IX293" s="73">
        <v>1</v>
      </c>
      <c r="IY293" s="4" t="s">
        <v>3549</v>
      </c>
      <c r="IZ293" s="4" t="s">
        <v>939</v>
      </c>
      <c r="JA293" s="73">
        <v>28</v>
      </c>
      <c r="JB293" s="4"/>
      <c r="JC293" s="73">
        <v>0</v>
      </c>
      <c r="JD293" s="4" t="s">
        <v>3550</v>
      </c>
      <c r="JE293" s="73">
        <v>60</v>
      </c>
      <c r="JF293" s="4"/>
      <c r="JG293" s="73">
        <v>1</v>
      </c>
      <c r="JH293" s="4" t="s">
        <v>3551</v>
      </c>
      <c r="JI293" s="7">
        <v>1</v>
      </c>
      <c r="JJ293" s="7">
        <v>0</v>
      </c>
      <c r="JK293" s="7">
        <v>4</v>
      </c>
      <c r="JL293" s="7">
        <v>3</v>
      </c>
      <c r="JM293" s="4" t="s">
        <v>3552</v>
      </c>
      <c r="JN293" s="7">
        <v>1</v>
      </c>
      <c r="JO293" s="7">
        <v>2</v>
      </c>
      <c r="JP293" s="7">
        <v>2</v>
      </c>
      <c r="JQ293" s="7">
        <v>3</v>
      </c>
      <c r="JR293" s="7">
        <v>1</v>
      </c>
      <c r="JS293" s="4" t="s">
        <v>3553</v>
      </c>
      <c r="JT293" s="7">
        <v>3</v>
      </c>
      <c r="JU293" s="7">
        <v>1</v>
      </c>
      <c r="JV293" s="4" t="s">
        <v>3554</v>
      </c>
      <c r="JW293" s="7">
        <v>2</v>
      </c>
      <c r="JX293" s="7">
        <v>1</v>
      </c>
      <c r="JY293" s="7">
        <v>0</v>
      </c>
      <c r="JZ293" s="7">
        <v>1</v>
      </c>
      <c r="KA293" s="7">
        <v>0</v>
      </c>
      <c r="KB293" s="4" t="s">
        <v>313</v>
      </c>
      <c r="KC293" s="4" t="s">
        <v>313</v>
      </c>
      <c r="KD293" s="7">
        <v>2</v>
      </c>
      <c r="KE293" s="7">
        <v>4.03</v>
      </c>
      <c r="KF293" s="7">
        <v>30.841999999999999</v>
      </c>
      <c r="KG293" s="7">
        <v>32.173999999999999</v>
      </c>
      <c r="KH293" s="7">
        <v>8</v>
      </c>
      <c r="KI293" s="7">
        <v>1</v>
      </c>
      <c r="KJ293" s="7">
        <v>3</v>
      </c>
      <c r="KK293" s="7">
        <v>2</v>
      </c>
      <c r="KL293" s="7">
        <v>1</v>
      </c>
      <c r="KM293" s="7">
        <v>1</v>
      </c>
      <c r="KN293" s="7">
        <v>11</v>
      </c>
      <c r="KO293" s="7">
        <v>2</v>
      </c>
      <c r="KP293" s="4" t="s">
        <v>424</v>
      </c>
      <c r="KQ293" s="4" t="s">
        <v>3555</v>
      </c>
      <c r="KR293" s="7">
        <v>0</v>
      </c>
      <c r="KS293" s="4" t="s">
        <v>3556</v>
      </c>
      <c r="KT293" s="4" t="s">
        <v>3557</v>
      </c>
      <c r="KU293" s="7">
        <v>2</v>
      </c>
      <c r="KV293" s="7">
        <v>1</v>
      </c>
      <c r="KW293" s="7">
        <v>3</v>
      </c>
      <c r="KX293" s="7">
        <v>3</v>
      </c>
      <c r="KY293" s="7">
        <v>1</v>
      </c>
      <c r="KZ293" s="7">
        <v>1</v>
      </c>
      <c r="LA293" s="7">
        <v>1</v>
      </c>
      <c r="LB293" s="7">
        <v>2</v>
      </c>
      <c r="LC293" s="7">
        <v>3</v>
      </c>
      <c r="LD293" s="7">
        <v>3</v>
      </c>
      <c r="LE293" s="7">
        <v>5</v>
      </c>
      <c r="LF293" s="7">
        <v>4</v>
      </c>
      <c r="LG293" s="7">
        <v>3</v>
      </c>
      <c r="LH293" s="7">
        <v>4</v>
      </c>
      <c r="LI293" s="7">
        <v>2</v>
      </c>
      <c r="LJ293" s="7">
        <v>2</v>
      </c>
      <c r="LK293" s="7">
        <v>2</v>
      </c>
      <c r="LL293" s="7">
        <v>2</v>
      </c>
      <c r="LM293" s="7">
        <v>2</v>
      </c>
      <c r="LN293" s="7">
        <v>4</v>
      </c>
      <c r="LO293" s="7">
        <v>4</v>
      </c>
      <c r="LP293" s="7">
        <v>4</v>
      </c>
      <c r="LQ293" s="7">
        <v>3</v>
      </c>
      <c r="LR293" s="7">
        <v>3</v>
      </c>
      <c r="LS293" s="7">
        <v>1</v>
      </c>
      <c r="LT293" s="7">
        <v>3</v>
      </c>
      <c r="LU293" s="7">
        <v>4</v>
      </c>
      <c r="LV293" s="4" t="s">
        <v>3558</v>
      </c>
      <c r="LW293" s="4" t="s">
        <v>3559</v>
      </c>
      <c r="LX293" s="4" t="s">
        <v>3560</v>
      </c>
      <c r="LY293" s="4" t="s">
        <v>3561</v>
      </c>
      <c r="LZ293" s="7">
        <v>36</v>
      </c>
      <c r="MA293">
        <f t="shared" si="233"/>
        <v>7</v>
      </c>
      <c r="MB293">
        <f t="shared" si="234"/>
        <v>10</v>
      </c>
      <c r="MC293">
        <f t="shared" si="235"/>
        <v>10</v>
      </c>
      <c r="MD293">
        <f t="shared" si="236"/>
        <v>8</v>
      </c>
      <c r="ME293">
        <f t="shared" si="266"/>
        <v>29</v>
      </c>
      <c r="MF293">
        <f t="shared" si="267"/>
        <v>1.1666666666666667</v>
      </c>
      <c r="MG293">
        <f t="shared" si="268"/>
        <v>1.6666666666666667</v>
      </c>
      <c r="MH293">
        <f t="shared" si="269"/>
        <v>2</v>
      </c>
      <c r="MI293">
        <f t="shared" si="270"/>
        <v>1.6</v>
      </c>
      <c r="MJ293">
        <f t="shared" si="271"/>
        <v>2.4166666666666665</v>
      </c>
      <c r="MK293">
        <f t="shared" si="272"/>
        <v>0.6</v>
      </c>
      <c r="ML293">
        <f t="shared" si="273"/>
        <v>0.8</v>
      </c>
      <c r="MM293">
        <f t="shared" si="274"/>
        <v>0</v>
      </c>
      <c r="MN293">
        <f t="shared" si="275"/>
        <v>2</v>
      </c>
      <c r="MO293">
        <f t="shared" si="276"/>
        <v>0.5</v>
      </c>
      <c r="MP293">
        <f t="shared" si="277"/>
        <v>1</v>
      </c>
      <c r="MQ293">
        <f t="shared" si="278"/>
        <v>0</v>
      </c>
      <c r="MR293">
        <f t="shared" si="279"/>
        <v>1</v>
      </c>
      <c r="MS293">
        <f t="shared" si="280"/>
        <v>86.571428571428569</v>
      </c>
      <c r="MT293">
        <f t="shared" si="281"/>
        <v>30.285714285714285</v>
      </c>
      <c r="MU293" s="77">
        <f t="shared" si="237"/>
        <v>0</v>
      </c>
      <c r="MV293">
        <f t="shared" si="238"/>
        <v>1</v>
      </c>
      <c r="MW293">
        <v>1</v>
      </c>
      <c r="MX293">
        <v>1</v>
      </c>
      <c r="MY293">
        <f t="shared" si="239"/>
        <v>1</v>
      </c>
      <c r="MZ293">
        <v>1</v>
      </c>
      <c r="NA293">
        <v>1</v>
      </c>
      <c r="NB293">
        <f t="shared" si="240"/>
        <v>1</v>
      </c>
      <c r="NC293">
        <f t="shared" si="241"/>
        <v>1</v>
      </c>
      <c r="ND293">
        <f t="shared" si="242"/>
        <v>0</v>
      </c>
      <c r="NE293">
        <f t="shared" si="243"/>
        <v>0</v>
      </c>
      <c r="NF293">
        <f t="shared" si="244"/>
        <v>1</v>
      </c>
      <c r="NG293">
        <f t="shared" si="245"/>
        <v>0</v>
      </c>
      <c r="NH293">
        <f t="shared" si="246"/>
        <v>0</v>
      </c>
      <c r="NI293">
        <f t="shared" si="247"/>
        <v>0</v>
      </c>
      <c r="NJ293">
        <f t="shared" si="248"/>
        <v>1</v>
      </c>
      <c r="NK293">
        <f t="shared" si="249"/>
        <v>1</v>
      </c>
      <c r="NL293">
        <f t="shared" si="250"/>
        <v>0</v>
      </c>
      <c r="NM293">
        <f t="shared" si="251"/>
        <v>1</v>
      </c>
      <c r="NN293" s="77">
        <f t="shared" si="252"/>
        <v>0</v>
      </c>
      <c r="NO293" s="77">
        <f t="shared" si="253"/>
        <v>0</v>
      </c>
      <c r="NP293" s="77">
        <f t="shared" si="254"/>
        <v>1</v>
      </c>
      <c r="NQ293" s="77">
        <f t="shared" si="255"/>
        <v>1</v>
      </c>
      <c r="NR293" s="77">
        <f t="shared" si="256"/>
        <v>1</v>
      </c>
      <c r="NS293" s="77">
        <f t="shared" si="257"/>
        <v>1</v>
      </c>
      <c r="NT293" s="77">
        <f t="shared" si="258"/>
        <v>1</v>
      </c>
      <c r="NU293" s="77">
        <f t="shared" si="259"/>
        <v>0</v>
      </c>
      <c r="NV293" s="77">
        <f t="shared" si="260"/>
        <v>1</v>
      </c>
      <c r="NW293" s="77" t="e">
        <f>IF(LEN(VLOOKUP(I:I,#REF!, 2, 0))=0, "", VLOOKUP(I:I,#REF!, 2, 0))</f>
        <v>#REF!</v>
      </c>
      <c r="NX293" s="77" t="e">
        <f>IF(LEN(VLOOKUP(I:I,#REF!, 3, 0))=0, "", VLOOKUP(I:I,#REF!, 3, 0))</f>
        <v>#REF!</v>
      </c>
      <c r="NY293" s="77">
        <f t="shared" si="282"/>
        <v>1</v>
      </c>
      <c r="NZ293" s="77">
        <f t="shared" si="283"/>
        <v>1</v>
      </c>
      <c r="OA293" s="77">
        <f t="shared" si="284"/>
        <v>1</v>
      </c>
      <c r="OB293" s="77">
        <f t="shared" si="261"/>
        <v>0.5</v>
      </c>
      <c r="OC293">
        <f t="shared" si="262"/>
        <v>0.5</v>
      </c>
      <c r="OD293" s="77">
        <f t="shared" si="285"/>
        <v>0.5</v>
      </c>
      <c r="OE293">
        <f t="shared" si="263"/>
        <v>0.6</v>
      </c>
      <c r="OF293">
        <f t="shared" si="264"/>
        <v>0.72727272727272729</v>
      </c>
      <c r="OG293" t="e">
        <f t="shared" si="286"/>
        <v>#REF!</v>
      </c>
      <c r="OH293">
        <f t="shared" si="265"/>
        <v>0.75</v>
      </c>
      <c r="OI293">
        <f t="shared" si="287"/>
        <v>0.75</v>
      </c>
      <c r="OJ293" s="77">
        <f t="shared" si="288"/>
        <v>0.75</v>
      </c>
      <c r="OK293" t="e">
        <f>IF(LEN(VLOOKUP(I:I,#REF!, 2, 0))=0, "", VLOOKUP(I:I,#REF!, 2, 0))</f>
        <v>#REF!</v>
      </c>
      <c r="OL293" t="e">
        <f>IF(LEN(VLOOKUP(I:I,#REF!, 3, 0))=0, "", VLOOKUP(I:I,#REF!, 3, 0))</f>
        <v>#REF!</v>
      </c>
      <c r="OM293">
        <v>5</v>
      </c>
      <c r="ON293">
        <v>1</v>
      </c>
      <c r="OO293" s="1">
        <v>0</v>
      </c>
      <c r="OP293">
        <f t="shared" si="289"/>
        <v>8</v>
      </c>
      <c r="OQ293">
        <v>0</v>
      </c>
      <c r="OR293">
        <v>10</v>
      </c>
      <c r="OS293">
        <f t="shared" si="290"/>
        <v>6</v>
      </c>
    </row>
    <row r="294" spans="1:409" ht="18" customHeight="1">
      <c r="F294">
        <v>1</v>
      </c>
      <c r="G294">
        <v>1</v>
      </c>
      <c r="H294" s="112" t="s">
        <v>6785</v>
      </c>
      <c r="I294" s="112" t="s">
        <v>6785</v>
      </c>
      <c r="J294" s="22"/>
      <c r="K294" s="23">
        <v>44270.492488425924</v>
      </c>
      <c r="L294" s="23">
        <v>44270.88726851852</v>
      </c>
      <c r="M294" s="24">
        <v>100</v>
      </c>
      <c r="N294" s="24">
        <v>1</v>
      </c>
      <c r="O294" s="74">
        <v>1</v>
      </c>
      <c r="P294" s="25" t="s">
        <v>313</v>
      </c>
      <c r="Q294" s="24">
        <v>34108</v>
      </c>
      <c r="R294" s="24">
        <v>1</v>
      </c>
      <c r="S294" s="23">
        <v>44270.88728372685</v>
      </c>
      <c r="T294" s="25" t="s">
        <v>314</v>
      </c>
      <c r="U294" s="25" t="s">
        <v>315</v>
      </c>
      <c r="V294" s="25" t="s">
        <v>811</v>
      </c>
      <c r="W294" s="25" t="s">
        <v>598</v>
      </c>
      <c r="X294" s="24">
        <v>34.622</v>
      </c>
      <c r="Y294" s="24">
        <v>55.582000000000001</v>
      </c>
      <c r="Z294" s="24">
        <v>58.478000000000002</v>
      </c>
      <c r="AA294" s="24">
        <v>2</v>
      </c>
      <c r="AB294" s="24">
        <v>2</v>
      </c>
      <c r="AC294" s="24">
        <v>2</v>
      </c>
      <c r="AD294" s="24">
        <v>2</v>
      </c>
      <c r="AE294" s="24">
        <v>0</v>
      </c>
      <c r="AF294" s="24">
        <v>2</v>
      </c>
      <c r="AG294" s="24">
        <v>3</v>
      </c>
      <c r="AH294" s="24">
        <v>1</v>
      </c>
      <c r="AI294" s="24">
        <v>0</v>
      </c>
      <c r="AJ294" s="25" t="s">
        <v>6786</v>
      </c>
      <c r="AK294" s="24">
        <v>2.9910000000000001</v>
      </c>
      <c r="AL294" s="24">
        <v>7.9109999999999996</v>
      </c>
      <c r="AM294" s="24">
        <v>9.4990000000000006</v>
      </c>
      <c r="AN294" s="24">
        <v>2</v>
      </c>
      <c r="AO294" s="24">
        <v>3</v>
      </c>
      <c r="AP294" s="24">
        <v>0</v>
      </c>
      <c r="AQ294" s="24">
        <v>0</v>
      </c>
      <c r="AR294" s="24">
        <v>0</v>
      </c>
      <c r="AS294" s="24">
        <v>1545.2139999999999</v>
      </c>
      <c r="AT294" s="24">
        <v>0</v>
      </c>
      <c r="AU294" s="24">
        <v>21.337</v>
      </c>
      <c r="AV294" s="24">
        <v>892.11300000000006</v>
      </c>
      <c r="AW294" s="24">
        <v>1014.99</v>
      </c>
      <c r="AX294" s="24">
        <v>14</v>
      </c>
      <c r="AY294" s="25" t="s">
        <v>479</v>
      </c>
      <c r="AZ294" s="25" t="s">
        <v>377</v>
      </c>
      <c r="BA294" s="25"/>
      <c r="BB294" s="74">
        <v>1</v>
      </c>
      <c r="BC294" s="25" t="s">
        <v>6787</v>
      </c>
      <c r="BD294" s="24">
        <v>105.65</v>
      </c>
      <c r="BE294" s="24">
        <v>910.17700000000002</v>
      </c>
      <c r="BF294" s="24">
        <v>1130.336</v>
      </c>
      <c r="BG294" s="24">
        <v>2</v>
      </c>
      <c r="BH294" s="24">
        <v>11.699</v>
      </c>
      <c r="BI294" s="24">
        <v>35.238</v>
      </c>
      <c r="BJ294" s="24">
        <v>35.643000000000001</v>
      </c>
      <c r="BK294" s="24">
        <v>4</v>
      </c>
      <c r="BL294" s="25" t="s">
        <v>479</v>
      </c>
      <c r="BM294" s="24">
        <v>295.8</v>
      </c>
      <c r="BN294" s="24">
        <v>295.8</v>
      </c>
      <c r="BO294" s="24">
        <v>352.899</v>
      </c>
      <c r="BP294" s="24">
        <v>1</v>
      </c>
      <c r="BQ294" s="24">
        <v>80</v>
      </c>
      <c r="BR294" s="24">
        <v>60</v>
      </c>
      <c r="BS294" s="24">
        <v>264.31</v>
      </c>
      <c r="BT294" s="24">
        <v>1349.7550000000001</v>
      </c>
      <c r="BU294" s="24">
        <v>1553.1790000000001</v>
      </c>
      <c r="BV294" s="24">
        <v>12</v>
      </c>
      <c r="BW294" s="25" t="s">
        <v>5116</v>
      </c>
      <c r="BX294" s="25" t="s">
        <v>320</v>
      </c>
      <c r="BY294" s="25"/>
      <c r="BZ294" s="74">
        <v>-888</v>
      </c>
      <c r="CA294" s="25" t="s">
        <v>6788</v>
      </c>
      <c r="CB294" s="24">
        <v>0</v>
      </c>
      <c r="CC294" s="24">
        <v>0</v>
      </c>
      <c r="CD294" s="24">
        <v>327.37799999999999</v>
      </c>
      <c r="CE294" s="24">
        <v>0</v>
      </c>
      <c r="CF294" s="24">
        <v>70</v>
      </c>
      <c r="CG294" s="24">
        <v>70</v>
      </c>
      <c r="CH294" s="24">
        <v>3.4260000000000002</v>
      </c>
      <c r="CI294" s="24">
        <v>150.68100000000001</v>
      </c>
      <c r="CJ294" s="24">
        <v>276.45400000000001</v>
      </c>
      <c r="CK294" s="24">
        <v>4</v>
      </c>
      <c r="CL294" s="99" t="s">
        <v>413</v>
      </c>
      <c r="CM294" s="96" t="s">
        <v>414</v>
      </c>
      <c r="CN294" s="24">
        <v>0</v>
      </c>
      <c r="CO294" s="24">
        <v>0</v>
      </c>
      <c r="CP294" s="24">
        <v>384.78699999999998</v>
      </c>
      <c r="CQ294" s="24">
        <v>0</v>
      </c>
      <c r="CR294" s="24">
        <v>90</v>
      </c>
      <c r="CS294" s="24">
        <v>80</v>
      </c>
      <c r="CT294" s="24">
        <v>2</v>
      </c>
      <c r="CU294" s="24">
        <v>0</v>
      </c>
      <c r="CV294" s="25" t="s">
        <v>6789</v>
      </c>
      <c r="CW294" s="24">
        <v>0</v>
      </c>
      <c r="CX294" s="24">
        <v>0</v>
      </c>
      <c r="CY294" s="24">
        <v>851.15300000000002</v>
      </c>
      <c r="CZ294" s="24">
        <v>0</v>
      </c>
      <c r="DA294" s="24">
        <v>4.399</v>
      </c>
      <c r="DB294" s="24">
        <v>7.2510000000000003</v>
      </c>
      <c r="DC294" s="24">
        <v>15.906000000000001</v>
      </c>
      <c r="DD294" s="24">
        <v>2</v>
      </c>
      <c r="DE294" s="25" t="s">
        <v>479</v>
      </c>
      <c r="DF294" s="24">
        <v>0</v>
      </c>
      <c r="DG294" s="24">
        <v>0</v>
      </c>
      <c r="DH294" s="24">
        <v>313.04399999999998</v>
      </c>
      <c r="DI294" s="24">
        <v>0</v>
      </c>
      <c r="DJ294" s="24">
        <v>60</v>
      </c>
      <c r="DK294" s="24">
        <v>60</v>
      </c>
      <c r="DL294" s="24">
        <v>131.5</v>
      </c>
      <c r="DM294" s="24">
        <v>174.7</v>
      </c>
      <c r="DN294" s="24">
        <v>633.51499999999999</v>
      </c>
      <c r="DO294" s="24">
        <v>3</v>
      </c>
      <c r="DP294" s="25" t="s">
        <v>1116</v>
      </c>
      <c r="DQ294" s="25" t="s">
        <v>3754</v>
      </c>
      <c r="DR294" s="25" t="s">
        <v>956</v>
      </c>
      <c r="DS294" s="74">
        <v>1</v>
      </c>
      <c r="DT294" s="25" t="s">
        <v>6790</v>
      </c>
      <c r="DU294" s="24">
        <v>0</v>
      </c>
      <c r="DV294" s="24">
        <v>0</v>
      </c>
      <c r="DW294" s="24">
        <v>138.21700000000001</v>
      </c>
      <c r="DX294" s="24">
        <v>0</v>
      </c>
      <c r="DY294" s="24">
        <v>100</v>
      </c>
      <c r="DZ294" s="24">
        <v>80</v>
      </c>
      <c r="EA294" s="24">
        <v>55.328000000000003</v>
      </c>
      <c r="EB294" s="24">
        <v>60.959000000000003</v>
      </c>
      <c r="EC294" s="24">
        <v>104.99299999999999</v>
      </c>
      <c r="ED294" s="24">
        <v>2</v>
      </c>
      <c r="EE294" s="96" t="s">
        <v>413</v>
      </c>
      <c r="EF294" s="96" t="s">
        <v>800</v>
      </c>
      <c r="EG294" s="24">
        <v>0</v>
      </c>
      <c r="EH294" s="24">
        <v>0</v>
      </c>
      <c r="EI294" s="24">
        <v>284.92</v>
      </c>
      <c r="EJ294" s="24">
        <v>0</v>
      </c>
      <c r="EK294" s="24">
        <v>95</v>
      </c>
      <c r="EL294" s="24">
        <v>91</v>
      </c>
      <c r="EM294" s="24">
        <v>1</v>
      </c>
      <c r="EN294" s="24">
        <v>0</v>
      </c>
      <c r="EO294" s="25" t="s">
        <v>418</v>
      </c>
      <c r="EP294" s="24">
        <v>36.869999999999997</v>
      </c>
      <c r="EQ294" s="24">
        <v>71.388999999999996</v>
      </c>
      <c r="ER294" s="24">
        <v>73.2</v>
      </c>
      <c r="ES294" s="24">
        <v>6</v>
      </c>
      <c r="ET294" s="25" t="s">
        <v>606</v>
      </c>
      <c r="EU294" s="24">
        <v>0</v>
      </c>
      <c r="EV294" s="24">
        <v>0</v>
      </c>
      <c r="EW294" s="24">
        <v>406.34500000000003</v>
      </c>
      <c r="EX294" s="24">
        <v>0</v>
      </c>
      <c r="EY294" s="24">
        <v>74</v>
      </c>
      <c r="EZ294" s="24">
        <v>71</v>
      </c>
      <c r="FA294" s="24">
        <v>366.56400000000002</v>
      </c>
      <c r="FB294" s="24">
        <v>648.29100000000005</v>
      </c>
      <c r="FC294" s="24">
        <v>651.33900000000006</v>
      </c>
      <c r="FD294" s="24">
        <v>5</v>
      </c>
      <c r="FE294" s="25" t="s">
        <v>6791</v>
      </c>
      <c r="FF294" s="24">
        <v>2</v>
      </c>
      <c r="FG294" s="24">
        <v>1</v>
      </c>
      <c r="FH294" s="24">
        <v>1</v>
      </c>
      <c r="FI294" s="24">
        <v>1</v>
      </c>
      <c r="FJ294" s="24">
        <v>1</v>
      </c>
      <c r="FK294" s="24">
        <v>0</v>
      </c>
      <c r="FL294" s="25" t="s">
        <v>313</v>
      </c>
      <c r="FM294" s="25" t="s">
        <v>313</v>
      </c>
      <c r="FN294" s="24">
        <v>1</v>
      </c>
      <c r="FO294" s="24">
        <v>419.08</v>
      </c>
      <c r="FP294" s="24">
        <v>609.82399999999996</v>
      </c>
      <c r="FQ294" s="24">
        <v>616.07600000000002</v>
      </c>
      <c r="FR294" s="24">
        <v>4</v>
      </c>
      <c r="FS294" s="25" t="s">
        <v>420</v>
      </c>
      <c r="FT294" s="25" t="s">
        <v>323</v>
      </c>
      <c r="FU294" s="25"/>
      <c r="FV294" s="74">
        <v>1</v>
      </c>
      <c r="FW294" s="25" t="s">
        <v>6792</v>
      </c>
      <c r="FX294" s="25" t="s">
        <v>312</v>
      </c>
      <c r="FY294" s="24">
        <v>951.10900000000004</v>
      </c>
      <c r="FZ294" s="24">
        <v>2988.442</v>
      </c>
      <c r="GA294" s="24">
        <v>2992.652</v>
      </c>
      <c r="GB294" s="24">
        <v>13</v>
      </c>
      <c r="GC294" s="25" t="s">
        <v>1511</v>
      </c>
      <c r="GD294" s="25" t="s">
        <v>368</v>
      </c>
      <c r="GE294" s="25"/>
      <c r="GF294" s="74">
        <v>1</v>
      </c>
      <c r="GG294" s="25" t="s">
        <v>6793</v>
      </c>
      <c r="GH294" s="25" t="s">
        <v>360</v>
      </c>
      <c r="GI294" s="24">
        <v>3.4239999999999999</v>
      </c>
      <c r="GJ294" s="24">
        <v>911.52700000000004</v>
      </c>
      <c r="GK294" s="24">
        <v>930.72299999999996</v>
      </c>
      <c r="GL294" s="24">
        <v>7</v>
      </c>
      <c r="GM294" s="24">
        <v>1</v>
      </c>
      <c r="GN294" s="25" t="s">
        <v>6794</v>
      </c>
      <c r="GO294" s="24">
        <v>302.18700000000001</v>
      </c>
      <c r="GP294" s="24">
        <v>302.18700000000001</v>
      </c>
      <c r="GQ294" s="24">
        <v>303.65300000000002</v>
      </c>
      <c r="GR294" s="24">
        <v>1</v>
      </c>
      <c r="GS294" s="24">
        <v>2</v>
      </c>
      <c r="GT294" s="24">
        <v>3</v>
      </c>
      <c r="GU294" s="24">
        <v>0</v>
      </c>
      <c r="GV294" s="24">
        <v>4</v>
      </c>
      <c r="GW294" s="25" t="s">
        <v>336</v>
      </c>
      <c r="GX294" s="24">
        <v>11.666</v>
      </c>
      <c r="GY294" s="24">
        <v>86.97</v>
      </c>
      <c r="GZ294" s="24">
        <v>91.644000000000005</v>
      </c>
      <c r="HA294" s="24">
        <v>7</v>
      </c>
      <c r="HB294" s="24">
        <v>3</v>
      </c>
      <c r="HC294" s="24">
        <v>3</v>
      </c>
      <c r="HD294" s="24">
        <v>2</v>
      </c>
      <c r="HE294" s="24">
        <v>1</v>
      </c>
      <c r="HF294" s="24">
        <v>4</v>
      </c>
      <c r="HG294" s="24">
        <v>5</v>
      </c>
      <c r="HH294" s="24">
        <v>6</v>
      </c>
      <c r="HI294" s="25" t="s">
        <v>3684</v>
      </c>
      <c r="HJ294" s="25" t="s">
        <v>3685</v>
      </c>
      <c r="HK294" s="8"/>
      <c r="HL294" s="25" t="s">
        <v>6785</v>
      </c>
      <c r="HM294" s="23">
        <v>44273.496770833335</v>
      </c>
      <c r="HN294" s="23">
        <v>44273.877245370371</v>
      </c>
      <c r="HO294" s="24">
        <v>100</v>
      </c>
      <c r="HP294" s="24">
        <v>32872</v>
      </c>
      <c r="HQ294" s="24">
        <v>1</v>
      </c>
      <c r="HR294" s="23">
        <v>44273.877262349539</v>
      </c>
      <c r="HS294" s="25" t="s">
        <v>314</v>
      </c>
      <c r="HT294" s="25" t="s">
        <v>826</v>
      </c>
      <c r="HU294" s="25" t="s">
        <v>811</v>
      </c>
      <c r="HV294" s="25" t="s">
        <v>598</v>
      </c>
      <c r="HW294" s="24">
        <v>1</v>
      </c>
      <c r="HX294" s="24">
        <v>0</v>
      </c>
      <c r="HY294" s="24">
        <v>3</v>
      </c>
      <c r="HZ294" s="24">
        <v>2</v>
      </c>
      <c r="IA294" s="24">
        <v>4</v>
      </c>
      <c r="IB294" s="24">
        <v>3</v>
      </c>
      <c r="IC294" s="24">
        <v>4</v>
      </c>
      <c r="ID294" s="24">
        <v>5</v>
      </c>
      <c r="IE294" s="25" t="s">
        <v>6795</v>
      </c>
      <c r="IF294" s="24">
        <v>2</v>
      </c>
      <c r="IG294" s="24">
        <v>0</v>
      </c>
      <c r="IH294" s="25" t="s">
        <v>1172</v>
      </c>
      <c r="II294" s="25" t="s">
        <v>391</v>
      </c>
      <c r="IJ294" s="25"/>
      <c r="IK294" s="74">
        <v>1</v>
      </c>
      <c r="IL294" s="25" t="s">
        <v>428</v>
      </c>
      <c r="IM294" s="74">
        <v>33</v>
      </c>
      <c r="IN294" s="25"/>
      <c r="IO294" s="74">
        <v>1</v>
      </c>
      <c r="IP294" s="25" t="s">
        <v>6796</v>
      </c>
      <c r="IQ294" s="25" t="s">
        <v>1727</v>
      </c>
      <c r="IR294" s="74">
        <v>22</v>
      </c>
      <c r="IS294" s="25"/>
      <c r="IT294" s="74">
        <v>1</v>
      </c>
      <c r="IU294" s="25" t="s">
        <v>1582</v>
      </c>
      <c r="IV294" s="74">
        <v>19</v>
      </c>
      <c r="IW294" s="25"/>
      <c r="IX294" s="74">
        <v>0</v>
      </c>
      <c r="IY294" s="25" t="s">
        <v>6797</v>
      </c>
      <c r="IZ294" s="25" t="s">
        <v>435</v>
      </c>
      <c r="JA294" s="74">
        <v>40</v>
      </c>
      <c r="JB294" s="25"/>
      <c r="JC294" s="74">
        <v>1</v>
      </c>
      <c r="JD294" s="25" t="s">
        <v>3577</v>
      </c>
      <c r="JE294" s="74">
        <v>52</v>
      </c>
      <c r="JF294" s="25"/>
      <c r="JG294" s="74">
        <v>0</v>
      </c>
      <c r="JH294" s="25" t="s">
        <v>6798</v>
      </c>
      <c r="JI294" s="24">
        <v>2</v>
      </c>
      <c r="JJ294" s="24">
        <v>0</v>
      </c>
      <c r="JK294" s="24">
        <v>3</v>
      </c>
      <c r="JL294" s="24">
        <v>2</v>
      </c>
      <c r="JM294" s="25" t="s">
        <v>6799</v>
      </c>
      <c r="JN294" s="24">
        <v>1</v>
      </c>
      <c r="JO294" s="24">
        <v>3</v>
      </c>
      <c r="JP294" s="24">
        <v>2</v>
      </c>
      <c r="JQ294" s="24">
        <v>2</v>
      </c>
      <c r="JR294" s="24">
        <v>1</v>
      </c>
      <c r="JS294" s="25" t="s">
        <v>6800</v>
      </c>
      <c r="JT294" s="24">
        <v>2</v>
      </c>
      <c r="JU294" s="24">
        <v>1</v>
      </c>
      <c r="JV294" s="25" t="s">
        <v>6801</v>
      </c>
      <c r="JW294" s="24">
        <v>4</v>
      </c>
      <c r="JX294" s="24">
        <v>3</v>
      </c>
      <c r="JY294" s="24">
        <v>0</v>
      </c>
      <c r="JZ294" s="24">
        <v>1</v>
      </c>
      <c r="KA294" s="24">
        <v>0</v>
      </c>
      <c r="KB294" s="25" t="s">
        <v>313</v>
      </c>
      <c r="KC294" s="25" t="s">
        <v>313</v>
      </c>
      <c r="KD294" s="24">
        <v>1</v>
      </c>
      <c r="KE294" s="24">
        <v>9.3789999999999996</v>
      </c>
      <c r="KF294" s="24">
        <v>41.362000000000002</v>
      </c>
      <c r="KG294" s="24">
        <v>42.396000000000001</v>
      </c>
      <c r="KH294" s="24">
        <v>6</v>
      </c>
      <c r="KI294" s="24">
        <v>2</v>
      </c>
      <c r="KJ294" s="24">
        <v>1</v>
      </c>
      <c r="KK294" s="24">
        <v>1</v>
      </c>
      <c r="KL294" s="24">
        <v>3</v>
      </c>
      <c r="KM294" s="24">
        <v>4</v>
      </c>
      <c r="KN294" s="24">
        <v>11</v>
      </c>
      <c r="KO294" s="24">
        <v>1</v>
      </c>
      <c r="KP294" s="25" t="s">
        <v>336</v>
      </c>
      <c r="KQ294" s="25" t="s">
        <v>313</v>
      </c>
      <c r="KR294" s="24">
        <v>1</v>
      </c>
      <c r="KS294" s="25" t="s">
        <v>336</v>
      </c>
      <c r="KT294" s="25" t="s">
        <v>313</v>
      </c>
      <c r="KU294" s="24">
        <v>3</v>
      </c>
      <c r="KV294" s="24">
        <v>3</v>
      </c>
      <c r="KW294" s="24">
        <v>4</v>
      </c>
      <c r="KX294" s="24">
        <v>3</v>
      </c>
      <c r="KY294" s="24">
        <v>3</v>
      </c>
      <c r="KZ294" s="24">
        <v>4</v>
      </c>
      <c r="LA294" s="24">
        <v>4</v>
      </c>
      <c r="LB294" s="24">
        <v>5</v>
      </c>
      <c r="LC294" s="24">
        <v>4</v>
      </c>
      <c r="LD294" s="24">
        <v>3</v>
      </c>
      <c r="LE294" s="24">
        <v>3</v>
      </c>
      <c r="LF294" s="24">
        <v>4</v>
      </c>
      <c r="LG294" s="24">
        <v>3</v>
      </c>
      <c r="LH294" s="24">
        <v>5</v>
      </c>
      <c r="LI294" s="24">
        <v>3</v>
      </c>
      <c r="LJ294" s="24">
        <v>3</v>
      </c>
      <c r="LK294" s="24">
        <v>3</v>
      </c>
      <c r="LL294" s="24">
        <v>2</v>
      </c>
      <c r="LM294" s="24">
        <v>2</v>
      </c>
      <c r="LN294" s="24">
        <v>3</v>
      </c>
      <c r="LO294" s="24">
        <v>3</v>
      </c>
      <c r="LP294" s="24">
        <v>4</v>
      </c>
      <c r="LQ294" s="24">
        <v>4</v>
      </c>
      <c r="LR294" s="24">
        <v>4</v>
      </c>
      <c r="LS294" s="24">
        <v>3</v>
      </c>
      <c r="LT294" s="24">
        <v>4</v>
      </c>
      <c r="LU294" s="24">
        <v>5</v>
      </c>
      <c r="LV294" s="25" t="s">
        <v>6802</v>
      </c>
      <c r="LW294" s="25" t="s">
        <v>920</v>
      </c>
      <c r="LX294" s="25" t="s">
        <v>6803</v>
      </c>
      <c r="LY294" s="25" t="s">
        <v>6804</v>
      </c>
      <c r="LZ294" s="24">
        <v>51</v>
      </c>
      <c r="MA294">
        <f t="shared" si="233"/>
        <v>8</v>
      </c>
      <c r="MB294">
        <f t="shared" si="234"/>
        <v>21</v>
      </c>
      <c r="MC294">
        <f t="shared" si="235"/>
        <v>13</v>
      </c>
      <c r="MD294">
        <f t="shared" si="236"/>
        <v>11</v>
      </c>
      <c r="ME294">
        <f t="shared" si="266"/>
        <v>43</v>
      </c>
      <c r="MF294">
        <f t="shared" si="267"/>
        <v>1.3333333333333333</v>
      </c>
      <c r="MG294">
        <f t="shared" si="268"/>
        <v>3.5</v>
      </c>
      <c r="MH294">
        <f t="shared" si="269"/>
        <v>2.6</v>
      </c>
      <c r="MI294">
        <f t="shared" si="270"/>
        <v>2.2000000000000002</v>
      </c>
      <c r="MJ294">
        <f t="shared" si="271"/>
        <v>3.5833333333333335</v>
      </c>
      <c r="MK294">
        <f t="shared" si="272"/>
        <v>0.6</v>
      </c>
      <c r="ML294">
        <f t="shared" si="273"/>
        <v>1.8</v>
      </c>
      <c r="MM294">
        <f t="shared" si="274"/>
        <v>0</v>
      </c>
      <c r="MN294">
        <f t="shared" si="275"/>
        <v>3</v>
      </c>
      <c r="MO294">
        <f t="shared" si="276"/>
        <v>0.5</v>
      </c>
      <c r="MP294">
        <f t="shared" si="277"/>
        <v>2</v>
      </c>
      <c r="MQ294">
        <f t="shared" si="278"/>
        <v>0</v>
      </c>
      <c r="MR294">
        <f t="shared" si="279"/>
        <v>2.3333333333333335</v>
      </c>
      <c r="MS294">
        <f t="shared" si="280"/>
        <v>81.285714285714292</v>
      </c>
      <c r="MT294">
        <f t="shared" si="281"/>
        <v>73.142857142857139</v>
      </c>
      <c r="MU294" s="77">
        <f t="shared" si="237"/>
        <v>1</v>
      </c>
      <c r="MV294">
        <f t="shared" si="238"/>
        <v>0</v>
      </c>
      <c r="MW294">
        <v>1</v>
      </c>
      <c r="MX294">
        <v>1</v>
      </c>
      <c r="MY294">
        <f t="shared" si="239"/>
        <v>1</v>
      </c>
      <c r="MZ294">
        <v>0</v>
      </c>
      <c r="NA294">
        <v>0</v>
      </c>
      <c r="NB294">
        <f t="shared" si="240"/>
        <v>1</v>
      </c>
      <c r="NC294">
        <f t="shared" si="241"/>
        <v>0</v>
      </c>
      <c r="ND294">
        <f t="shared" si="242"/>
        <v>1</v>
      </c>
      <c r="NE294">
        <f t="shared" si="243"/>
        <v>0</v>
      </c>
      <c r="NF294">
        <f t="shared" si="244"/>
        <v>1</v>
      </c>
      <c r="NG294">
        <f t="shared" si="245"/>
        <v>0</v>
      </c>
      <c r="NH294">
        <f t="shared" si="246"/>
        <v>1</v>
      </c>
      <c r="NI294">
        <f t="shared" si="247"/>
        <v>1</v>
      </c>
      <c r="NJ294">
        <f t="shared" si="248"/>
        <v>1</v>
      </c>
      <c r="NK294">
        <f t="shared" si="249"/>
        <v>0</v>
      </c>
      <c r="NL294">
        <f t="shared" si="250"/>
        <v>1</v>
      </c>
      <c r="NM294">
        <f t="shared" si="251"/>
        <v>0</v>
      </c>
      <c r="NN294" s="77">
        <f t="shared" si="252"/>
        <v>0.5</v>
      </c>
      <c r="NO294" s="77">
        <f t="shared" si="253"/>
        <v>1</v>
      </c>
      <c r="NP294" s="77">
        <f t="shared" si="254"/>
        <v>1</v>
      </c>
      <c r="NQ294" s="77">
        <f t="shared" si="255"/>
        <v>0</v>
      </c>
      <c r="NR294" s="77">
        <f t="shared" si="256"/>
        <v>1</v>
      </c>
      <c r="NS294" s="77">
        <f t="shared" si="257"/>
        <v>0</v>
      </c>
      <c r="NT294" s="77">
        <f t="shared" si="258"/>
        <v>1</v>
      </c>
      <c r="NU294" s="77">
        <f t="shared" si="259"/>
        <v>1</v>
      </c>
      <c r="NV294" s="77">
        <f t="shared" si="260"/>
        <v>1</v>
      </c>
      <c r="NW294" s="77" t="e">
        <f>IF(LEN(VLOOKUP(I:I,#REF!, 2, 0))=0, "", VLOOKUP(I:I,#REF!, 2, 0))</f>
        <v>#REF!</v>
      </c>
      <c r="NX294" s="77" t="e">
        <f>IF(LEN(VLOOKUP(I:I,#REF!, 3, 0))=0, "", VLOOKUP(I:I,#REF!, 3, 0))</f>
        <v>#REF!</v>
      </c>
      <c r="NY294" s="77">
        <f t="shared" si="282"/>
        <v>0.5</v>
      </c>
      <c r="NZ294" s="77">
        <f t="shared" si="283"/>
        <v>0.5</v>
      </c>
      <c r="OA294" s="77">
        <f t="shared" si="284"/>
        <v>0.5</v>
      </c>
      <c r="OB294" s="77">
        <f t="shared" si="261"/>
        <v>0.5</v>
      </c>
      <c r="OC294">
        <f t="shared" si="262"/>
        <v>1</v>
      </c>
      <c r="OD294" s="77">
        <f t="shared" si="285"/>
        <v>0.25</v>
      </c>
      <c r="OE294">
        <f t="shared" si="263"/>
        <v>0.7</v>
      </c>
      <c r="OF294">
        <f t="shared" si="264"/>
        <v>0.72727272727272729</v>
      </c>
      <c r="OG294" t="e">
        <f t="shared" si="286"/>
        <v>#REF!</v>
      </c>
      <c r="OH294">
        <f t="shared" si="265"/>
        <v>0.5</v>
      </c>
      <c r="OI294">
        <f t="shared" si="287"/>
        <v>0.75</v>
      </c>
      <c r="OJ294" s="77">
        <f t="shared" si="288"/>
        <v>0.375</v>
      </c>
      <c r="OK294" t="e">
        <f>IF(LEN(VLOOKUP(I:I,#REF!, 2, 0))=0, "", VLOOKUP(I:I,#REF!, 2, 0))</f>
        <v>#REF!</v>
      </c>
      <c r="OL294" t="e">
        <f>IF(LEN(VLOOKUP(I:I,#REF!, 3, 0))=0, "", VLOOKUP(I:I,#REF!, 3, 0))</f>
        <v>#REF!</v>
      </c>
      <c r="OM294">
        <v>3</v>
      </c>
      <c r="ON294">
        <v>1</v>
      </c>
      <c r="OO294" s="1">
        <v>1</v>
      </c>
      <c r="OP294">
        <f t="shared" si="289"/>
        <v>16</v>
      </c>
      <c r="OQ294">
        <v>0</v>
      </c>
      <c r="OR294">
        <v>10</v>
      </c>
      <c r="OS294">
        <f t="shared" si="290"/>
        <v>7</v>
      </c>
    </row>
    <row r="295" spans="1:409" ht="18" customHeight="1">
      <c r="F295">
        <v>1</v>
      </c>
      <c r="G295">
        <v>1</v>
      </c>
      <c r="H295" s="110" t="s">
        <v>3562</v>
      </c>
      <c r="I295" s="110" t="s">
        <v>3562</v>
      </c>
      <c r="J295" s="5"/>
      <c r="K295" s="6">
        <v>44270.420231481483</v>
      </c>
      <c r="L295" s="6">
        <v>44270.574606481481</v>
      </c>
      <c r="M295" s="7">
        <v>100</v>
      </c>
      <c r="N295" s="7">
        <v>2</v>
      </c>
      <c r="O295" s="73">
        <v>1</v>
      </c>
      <c r="P295" s="4" t="s">
        <v>313</v>
      </c>
      <c r="Q295" s="7">
        <v>13337</v>
      </c>
      <c r="R295" s="7">
        <v>1</v>
      </c>
      <c r="S295" s="6">
        <v>44270.574618090279</v>
      </c>
      <c r="T295" s="4" t="s">
        <v>314</v>
      </c>
      <c r="U295" s="4" t="s">
        <v>2136</v>
      </c>
      <c r="V295" s="4" t="s">
        <v>2137</v>
      </c>
      <c r="W295" s="4" t="s">
        <v>317</v>
      </c>
      <c r="X295" s="7">
        <v>27.376999999999999</v>
      </c>
      <c r="Y295" s="7">
        <v>41.453000000000003</v>
      </c>
      <c r="Z295" s="7">
        <v>45.430999999999997</v>
      </c>
      <c r="AA295" s="7">
        <v>2</v>
      </c>
      <c r="AB295" s="7">
        <v>2</v>
      </c>
      <c r="AC295" s="7">
        <v>1</v>
      </c>
      <c r="AD295" s="7">
        <v>1</v>
      </c>
      <c r="AE295" s="7">
        <v>0</v>
      </c>
      <c r="AF295" s="7">
        <v>2</v>
      </c>
      <c r="AG295" s="7">
        <v>2</v>
      </c>
      <c r="AH295" s="7">
        <v>3</v>
      </c>
      <c r="AI295" s="7">
        <v>2</v>
      </c>
      <c r="AJ295" s="4" t="s">
        <v>3563</v>
      </c>
      <c r="AK295" s="7">
        <v>8.5630000000000006</v>
      </c>
      <c r="AL295" s="7">
        <v>15.032</v>
      </c>
      <c r="AM295" s="7">
        <v>17.3</v>
      </c>
      <c r="AN295" s="7">
        <v>2</v>
      </c>
      <c r="AO295" s="7">
        <v>1</v>
      </c>
      <c r="AP295" s="7">
        <v>2</v>
      </c>
      <c r="AQ295" s="7">
        <v>21.754000000000001</v>
      </c>
      <c r="AR295" s="7">
        <v>21.754000000000001</v>
      </c>
      <c r="AS295" s="7">
        <v>168.74799999999999</v>
      </c>
      <c r="AT295" s="7">
        <v>1</v>
      </c>
      <c r="AU295" s="7">
        <v>511.44600000000003</v>
      </c>
      <c r="AV295" s="7">
        <v>530.87699999999995</v>
      </c>
      <c r="AW295" s="7">
        <v>674.93100000000004</v>
      </c>
      <c r="AX295" s="7">
        <v>2</v>
      </c>
      <c r="AY295" s="4" t="s">
        <v>3564</v>
      </c>
      <c r="AZ295" s="4" t="s">
        <v>358</v>
      </c>
      <c r="BA295" s="4"/>
      <c r="BB295" s="73">
        <v>0</v>
      </c>
      <c r="BC295" s="4" t="s">
        <v>3565</v>
      </c>
      <c r="BD295" s="7">
        <v>0</v>
      </c>
      <c r="BE295" s="7">
        <v>0</v>
      </c>
      <c r="BF295" s="7">
        <v>276.2</v>
      </c>
      <c r="BG295" s="7">
        <v>0</v>
      </c>
      <c r="BH295" s="7">
        <v>153.39500000000001</v>
      </c>
      <c r="BI295" s="7">
        <v>153.39500000000001</v>
      </c>
      <c r="BJ295" s="7">
        <v>161.148</v>
      </c>
      <c r="BK295" s="7">
        <v>1</v>
      </c>
      <c r="BL295" s="4" t="s">
        <v>479</v>
      </c>
      <c r="BM295" s="7">
        <v>0</v>
      </c>
      <c r="BN295" s="7">
        <v>0</v>
      </c>
      <c r="BO295" s="7">
        <v>69.543999999999997</v>
      </c>
      <c r="BP295" s="7">
        <v>0</v>
      </c>
      <c r="BQ295" s="7">
        <v>100</v>
      </c>
      <c r="BR295" s="7">
        <v>95</v>
      </c>
      <c r="BS295" s="7">
        <v>264.02300000000002</v>
      </c>
      <c r="BT295" s="7">
        <v>565.47500000000002</v>
      </c>
      <c r="BU295" s="7">
        <v>567.54399999999998</v>
      </c>
      <c r="BV295" s="7">
        <v>6</v>
      </c>
      <c r="BW295" s="4" t="s">
        <v>3566</v>
      </c>
      <c r="BX295" s="4" t="s">
        <v>572</v>
      </c>
      <c r="BY295" s="4"/>
      <c r="BZ295" s="73">
        <v>0</v>
      </c>
      <c r="CA295" s="4" t="s">
        <v>3567</v>
      </c>
      <c r="CB295" s="7">
        <v>0</v>
      </c>
      <c r="CC295" s="7">
        <v>0</v>
      </c>
      <c r="CD295" s="7">
        <v>91.932000000000002</v>
      </c>
      <c r="CE295" s="7">
        <v>0</v>
      </c>
      <c r="CF295" s="7">
        <v>100</v>
      </c>
      <c r="CG295" s="7">
        <v>50</v>
      </c>
      <c r="CH295" s="7">
        <v>1193.6510000000001</v>
      </c>
      <c r="CI295" s="7">
        <v>1199.9179999999999</v>
      </c>
      <c r="CJ295" s="7">
        <v>1205.875</v>
      </c>
      <c r="CK295" s="7">
        <v>2</v>
      </c>
      <c r="CL295" s="97" t="s">
        <v>3568</v>
      </c>
      <c r="CM295" s="94" t="s">
        <v>3569</v>
      </c>
      <c r="CN295" s="7">
        <v>0</v>
      </c>
      <c r="CO295" s="7">
        <v>0</v>
      </c>
      <c r="CP295" s="7">
        <v>162.679</v>
      </c>
      <c r="CQ295" s="7">
        <v>0</v>
      </c>
      <c r="CR295" s="7">
        <v>100</v>
      </c>
      <c r="CS295" s="7">
        <v>30</v>
      </c>
      <c r="CT295" s="7">
        <v>3</v>
      </c>
      <c r="CU295" s="7">
        <v>2</v>
      </c>
      <c r="CV295" s="4" t="s">
        <v>3570</v>
      </c>
      <c r="CW295" s="7">
        <v>6.9420000000000002</v>
      </c>
      <c r="CX295" s="7">
        <v>6.9420000000000002</v>
      </c>
      <c r="CY295" s="7">
        <v>234.3</v>
      </c>
      <c r="CZ295" s="7">
        <v>1</v>
      </c>
      <c r="DA295" s="7">
        <v>24.369</v>
      </c>
      <c r="DB295" s="7">
        <v>83.793999999999997</v>
      </c>
      <c r="DC295" s="7">
        <v>91.759</v>
      </c>
      <c r="DD295" s="7">
        <v>2</v>
      </c>
      <c r="DE295" s="4" t="s">
        <v>479</v>
      </c>
      <c r="DF295" s="7">
        <v>4.3600000000000003</v>
      </c>
      <c r="DG295" s="7">
        <v>72.954999999999998</v>
      </c>
      <c r="DH295" s="7">
        <v>73.680999999999997</v>
      </c>
      <c r="DI295" s="7">
        <v>2</v>
      </c>
      <c r="DJ295" s="7">
        <v>100</v>
      </c>
      <c r="DK295" s="7">
        <v>100</v>
      </c>
      <c r="DL295" s="7">
        <v>126.298</v>
      </c>
      <c r="DM295" s="7">
        <v>264.678</v>
      </c>
      <c r="DN295" s="7">
        <v>268.43299999999999</v>
      </c>
      <c r="DO295" s="7">
        <v>7</v>
      </c>
      <c r="DP295" s="4" t="s">
        <v>3571</v>
      </c>
      <c r="DQ295" s="4" t="s">
        <v>351</v>
      </c>
      <c r="DR295" s="4"/>
      <c r="DS295" s="73">
        <v>0</v>
      </c>
      <c r="DT295" s="4" t="s">
        <v>3572</v>
      </c>
      <c r="DU295" s="7">
        <v>5.15</v>
      </c>
      <c r="DV295" s="7">
        <v>5.15</v>
      </c>
      <c r="DW295" s="7">
        <v>93.335999999999999</v>
      </c>
      <c r="DX295" s="7">
        <v>1</v>
      </c>
      <c r="DY295" s="7">
        <v>100</v>
      </c>
      <c r="DZ295" s="7">
        <v>55</v>
      </c>
      <c r="EA295" s="7">
        <v>9.2439999999999998</v>
      </c>
      <c r="EB295" s="7">
        <v>28.948</v>
      </c>
      <c r="EC295" s="7">
        <v>38.862000000000002</v>
      </c>
      <c r="ED295" s="7">
        <v>5</v>
      </c>
      <c r="EE295" s="94" t="s">
        <v>479</v>
      </c>
      <c r="EF295" s="94" t="s">
        <v>3573</v>
      </c>
      <c r="EG295" s="7">
        <v>0</v>
      </c>
      <c r="EH295" s="7">
        <v>0</v>
      </c>
      <c r="EI295" s="7">
        <v>133.756</v>
      </c>
      <c r="EJ295" s="7">
        <v>0</v>
      </c>
      <c r="EK295" s="7">
        <v>95</v>
      </c>
      <c r="EL295" s="7">
        <v>80</v>
      </c>
      <c r="EM295" s="7">
        <v>1</v>
      </c>
      <c r="EN295" s="7">
        <v>2</v>
      </c>
      <c r="EO295" s="4" t="s">
        <v>3574</v>
      </c>
      <c r="EP295" s="7">
        <v>19.23</v>
      </c>
      <c r="EQ295" s="7">
        <v>20.568000000000001</v>
      </c>
      <c r="ER295" s="7">
        <v>24.747</v>
      </c>
      <c r="ES295" s="7">
        <v>3</v>
      </c>
      <c r="ET295" s="4" t="s">
        <v>419</v>
      </c>
      <c r="EU295" s="7">
        <v>0</v>
      </c>
      <c r="EV295" s="7">
        <v>0</v>
      </c>
      <c r="EW295" s="7">
        <v>287.76499999999999</v>
      </c>
      <c r="EX295" s="7">
        <v>0</v>
      </c>
      <c r="EY295" s="7">
        <v>100</v>
      </c>
      <c r="EZ295" s="7">
        <v>50</v>
      </c>
      <c r="FA295" s="7">
        <v>73.731999999999999</v>
      </c>
      <c r="FB295" s="7">
        <v>103.059</v>
      </c>
      <c r="FC295" s="7">
        <v>105.102</v>
      </c>
      <c r="FD295" s="7">
        <v>7</v>
      </c>
      <c r="FE295" s="4" t="s">
        <v>3575</v>
      </c>
      <c r="FF295" s="7">
        <v>1</v>
      </c>
      <c r="FG295" s="7">
        <v>2</v>
      </c>
      <c r="FH295" s="7">
        <v>1</v>
      </c>
      <c r="FI295" s="7">
        <v>2</v>
      </c>
      <c r="FJ295" s="7">
        <v>3</v>
      </c>
      <c r="FK295" s="7">
        <v>0</v>
      </c>
      <c r="FL295" s="4" t="s">
        <v>313</v>
      </c>
      <c r="FM295" s="4" t="s">
        <v>313</v>
      </c>
      <c r="FN295" s="7">
        <v>1</v>
      </c>
      <c r="FO295" s="7">
        <v>132.34899999999999</v>
      </c>
      <c r="FP295" s="7">
        <v>189.547</v>
      </c>
      <c r="FQ295" s="7">
        <v>190.46199999999999</v>
      </c>
      <c r="FR295" s="7">
        <v>14</v>
      </c>
      <c r="FS295" s="4" t="s">
        <v>420</v>
      </c>
      <c r="FT295" s="4" t="s">
        <v>323</v>
      </c>
      <c r="FU295" s="4"/>
      <c r="FV295" s="73">
        <v>1</v>
      </c>
      <c r="FW295" s="4" t="s">
        <v>3576</v>
      </c>
      <c r="FX295" s="4" t="s">
        <v>336</v>
      </c>
      <c r="FY295" s="7">
        <v>8.5530000000000008</v>
      </c>
      <c r="FZ295" s="7">
        <v>139.946</v>
      </c>
      <c r="GA295" s="7">
        <v>270.786</v>
      </c>
      <c r="GB295" s="7">
        <v>4</v>
      </c>
      <c r="GC295" s="4" t="s">
        <v>3577</v>
      </c>
      <c r="GD295" s="4" t="s">
        <v>3578</v>
      </c>
      <c r="GE295" s="4"/>
      <c r="GF295" s="73">
        <v>0</v>
      </c>
      <c r="GG295" s="4" t="s">
        <v>3579</v>
      </c>
      <c r="GH295" s="4" t="s">
        <v>336</v>
      </c>
      <c r="GI295" s="7">
        <v>9.5210000000000008</v>
      </c>
      <c r="GJ295" s="7">
        <v>38.442</v>
      </c>
      <c r="GK295" s="7">
        <v>40.17</v>
      </c>
      <c r="GL295" s="7">
        <v>2</v>
      </c>
      <c r="GM295" s="7">
        <v>1</v>
      </c>
      <c r="GN295" s="4" t="s">
        <v>3580</v>
      </c>
      <c r="GO295" s="7">
        <v>14.369</v>
      </c>
      <c r="GP295" s="7">
        <v>14.369</v>
      </c>
      <c r="GQ295" s="7">
        <v>15.537000000000001</v>
      </c>
      <c r="GR295" s="7">
        <v>1</v>
      </c>
      <c r="GS295" s="7">
        <v>2</v>
      </c>
      <c r="GT295" s="7">
        <v>2</v>
      </c>
      <c r="GU295" s="7">
        <v>2</v>
      </c>
      <c r="GV295" s="7">
        <v>3</v>
      </c>
      <c r="GW295" s="4" t="s">
        <v>312</v>
      </c>
      <c r="GX295" s="7">
        <v>7.7039999999999997</v>
      </c>
      <c r="GY295" s="7">
        <v>46.22</v>
      </c>
      <c r="GZ295" s="7">
        <v>47.052</v>
      </c>
      <c r="HA295" s="7">
        <v>8</v>
      </c>
      <c r="HB295" s="7">
        <v>6</v>
      </c>
      <c r="HC295" s="7">
        <v>3</v>
      </c>
      <c r="HD295" s="7">
        <v>1</v>
      </c>
      <c r="HE295" s="7">
        <v>2</v>
      </c>
      <c r="HF295" s="7">
        <v>5</v>
      </c>
      <c r="HG295" s="7">
        <v>4</v>
      </c>
      <c r="HH295" s="7">
        <v>6</v>
      </c>
      <c r="HI295" s="4" t="s">
        <v>346</v>
      </c>
      <c r="HJ295" s="4" t="s">
        <v>347</v>
      </c>
      <c r="HK295" s="8"/>
      <c r="HL295" s="4" t="s">
        <v>3562</v>
      </c>
      <c r="HM295" s="6">
        <v>44273.422349537039</v>
      </c>
      <c r="HN295" s="6">
        <v>44273.494166666664</v>
      </c>
      <c r="HO295" s="7">
        <v>100</v>
      </c>
      <c r="HP295" s="7">
        <v>6205</v>
      </c>
      <c r="HQ295" s="7">
        <v>1</v>
      </c>
      <c r="HR295" s="6">
        <v>44273.494183773146</v>
      </c>
      <c r="HS295" s="4" t="s">
        <v>314</v>
      </c>
      <c r="HT295" s="4" t="s">
        <v>2136</v>
      </c>
      <c r="HU295" s="4" t="s">
        <v>2137</v>
      </c>
      <c r="HV295" s="4" t="s">
        <v>317</v>
      </c>
      <c r="HW295" s="7">
        <v>1</v>
      </c>
      <c r="HX295" s="7">
        <v>2</v>
      </c>
      <c r="HY295" s="7">
        <v>3</v>
      </c>
      <c r="HZ295" s="7">
        <v>2</v>
      </c>
      <c r="IA295" s="7">
        <v>4</v>
      </c>
      <c r="IB295" s="7">
        <v>1</v>
      </c>
      <c r="IC295" s="7">
        <v>5</v>
      </c>
      <c r="ID295" s="7">
        <v>3</v>
      </c>
      <c r="IE295" s="4" t="s">
        <v>3581</v>
      </c>
      <c r="IF295" s="7">
        <v>2</v>
      </c>
      <c r="IG295" s="7">
        <v>1</v>
      </c>
      <c r="IH295" s="4" t="s">
        <v>427</v>
      </c>
      <c r="II295" s="4" t="s">
        <v>391</v>
      </c>
      <c r="IJ295" s="4"/>
      <c r="IK295" s="73">
        <v>1</v>
      </c>
      <c r="IL295" s="4" t="s">
        <v>428</v>
      </c>
      <c r="IM295" s="73">
        <v>33</v>
      </c>
      <c r="IN295" s="4"/>
      <c r="IO295" s="73">
        <v>1</v>
      </c>
      <c r="IP295" s="4" t="s">
        <v>3582</v>
      </c>
      <c r="IQ295" s="4" t="s">
        <v>723</v>
      </c>
      <c r="IR295" s="73">
        <v>24</v>
      </c>
      <c r="IS295" s="4"/>
      <c r="IT295" s="73">
        <v>0</v>
      </c>
      <c r="IU295" s="4" t="s">
        <v>632</v>
      </c>
      <c r="IV295" s="73">
        <v>13</v>
      </c>
      <c r="IW295" s="4"/>
      <c r="IX295" s="73">
        <v>0</v>
      </c>
      <c r="IY295" s="4" t="s">
        <v>3583</v>
      </c>
      <c r="IZ295" s="4" t="s">
        <v>435</v>
      </c>
      <c r="JA295" s="73">
        <v>40</v>
      </c>
      <c r="JB295" s="4"/>
      <c r="JC295" s="73">
        <v>1</v>
      </c>
      <c r="JD295" s="4" t="s">
        <v>1511</v>
      </c>
      <c r="JE295" s="73">
        <v>30</v>
      </c>
      <c r="JF295" s="4"/>
      <c r="JG295" s="73">
        <v>0</v>
      </c>
      <c r="JH295" s="4" t="s">
        <v>3584</v>
      </c>
      <c r="JI295" s="7">
        <v>3</v>
      </c>
      <c r="JJ295" s="7">
        <v>0</v>
      </c>
      <c r="JK295" s="7">
        <v>3</v>
      </c>
      <c r="JL295" s="7">
        <v>3</v>
      </c>
      <c r="JM295" s="4" t="s">
        <v>3585</v>
      </c>
      <c r="JN295" s="7">
        <v>2</v>
      </c>
      <c r="JO295" s="7">
        <v>1</v>
      </c>
      <c r="JP295" s="7">
        <v>2</v>
      </c>
      <c r="JQ295" s="7">
        <v>1</v>
      </c>
      <c r="JR295" s="7">
        <v>3</v>
      </c>
      <c r="JS295" s="4" t="s">
        <v>3586</v>
      </c>
      <c r="JT295" s="7">
        <v>1</v>
      </c>
      <c r="JU295" s="7">
        <v>2</v>
      </c>
      <c r="JV295" s="4" t="s">
        <v>3587</v>
      </c>
      <c r="JW295" s="7">
        <v>4</v>
      </c>
      <c r="JX295" s="7">
        <v>2</v>
      </c>
      <c r="JY295" s="7">
        <v>2</v>
      </c>
      <c r="JZ295" s="7">
        <v>1</v>
      </c>
      <c r="KA295" s="7">
        <v>1</v>
      </c>
      <c r="KB295" s="4" t="s">
        <v>336</v>
      </c>
      <c r="KC295" s="4" t="s">
        <v>313</v>
      </c>
      <c r="KD295" s="7">
        <v>2</v>
      </c>
      <c r="KE295" s="7">
        <v>5.5220000000000002</v>
      </c>
      <c r="KF295" s="7">
        <v>27.757999999999999</v>
      </c>
      <c r="KG295" s="7">
        <v>30.219000000000001</v>
      </c>
      <c r="KH295" s="7">
        <v>5</v>
      </c>
      <c r="KI295" s="7">
        <v>2</v>
      </c>
      <c r="KJ295" s="7">
        <v>4</v>
      </c>
      <c r="KK295" s="7">
        <v>6</v>
      </c>
      <c r="KL295" s="7">
        <v>3</v>
      </c>
      <c r="KM295" s="7">
        <v>5</v>
      </c>
      <c r="KN295" s="7">
        <v>11</v>
      </c>
      <c r="KO295" s="7">
        <v>2</v>
      </c>
      <c r="KP295" s="4" t="s">
        <v>345</v>
      </c>
      <c r="KQ295" s="4" t="s">
        <v>313</v>
      </c>
      <c r="KR295" s="7">
        <v>1</v>
      </c>
      <c r="KS295" s="4" t="s">
        <v>336</v>
      </c>
      <c r="KT295" s="4" t="s">
        <v>313</v>
      </c>
      <c r="KU295" s="7">
        <v>3</v>
      </c>
      <c r="KV295" s="7">
        <v>5</v>
      </c>
      <c r="KW295" s="7">
        <v>2</v>
      </c>
      <c r="KX295" s="7">
        <v>4</v>
      </c>
      <c r="KY295" s="7">
        <v>3</v>
      </c>
      <c r="KZ295" s="7">
        <v>3</v>
      </c>
      <c r="LA295" s="7">
        <v>3</v>
      </c>
      <c r="LB295" s="7">
        <v>5</v>
      </c>
      <c r="LC295" s="7">
        <v>4</v>
      </c>
      <c r="LD295" s="7">
        <v>5</v>
      </c>
      <c r="LE295" s="7">
        <v>5</v>
      </c>
      <c r="LF295" s="7">
        <v>4</v>
      </c>
      <c r="LG295" s="7">
        <v>3</v>
      </c>
      <c r="LH295" s="7">
        <v>4</v>
      </c>
      <c r="LI295" s="7">
        <v>3</v>
      </c>
      <c r="LJ295" s="7">
        <v>3</v>
      </c>
      <c r="LK295" s="7">
        <v>3</v>
      </c>
      <c r="LL295" s="7">
        <v>3</v>
      </c>
      <c r="LM295" s="7">
        <v>3</v>
      </c>
      <c r="LN295" s="7">
        <v>3</v>
      </c>
      <c r="LO295" s="7">
        <v>3</v>
      </c>
      <c r="LP295" s="7">
        <v>3</v>
      </c>
      <c r="LQ295" s="7">
        <v>3</v>
      </c>
      <c r="LR295" s="7">
        <v>3</v>
      </c>
      <c r="LS295" s="7">
        <v>3</v>
      </c>
      <c r="LT295" s="7">
        <v>3</v>
      </c>
      <c r="LU295" s="7">
        <v>3</v>
      </c>
      <c r="LV295" s="4" t="s">
        <v>3588</v>
      </c>
      <c r="LW295" s="4" t="s">
        <v>3589</v>
      </c>
      <c r="LX295" s="4" t="s">
        <v>3590</v>
      </c>
      <c r="LY295" s="4" t="s">
        <v>3591</v>
      </c>
      <c r="LZ295" s="7">
        <v>53</v>
      </c>
      <c r="MA295">
        <f t="shared" si="233"/>
        <v>10</v>
      </c>
      <c r="MB295">
        <f t="shared" si="234"/>
        <v>18</v>
      </c>
      <c r="MC295">
        <f t="shared" si="235"/>
        <v>17</v>
      </c>
      <c r="MD295">
        <f t="shared" si="236"/>
        <v>20</v>
      </c>
      <c r="ME295">
        <f t="shared" si="266"/>
        <v>46</v>
      </c>
      <c r="MF295">
        <f t="shared" si="267"/>
        <v>1.6666666666666667</v>
      </c>
      <c r="MG295">
        <f t="shared" si="268"/>
        <v>3</v>
      </c>
      <c r="MH295">
        <f t="shared" si="269"/>
        <v>3.4</v>
      </c>
      <c r="MI295">
        <f t="shared" si="270"/>
        <v>4</v>
      </c>
      <c r="MJ295">
        <f t="shared" si="271"/>
        <v>3.8333333333333335</v>
      </c>
      <c r="MK295">
        <f t="shared" si="272"/>
        <v>1.8</v>
      </c>
      <c r="ML295">
        <f t="shared" si="273"/>
        <v>1.6</v>
      </c>
      <c r="MM295">
        <f t="shared" si="274"/>
        <v>2</v>
      </c>
      <c r="MN295">
        <f t="shared" si="275"/>
        <v>2</v>
      </c>
      <c r="MO295">
        <f t="shared" si="276"/>
        <v>1.8333333333333333</v>
      </c>
      <c r="MP295">
        <f t="shared" si="277"/>
        <v>1.6666666666666667</v>
      </c>
      <c r="MQ295">
        <f t="shared" si="278"/>
        <v>1</v>
      </c>
      <c r="MR295">
        <f t="shared" si="279"/>
        <v>2.3333333333333335</v>
      </c>
      <c r="MS295">
        <f t="shared" si="280"/>
        <v>99.285714285714292</v>
      </c>
      <c r="MT295">
        <f t="shared" si="281"/>
        <v>65.714285714285708</v>
      </c>
      <c r="MU295" s="77">
        <f t="shared" si="237"/>
        <v>0</v>
      </c>
      <c r="MV295">
        <f t="shared" si="238"/>
        <v>0</v>
      </c>
      <c r="MW295">
        <v>0</v>
      </c>
      <c r="MX295">
        <v>0</v>
      </c>
      <c r="MY295">
        <f t="shared" si="239"/>
        <v>0</v>
      </c>
      <c r="MZ295">
        <v>0</v>
      </c>
      <c r="NA295">
        <v>0</v>
      </c>
      <c r="NB295">
        <f t="shared" si="240"/>
        <v>1</v>
      </c>
      <c r="NC295">
        <f t="shared" si="241"/>
        <v>0</v>
      </c>
      <c r="ND295">
        <f t="shared" si="242"/>
        <v>0</v>
      </c>
      <c r="NE295">
        <f t="shared" si="243"/>
        <v>0</v>
      </c>
      <c r="NF295">
        <f t="shared" si="244"/>
        <v>1</v>
      </c>
      <c r="NG295">
        <f t="shared" si="245"/>
        <v>0</v>
      </c>
      <c r="NH295">
        <f t="shared" si="246"/>
        <v>1</v>
      </c>
      <c r="NI295">
        <f t="shared" si="247"/>
        <v>1</v>
      </c>
      <c r="NJ295">
        <f t="shared" si="248"/>
        <v>0</v>
      </c>
      <c r="NK295">
        <f t="shared" si="249"/>
        <v>0</v>
      </c>
      <c r="NL295">
        <f t="shared" si="250"/>
        <v>1</v>
      </c>
      <c r="NM295">
        <f t="shared" si="251"/>
        <v>0</v>
      </c>
      <c r="NN295" s="77">
        <f t="shared" si="252"/>
        <v>0.5</v>
      </c>
      <c r="NO295" s="77">
        <f t="shared" si="253"/>
        <v>0</v>
      </c>
      <c r="NP295" s="77">
        <f t="shared" si="254"/>
        <v>0</v>
      </c>
      <c r="NQ295" s="77">
        <f t="shared" si="255"/>
        <v>0</v>
      </c>
      <c r="NR295" s="77">
        <f t="shared" si="256"/>
        <v>1</v>
      </c>
      <c r="NS295" s="77">
        <f t="shared" si="257"/>
        <v>0</v>
      </c>
      <c r="NT295" s="77">
        <f t="shared" si="258"/>
        <v>0</v>
      </c>
      <c r="NU295" s="77">
        <f t="shared" si="259"/>
        <v>0</v>
      </c>
      <c r="NV295" s="77">
        <f t="shared" si="260"/>
        <v>0</v>
      </c>
      <c r="NW295" s="77" t="e">
        <f>IF(LEN(VLOOKUP(I:I,#REF!, 2, 0))=0, "", VLOOKUP(I:I,#REF!, 2, 0))</f>
        <v>#REF!</v>
      </c>
      <c r="NX295" s="77" t="e">
        <f>IF(LEN(VLOOKUP(I:I,#REF!, 3, 0))=0, "", VLOOKUP(I:I,#REF!, 3, 0))</f>
        <v>#REF!</v>
      </c>
      <c r="NY295" s="77">
        <f t="shared" si="282"/>
        <v>0</v>
      </c>
      <c r="NZ295" s="77">
        <f t="shared" si="283"/>
        <v>0</v>
      </c>
      <c r="OA295" s="77">
        <f t="shared" si="284"/>
        <v>0</v>
      </c>
      <c r="OB295" s="77">
        <f t="shared" si="261"/>
        <v>0.33333333333333331</v>
      </c>
      <c r="OC295">
        <f t="shared" si="262"/>
        <v>0.5</v>
      </c>
      <c r="OD295" s="77">
        <f t="shared" si="285"/>
        <v>0.25</v>
      </c>
      <c r="OE295">
        <f t="shared" si="263"/>
        <v>0.3</v>
      </c>
      <c r="OF295">
        <f t="shared" si="264"/>
        <v>0.36363636363636365</v>
      </c>
      <c r="OG295" t="e">
        <f t="shared" si="286"/>
        <v>#REF!</v>
      </c>
      <c r="OH295">
        <f t="shared" si="265"/>
        <v>0.16666666666666666</v>
      </c>
      <c r="OI295">
        <f t="shared" si="287"/>
        <v>0.25</v>
      </c>
      <c r="OJ295" s="77">
        <f t="shared" si="288"/>
        <v>0.125</v>
      </c>
      <c r="OK295" t="e">
        <f>IF(LEN(VLOOKUP(I:I,#REF!, 2, 0))=0, "", VLOOKUP(I:I,#REF!, 2, 0))</f>
        <v>#REF!</v>
      </c>
      <c r="OL295" t="e">
        <f>IF(LEN(VLOOKUP(I:I,#REF!, 3, 0))=0, "", VLOOKUP(I:I,#REF!, 3, 0))</f>
        <v>#REF!</v>
      </c>
      <c r="OM295">
        <v>5</v>
      </c>
      <c r="ON295">
        <v>1</v>
      </c>
      <c r="OO295" s="109">
        <v>0</v>
      </c>
      <c r="OP295">
        <f t="shared" si="289"/>
        <v>15</v>
      </c>
      <c r="OQ295">
        <v>0</v>
      </c>
      <c r="OR295">
        <v>10</v>
      </c>
      <c r="OS295">
        <f t="shared" si="290"/>
        <v>7</v>
      </c>
    </row>
    <row r="296" spans="1:409" ht="18" customHeight="1">
      <c r="F296" t="s">
        <v>353</v>
      </c>
      <c r="G296" t="s">
        <v>353</v>
      </c>
      <c r="H296" s="158" t="s">
        <v>7260</v>
      </c>
      <c r="I296" s="111" t="s">
        <v>6805</v>
      </c>
      <c r="J296" s="29" t="s">
        <v>7274</v>
      </c>
      <c r="K296" s="23">
        <v>44270.382314814815</v>
      </c>
      <c r="L296" s="23">
        <v>44274.411516203705</v>
      </c>
      <c r="M296" s="24">
        <v>100</v>
      </c>
      <c r="N296" s="24">
        <v>1</v>
      </c>
      <c r="O296" s="74">
        <v>1</v>
      </c>
      <c r="P296" s="25" t="s">
        <v>313</v>
      </c>
      <c r="Q296" s="24">
        <v>348123</v>
      </c>
      <c r="R296" s="24">
        <v>1</v>
      </c>
      <c r="S296" s="23">
        <v>44274.411539016204</v>
      </c>
      <c r="T296" s="25" t="s">
        <v>314</v>
      </c>
      <c r="U296" s="25" t="s">
        <v>2136</v>
      </c>
      <c r="V296" s="25" t="s">
        <v>2137</v>
      </c>
      <c r="W296" s="25" t="s">
        <v>675</v>
      </c>
      <c r="X296" s="24">
        <v>27.497</v>
      </c>
      <c r="Y296" s="24">
        <v>33.631</v>
      </c>
      <c r="Z296" s="24">
        <v>39.643000000000001</v>
      </c>
      <c r="AA296" s="24">
        <v>2</v>
      </c>
      <c r="AB296" s="24">
        <v>3</v>
      </c>
      <c r="AC296" s="24">
        <v>1</v>
      </c>
      <c r="AD296" s="24">
        <v>1</v>
      </c>
      <c r="AE296" s="24">
        <v>0</v>
      </c>
      <c r="AF296" s="24">
        <v>1</v>
      </c>
      <c r="AG296" s="24">
        <v>2</v>
      </c>
      <c r="AH296" s="24">
        <v>1</v>
      </c>
      <c r="AI296" s="24">
        <v>1</v>
      </c>
      <c r="AJ296" s="25" t="s">
        <v>6806</v>
      </c>
      <c r="AK296" s="24">
        <v>11.927</v>
      </c>
      <c r="AL296" s="24">
        <v>16.962</v>
      </c>
      <c r="AM296" s="24">
        <v>20.166</v>
      </c>
      <c r="AN296" s="24">
        <v>3</v>
      </c>
      <c r="AO296" s="24">
        <v>3</v>
      </c>
      <c r="AP296" s="24">
        <v>1</v>
      </c>
      <c r="AQ296" s="24">
        <v>17.178999999999998</v>
      </c>
      <c r="AR296" s="24">
        <v>46.95</v>
      </c>
      <c r="AS296" s="24">
        <v>1898.933</v>
      </c>
      <c r="AT296" s="24">
        <v>3</v>
      </c>
      <c r="AU296" s="24">
        <v>36.276000000000003</v>
      </c>
      <c r="AV296" s="24">
        <v>406.34500000000003</v>
      </c>
      <c r="AW296" s="24">
        <v>1038.4559999999999</v>
      </c>
      <c r="AX296" s="24">
        <v>4</v>
      </c>
      <c r="AY296" s="25" t="s">
        <v>377</v>
      </c>
      <c r="AZ296" s="25" t="s">
        <v>377</v>
      </c>
      <c r="BA296" s="25"/>
      <c r="BB296" s="74">
        <v>1</v>
      </c>
      <c r="BC296" s="25" t="s">
        <v>6807</v>
      </c>
      <c r="BD296" s="24">
        <v>37.1</v>
      </c>
      <c r="BE296" s="24">
        <v>331.53100000000001</v>
      </c>
      <c r="BF296" s="24">
        <v>332.46300000000002</v>
      </c>
      <c r="BG296" s="24">
        <v>5</v>
      </c>
      <c r="BH296" s="24">
        <v>6.3010000000000002</v>
      </c>
      <c r="BI296" s="24">
        <v>6.3010000000000002</v>
      </c>
      <c r="BJ296" s="24">
        <v>20.491</v>
      </c>
      <c r="BK296" s="24">
        <v>1</v>
      </c>
      <c r="BL296" s="25" t="s">
        <v>377</v>
      </c>
      <c r="BM296" s="24">
        <v>0</v>
      </c>
      <c r="BN296" s="24">
        <v>0</v>
      </c>
      <c r="BO296" s="24">
        <v>52.421999999999997</v>
      </c>
      <c r="BP296" s="24">
        <v>0</v>
      </c>
      <c r="BQ296" s="24">
        <v>85</v>
      </c>
      <c r="BR296" s="24">
        <v>100</v>
      </c>
      <c r="BS296" s="24">
        <v>178.59200000000001</v>
      </c>
      <c r="BT296" s="24">
        <v>1356.8209999999999</v>
      </c>
      <c r="BU296" s="24">
        <v>1358.107</v>
      </c>
      <c r="BV296" s="24">
        <v>12</v>
      </c>
      <c r="BW296" s="25" t="s">
        <v>572</v>
      </c>
      <c r="BX296" s="25" t="s">
        <v>572</v>
      </c>
      <c r="BY296" s="25"/>
      <c r="BZ296" s="74">
        <v>0</v>
      </c>
      <c r="CA296" s="25" t="s">
        <v>6808</v>
      </c>
      <c r="CB296" s="24">
        <v>0</v>
      </c>
      <c r="CC296" s="24">
        <v>0</v>
      </c>
      <c r="CD296" s="24">
        <v>129.13399999999999</v>
      </c>
      <c r="CE296" s="24">
        <v>0</v>
      </c>
      <c r="CF296" s="24">
        <v>80</v>
      </c>
      <c r="CG296" s="24">
        <v>95</v>
      </c>
      <c r="CH296" s="24">
        <v>113.90900000000001</v>
      </c>
      <c r="CI296" s="24">
        <v>148.97300000000001</v>
      </c>
      <c r="CJ296" s="24">
        <v>156.99799999999999</v>
      </c>
      <c r="CK296" s="24">
        <v>6</v>
      </c>
      <c r="CL296" s="99" t="s">
        <v>413</v>
      </c>
      <c r="CM296" s="96" t="s">
        <v>414</v>
      </c>
      <c r="CN296" s="24">
        <v>271.49900000000002</v>
      </c>
      <c r="CO296" s="24">
        <v>271.49900000000002</v>
      </c>
      <c r="CP296" s="24">
        <v>465.78399999999999</v>
      </c>
      <c r="CQ296" s="24">
        <v>1</v>
      </c>
      <c r="CR296" s="24">
        <v>75</v>
      </c>
      <c r="CS296" s="24">
        <v>90</v>
      </c>
      <c r="CT296" s="24">
        <v>3</v>
      </c>
      <c r="CU296" s="24">
        <v>0</v>
      </c>
      <c r="CV296" s="25" t="s">
        <v>6809</v>
      </c>
      <c r="CW296" s="24">
        <v>648.05200000000002</v>
      </c>
      <c r="CX296" s="24">
        <v>729.13499999999999</v>
      </c>
      <c r="CY296" s="24">
        <v>923.66399999999999</v>
      </c>
      <c r="CZ296" s="24">
        <v>2</v>
      </c>
      <c r="DA296" s="24">
        <v>1.9730000000000001</v>
      </c>
      <c r="DB296" s="24">
        <v>11.29</v>
      </c>
      <c r="DC296" s="24">
        <v>14.574999999999999</v>
      </c>
      <c r="DD296" s="24">
        <v>4</v>
      </c>
      <c r="DE296" s="25" t="s">
        <v>377</v>
      </c>
      <c r="DF296" s="24">
        <v>0</v>
      </c>
      <c r="DG296" s="24">
        <v>0</v>
      </c>
      <c r="DH296" s="24">
        <v>42.978999999999999</v>
      </c>
      <c r="DI296" s="24">
        <v>0</v>
      </c>
      <c r="DJ296" s="24">
        <v>90</v>
      </c>
      <c r="DK296" s="24">
        <v>100</v>
      </c>
      <c r="DL296" s="24">
        <v>547.87099999999998</v>
      </c>
      <c r="DM296" s="24">
        <v>835.62300000000005</v>
      </c>
      <c r="DN296" s="24">
        <v>858.72299999999996</v>
      </c>
      <c r="DO296" s="24">
        <v>11</v>
      </c>
      <c r="DP296" s="25" t="s">
        <v>543</v>
      </c>
      <c r="DQ296" s="25" t="s">
        <v>510</v>
      </c>
      <c r="DR296" s="25" t="s">
        <v>544</v>
      </c>
      <c r="DS296" s="74">
        <v>1</v>
      </c>
      <c r="DT296" s="25" t="s">
        <v>6810</v>
      </c>
      <c r="DU296" s="24">
        <v>159.29900000000001</v>
      </c>
      <c r="DV296" s="24">
        <v>316.43599999999998</v>
      </c>
      <c r="DW296" s="24">
        <v>395.72699999999998</v>
      </c>
      <c r="DX296" s="24">
        <v>3</v>
      </c>
      <c r="DY296" s="24">
        <v>95</v>
      </c>
      <c r="DZ296" s="24">
        <v>100</v>
      </c>
      <c r="EA296" s="24">
        <v>591.78200000000004</v>
      </c>
      <c r="EB296" s="24">
        <v>630.08799999999997</v>
      </c>
      <c r="EC296" s="24">
        <v>722.22900000000004</v>
      </c>
      <c r="ED296" s="24">
        <v>4</v>
      </c>
      <c r="EE296" s="96" t="s">
        <v>417</v>
      </c>
      <c r="EF296" s="96" t="s">
        <v>1197</v>
      </c>
      <c r="EG296" s="24">
        <v>0</v>
      </c>
      <c r="EH296" s="24">
        <v>0</v>
      </c>
      <c r="EI296" s="24">
        <v>182.54300000000001</v>
      </c>
      <c r="EJ296" s="24">
        <v>0</v>
      </c>
      <c r="EK296" s="24">
        <v>70</v>
      </c>
      <c r="EL296" s="24">
        <v>94</v>
      </c>
      <c r="EM296" s="24">
        <v>2</v>
      </c>
      <c r="EN296" s="24">
        <v>2</v>
      </c>
      <c r="EO296" s="25" t="s">
        <v>6811</v>
      </c>
      <c r="EP296" s="24">
        <v>57.509</v>
      </c>
      <c r="EQ296" s="24">
        <v>57.509</v>
      </c>
      <c r="ER296" s="24">
        <v>58.898000000000003</v>
      </c>
      <c r="ES296" s="24">
        <v>1</v>
      </c>
      <c r="ET296" s="25" t="s">
        <v>360</v>
      </c>
      <c r="EU296" s="24">
        <v>0</v>
      </c>
      <c r="EV296" s="24">
        <v>0</v>
      </c>
      <c r="EW296" s="24">
        <v>338.42500000000001</v>
      </c>
      <c r="EX296" s="24">
        <v>0</v>
      </c>
      <c r="EY296" s="24">
        <v>71</v>
      </c>
      <c r="EZ296" s="24">
        <v>93</v>
      </c>
      <c r="FA296" s="24">
        <v>30.677</v>
      </c>
      <c r="FB296" s="24">
        <v>163.125</v>
      </c>
      <c r="FC296" s="24">
        <v>302.34500000000003</v>
      </c>
      <c r="FD296" s="24">
        <v>7</v>
      </c>
      <c r="FE296" s="25" t="s">
        <v>6812</v>
      </c>
      <c r="FF296" s="24">
        <v>4</v>
      </c>
      <c r="FG296" s="24">
        <v>1</v>
      </c>
      <c r="FH296" s="24">
        <v>1</v>
      </c>
      <c r="FI296" s="24">
        <v>1</v>
      </c>
      <c r="FJ296" s="24">
        <v>1</v>
      </c>
      <c r="FK296" s="24">
        <v>0</v>
      </c>
      <c r="FL296" s="25" t="s">
        <v>313</v>
      </c>
      <c r="FM296" s="25" t="s">
        <v>313</v>
      </c>
      <c r="FN296" s="24">
        <v>1</v>
      </c>
      <c r="FO296" s="24">
        <v>115.495</v>
      </c>
      <c r="FP296" s="24">
        <v>171.405</v>
      </c>
      <c r="FQ296" s="24">
        <v>173.01599999999999</v>
      </c>
      <c r="FR296" s="24">
        <v>3</v>
      </c>
      <c r="FS296" s="25" t="s">
        <v>323</v>
      </c>
      <c r="FT296" s="25" t="s">
        <v>323</v>
      </c>
      <c r="FU296" s="25"/>
      <c r="FV296" s="74">
        <v>1</v>
      </c>
      <c r="FW296" s="25" t="s">
        <v>6813</v>
      </c>
      <c r="FX296" s="25" t="s">
        <v>370</v>
      </c>
      <c r="FY296" s="24">
        <v>328.46</v>
      </c>
      <c r="FZ296" s="24">
        <v>434.80900000000003</v>
      </c>
      <c r="GA296" s="24">
        <v>435.64800000000002</v>
      </c>
      <c r="GB296" s="24">
        <v>11</v>
      </c>
      <c r="GC296" s="25" t="s">
        <v>4129</v>
      </c>
      <c r="GD296" s="25" t="s">
        <v>368</v>
      </c>
      <c r="GE296" s="25"/>
      <c r="GF296" s="74">
        <v>1</v>
      </c>
      <c r="GG296" s="25" t="s">
        <v>6814</v>
      </c>
      <c r="GH296" s="25" t="s">
        <v>370</v>
      </c>
      <c r="GI296" s="24">
        <v>15.108000000000001</v>
      </c>
      <c r="GJ296" s="24">
        <v>67.453000000000003</v>
      </c>
      <c r="GK296" s="24">
        <v>82.96</v>
      </c>
      <c r="GL296" s="24">
        <v>6</v>
      </c>
      <c r="GM296" s="24">
        <v>2</v>
      </c>
      <c r="GN296" s="25" t="s">
        <v>6815</v>
      </c>
      <c r="GO296" s="24">
        <v>22.628</v>
      </c>
      <c r="GP296" s="24">
        <v>22.628</v>
      </c>
      <c r="GQ296" s="24">
        <v>25.591000000000001</v>
      </c>
      <c r="GR296" s="24">
        <v>1</v>
      </c>
      <c r="GS296" s="24">
        <v>1</v>
      </c>
      <c r="GT296" s="24">
        <v>2</v>
      </c>
      <c r="GU296" s="24">
        <v>1</v>
      </c>
      <c r="GV296" s="24">
        <v>1</v>
      </c>
      <c r="GW296" s="25" t="s">
        <v>312</v>
      </c>
      <c r="GX296" s="24">
        <v>5.6390000000000002</v>
      </c>
      <c r="GY296" s="24">
        <v>52.524999999999999</v>
      </c>
      <c r="GZ296" s="24">
        <v>53.024999999999999</v>
      </c>
      <c r="HA296" s="24">
        <v>11</v>
      </c>
      <c r="HB296" s="24">
        <v>1</v>
      </c>
      <c r="HC296" s="24">
        <v>2</v>
      </c>
      <c r="HD296" s="24">
        <v>1</v>
      </c>
      <c r="HE296" s="24">
        <v>2</v>
      </c>
      <c r="HF296" s="24">
        <v>2</v>
      </c>
      <c r="HG296" s="24">
        <v>4</v>
      </c>
      <c r="HH296" s="24">
        <v>5</v>
      </c>
      <c r="HI296" s="25" t="s">
        <v>3684</v>
      </c>
      <c r="HJ296" s="25" t="s">
        <v>3685</v>
      </c>
      <c r="HK296" s="8"/>
      <c r="HL296" s="12" t="s">
        <v>6805</v>
      </c>
      <c r="HM296" s="23">
        <v>44278.471099537041</v>
      </c>
      <c r="HN296" s="23">
        <v>44278.528321759259</v>
      </c>
      <c r="HO296" s="24">
        <v>100</v>
      </c>
      <c r="HP296" s="24">
        <v>4943</v>
      </c>
      <c r="HQ296" s="24">
        <v>1</v>
      </c>
      <c r="HR296" s="23">
        <v>44278.528328275461</v>
      </c>
      <c r="HS296" s="25" t="s">
        <v>314</v>
      </c>
      <c r="HT296" s="25" t="s">
        <v>2136</v>
      </c>
      <c r="HU296" s="25" t="s">
        <v>2137</v>
      </c>
      <c r="HV296" s="25" t="s">
        <v>675</v>
      </c>
      <c r="HW296" s="134">
        <v>0</v>
      </c>
      <c r="HX296" s="134">
        <v>0</v>
      </c>
      <c r="HY296" s="134">
        <v>2</v>
      </c>
      <c r="HZ296" s="134">
        <v>1</v>
      </c>
      <c r="IA296" s="134">
        <v>2</v>
      </c>
      <c r="IB296" s="134">
        <v>1</v>
      </c>
      <c r="IC296" s="134">
        <v>2</v>
      </c>
      <c r="ID296" s="134">
        <v>1</v>
      </c>
      <c r="IE296" s="135" t="s">
        <v>6920</v>
      </c>
      <c r="IF296" s="134">
        <v>3</v>
      </c>
      <c r="IG296" s="134">
        <v>0</v>
      </c>
      <c r="IH296" s="135" t="s">
        <v>1172</v>
      </c>
      <c r="II296" s="136" t="s">
        <v>391</v>
      </c>
      <c r="IJ296" s="136"/>
      <c r="IK296" s="137">
        <v>1</v>
      </c>
      <c r="IL296" s="135" t="s">
        <v>428</v>
      </c>
      <c r="IM296" s="138">
        <v>33</v>
      </c>
      <c r="IN296" s="136"/>
      <c r="IO296" s="138">
        <v>1</v>
      </c>
      <c r="IP296" s="135" t="s">
        <v>6921</v>
      </c>
      <c r="IQ296" s="135" t="s">
        <v>1727</v>
      </c>
      <c r="IR296" s="138">
        <v>22</v>
      </c>
      <c r="IS296" s="136"/>
      <c r="IT296" s="137">
        <v>1</v>
      </c>
      <c r="IU296" s="139">
        <v>16</v>
      </c>
      <c r="IV296" s="138">
        <v>16</v>
      </c>
      <c r="IW296" s="136"/>
      <c r="IX296" s="138">
        <v>0</v>
      </c>
      <c r="IY296" s="135" t="s">
        <v>6922</v>
      </c>
      <c r="IZ296" s="135" t="s">
        <v>435</v>
      </c>
      <c r="JA296" s="138">
        <v>40</v>
      </c>
      <c r="JB296" s="136"/>
      <c r="JC296" s="137">
        <v>1</v>
      </c>
      <c r="JD296" s="135" t="s">
        <v>661</v>
      </c>
      <c r="JE296" s="136" t="s">
        <v>320</v>
      </c>
      <c r="JF296" s="136"/>
      <c r="JG296" s="138">
        <v>-888</v>
      </c>
      <c r="JH296" s="135" t="s">
        <v>6923</v>
      </c>
      <c r="JI296" s="134">
        <v>2</v>
      </c>
      <c r="JJ296" s="134">
        <v>1</v>
      </c>
      <c r="JK296" s="134">
        <v>2</v>
      </c>
      <c r="JL296" s="134">
        <v>3</v>
      </c>
      <c r="JM296" s="135" t="s">
        <v>6924</v>
      </c>
      <c r="JN296" s="24">
        <v>1</v>
      </c>
      <c r="JO296" s="24">
        <v>2</v>
      </c>
      <c r="JP296" s="24">
        <v>2</v>
      </c>
      <c r="JQ296" s="24">
        <v>3</v>
      </c>
      <c r="JR296" s="24">
        <v>1</v>
      </c>
      <c r="JS296" s="25" t="s">
        <v>6816</v>
      </c>
      <c r="JT296" s="24">
        <v>2</v>
      </c>
      <c r="JU296" s="24">
        <v>1</v>
      </c>
      <c r="JV296" s="25" t="s">
        <v>6817</v>
      </c>
      <c r="JW296" s="24">
        <v>1</v>
      </c>
      <c r="JX296" s="24">
        <v>2</v>
      </c>
      <c r="JY296" s="24">
        <v>0</v>
      </c>
      <c r="JZ296" s="24">
        <v>1</v>
      </c>
      <c r="KA296" s="24">
        <v>0</v>
      </c>
      <c r="KB296" s="25" t="s">
        <v>313</v>
      </c>
      <c r="KC296" s="25" t="s">
        <v>313</v>
      </c>
      <c r="KD296" s="24">
        <v>2</v>
      </c>
      <c r="KE296" s="24">
        <v>8.8309999999999995</v>
      </c>
      <c r="KF296" s="24">
        <v>24.395</v>
      </c>
      <c r="KG296" s="24">
        <v>26.382000000000001</v>
      </c>
      <c r="KH296" s="24">
        <v>5</v>
      </c>
      <c r="KI296" s="24">
        <v>1</v>
      </c>
      <c r="KJ296" s="24">
        <v>2</v>
      </c>
      <c r="KK296" s="24">
        <v>1</v>
      </c>
      <c r="KL296" s="24">
        <v>2</v>
      </c>
      <c r="KM296" s="24">
        <v>2</v>
      </c>
      <c r="KN296" s="24">
        <v>10</v>
      </c>
      <c r="KO296" s="24">
        <v>1</v>
      </c>
      <c r="KP296" s="25" t="s">
        <v>336</v>
      </c>
      <c r="KQ296" s="25" t="s">
        <v>313</v>
      </c>
      <c r="KR296" s="24">
        <v>1</v>
      </c>
      <c r="KS296" s="25" t="s">
        <v>336</v>
      </c>
      <c r="KT296" s="25" t="s">
        <v>313</v>
      </c>
      <c r="KU296" s="24">
        <v>3</v>
      </c>
      <c r="KV296" s="24">
        <v>3</v>
      </c>
      <c r="KW296" s="24">
        <v>4</v>
      </c>
      <c r="KX296" s="24">
        <v>3</v>
      </c>
      <c r="KY296" s="24">
        <v>4</v>
      </c>
      <c r="KZ296" s="24">
        <v>3</v>
      </c>
      <c r="LA296" s="24">
        <v>3</v>
      </c>
      <c r="LB296" s="24">
        <v>4</v>
      </c>
      <c r="LC296" s="24">
        <v>4</v>
      </c>
      <c r="LD296" s="24">
        <v>4</v>
      </c>
      <c r="LE296" s="24">
        <v>4</v>
      </c>
      <c r="LF296" s="24">
        <v>4</v>
      </c>
      <c r="LG296" s="24">
        <v>3</v>
      </c>
      <c r="LH296" s="24">
        <v>4</v>
      </c>
      <c r="LI296" s="24">
        <v>4</v>
      </c>
      <c r="LJ296" s="24">
        <v>2</v>
      </c>
      <c r="LK296" s="24">
        <v>3</v>
      </c>
      <c r="LL296" s="24">
        <v>4</v>
      </c>
      <c r="LM296" s="24">
        <v>4</v>
      </c>
      <c r="LN296" s="24">
        <v>4</v>
      </c>
      <c r="LO296" s="24">
        <v>4</v>
      </c>
      <c r="LP296" s="24">
        <v>4</v>
      </c>
      <c r="LQ296" s="24">
        <v>4</v>
      </c>
      <c r="LR296" s="24">
        <v>3</v>
      </c>
      <c r="LS296" s="24">
        <v>3</v>
      </c>
      <c r="LT296" s="24">
        <v>4</v>
      </c>
      <c r="LU296" s="24">
        <v>4</v>
      </c>
      <c r="LV296" s="25" t="s">
        <v>6818</v>
      </c>
      <c r="LW296" s="25" t="s">
        <v>6819</v>
      </c>
      <c r="LX296" s="25" t="s">
        <v>6820</v>
      </c>
      <c r="LY296" s="25" t="s">
        <v>6821</v>
      </c>
      <c r="LZ296" s="24">
        <v>50</v>
      </c>
      <c r="MA296">
        <f t="shared" si="233"/>
        <v>6</v>
      </c>
      <c r="MB296">
        <f t="shared" si="234"/>
        <v>9</v>
      </c>
      <c r="MC296">
        <f t="shared" si="235"/>
        <v>8</v>
      </c>
      <c r="MD296">
        <f t="shared" si="236"/>
        <v>8</v>
      </c>
      <c r="ME296">
        <f t="shared" si="266"/>
        <v>43</v>
      </c>
      <c r="MF296">
        <f t="shared" si="267"/>
        <v>1</v>
      </c>
      <c r="MG296">
        <f t="shared" si="268"/>
        <v>1.5</v>
      </c>
      <c r="MH296">
        <f t="shared" si="269"/>
        <v>1.6</v>
      </c>
      <c r="MI296">
        <f t="shared" si="270"/>
        <v>1.6</v>
      </c>
      <c r="MJ296">
        <f t="shared" si="271"/>
        <v>3.5833333333333335</v>
      </c>
      <c r="MK296">
        <f t="shared" si="272"/>
        <v>1</v>
      </c>
      <c r="ML296">
        <f t="shared" si="273"/>
        <v>2.4</v>
      </c>
      <c r="MM296">
        <f t="shared" si="274"/>
        <v>1</v>
      </c>
      <c r="MN296">
        <f t="shared" si="275"/>
        <v>2</v>
      </c>
      <c r="MO296">
        <f t="shared" si="276"/>
        <v>1</v>
      </c>
      <c r="MP296">
        <f t="shared" si="277"/>
        <v>2.3333333333333335</v>
      </c>
      <c r="MQ296">
        <f t="shared" si="278"/>
        <v>0.33333333333333331</v>
      </c>
      <c r="MR296">
        <f t="shared" si="279"/>
        <v>2.3333333333333335</v>
      </c>
      <c r="MS296">
        <f t="shared" si="280"/>
        <v>80.857142857142861</v>
      </c>
      <c r="MT296">
        <f t="shared" si="281"/>
        <v>96</v>
      </c>
      <c r="MU296" s="77">
        <f t="shared" si="237"/>
        <v>1</v>
      </c>
      <c r="MV296">
        <f t="shared" si="238"/>
        <v>0</v>
      </c>
      <c r="MW296">
        <v>1</v>
      </c>
      <c r="MX296">
        <v>1</v>
      </c>
      <c r="MY296">
        <f t="shared" si="239"/>
        <v>1</v>
      </c>
      <c r="MZ296">
        <v>1</v>
      </c>
      <c r="NA296">
        <v>0</v>
      </c>
      <c r="NB296">
        <f t="shared" si="240"/>
        <v>1</v>
      </c>
      <c r="NC296">
        <f t="shared" si="241"/>
        <v>0</v>
      </c>
      <c r="ND296">
        <f t="shared" si="242"/>
        <v>1</v>
      </c>
      <c r="NE296">
        <f t="shared" si="243"/>
        <v>0</v>
      </c>
      <c r="NF296">
        <f t="shared" si="244"/>
        <v>0</v>
      </c>
      <c r="NG296">
        <f t="shared" si="245"/>
        <v>1</v>
      </c>
      <c r="NH296">
        <f t="shared" si="246"/>
        <v>1</v>
      </c>
      <c r="NI296">
        <f t="shared" si="247"/>
        <v>1</v>
      </c>
      <c r="NJ296">
        <f t="shared" si="248"/>
        <v>1</v>
      </c>
      <c r="NK296">
        <f t="shared" si="249"/>
        <v>0</v>
      </c>
      <c r="NL296">
        <f t="shared" si="250"/>
        <v>1</v>
      </c>
      <c r="NM296">
        <f t="shared" si="251"/>
        <v>0</v>
      </c>
      <c r="NN296" s="77">
        <f t="shared" si="252"/>
        <v>1</v>
      </c>
      <c r="NO296" s="77">
        <f t="shared" si="253"/>
        <v>0</v>
      </c>
      <c r="NP296" s="77">
        <f t="shared" si="254"/>
        <v>1</v>
      </c>
      <c r="NQ296" s="77">
        <f t="shared" si="255"/>
        <v>1</v>
      </c>
      <c r="NR296" s="77">
        <f t="shared" si="256"/>
        <v>1</v>
      </c>
      <c r="NS296" s="77">
        <f t="shared" si="257"/>
        <v>1</v>
      </c>
      <c r="NT296" s="77">
        <f t="shared" si="258"/>
        <v>1</v>
      </c>
      <c r="NU296" s="77">
        <f t="shared" si="259"/>
        <v>1</v>
      </c>
      <c r="NV296" s="77">
        <f t="shared" si="260"/>
        <v>1</v>
      </c>
      <c r="NW296" s="77"/>
      <c r="NX296" s="77"/>
      <c r="NY296" s="77">
        <f t="shared" si="282"/>
        <v>0.66666666666666663</v>
      </c>
      <c r="NZ296" s="77">
        <f t="shared" si="283"/>
        <v>0.75</v>
      </c>
      <c r="OA296" s="77">
        <f t="shared" si="284"/>
        <v>0.5</v>
      </c>
      <c r="OB296" s="77">
        <f t="shared" si="261"/>
        <v>0.5</v>
      </c>
      <c r="OC296">
        <f t="shared" si="262"/>
        <v>1</v>
      </c>
      <c r="OD296" s="77">
        <f t="shared" si="285"/>
        <v>0.25</v>
      </c>
      <c r="OE296">
        <f t="shared" si="263"/>
        <v>0.8</v>
      </c>
      <c r="OF296">
        <f t="shared" si="264"/>
        <v>0.81818181818181823</v>
      </c>
      <c r="OG296">
        <f t="shared" si="286"/>
        <v>0.75</v>
      </c>
      <c r="OH296">
        <f t="shared" si="265"/>
        <v>0.58333333333333337</v>
      </c>
      <c r="OI296">
        <f t="shared" si="287"/>
        <v>0.75</v>
      </c>
      <c r="OJ296" s="77">
        <f t="shared" si="288"/>
        <v>0.5</v>
      </c>
      <c r="OM296">
        <v>3</v>
      </c>
      <c r="ON296">
        <v>1</v>
      </c>
      <c r="OO296" s="1">
        <v>1</v>
      </c>
      <c r="OP296">
        <f t="shared" si="289"/>
        <v>8</v>
      </c>
      <c r="OQ296">
        <v>0</v>
      </c>
      <c r="OR296">
        <v>10</v>
      </c>
      <c r="OS296">
        <f t="shared" si="290"/>
        <v>5</v>
      </c>
    </row>
    <row r="297" spans="1:409" ht="18" customHeight="1">
      <c r="A297">
        <v>1</v>
      </c>
      <c r="B297" s="77" t="s">
        <v>7263</v>
      </c>
      <c r="C297" s="77"/>
      <c r="D297" s="77"/>
      <c r="E297" s="77"/>
      <c r="F297" s="77" t="s">
        <v>353</v>
      </c>
      <c r="G297" s="77" t="s">
        <v>353</v>
      </c>
      <c r="H297" s="158" t="s">
        <v>7260</v>
      </c>
      <c r="I297" s="111" t="s">
        <v>6919</v>
      </c>
      <c r="J297" s="31" t="s">
        <v>3593</v>
      </c>
      <c r="K297" s="16"/>
      <c r="L297" s="16"/>
      <c r="M297" s="20"/>
      <c r="N297" s="20" t="s">
        <v>320</v>
      </c>
      <c r="O297" s="1">
        <v>1</v>
      </c>
      <c r="P297" s="15"/>
      <c r="Q297" s="20"/>
      <c r="R297" s="20"/>
      <c r="S297" s="16"/>
      <c r="T297" s="15"/>
      <c r="U297" s="15"/>
      <c r="V297" s="15"/>
      <c r="W297" s="15"/>
      <c r="X297" s="20"/>
      <c r="Y297" s="20"/>
      <c r="Z297" s="20"/>
      <c r="AA297" s="20"/>
      <c r="AB297" s="20"/>
      <c r="AC297" s="20"/>
      <c r="AD297" s="20"/>
      <c r="AE297" s="20"/>
      <c r="AF297" s="20"/>
      <c r="AG297" s="20"/>
      <c r="AH297" s="20"/>
      <c r="AI297" s="20"/>
      <c r="AJ297" s="19"/>
      <c r="AK297" s="20"/>
      <c r="AL297" s="20"/>
      <c r="AM297" s="20"/>
      <c r="AN297" s="20"/>
      <c r="AO297" s="20"/>
      <c r="AP297" s="20"/>
      <c r="AX297" s="20"/>
      <c r="AY297" s="19"/>
      <c r="AZ297" s="15" t="s">
        <v>320</v>
      </c>
      <c r="BA297" s="15"/>
      <c r="BB297" s="1">
        <v>-999</v>
      </c>
      <c r="BC297" s="19"/>
      <c r="BD297" s="20"/>
      <c r="BE297" s="20"/>
      <c r="BF297" s="20"/>
      <c r="BG297" s="20"/>
      <c r="BH297" s="20"/>
      <c r="BI297" s="20"/>
      <c r="BJ297" s="20"/>
      <c r="BK297" s="20"/>
      <c r="BL297" s="19"/>
      <c r="BM297" s="20"/>
      <c r="BN297" s="20"/>
      <c r="BO297" s="20"/>
      <c r="BP297" s="20"/>
      <c r="BQ297" s="20"/>
      <c r="BR297" s="20"/>
      <c r="BS297" s="20"/>
      <c r="BT297" s="20"/>
      <c r="BU297" s="20"/>
      <c r="BV297" s="20"/>
      <c r="BW297" s="19"/>
      <c r="BX297" s="15" t="s">
        <v>320</v>
      </c>
      <c r="BY297" s="15"/>
      <c r="BZ297" s="1">
        <v>-999</v>
      </c>
      <c r="CA297" s="19"/>
      <c r="CB297" s="20"/>
      <c r="CC297" s="20"/>
      <c r="CD297" s="20"/>
      <c r="CE297" s="20"/>
      <c r="CF297" s="20"/>
      <c r="CG297" s="20"/>
      <c r="CH297" s="20"/>
      <c r="CI297" s="20"/>
      <c r="CJ297" s="20"/>
      <c r="CK297" s="20"/>
      <c r="CL297" s="98"/>
      <c r="CM297" s="95"/>
      <c r="CN297" s="20"/>
      <c r="CO297" s="20"/>
      <c r="CP297" s="20"/>
      <c r="CQ297" s="20"/>
      <c r="CW297" s="20"/>
      <c r="CX297" s="20"/>
      <c r="CY297" s="20"/>
      <c r="CZ297" s="20"/>
      <c r="DA297" s="20"/>
      <c r="DB297" s="20"/>
      <c r="DC297" s="20"/>
      <c r="DD297" s="20"/>
      <c r="DE297" s="19"/>
      <c r="DF297" s="20"/>
      <c r="DG297" s="20"/>
      <c r="DH297" s="20"/>
      <c r="DI297" s="20"/>
      <c r="DJ297" s="20"/>
      <c r="DK297" s="20"/>
      <c r="DL297" s="20"/>
      <c r="DM297" s="20"/>
      <c r="DN297" s="20"/>
      <c r="DO297" s="20"/>
      <c r="DP297" s="19"/>
      <c r="DQ297" s="15" t="s">
        <v>320</v>
      </c>
      <c r="DR297" s="15"/>
      <c r="DS297" s="1">
        <v>-999</v>
      </c>
      <c r="DT297" s="19"/>
      <c r="DU297" s="20"/>
      <c r="DV297" s="20"/>
      <c r="DW297" s="20"/>
      <c r="DX297" s="20"/>
      <c r="DY297" s="20"/>
      <c r="DZ297" s="20"/>
      <c r="EA297" s="20"/>
      <c r="EB297" s="20"/>
      <c r="EC297" s="20"/>
      <c r="ED297" s="20"/>
      <c r="EE297" s="95"/>
      <c r="EF297" s="95"/>
      <c r="EG297" s="20"/>
      <c r="EH297" s="20"/>
      <c r="EI297" s="20"/>
      <c r="EJ297" s="20"/>
      <c r="EK297" s="20"/>
      <c r="EL297" s="20"/>
      <c r="EM297" s="20"/>
      <c r="EN297" s="20"/>
      <c r="EO297" s="19"/>
      <c r="EP297" s="20"/>
      <c r="EQ297" s="20"/>
      <c r="ER297" s="20"/>
      <c r="ES297" s="20"/>
      <c r="ET297" s="19"/>
      <c r="EU297" s="20"/>
      <c r="EV297" s="20"/>
      <c r="EW297" s="20"/>
      <c r="EX297" s="20"/>
      <c r="EY297" s="20"/>
      <c r="EZ297" s="20"/>
      <c r="FA297" s="20"/>
      <c r="FB297" s="20"/>
      <c r="FC297" s="20"/>
      <c r="FD297" s="20"/>
      <c r="FE297" s="19"/>
      <c r="FF297" s="20"/>
      <c r="FG297" s="20"/>
      <c r="FH297" s="20"/>
      <c r="FI297" s="20"/>
      <c r="FJ297" s="20"/>
      <c r="FK297" s="20"/>
      <c r="FL297" s="19"/>
      <c r="FM297" s="19"/>
      <c r="FN297" s="20"/>
      <c r="FO297" s="20"/>
      <c r="FP297" s="20"/>
      <c r="FQ297" s="20"/>
      <c r="FR297" s="20"/>
      <c r="FS297" s="19"/>
      <c r="FT297" s="15" t="s">
        <v>320</v>
      </c>
      <c r="FU297" s="15"/>
      <c r="FV297" s="1">
        <v>-999</v>
      </c>
      <c r="FW297" s="19"/>
      <c r="FX297" s="19"/>
      <c r="FY297" s="20"/>
      <c r="FZ297" s="20"/>
      <c r="GA297" s="20"/>
      <c r="GB297" s="20"/>
      <c r="GC297" s="19"/>
      <c r="GD297" s="15" t="s">
        <v>320</v>
      </c>
      <c r="GE297" s="15"/>
      <c r="GF297" s="1">
        <v>-999</v>
      </c>
      <c r="GG297" s="19"/>
      <c r="GH297" s="19"/>
      <c r="GI297" s="20"/>
      <c r="GJ297" s="20"/>
      <c r="GK297" s="20"/>
      <c r="GL297" s="20"/>
      <c r="GM297" s="20"/>
      <c r="GN297" s="19"/>
      <c r="GO297" s="20"/>
      <c r="GP297" s="20"/>
      <c r="GQ297" s="20"/>
      <c r="GR297" s="20"/>
      <c r="GS297" s="20"/>
      <c r="GT297" s="20"/>
      <c r="GU297" s="20"/>
      <c r="GV297" s="20"/>
      <c r="GW297" s="19"/>
      <c r="GX297" s="20"/>
      <c r="GY297" s="20"/>
      <c r="GZ297" s="20"/>
      <c r="HA297" s="20"/>
      <c r="HB297" s="20"/>
      <c r="HC297" s="20"/>
      <c r="HD297" s="20"/>
      <c r="HE297" s="20"/>
      <c r="HF297" s="20"/>
      <c r="HG297" s="20"/>
      <c r="HH297" s="20"/>
      <c r="HI297" s="19"/>
      <c r="HJ297" s="19"/>
      <c r="HK297" s="8"/>
      <c r="HL297" s="12" t="s">
        <v>6919</v>
      </c>
      <c r="HM297" s="17">
        <v>44274.550057870372</v>
      </c>
      <c r="HN297" s="17">
        <v>44274.611168981479</v>
      </c>
      <c r="HO297" s="18">
        <v>54</v>
      </c>
      <c r="HP297" s="18">
        <v>5279</v>
      </c>
      <c r="HQ297" s="18">
        <v>0</v>
      </c>
      <c r="HR297" s="17">
        <v>44281.611196527774</v>
      </c>
      <c r="HS297" s="19" t="s">
        <v>314</v>
      </c>
      <c r="HT297" s="19" t="s">
        <v>2136</v>
      </c>
      <c r="HU297" s="19" t="s">
        <v>2137</v>
      </c>
      <c r="HV297" s="19" t="s">
        <v>675</v>
      </c>
      <c r="JN297" s="19" t="s">
        <v>353</v>
      </c>
      <c r="JO297" s="19" t="s">
        <v>353</v>
      </c>
      <c r="JP297" s="19" t="s">
        <v>353</v>
      </c>
      <c r="JQ297" s="19" t="s">
        <v>353</v>
      </c>
      <c r="JR297" s="19" t="s">
        <v>353</v>
      </c>
      <c r="JS297" s="19" t="s">
        <v>353</v>
      </c>
      <c r="JT297" s="19" t="s">
        <v>353</v>
      </c>
      <c r="JU297" s="19" t="s">
        <v>353</v>
      </c>
      <c r="JV297" s="19" t="s">
        <v>353</v>
      </c>
      <c r="JW297" s="19" t="s">
        <v>353</v>
      </c>
      <c r="JX297" s="19" t="s">
        <v>353</v>
      </c>
      <c r="JY297" s="19" t="s">
        <v>353</v>
      </c>
      <c r="JZ297" s="19" t="s">
        <v>353</v>
      </c>
      <c r="KA297" s="19" t="s">
        <v>353</v>
      </c>
      <c r="KB297" s="19" t="s">
        <v>353</v>
      </c>
      <c r="KC297" s="19" t="s">
        <v>353</v>
      </c>
      <c r="KD297" s="19" t="s">
        <v>353</v>
      </c>
      <c r="KE297" s="19" t="s">
        <v>353</v>
      </c>
      <c r="KF297" s="19" t="s">
        <v>353</v>
      </c>
      <c r="KG297" s="19" t="s">
        <v>353</v>
      </c>
      <c r="KH297" s="19" t="s">
        <v>353</v>
      </c>
      <c r="KI297" s="19" t="s">
        <v>353</v>
      </c>
      <c r="KJ297" s="19" t="s">
        <v>353</v>
      </c>
      <c r="KK297" s="19" t="s">
        <v>353</v>
      </c>
      <c r="KL297" s="19" t="s">
        <v>353</v>
      </c>
      <c r="KM297" s="19" t="s">
        <v>353</v>
      </c>
      <c r="KN297" s="19" t="s">
        <v>353</v>
      </c>
      <c r="KO297" s="19" t="s">
        <v>353</v>
      </c>
      <c r="KP297" s="19" t="s">
        <v>353</v>
      </c>
      <c r="KQ297" s="19" t="s">
        <v>353</v>
      </c>
      <c r="KR297" s="19" t="s">
        <v>353</v>
      </c>
      <c r="KS297" s="19" t="s">
        <v>353</v>
      </c>
      <c r="KT297" s="19" t="s">
        <v>353</v>
      </c>
      <c r="KU297" s="19" t="s">
        <v>353</v>
      </c>
      <c r="KV297" s="19" t="s">
        <v>353</v>
      </c>
      <c r="KW297" s="19" t="s">
        <v>353</v>
      </c>
      <c r="KX297" s="19" t="s">
        <v>353</v>
      </c>
      <c r="KY297" s="19" t="s">
        <v>353</v>
      </c>
      <c r="KZ297" s="19" t="s">
        <v>353</v>
      </c>
      <c r="LA297" s="19" t="s">
        <v>353</v>
      </c>
      <c r="LB297" s="19" t="s">
        <v>353</v>
      </c>
      <c r="LC297" s="19" t="s">
        <v>353</v>
      </c>
      <c r="LD297" s="19" t="s">
        <v>353</v>
      </c>
      <c r="LE297" s="19" t="s">
        <v>353</v>
      </c>
      <c r="LF297" s="19" t="s">
        <v>353</v>
      </c>
      <c r="LG297" s="19" t="s">
        <v>353</v>
      </c>
      <c r="LH297" s="19" t="s">
        <v>353</v>
      </c>
      <c r="LI297" s="19" t="s">
        <v>353</v>
      </c>
      <c r="LJ297" s="19" t="s">
        <v>353</v>
      </c>
      <c r="LK297" s="19" t="s">
        <v>353</v>
      </c>
      <c r="LL297" s="19" t="s">
        <v>353</v>
      </c>
      <c r="LM297" s="19" t="s">
        <v>353</v>
      </c>
      <c r="LN297" s="19" t="s">
        <v>353</v>
      </c>
      <c r="LO297" s="19" t="s">
        <v>353</v>
      </c>
      <c r="LP297" s="19" t="s">
        <v>353</v>
      </c>
      <c r="LQ297" s="19" t="s">
        <v>353</v>
      </c>
      <c r="LR297" s="19" t="s">
        <v>353</v>
      </c>
      <c r="LS297" s="19" t="s">
        <v>353</v>
      </c>
      <c r="LT297" s="19" t="s">
        <v>353</v>
      </c>
      <c r="LU297" s="19" t="s">
        <v>353</v>
      </c>
      <c r="LV297" s="19" t="s">
        <v>353</v>
      </c>
      <c r="LW297" s="19" t="s">
        <v>353</v>
      </c>
      <c r="LX297" s="19" t="s">
        <v>353</v>
      </c>
      <c r="LY297" s="19" t="s">
        <v>353</v>
      </c>
      <c r="LZ297" s="19" t="s">
        <v>353</v>
      </c>
      <c r="MA297" t="str">
        <f t="shared" si="233"/>
        <v/>
      </c>
      <c r="MB297" t="str">
        <f t="shared" si="234"/>
        <v/>
      </c>
      <c r="MC297" t="str">
        <f t="shared" si="235"/>
        <v/>
      </c>
      <c r="MD297" t="str">
        <f t="shared" si="236"/>
        <v/>
      </c>
      <c r="ME297" t="str">
        <f t="shared" si="266"/>
        <v/>
      </c>
      <c r="MF297" t="str">
        <f t="shared" si="267"/>
        <v/>
      </c>
      <c r="MG297" t="str">
        <f t="shared" si="268"/>
        <v/>
      </c>
      <c r="MH297" t="str">
        <f t="shared" si="269"/>
        <v/>
      </c>
      <c r="MI297" t="str">
        <f t="shared" si="270"/>
        <v/>
      </c>
      <c r="MJ297" t="str">
        <f t="shared" si="271"/>
        <v/>
      </c>
      <c r="MK297" t="str">
        <f t="shared" si="272"/>
        <v/>
      </c>
      <c r="ML297" t="str">
        <f t="shared" si="273"/>
        <v/>
      </c>
      <c r="MM297" t="str">
        <f t="shared" si="274"/>
        <v/>
      </c>
      <c r="MN297" t="str">
        <f t="shared" si="275"/>
        <v/>
      </c>
      <c r="MO297" t="str">
        <f t="shared" si="276"/>
        <v/>
      </c>
      <c r="MP297" t="str">
        <f t="shared" si="277"/>
        <v/>
      </c>
      <c r="MQ297" t="str">
        <f t="shared" si="278"/>
        <v/>
      </c>
      <c r="MR297" t="str">
        <f t="shared" si="279"/>
        <v/>
      </c>
      <c r="MS297" t="str">
        <f t="shared" si="280"/>
        <v/>
      </c>
      <c r="MT297" t="str">
        <f t="shared" si="281"/>
        <v/>
      </c>
      <c r="MU297" s="77" t="str">
        <f t="shared" si="237"/>
        <v/>
      </c>
      <c r="MV297" t="str">
        <f t="shared" si="238"/>
        <v/>
      </c>
      <c r="MY297" t="str">
        <f t="shared" si="239"/>
        <v/>
      </c>
      <c r="NB297" t="str">
        <f t="shared" si="240"/>
        <v/>
      </c>
      <c r="NC297" t="str">
        <f t="shared" si="241"/>
        <v/>
      </c>
      <c r="ND297" t="str">
        <f t="shared" si="242"/>
        <v/>
      </c>
      <c r="NE297" t="str">
        <f t="shared" si="243"/>
        <v/>
      </c>
      <c r="NF297" t="str">
        <f t="shared" si="244"/>
        <v/>
      </c>
      <c r="NG297" t="str">
        <f t="shared" si="245"/>
        <v/>
      </c>
      <c r="NH297" t="str">
        <f t="shared" si="246"/>
        <v/>
      </c>
      <c r="NI297" t="str">
        <f t="shared" si="247"/>
        <v/>
      </c>
      <c r="NJ297" t="str">
        <f t="shared" si="248"/>
        <v/>
      </c>
      <c r="NK297" t="str">
        <f t="shared" si="249"/>
        <v/>
      </c>
      <c r="NL297" t="str">
        <f t="shared" si="250"/>
        <v/>
      </c>
      <c r="NM297" t="str">
        <f t="shared" si="251"/>
        <v/>
      </c>
      <c r="NN297" s="77" t="str">
        <f t="shared" si="252"/>
        <v/>
      </c>
      <c r="NO297" s="77" t="str">
        <f t="shared" si="253"/>
        <v/>
      </c>
      <c r="NP297" s="77" t="str">
        <f t="shared" si="254"/>
        <v/>
      </c>
      <c r="NQ297" s="77" t="str">
        <f t="shared" si="255"/>
        <v/>
      </c>
      <c r="NR297" s="77" t="str">
        <f t="shared" si="256"/>
        <v/>
      </c>
      <c r="NS297" s="77" t="str">
        <f t="shared" si="257"/>
        <v/>
      </c>
      <c r="NT297" s="77" t="str">
        <f t="shared" si="258"/>
        <v/>
      </c>
      <c r="NU297" s="77" t="str">
        <f t="shared" si="259"/>
        <v/>
      </c>
      <c r="NV297" s="77" t="str">
        <f t="shared" si="260"/>
        <v/>
      </c>
      <c r="NW297" s="77"/>
      <c r="NX297" s="77"/>
      <c r="NY297" s="77" t="str">
        <f t="shared" si="282"/>
        <v/>
      </c>
      <c r="NZ297" t="str">
        <f t="shared" si="283"/>
        <v/>
      </c>
      <c r="OA297" s="77" t="str">
        <f t="shared" si="284"/>
        <v/>
      </c>
      <c r="OC297" t="str">
        <f t="shared" si="262"/>
        <v/>
      </c>
      <c r="OD297" s="77" t="str">
        <f t="shared" si="285"/>
        <v/>
      </c>
      <c r="OE297" t="str">
        <f t="shared" si="263"/>
        <v/>
      </c>
      <c r="OF297" t="str">
        <f t="shared" si="264"/>
        <v/>
      </c>
      <c r="OG297" t="str">
        <f t="shared" si="286"/>
        <v/>
      </c>
      <c r="OH297" t="str">
        <f t="shared" si="265"/>
        <v/>
      </c>
      <c r="OI297" t="str">
        <f t="shared" si="287"/>
        <v/>
      </c>
      <c r="OJ297" s="77" t="str">
        <f t="shared" si="288"/>
        <v/>
      </c>
      <c r="OM297" t="s">
        <v>353</v>
      </c>
      <c r="ON297" t="s">
        <v>353</v>
      </c>
      <c r="OO297" s="161" t="s">
        <v>353</v>
      </c>
      <c r="OP297" t="str">
        <f t="shared" si="289"/>
        <v/>
      </c>
      <c r="OQ297">
        <v>0</v>
      </c>
      <c r="OR297">
        <v>10</v>
      </c>
      <c r="OS297" t="str">
        <f t="shared" si="290"/>
        <v/>
      </c>
    </row>
    <row r="298" spans="1:409" ht="18" customHeight="1">
      <c r="F298">
        <v>1</v>
      </c>
      <c r="G298">
        <v>1</v>
      </c>
      <c r="H298" s="112" t="s">
        <v>6822</v>
      </c>
      <c r="I298" s="112" t="s">
        <v>6822</v>
      </c>
      <c r="J298" s="22"/>
      <c r="K298" s="23">
        <v>44270.493414351855</v>
      </c>
      <c r="L298" s="23">
        <v>44270.566608796296</v>
      </c>
      <c r="M298" s="24">
        <v>100</v>
      </c>
      <c r="N298" s="24">
        <v>1</v>
      </c>
      <c r="O298" s="74">
        <v>1</v>
      </c>
      <c r="P298" s="25" t="s">
        <v>313</v>
      </c>
      <c r="Q298" s="24">
        <v>6323</v>
      </c>
      <c r="R298" s="24">
        <v>1</v>
      </c>
      <c r="S298" s="23">
        <v>44270.566626562497</v>
      </c>
      <c r="T298" s="25" t="s">
        <v>314</v>
      </c>
      <c r="U298" s="25" t="s">
        <v>2136</v>
      </c>
      <c r="V298" s="25" t="s">
        <v>2137</v>
      </c>
      <c r="W298" s="25" t="s">
        <v>537</v>
      </c>
      <c r="X298" s="24">
        <v>66.953000000000003</v>
      </c>
      <c r="Y298" s="24">
        <v>121.024</v>
      </c>
      <c r="Z298" s="24">
        <v>121.524</v>
      </c>
      <c r="AA298" s="24">
        <v>5</v>
      </c>
      <c r="AB298" s="24">
        <v>3</v>
      </c>
      <c r="AC298" s="24">
        <v>0</v>
      </c>
      <c r="AD298" s="24">
        <v>2</v>
      </c>
      <c r="AE298" s="24">
        <v>1</v>
      </c>
      <c r="AF298" s="24">
        <v>1</v>
      </c>
      <c r="AG298" s="24">
        <v>2</v>
      </c>
      <c r="AH298" s="24">
        <v>3</v>
      </c>
      <c r="AI298" s="24">
        <v>1</v>
      </c>
      <c r="AJ298" s="25" t="s">
        <v>6823</v>
      </c>
      <c r="AK298" s="24">
        <v>3.2</v>
      </c>
      <c r="AL298" s="24">
        <v>4.7210000000000001</v>
      </c>
      <c r="AM298" s="24">
        <v>6.7869999999999999</v>
      </c>
      <c r="AN298" s="24">
        <v>2</v>
      </c>
      <c r="AO298" s="24">
        <v>4</v>
      </c>
      <c r="AP298" s="24">
        <v>0</v>
      </c>
      <c r="AQ298" s="24">
        <v>0</v>
      </c>
      <c r="AR298" s="24">
        <v>0</v>
      </c>
      <c r="AS298" s="24">
        <v>477.10899999999998</v>
      </c>
      <c r="AT298" s="24">
        <v>0</v>
      </c>
      <c r="AU298" s="24">
        <v>101.8</v>
      </c>
      <c r="AV298" s="24">
        <v>274.92899999999997</v>
      </c>
      <c r="AW298" s="24">
        <v>319.99400000000003</v>
      </c>
      <c r="AX298" s="24">
        <v>13</v>
      </c>
      <c r="AY298" s="25" t="s">
        <v>6824</v>
      </c>
      <c r="AZ298" s="25" t="s">
        <v>320</v>
      </c>
      <c r="BA298" s="25"/>
      <c r="BB298" s="74">
        <v>-888</v>
      </c>
      <c r="BC298" s="25" t="s">
        <v>6825</v>
      </c>
      <c r="BD298" s="24">
        <v>97.293999999999997</v>
      </c>
      <c r="BE298" s="24">
        <v>307.25200000000001</v>
      </c>
      <c r="BF298" s="24">
        <v>471.512</v>
      </c>
      <c r="BG298" s="24">
        <v>10</v>
      </c>
      <c r="BH298" s="24">
        <v>2.1379999999999999</v>
      </c>
      <c r="BI298" s="24">
        <v>2.1379999999999999</v>
      </c>
      <c r="BJ298" s="24">
        <v>15.952999999999999</v>
      </c>
      <c r="BK298" s="24">
        <v>1</v>
      </c>
      <c r="BL298" s="25" t="s">
        <v>2959</v>
      </c>
      <c r="BM298" s="24">
        <v>77.622</v>
      </c>
      <c r="BN298" s="24">
        <v>120.554</v>
      </c>
      <c r="BO298" s="24">
        <v>173.566</v>
      </c>
      <c r="BP298" s="24">
        <v>2</v>
      </c>
      <c r="BQ298" s="24">
        <v>100</v>
      </c>
      <c r="BR298" s="24">
        <v>70</v>
      </c>
      <c r="BS298" s="24">
        <v>3.9239999999999999</v>
      </c>
      <c r="BT298" s="24">
        <v>615.57100000000003</v>
      </c>
      <c r="BU298" s="24">
        <v>631.32299999999998</v>
      </c>
      <c r="BV298" s="24">
        <v>20</v>
      </c>
      <c r="BW298" s="25" t="s">
        <v>3675</v>
      </c>
      <c r="BX298" s="25" t="s">
        <v>378</v>
      </c>
      <c r="BY298" s="25"/>
      <c r="BZ298" s="74">
        <v>0</v>
      </c>
      <c r="CA298" s="25" t="s">
        <v>6826</v>
      </c>
      <c r="CB298" s="24">
        <v>0</v>
      </c>
      <c r="CC298" s="24">
        <v>0</v>
      </c>
      <c r="CD298" s="24">
        <v>48.503999999999998</v>
      </c>
      <c r="CE298" s="24">
        <v>0</v>
      </c>
      <c r="CF298" s="24">
        <v>100</v>
      </c>
      <c r="CG298" s="24">
        <v>90</v>
      </c>
      <c r="CH298" s="24">
        <v>122.84</v>
      </c>
      <c r="CI298" s="24">
        <v>141.184</v>
      </c>
      <c r="CJ298" s="24">
        <v>143.96100000000001</v>
      </c>
      <c r="CK298" s="24">
        <v>3</v>
      </c>
      <c r="CL298" s="99" t="s">
        <v>413</v>
      </c>
      <c r="CM298" s="96" t="s">
        <v>414</v>
      </c>
      <c r="CN298" s="24">
        <v>0</v>
      </c>
      <c r="CO298" s="24">
        <v>0</v>
      </c>
      <c r="CP298" s="24">
        <v>182.85900000000001</v>
      </c>
      <c r="CQ298" s="24">
        <v>0</v>
      </c>
      <c r="CR298" s="24">
        <v>100</v>
      </c>
      <c r="CS298" s="24">
        <v>100</v>
      </c>
      <c r="CT298" s="24">
        <v>4</v>
      </c>
      <c r="CU298" s="24">
        <v>0</v>
      </c>
      <c r="CV298" s="25" t="s">
        <v>6827</v>
      </c>
      <c r="CW298" s="24">
        <v>0</v>
      </c>
      <c r="CX298" s="24">
        <v>0</v>
      </c>
      <c r="CY298" s="24">
        <v>591.26599999999996</v>
      </c>
      <c r="CZ298" s="24">
        <v>0</v>
      </c>
      <c r="DA298" s="24">
        <v>7.9969999999999999</v>
      </c>
      <c r="DB298" s="24">
        <v>11.183</v>
      </c>
      <c r="DC298" s="24">
        <v>20.436</v>
      </c>
      <c r="DD298" s="24">
        <v>2</v>
      </c>
      <c r="DE298" s="25" t="s">
        <v>6828</v>
      </c>
      <c r="DF298" s="24">
        <v>0</v>
      </c>
      <c r="DG298" s="24">
        <v>0</v>
      </c>
      <c r="DH298" s="24">
        <v>145.03700000000001</v>
      </c>
      <c r="DI298" s="24">
        <v>0</v>
      </c>
      <c r="DJ298" s="24">
        <v>100</v>
      </c>
      <c r="DK298" s="24">
        <v>50</v>
      </c>
      <c r="DL298" s="24">
        <v>25.6</v>
      </c>
      <c r="DM298" s="24">
        <v>60.69</v>
      </c>
      <c r="DN298" s="24">
        <v>82.066000000000003</v>
      </c>
      <c r="DO298" s="24">
        <v>3</v>
      </c>
      <c r="DP298" s="25" t="s">
        <v>3675</v>
      </c>
      <c r="DQ298" s="25" t="s">
        <v>378</v>
      </c>
      <c r="DR298" s="25"/>
      <c r="DS298" s="74">
        <v>0</v>
      </c>
      <c r="DT298" s="25" t="s">
        <v>6829</v>
      </c>
      <c r="DU298" s="24">
        <v>0</v>
      </c>
      <c r="DV298" s="24">
        <v>0</v>
      </c>
      <c r="DW298" s="24">
        <v>82.328999999999994</v>
      </c>
      <c r="DX298" s="24">
        <v>0</v>
      </c>
      <c r="DY298" s="24">
        <v>100</v>
      </c>
      <c r="DZ298" s="24">
        <v>70</v>
      </c>
      <c r="EA298" s="24">
        <v>4.649</v>
      </c>
      <c r="EB298" s="24">
        <v>42.453000000000003</v>
      </c>
      <c r="EC298" s="24">
        <v>48.075000000000003</v>
      </c>
      <c r="ED298" s="24">
        <v>4</v>
      </c>
      <c r="EE298" s="96" t="s">
        <v>4124</v>
      </c>
      <c r="EF298" s="96" t="s">
        <v>364</v>
      </c>
      <c r="EG298" s="24">
        <v>0</v>
      </c>
      <c r="EH298" s="24">
        <v>0</v>
      </c>
      <c r="EI298" s="24">
        <v>238.12</v>
      </c>
      <c r="EJ298" s="24">
        <v>0</v>
      </c>
      <c r="EK298" s="24">
        <v>80</v>
      </c>
      <c r="EL298" s="24">
        <v>50</v>
      </c>
      <c r="EM298" s="24">
        <v>4</v>
      </c>
      <c r="EN298" s="24">
        <v>1</v>
      </c>
      <c r="EO298" s="25" t="s">
        <v>6830</v>
      </c>
      <c r="EP298" s="24">
        <v>12.893000000000001</v>
      </c>
      <c r="EQ298" s="24">
        <v>17.298999999999999</v>
      </c>
      <c r="ER298" s="24">
        <v>19.041</v>
      </c>
      <c r="ES298" s="24">
        <v>8</v>
      </c>
      <c r="ET298" s="25" t="s">
        <v>6831</v>
      </c>
      <c r="EU298" s="24">
        <v>251.708</v>
      </c>
      <c r="EV298" s="24">
        <v>251.708</v>
      </c>
      <c r="EW298" s="24">
        <v>304.959</v>
      </c>
      <c r="EX298" s="24">
        <v>1</v>
      </c>
      <c r="EY298" s="24">
        <v>100</v>
      </c>
      <c r="EZ298" s="24">
        <v>100</v>
      </c>
      <c r="FA298" s="24">
        <v>0.50800000000000001</v>
      </c>
      <c r="FB298" s="24">
        <v>43.435000000000002</v>
      </c>
      <c r="FC298" s="24">
        <v>44.680999999999997</v>
      </c>
      <c r="FD298" s="24">
        <v>6</v>
      </c>
      <c r="FE298" s="25" t="s">
        <v>6832</v>
      </c>
      <c r="FF298" s="24">
        <v>4</v>
      </c>
      <c r="FG298" s="24">
        <v>2</v>
      </c>
      <c r="FH298" s="24">
        <v>4</v>
      </c>
      <c r="FI298" s="24">
        <v>1</v>
      </c>
      <c r="FJ298" s="24">
        <v>1</v>
      </c>
      <c r="FK298" s="24">
        <v>0</v>
      </c>
      <c r="FL298" s="25" t="s">
        <v>313</v>
      </c>
      <c r="FM298" s="25" t="s">
        <v>313</v>
      </c>
      <c r="FN298" s="24">
        <v>1</v>
      </c>
      <c r="FO298" s="24">
        <v>138.61000000000001</v>
      </c>
      <c r="FP298" s="24">
        <v>247.417</v>
      </c>
      <c r="FQ298" s="24">
        <v>249.321</v>
      </c>
      <c r="FR298" s="24">
        <v>18</v>
      </c>
      <c r="FS298" s="25" t="s">
        <v>6833</v>
      </c>
      <c r="FT298" s="25" t="s">
        <v>323</v>
      </c>
      <c r="FU298" s="25"/>
      <c r="FV298" s="74">
        <v>1</v>
      </c>
      <c r="FW298" s="25" t="s">
        <v>6834</v>
      </c>
      <c r="FX298" s="25" t="s">
        <v>343</v>
      </c>
      <c r="FY298" s="24">
        <v>114.747</v>
      </c>
      <c r="FZ298" s="24">
        <v>286.21899999999999</v>
      </c>
      <c r="GA298" s="24">
        <v>287.17899999999997</v>
      </c>
      <c r="GB298" s="24">
        <v>12</v>
      </c>
      <c r="GC298" s="25" t="s">
        <v>1511</v>
      </c>
      <c r="GD298" s="25" t="s">
        <v>368</v>
      </c>
      <c r="GE298" s="25"/>
      <c r="GF298" s="74">
        <v>1</v>
      </c>
      <c r="GG298" s="25" t="s">
        <v>6835</v>
      </c>
      <c r="GH298" s="25" t="s">
        <v>336</v>
      </c>
      <c r="GI298" s="24">
        <v>259.20999999999998</v>
      </c>
      <c r="GJ298" s="24">
        <v>274.09399999999999</v>
      </c>
      <c r="GK298" s="24">
        <v>297.23899999999998</v>
      </c>
      <c r="GL298" s="24">
        <v>7</v>
      </c>
      <c r="GM298" s="24">
        <v>2</v>
      </c>
      <c r="GN298" s="25" t="s">
        <v>6836</v>
      </c>
      <c r="GO298" s="24">
        <v>64.831999999999994</v>
      </c>
      <c r="GP298" s="24">
        <v>77.879000000000005</v>
      </c>
      <c r="GQ298" s="24">
        <v>80.358000000000004</v>
      </c>
      <c r="GR298" s="24">
        <v>2</v>
      </c>
      <c r="GS298" s="24">
        <v>1</v>
      </c>
      <c r="GT298" s="24">
        <v>4</v>
      </c>
      <c r="GU298" s="24">
        <v>2</v>
      </c>
      <c r="GV298" s="24">
        <v>2</v>
      </c>
      <c r="GW298" s="25" t="s">
        <v>312</v>
      </c>
      <c r="GX298" s="24">
        <v>4.8470000000000004</v>
      </c>
      <c r="GY298" s="24">
        <v>36.613999999999997</v>
      </c>
      <c r="GZ298" s="24">
        <v>37.143999999999998</v>
      </c>
      <c r="HA298" s="24">
        <v>12</v>
      </c>
      <c r="HB298" s="24">
        <v>1</v>
      </c>
      <c r="HC298" s="24">
        <v>2</v>
      </c>
      <c r="HD298" s="24">
        <v>1</v>
      </c>
      <c r="HE298" s="24">
        <v>1</v>
      </c>
      <c r="HF298" s="24">
        <v>1</v>
      </c>
      <c r="HG298" s="24">
        <v>6</v>
      </c>
      <c r="HH298" s="24">
        <v>6</v>
      </c>
      <c r="HI298" s="25" t="s">
        <v>3684</v>
      </c>
      <c r="HJ298" s="25" t="s">
        <v>3685</v>
      </c>
      <c r="HK298" s="8"/>
      <c r="HL298" s="25" t="s">
        <v>6822</v>
      </c>
      <c r="HM298" s="23">
        <v>44273.593344907407</v>
      </c>
      <c r="HN298" s="23">
        <v>44273.67732638889</v>
      </c>
      <c r="HO298" s="24">
        <v>100</v>
      </c>
      <c r="HP298" s="24">
        <v>7256</v>
      </c>
      <c r="HQ298" s="24">
        <v>1</v>
      </c>
      <c r="HR298" s="23">
        <v>44273.677337222223</v>
      </c>
      <c r="HS298" s="25" t="s">
        <v>314</v>
      </c>
      <c r="HT298" s="25" t="s">
        <v>2136</v>
      </c>
      <c r="HU298" s="25" t="s">
        <v>2137</v>
      </c>
      <c r="HV298" s="25" t="s">
        <v>537</v>
      </c>
      <c r="HW298" s="24">
        <v>1</v>
      </c>
      <c r="HX298" s="24">
        <v>0</v>
      </c>
      <c r="HY298" s="24">
        <v>1</v>
      </c>
      <c r="HZ298" s="24">
        <v>1</v>
      </c>
      <c r="IA298" s="24">
        <v>1</v>
      </c>
      <c r="IB298" s="24">
        <v>1</v>
      </c>
      <c r="IC298" s="24">
        <v>3</v>
      </c>
      <c r="ID298" s="24">
        <v>2</v>
      </c>
      <c r="IE298" s="25" t="s">
        <v>6837</v>
      </c>
      <c r="IF298" s="24">
        <v>3</v>
      </c>
      <c r="IG298" s="24">
        <v>0</v>
      </c>
      <c r="IH298" s="25" t="s">
        <v>427</v>
      </c>
      <c r="II298" s="25" t="s">
        <v>391</v>
      </c>
      <c r="IJ298" s="25"/>
      <c r="IK298" s="74">
        <v>1</v>
      </c>
      <c r="IL298" s="25" t="s">
        <v>428</v>
      </c>
      <c r="IM298" s="74">
        <v>33</v>
      </c>
      <c r="IN298" s="25"/>
      <c r="IO298" s="74">
        <v>1</v>
      </c>
      <c r="IP298" s="25" t="s">
        <v>6838</v>
      </c>
      <c r="IQ298" s="25" t="s">
        <v>1727</v>
      </c>
      <c r="IR298" s="74">
        <v>22</v>
      </c>
      <c r="IS298" s="25"/>
      <c r="IT298" s="74">
        <v>1</v>
      </c>
      <c r="IU298" s="25" t="s">
        <v>6839</v>
      </c>
      <c r="IV298" s="74">
        <v>19</v>
      </c>
      <c r="IW298" s="25"/>
      <c r="IX298" s="74">
        <v>0</v>
      </c>
      <c r="IY298" s="25" t="s">
        <v>6840</v>
      </c>
      <c r="IZ298" s="25" t="s">
        <v>435</v>
      </c>
      <c r="JA298" s="74">
        <v>40</v>
      </c>
      <c r="JB298" s="25"/>
      <c r="JC298" s="74">
        <v>1</v>
      </c>
      <c r="JD298" s="25" t="s">
        <v>6841</v>
      </c>
      <c r="JE298" s="74">
        <v>49</v>
      </c>
      <c r="JF298" s="25"/>
      <c r="JG298" s="74">
        <v>0</v>
      </c>
      <c r="JH298" s="25" t="s">
        <v>6842</v>
      </c>
      <c r="JI298" s="24">
        <v>2</v>
      </c>
      <c r="JJ298" s="24">
        <v>0</v>
      </c>
      <c r="JK298" s="24">
        <v>2</v>
      </c>
      <c r="JL298" s="24">
        <v>1</v>
      </c>
      <c r="JM298" s="25" t="s">
        <v>6843</v>
      </c>
      <c r="JN298" s="24">
        <v>1</v>
      </c>
      <c r="JO298" s="24">
        <v>2</v>
      </c>
      <c r="JP298" s="24">
        <v>2</v>
      </c>
      <c r="JQ298" s="24">
        <v>3</v>
      </c>
      <c r="JR298" s="24">
        <v>2</v>
      </c>
      <c r="JS298" s="25" t="s">
        <v>6844</v>
      </c>
      <c r="JT298" s="24">
        <v>2</v>
      </c>
      <c r="JU298" s="24">
        <v>3</v>
      </c>
      <c r="JV298" s="25" t="s">
        <v>6845</v>
      </c>
      <c r="JW298" s="24">
        <v>2</v>
      </c>
      <c r="JX298" s="24">
        <v>4</v>
      </c>
      <c r="JY298" s="24">
        <v>0</v>
      </c>
      <c r="JZ298" s="24">
        <v>1</v>
      </c>
      <c r="KA298" s="24">
        <v>0</v>
      </c>
      <c r="KB298" s="25" t="s">
        <v>313</v>
      </c>
      <c r="KC298" s="25" t="s">
        <v>313</v>
      </c>
      <c r="KD298" s="24">
        <v>1</v>
      </c>
      <c r="KE298" s="24">
        <v>138.476</v>
      </c>
      <c r="KF298" s="24">
        <v>150.72800000000001</v>
      </c>
      <c r="KG298" s="24">
        <v>152.166</v>
      </c>
      <c r="KH298" s="24">
        <v>7</v>
      </c>
      <c r="KI298" s="24">
        <v>1</v>
      </c>
      <c r="KJ298" s="24">
        <v>1</v>
      </c>
      <c r="KK298" s="24">
        <v>1</v>
      </c>
      <c r="KL298" s="24">
        <v>1</v>
      </c>
      <c r="KM298" s="24">
        <v>1</v>
      </c>
      <c r="KN298" s="24">
        <v>10</v>
      </c>
      <c r="KO298" s="24">
        <v>1</v>
      </c>
      <c r="KP298" s="25" t="s">
        <v>312</v>
      </c>
      <c r="KQ298" s="25" t="s">
        <v>313</v>
      </c>
      <c r="KR298" s="24">
        <v>0</v>
      </c>
      <c r="KS298" s="25" t="s">
        <v>360</v>
      </c>
      <c r="KT298" s="25" t="s">
        <v>313</v>
      </c>
      <c r="KU298" s="24">
        <v>5</v>
      </c>
      <c r="KV298" s="24">
        <v>3</v>
      </c>
      <c r="KW298" s="24">
        <v>4</v>
      </c>
      <c r="KX298" s="24">
        <v>3</v>
      </c>
      <c r="KY298" s="24">
        <v>5</v>
      </c>
      <c r="KZ298" s="24">
        <v>5</v>
      </c>
      <c r="LA298" s="24">
        <v>5</v>
      </c>
      <c r="LB298" s="24">
        <v>5</v>
      </c>
      <c r="LC298" s="24">
        <v>5</v>
      </c>
      <c r="LD298" s="24">
        <v>5</v>
      </c>
      <c r="LE298" s="24">
        <v>5</v>
      </c>
      <c r="LF298" s="24">
        <v>5</v>
      </c>
      <c r="LG298" s="24">
        <v>5</v>
      </c>
      <c r="LH298" s="24">
        <v>1</v>
      </c>
      <c r="LI298" s="24">
        <v>5</v>
      </c>
      <c r="LJ298" s="24">
        <v>5</v>
      </c>
      <c r="LK298" s="24">
        <v>3</v>
      </c>
      <c r="LL298" s="24">
        <v>3</v>
      </c>
      <c r="LM298" s="24">
        <v>3</v>
      </c>
      <c r="LN298" s="24">
        <v>5</v>
      </c>
      <c r="LO298" s="24">
        <v>4</v>
      </c>
      <c r="LP298" s="24">
        <v>5</v>
      </c>
      <c r="LQ298" s="24">
        <v>4</v>
      </c>
      <c r="LR298" s="24">
        <v>3</v>
      </c>
      <c r="LS298" s="24">
        <v>4</v>
      </c>
      <c r="LT298" s="24">
        <v>3</v>
      </c>
      <c r="LU298" s="24">
        <v>3</v>
      </c>
      <c r="LV298" s="25" t="s">
        <v>6846</v>
      </c>
      <c r="LW298" s="25" t="s">
        <v>6847</v>
      </c>
      <c r="LX298" s="25" t="s">
        <v>6848</v>
      </c>
      <c r="LY298" s="25" t="s">
        <v>6849</v>
      </c>
      <c r="LZ298" s="24">
        <v>61</v>
      </c>
      <c r="MA298">
        <f t="shared" si="233"/>
        <v>10</v>
      </c>
      <c r="MB298">
        <f t="shared" si="234"/>
        <v>9</v>
      </c>
      <c r="MC298">
        <f t="shared" si="235"/>
        <v>6</v>
      </c>
      <c r="MD298">
        <f t="shared" si="236"/>
        <v>5</v>
      </c>
      <c r="ME298">
        <f t="shared" si="266"/>
        <v>55</v>
      </c>
      <c r="MF298">
        <f t="shared" si="267"/>
        <v>1.6666666666666667</v>
      </c>
      <c r="MG298">
        <f t="shared" si="268"/>
        <v>1.5</v>
      </c>
      <c r="MH298">
        <f t="shared" si="269"/>
        <v>1.2</v>
      </c>
      <c r="MI298">
        <f t="shared" si="270"/>
        <v>1</v>
      </c>
      <c r="MJ298">
        <f t="shared" si="271"/>
        <v>4.583333333333333</v>
      </c>
      <c r="MK298">
        <f t="shared" si="272"/>
        <v>0.4</v>
      </c>
      <c r="ML298">
        <f t="shared" si="273"/>
        <v>3.8</v>
      </c>
      <c r="MM298">
        <f t="shared" si="274"/>
        <v>2</v>
      </c>
      <c r="MN298">
        <f t="shared" si="275"/>
        <v>4</v>
      </c>
      <c r="MO298">
        <f t="shared" si="276"/>
        <v>0.66666666666666663</v>
      </c>
      <c r="MP298">
        <f t="shared" si="277"/>
        <v>3.8333333333333335</v>
      </c>
      <c r="MQ298">
        <f t="shared" si="278"/>
        <v>0</v>
      </c>
      <c r="MR298">
        <f t="shared" si="279"/>
        <v>3</v>
      </c>
      <c r="MS298">
        <f t="shared" si="280"/>
        <v>97.142857142857139</v>
      </c>
      <c r="MT298">
        <f t="shared" si="281"/>
        <v>75.714285714285708</v>
      </c>
      <c r="MU298" s="77">
        <f t="shared" si="237"/>
        <v>0</v>
      </c>
      <c r="MV298">
        <f t="shared" si="238"/>
        <v>0</v>
      </c>
      <c r="MW298">
        <v>1</v>
      </c>
      <c r="MX298">
        <v>1</v>
      </c>
      <c r="MY298">
        <f t="shared" si="239"/>
        <v>0</v>
      </c>
      <c r="MZ298">
        <v>1</v>
      </c>
      <c r="NA298">
        <v>1</v>
      </c>
      <c r="NB298">
        <f t="shared" si="240"/>
        <v>1</v>
      </c>
      <c r="NC298">
        <f t="shared" si="241"/>
        <v>0</v>
      </c>
      <c r="ND298">
        <f t="shared" si="242"/>
        <v>1</v>
      </c>
      <c r="NE298">
        <f t="shared" si="243"/>
        <v>0</v>
      </c>
      <c r="NF298">
        <f t="shared" si="244"/>
        <v>0</v>
      </c>
      <c r="NG298">
        <f t="shared" si="245"/>
        <v>1</v>
      </c>
      <c r="NH298">
        <f t="shared" si="246"/>
        <v>1</v>
      </c>
      <c r="NI298">
        <f t="shared" si="247"/>
        <v>1</v>
      </c>
      <c r="NJ298">
        <f t="shared" si="248"/>
        <v>1</v>
      </c>
      <c r="NK298">
        <f t="shared" si="249"/>
        <v>0</v>
      </c>
      <c r="NL298">
        <f t="shared" si="250"/>
        <v>1</v>
      </c>
      <c r="NM298">
        <f t="shared" si="251"/>
        <v>0</v>
      </c>
      <c r="NN298" s="77">
        <f t="shared" si="252"/>
        <v>1</v>
      </c>
      <c r="NO298" s="77">
        <f t="shared" si="253"/>
        <v>0</v>
      </c>
      <c r="NP298" s="77">
        <f t="shared" si="254"/>
        <v>1</v>
      </c>
      <c r="NQ298" s="77">
        <f t="shared" si="255"/>
        <v>1</v>
      </c>
      <c r="NR298" s="77">
        <f t="shared" si="256"/>
        <v>1</v>
      </c>
      <c r="NS298" s="77">
        <f t="shared" si="257"/>
        <v>1</v>
      </c>
      <c r="NT298" s="77">
        <f t="shared" si="258"/>
        <v>0</v>
      </c>
      <c r="NU298" s="77">
        <f t="shared" si="259"/>
        <v>1</v>
      </c>
      <c r="NV298" s="77">
        <f t="shared" si="260"/>
        <v>0</v>
      </c>
      <c r="NW298" s="77" t="e">
        <f>IF(LEN(VLOOKUP(I:I,#REF!, 2, 0))=0, "", VLOOKUP(I:I,#REF!, 2, 0))</f>
        <v>#REF!</v>
      </c>
      <c r="NX298" s="77" t="e">
        <f>IF(LEN(VLOOKUP(I:I,#REF!, 3, 0))=0, "", VLOOKUP(I:I,#REF!, 3, 0))</f>
        <v>#REF!</v>
      </c>
      <c r="NY298" s="77">
        <f t="shared" si="282"/>
        <v>0.66666666666666663</v>
      </c>
      <c r="NZ298" s="77">
        <f t="shared" si="283"/>
        <v>1</v>
      </c>
      <c r="OA298" s="77">
        <f t="shared" si="284"/>
        <v>0</v>
      </c>
      <c r="OB298" s="77">
        <f t="shared" ref="OB298:OB304" si="291">IF(AND(NB298="", NC298="", ND298="", NE298="",NF298="", NG298=""),"", SUM(NB298:NG298)/COUNT(NB298:NG298))</f>
        <v>0.5</v>
      </c>
      <c r="OC298">
        <f t="shared" si="262"/>
        <v>1</v>
      </c>
      <c r="OD298" s="77">
        <f t="shared" si="285"/>
        <v>0.25</v>
      </c>
      <c r="OE298">
        <f t="shared" si="263"/>
        <v>0.66666666666666663</v>
      </c>
      <c r="OF298">
        <f t="shared" si="264"/>
        <v>0.63636363636363635</v>
      </c>
      <c r="OG298" t="e">
        <f t="shared" si="286"/>
        <v>#REF!</v>
      </c>
      <c r="OH298">
        <f t="shared" si="265"/>
        <v>0.58333333333333337</v>
      </c>
      <c r="OI298">
        <f t="shared" si="287"/>
        <v>0.5</v>
      </c>
      <c r="OJ298" s="77">
        <f t="shared" si="288"/>
        <v>0.625</v>
      </c>
      <c r="OK298" t="e">
        <f>IF(LEN(VLOOKUP(I:I,#REF!, 2, 0))=0, "", VLOOKUP(I:I,#REF!, 2, 0))</f>
        <v>#REF!</v>
      </c>
      <c r="OL298" t="e">
        <f>IF(LEN(VLOOKUP(I:I,#REF!, 3, 0))=0, "", VLOOKUP(I:I,#REF!, 3, 0))</f>
        <v>#REF!</v>
      </c>
      <c r="OM298">
        <v>1</v>
      </c>
      <c r="ON298">
        <v>0</v>
      </c>
      <c r="OO298" s="1">
        <v>0</v>
      </c>
      <c r="OP298">
        <f t="shared" si="289"/>
        <v>7</v>
      </c>
      <c r="OQ298">
        <v>0</v>
      </c>
      <c r="OR298">
        <v>10</v>
      </c>
      <c r="OS298">
        <f t="shared" si="290"/>
        <v>7</v>
      </c>
    </row>
    <row r="299" spans="1:409" ht="18" customHeight="1">
      <c r="F299">
        <v>1</v>
      </c>
      <c r="G299">
        <v>1</v>
      </c>
      <c r="H299" s="110" t="s">
        <v>3592</v>
      </c>
      <c r="I299" s="110" t="s">
        <v>3592</v>
      </c>
      <c r="J299" s="11" t="s">
        <v>3593</v>
      </c>
      <c r="K299" s="6">
        <v>44270.503807870373</v>
      </c>
      <c r="L299" s="6">
        <v>44270.725868055553</v>
      </c>
      <c r="M299" s="7">
        <v>100</v>
      </c>
      <c r="N299" s="7">
        <v>2</v>
      </c>
      <c r="O299" s="73">
        <v>1</v>
      </c>
      <c r="P299" s="4" t="s">
        <v>313</v>
      </c>
      <c r="Q299" s="7">
        <v>19185</v>
      </c>
      <c r="R299" s="7">
        <v>1</v>
      </c>
      <c r="S299" s="6">
        <v>44270.725885590276</v>
      </c>
      <c r="T299" s="4" t="s">
        <v>314</v>
      </c>
      <c r="U299" s="4" t="s">
        <v>3171</v>
      </c>
      <c r="V299" s="4" t="s">
        <v>3172</v>
      </c>
      <c r="W299" s="4" t="s">
        <v>979</v>
      </c>
      <c r="X299" s="7">
        <v>19.239999999999998</v>
      </c>
      <c r="Y299" s="7">
        <v>24.204999999999998</v>
      </c>
      <c r="Z299" s="7">
        <v>29.285</v>
      </c>
      <c r="AA299" s="7">
        <v>2</v>
      </c>
      <c r="AB299" s="7">
        <v>2</v>
      </c>
      <c r="AC299" s="7">
        <v>1</v>
      </c>
      <c r="AD299" s="7">
        <v>3</v>
      </c>
      <c r="AE299" s="7">
        <v>1</v>
      </c>
      <c r="AF299" s="7">
        <v>0</v>
      </c>
      <c r="AG299" s="7">
        <v>2</v>
      </c>
      <c r="AH299" s="7">
        <v>3</v>
      </c>
      <c r="AI299" s="7">
        <v>1</v>
      </c>
      <c r="AJ299" s="4" t="s">
        <v>3594</v>
      </c>
      <c r="AK299" s="7">
        <v>4.6929999999999996</v>
      </c>
      <c r="AL299" s="7">
        <v>8.5410000000000004</v>
      </c>
      <c r="AM299" s="7">
        <v>11.212999999999999</v>
      </c>
      <c r="AN299" s="7">
        <v>2</v>
      </c>
      <c r="AO299" s="7">
        <v>2</v>
      </c>
      <c r="AP299" s="7">
        <v>1</v>
      </c>
      <c r="AQ299" s="7">
        <v>0</v>
      </c>
      <c r="AR299" s="7">
        <v>0</v>
      </c>
      <c r="AS299" s="7">
        <v>156.19300000000001</v>
      </c>
      <c r="AT299" s="7">
        <v>0</v>
      </c>
      <c r="AU299" s="7">
        <v>10.021000000000001</v>
      </c>
      <c r="AV299" s="7">
        <v>621.97500000000002</v>
      </c>
      <c r="AW299" s="7">
        <v>624.971</v>
      </c>
      <c r="AX299" s="7">
        <v>21</v>
      </c>
      <c r="AY299" s="4" t="s">
        <v>479</v>
      </c>
      <c r="AZ299" s="4" t="s">
        <v>377</v>
      </c>
      <c r="BA299" s="4"/>
      <c r="BB299" s="73">
        <v>1</v>
      </c>
      <c r="BC299" s="4" t="s">
        <v>3595</v>
      </c>
      <c r="BD299" s="7">
        <v>22.888000000000002</v>
      </c>
      <c r="BE299" s="7">
        <v>258.51299999999998</v>
      </c>
      <c r="BF299" s="7">
        <v>551.21199999999999</v>
      </c>
      <c r="BG299" s="7">
        <v>3</v>
      </c>
      <c r="BH299" s="7">
        <v>36.616</v>
      </c>
      <c r="BI299" s="7">
        <v>40.113</v>
      </c>
      <c r="BJ299" s="7">
        <v>45.029000000000003</v>
      </c>
      <c r="BK299" s="7">
        <v>2</v>
      </c>
      <c r="BL299" s="4" t="s">
        <v>377</v>
      </c>
      <c r="BM299" s="7">
        <v>0</v>
      </c>
      <c r="BN299" s="7">
        <v>0</v>
      </c>
      <c r="BO299" s="7">
        <v>196.96199999999999</v>
      </c>
      <c r="BP299" s="7">
        <v>0</v>
      </c>
      <c r="BQ299" s="7">
        <v>70</v>
      </c>
      <c r="BR299" s="7">
        <v>50</v>
      </c>
      <c r="BS299" s="7">
        <v>264.90300000000002</v>
      </c>
      <c r="BT299" s="7">
        <v>1118.3430000000001</v>
      </c>
      <c r="BU299" s="7">
        <v>1207.4259999999999</v>
      </c>
      <c r="BV299" s="7">
        <v>5</v>
      </c>
      <c r="BW299" s="4" t="s">
        <v>356</v>
      </c>
      <c r="BX299" s="4" t="s">
        <v>320</v>
      </c>
      <c r="BY299" s="4"/>
      <c r="BZ299" s="73">
        <v>-888</v>
      </c>
      <c r="CA299" s="4" t="s">
        <v>356</v>
      </c>
      <c r="CB299" s="7">
        <v>11.427</v>
      </c>
      <c r="CC299" s="7">
        <v>41.762999999999998</v>
      </c>
      <c r="CD299" s="7">
        <v>239.58</v>
      </c>
      <c r="CE299" s="7">
        <v>2</v>
      </c>
      <c r="CF299" s="7">
        <v>95</v>
      </c>
      <c r="CG299" s="7">
        <v>45</v>
      </c>
      <c r="CH299" s="7">
        <v>133.27099999999999</v>
      </c>
      <c r="CI299" s="7">
        <v>179.44200000000001</v>
      </c>
      <c r="CJ299" s="7">
        <v>188.53</v>
      </c>
      <c r="CK299" s="7">
        <v>3</v>
      </c>
      <c r="CL299" s="97" t="s">
        <v>413</v>
      </c>
      <c r="CM299" s="94" t="s">
        <v>414</v>
      </c>
      <c r="CN299" s="7">
        <v>0</v>
      </c>
      <c r="CO299" s="7">
        <v>0</v>
      </c>
      <c r="CP299" s="7">
        <v>140.15799999999999</v>
      </c>
      <c r="CQ299" s="7">
        <v>0</v>
      </c>
      <c r="CR299" s="7">
        <v>95</v>
      </c>
      <c r="CS299" s="7">
        <v>100</v>
      </c>
      <c r="CT299" s="7">
        <v>2</v>
      </c>
      <c r="CU299" s="7">
        <v>2</v>
      </c>
      <c r="CV299" s="4" t="s">
        <v>3596</v>
      </c>
      <c r="CW299" s="7">
        <v>0</v>
      </c>
      <c r="CX299" s="7">
        <v>0</v>
      </c>
      <c r="CY299" s="7">
        <v>853.62</v>
      </c>
      <c r="CZ299" s="7">
        <v>0</v>
      </c>
      <c r="DA299" s="7">
        <v>5.593</v>
      </c>
      <c r="DB299" s="7">
        <v>55.241</v>
      </c>
      <c r="DC299" s="7">
        <v>57.448</v>
      </c>
      <c r="DD299" s="7">
        <v>2</v>
      </c>
      <c r="DE299" s="4" t="s">
        <v>377</v>
      </c>
      <c r="DF299" s="7">
        <v>234.73500000000001</v>
      </c>
      <c r="DG299" s="7">
        <v>234.73500000000001</v>
      </c>
      <c r="DH299" s="7">
        <v>302.44600000000003</v>
      </c>
      <c r="DI299" s="7">
        <v>1</v>
      </c>
      <c r="DJ299" s="7">
        <v>90</v>
      </c>
      <c r="DK299" s="7">
        <v>45</v>
      </c>
      <c r="DL299" s="7">
        <v>5350.5429999999997</v>
      </c>
      <c r="DM299" s="7">
        <v>6123.8239999999996</v>
      </c>
      <c r="DN299" s="7">
        <v>6129.6440000000002</v>
      </c>
      <c r="DO299" s="7">
        <v>5</v>
      </c>
      <c r="DP299" s="4" t="s">
        <v>1116</v>
      </c>
      <c r="DQ299" s="4" t="s">
        <v>510</v>
      </c>
      <c r="DR299" s="4" t="s">
        <v>956</v>
      </c>
      <c r="DS299" s="73">
        <v>1</v>
      </c>
      <c r="DT299" s="4" t="s">
        <v>3597</v>
      </c>
      <c r="DU299" s="7">
        <v>0</v>
      </c>
      <c r="DV299" s="7">
        <v>0</v>
      </c>
      <c r="DW299" s="7">
        <v>219.816</v>
      </c>
      <c r="DX299" s="7">
        <v>0</v>
      </c>
      <c r="DY299" s="7">
        <v>80</v>
      </c>
      <c r="DZ299" s="7">
        <v>60</v>
      </c>
      <c r="EA299" s="7">
        <v>14.694000000000001</v>
      </c>
      <c r="EB299" s="7">
        <v>40.448</v>
      </c>
      <c r="EC299" s="7">
        <v>45.936999999999998</v>
      </c>
      <c r="ED299" s="7">
        <v>4</v>
      </c>
      <c r="EE299" s="94" t="s">
        <v>417</v>
      </c>
      <c r="EF299" s="94" t="s">
        <v>364</v>
      </c>
      <c r="EG299" s="7">
        <v>764.42</v>
      </c>
      <c r="EH299" s="7">
        <v>764.42</v>
      </c>
      <c r="EI299" s="7">
        <v>1649.9929999999999</v>
      </c>
      <c r="EJ299" s="7">
        <v>1</v>
      </c>
      <c r="EK299" s="7">
        <v>75</v>
      </c>
      <c r="EL299" s="7">
        <v>47</v>
      </c>
      <c r="EM299" s="7">
        <v>1</v>
      </c>
      <c r="EN299" s="7">
        <v>2</v>
      </c>
      <c r="EO299" s="4" t="s">
        <v>3598</v>
      </c>
      <c r="EP299" s="7">
        <v>240.79599999999999</v>
      </c>
      <c r="EQ299" s="7">
        <v>707.03899999999999</v>
      </c>
      <c r="ER299" s="7">
        <v>708.72799999999995</v>
      </c>
      <c r="ES299" s="7">
        <v>9</v>
      </c>
      <c r="ET299" s="4" t="s">
        <v>456</v>
      </c>
      <c r="EU299" s="7">
        <v>0</v>
      </c>
      <c r="EV299" s="7">
        <v>0</v>
      </c>
      <c r="EW299" s="7">
        <v>2034.5309999999999</v>
      </c>
      <c r="EX299" s="7">
        <v>0</v>
      </c>
      <c r="EY299" s="7">
        <v>95</v>
      </c>
      <c r="EZ299" s="7">
        <v>47</v>
      </c>
      <c r="FA299" s="7">
        <v>11.614000000000001</v>
      </c>
      <c r="FB299" s="7">
        <v>221.16399999999999</v>
      </c>
      <c r="FC299" s="7">
        <v>228.24100000000001</v>
      </c>
      <c r="FD299" s="7">
        <v>29</v>
      </c>
      <c r="FE299" s="4" t="s">
        <v>3599</v>
      </c>
      <c r="FF299" s="7">
        <v>4</v>
      </c>
      <c r="FG299" s="7">
        <v>1</v>
      </c>
      <c r="FH299" s="7">
        <v>1</v>
      </c>
      <c r="FI299" s="7">
        <v>1</v>
      </c>
      <c r="FJ299" s="7">
        <v>1</v>
      </c>
      <c r="FK299" s="7">
        <v>0</v>
      </c>
      <c r="FL299" s="4" t="s">
        <v>313</v>
      </c>
      <c r="FM299" s="4" t="s">
        <v>313</v>
      </c>
      <c r="FN299" s="7">
        <v>1</v>
      </c>
      <c r="FO299" s="7">
        <v>34.295000000000002</v>
      </c>
      <c r="FP299" s="7">
        <v>539.49699999999996</v>
      </c>
      <c r="FQ299" s="7">
        <v>541.72799999999995</v>
      </c>
      <c r="FR299" s="7">
        <v>34</v>
      </c>
      <c r="FS299" s="4" t="s">
        <v>3600</v>
      </c>
      <c r="FT299" s="4" t="s">
        <v>377</v>
      </c>
      <c r="FU299" s="4"/>
      <c r="FV299" s="73">
        <v>0</v>
      </c>
      <c r="FW299" s="4" t="s">
        <v>3601</v>
      </c>
      <c r="FX299" s="4" t="s">
        <v>456</v>
      </c>
      <c r="FY299" s="7">
        <v>130.81100000000001</v>
      </c>
      <c r="FZ299" s="7">
        <v>223.10900000000001</v>
      </c>
      <c r="GA299" s="7">
        <v>276.09500000000003</v>
      </c>
      <c r="GB299" s="7">
        <v>4</v>
      </c>
      <c r="GC299" s="4" t="s">
        <v>3602</v>
      </c>
      <c r="GD299" s="4" t="s">
        <v>312</v>
      </c>
      <c r="GE299" s="4" t="s">
        <v>3603</v>
      </c>
      <c r="GF299" s="73">
        <v>0</v>
      </c>
      <c r="GG299" s="4" t="s">
        <v>3604</v>
      </c>
      <c r="GH299" s="4" t="s">
        <v>336</v>
      </c>
      <c r="GI299" s="7">
        <v>175.05600000000001</v>
      </c>
      <c r="GJ299" s="7">
        <v>223.768</v>
      </c>
      <c r="GK299" s="7">
        <v>252.53399999999999</v>
      </c>
      <c r="GL299" s="7">
        <v>5</v>
      </c>
      <c r="GM299" s="7">
        <v>3</v>
      </c>
      <c r="GN299" s="4" t="s">
        <v>3605</v>
      </c>
      <c r="GO299" s="7">
        <v>115.31399999999999</v>
      </c>
      <c r="GP299" s="7">
        <v>115.31399999999999</v>
      </c>
      <c r="GQ299" s="7">
        <v>118.051</v>
      </c>
      <c r="GR299" s="7">
        <v>1</v>
      </c>
      <c r="GS299" s="7">
        <v>4</v>
      </c>
      <c r="GT299" s="7">
        <v>1</v>
      </c>
      <c r="GU299" s="7">
        <v>3</v>
      </c>
      <c r="GV299" s="7">
        <v>3</v>
      </c>
      <c r="GW299" s="4" t="s">
        <v>627</v>
      </c>
      <c r="GX299" s="7">
        <v>7.9859999999999998</v>
      </c>
      <c r="GY299" s="7">
        <v>41.895000000000003</v>
      </c>
      <c r="GZ299" s="7">
        <v>44.034999999999997</v>
      </c>
      <c r="HA299" s="7">
        <v>7</v>
      </c>
      <c r="HB299" s="7">
        <v>3</v>
      </c>
      <c r="HC299" s="7">
        <v>4</v>
      </c>
      <c r="HD299" s="7">
        <v>2</v>
      </c>
      <c r="HE299" s="7">
        <v>3</v>
      </c>
      <c r="HF299" s="7">
        <v>2</v>
      </c>
      <c r="HG299" s="7">
        <v>5</v>
      </c>
      <c r="HH299" s="7">
        <v>4</v>
      </c>
      <c r="HI299" s="4" t="s">
        <v>346</v>
      </c>
      <c r="HJ299" s="4" t="s">
        <v>347</v>
      </c>
      <c r="HK299" s="8"/>
      <c r="HL299" s="4" t="s">
        <v>3592</v>
      </c>
      <c r="HM299" s="6">
        <v>44278.478055555555</v>
      </c>
      <c r="HN299" s="6">
        <v>44278.563136574077</v>
      </c>
      <c r="HO299" s="7">
        <v>100</v>
      </c>
      <c r="HP299" s="7">
        <v>7350</v>
      </c>
      <c r="HQ299" s="7">
        <v>1</v>
      </c>
      <c r="HR299" s="6">
        <v>44278.563150381946</v>
      </c>
      <c r="HS299" s="4" t="s">
        <v>314</v>
      </c>
      <c r="HT299" s="4" t="s">
        <v>3171</v>
      </c>
      <c r="HU299" s="4" t="s">
        <v>3172</v>
      </c>
      <c r="HV299" s="4" t="s">
        <v>979</v>
      </c>
      <c r="HW299" s="7">
        <v>1</v>
      </c>
      <c r="HX299" s="7">
        <v>0</v>
      </c>
      <c r="HY299" s="7">
        <v>2</v>
      </c>
      <c r="HZ299" s="7">
        <v>1</v>
      </c>
      <c r="IA299" s="7">
        <v>2</v>
      </c>
      <c r="IB299" s="7">
        <v>1</v>
      </c>
      <c r="IC299" s="7">
        <v>3</v>
      </c>
      <c r="ID299" s="7">
        <v>2</v>
      </c>
      <c r="IE299" s="4" t="s">
        <v>3606</v>
      </c>
      <c r="IF299" s="7">
        <v>1</v>
      </c>
      <c r="IG299" s="7">
        <v>1</v>
      </c>
      <c r="IH299" s="4" t="s">
        <v>427</v>
      </c>
      <c r="II299" s="4" t="s">
        <v>391</v>
      </c>
      <c r="IJ299" s="4"/>
      <c r="IK299" s="73">
        <v>1</v>
      </c>
      <c r="IL299" s="4" t="s">
        <v>428</v>
      </c>
      <c r="IM299" s="73">
        <v>33</v>
      </c>
      <c r="IN299" s="4"/>
      <c r="IO299" s="73">
        <v>1</v>
      </c>
      <c r="IP299" s="4" t="s">
        <v>3607</v>
      </c>
      <c r="IQ299" s="4" t="s">
        <v>1727</v>
      </c>
      <c r="IR299" s="73">
        <v>22</v>
      </c>
      <c r="IS299" s="4"/>
      <c r="IT299" s="73">
        <v>1</v>
      </c>
      <c r="IU299" s="4" t="s">
        <v>1467</v>
      </c>
      <c r="IV299" s="73">
        <v>21</v>
      </c>
      <c r="IW299" s="4"/>
      <c r="IX299" s="73">
        <v>1</v>
      </c>
      <c r="IY299" s="4" t="s">
        <v>3608</v>
      </c>
      <c r="IZ299" s="4" t="s">
        <v>435</v>
      </c>
      <c r="JA299" s="73">
        <v>40</v>
      </c>
      <c r="JB299" s="4"/>
      <c r="JC299" s="73">
        <v>1</v>
      </c>
      <c r="JD299" s="4" t="s">
        <v>356</v>
      </c>
      <c r="JE299" s="4" t="s">
        <v>320</v>
      </c>
      <c r="JF299" s="4"/>
      <c r="JG299" s="73">
        <v>-888</v>
      </c>
      <c r="JH299" s="4" t="s">
        <v>356</v>
      </c>
      <c r="JI299" s="7">
        <v>1</v>
      </c>
      <c r="JJ299" s="7">
        <v>3</v>
      </c>
      <c r="JK299" s="7">
        <v>3</v>
      </c>
      <c r="JL299" s="7">
        <v>1</v>
      </c>
      <c r="JM299" s="4" t="s">
        <v>3609</v>
      </c>
      <c r="JN299" s="7">
        <v>1</v>
      </c>
      <c r="JO299" s="7">
        <v>1</v>
      </c>
      <c r="JP299" s="7">
        <v>3</v>
      </c>
      <c r="JQ299" s="7">
        <v>2</v>
      </c>
      <c r="JR299" s="7">
        <v>1</v>
      </c>
      <c r="JS299" s="4" t="s">
        <v>3610</v>
      </c>
      <c r="JT299" s="7">
        <v>3</v>
      </c>
      <c r="JU299" s="7">
        <v>1</v>
      </c>
      <c r="JV299" s="4" t="s">
        <v>3611</v>
      </c>
      <c r="JW299" s="7">
        <v>2</v>
      </c>
      <c r="JX299" s="7">
        <v>1</v>
      </c>
      <c r="JY299" s="7">
        <v>3</v>
      </c>
      <c r="JZ299" s="7">
        <v>1</v>
      </c>
      <c r="KA299" s="7">
        <v>0</v>
      </c>
      <c r="KB299" s="4" t="s">
        <v>313</v>
      </c>
      <c r="KC299" s="4" t="s">
        <v>313</v>
      </c>
      <c r="KD299" s="7">
        <v>2</v>
      </c>
      <c r="KE299" s="7">
        <v>5.2560000000000002</v>
      </c>
      <c r="KF299" s="7">
        <v>26.800999999999998</v>
      </c>
      <c r="KG299" s="7">
        <v>33.801000000000002</v>
      </c>
      <c r="KH299" s="7">
        <v>7</v>
      </c>
      <c r="KI299" s="7">
        <v>2</v>
      </c>
      <c r="KJ299" s="7">
        <v>2</v>
      </c>
      <c r="KK299" s="7">
        <v>1</v>
      </c>
      <c r="KL299" s="7">
        <v>2</v>
      </c>
      <c r="KM299" s="7">
        <v>2</v>
      </c>
      <c r="KN299" s="7">
        <v>11</v>
      </c>
      <c r="KO299" s="7">
        <v>2</v>
      </c>
      <c r="KP299" s="4" t="s">
        <v>360</v>
      </c>
      <c r="KQ299" s="4" t="s">
        <v>313</v>
      </c>
      <c r="KR299" s="7">
        <v>1</v>
      </c>
      <c r="KS299" s="4" t="s">
        <v>633</v>
      </c>
      <c r="KT299" s="4" t="s">
        <v>313</v>
      </c>
      <c r="KU299" s="7">
        <v>3</v>
      </c>
      <c r="KV299" s="7">
        <v>4</v>
      </c>
      <c r="KW299" s="7">
        <v>3</v>
      </c>
      <c r="KX299" s="7">
        <v>2</v>
      </c>
      <c r="KY299" s="7">
        <v>3</v>
      </c>
      <c r="KZ299" s="7">
        <v>3</v>
      </c>
      <c r="LA299" s="7">
        <v>4</v>
      </c>
      <c r="LB299" s="7">
        <v>3</v>
      </c>
      <c r="LC299" s="7">
        <v>4</v>
      </c>
      <c r="LD299" s="7">
        <v>5</v>
      </c>
      <c r="LE299" s="7">
        <v>3</v>
      </c>
      <c r="LF299" s="7">
        <v>4</v>
      </c>
      <c r="LG299" s="7">
        <v>3</v>
      </c>
      <c r="LH299" s="7">
        <v>5</v>
      </c>
      <c r="LI299" s="7">
        <v>5</v>
      </c>
      <c r="LJ299" s="7">
        <v>4</v>
      </c>
      <c r="LK299" s="7">
        <v>2</v>
      </c>
      <c r="LL299" s="7">
        <v>2</v>
      </c>
      <c r="LM299" s="7">
        <v>4</v>
      </c>
      <c r="LN299" s="7">
        <v>3</v>
      </c>
      <c r="LO299" s="7">
        <v>5</v>
      </c>
      <c r="LP299" s="7">
        <v>5</v>
      </c>
      <c r="LQ299" s="7">
        <v>5</v>
      </c>
      <c r="LR299" s="7">
        <v>4</v>
      </c>
      <c r="LS299" s="7">
        <v>4</v>
      </c>
      <c r="LT299" s="7">
        <v>4</v>
      </c>
      <c r="LU299" s="7">
        <v>4</v>
      </c>
      <c r="LV299" s="4" t="s">
        <v>3612</v>
      </c>
      <c r="LW299" s="4" t="s">
        <v>3613</v>
      </c>
      <c r="LX299" s="4" t="s">
        <v>3614</v>
      </c>
      <c r="LY299" s="4" t="s">
        <v>3615</v>
      </c>
      <c r="LZ299" s="7">
        <v>49</v>
      </c>
      <c r="MA299">
        <f t="shared" si="233"/>
        <v>10</v>
      </c>
      <c r="MB299">
        <f t="shared" si="234"/>
        <v>11</v>
      </c>
      <c r="MC299">
        <f t="shared" si="235"/>
        <v>14</v>
      </c>
      <c r="MD299">
        <f t="shared" si="236"/>
        <v>9</v>
      </c>
      <c r="ME299">
        <f t="shared" si="266"/>
        <v>41</v>
      </c>
      <c r="MF299">
        <f t="shared" si="267"/>
        <v>1.6666666666666667</v>
      </c>
      <c r="MG299">
        <f t="shared" si="268"/>
        <v>1.8333333333333333</v>
      </c>
      <c r="MH299">
        <f t="shared" si="269"/>
        <v>2.8</v>
      </c>
      <c r="MI299">
        <f t="shared" si="270"/>
        <v>1.8</v>
      </c>
      <c r="MJ299">
        <f t="shared" si="271"/>
        <v>3.4166666666666665</v>
      </c>
      <c r="MK299">
        <f t="shared" si="272"/>
        <v>1.4</v>
      </c>
      <c r="ML299">
        <f t="shared" si="273"/>
        <v>1.6</v>
      </c>
      <c r="MM299">
        <f t="shared" si="274"/>
        <v>3</v>
      </c>
      <c r="MN299">
        <f t="shared" si="275"/>
        <v>1</v>
      </c>
      <c r="MO299">
        <f t="shared" si="276"/>
        <v>1.6666666666666667</v>
      </c>
      <c r="MP299">
        <f t="shared" si="277"/>
        <v>1.5</v>
      </c>
      <c r="MQ299">
        <f t="shared" si="278"/>
        <v>2.3333333333333335</v>
      </c>
      <c r="MR299">
        <f t="shared" si="279"/>
        <v>1</v>
      </c>
      <c r="MS299">
        <f t="shared" si="280"/>
        <v>85.714285714285708</v>
      </c>
      <c r="MT299">
        <f t="shared" si="281"/>
        <v>56.285714285714285</v>
      </c>
      <c r="MU299" s="77">
        <f t="shared" si="237"/>
        <v>1</v>
      </c>
      <c r="MV299">
        <f t="shared" si="238"/>
        <v>0</v>
      </c>
      <c r="MW299">
        <v>1</v>
      </c>
      <c r="MX299">
        <v>1</v>
      </c>
      <c r="MY299">
        <f t="shared" si="239"/>
        <v>1</v>
      </c>
      <c r="MZ299">
        <v>1</v>
      </c>
      <c r="NA299">
        <v>1</v>
      </c>
      <c r="NB299">
        <f t="shared" si="240"/>
        <v>0</v>
      </c>
      <c r="NC299">
        <f t="shared" si="241"/>
        <v>0.5</v>
      </c>
      <c r="ND299">
        <f t="shared" si="242"/>
        <v>0</v>
      </c>
      <c r="NE299">
        <f t="shared" si="243"/>
        <v>0</v>
      </c>
      <c r="NF299">
        <f t="shared" si="244"/>
        <v>0</v>
      </c>
      <c r="NG299">
        <f t="shared" si="245"/>
        <v>0</v>
      </c>
      <c r="NH299">
        <f t="shared" si="246"/>
        <v>1</v>
      </c>
      <c r="NI299">
        <f t="shared" si="247"/>
        <v>1</v>
      </c>
      <c r="NJ299">
        <f t="shared" si="248"/>
        <v>1</v>
      </c>
      <c r="NK299">
        <f t="shared" si="249"/>
        <v>1</v>
      </c>
      <c r="NL299">
        <f t="shared" si="250"/>
        <v>1</v>
      </c>
      <c r="NM299">
        <f t="shared" si="251"/>
        <v>0</v>
      </c>
      <c r="NN299" s="77">
        <f t="shared" si="252"/>
        <v>0.5</v>
      </c>
      <c r="NO299" s="77">
        <f t="shared" si="253"/>
        <v>0</v>
      </c>
      <c r="NP299" s="77">
        <f t="shared" si="254"/>
        <v>1</v>
      </c>
      <c r="NQ299" s="77">
        <f t="shared" si="255"/>
        <v>0</v>
      </c>
      <c r="NR299" s="77">
        <f t="shared" si="256"/>
        <v>0</v>
      </c>
      <c r="NS299" s="77">
        <f t="shared" si="257"/>
        <v>0</v>
      </c>
      <c r="NT299" s="77">
        <f t="shared" si="258"/>
        <v>1</v>
      </c>
      <c r="NU299" s="77">
        <f t="shared" si="259"/>
        <v>0</v>
      </c>
      <c r="NV299" s="77">
        <f t="shared" si="260"/>
        <v>1</v>
      </c>
      <c r="NW299" s="77" t="e">
        <f>IF(LEN(VLOOKUP(I:I,#REF!, 2, 0))=0, "", VLOOKUP(I:I,#REF!, 2, 0))</f>
        <v>#REF!</v>
      </c>
      <c r="NX299" s="77" t="e">
        <f>IF(LEN(VLOOKUP(I:I,#REF!, 3, 0))=0, "", VLOOKUP(I:I,#REF!, 3, 0))</f>
        <v>#REF!</v>
      </c>
      <c r="NY299" s="77">
        <f t="shared" si="282"/>
        <v>0.83333333333333337</v>
      </c>
      <c r="NZ299" s="77">
        <f t="shared" si="283"/>
        <v>1</v>
      </c>
      <c r="OA299" s="77">
        <f t="shared" si="284"/>
        <v>0.5</v>
      </c>
      <c r="OB299" s="77">
        <f t="shared" si="291"/>
        <v>8.3333333333333329E-2</v>
      </c>
      <c r="OC299">
        <f t="shared" si="262"/>
        <v>0</v>
      </c>
      <c r="OD299" s="77">
        <f t="shared" si="285"/>
        <v>0.125</v>
      </c>
      <c r="OE299">
        <f t="shared" si="263"/>
        <v>0.56666666666666665</v>
      </c>
      <c r="OF299">
        <f t="shared" si="264"/>
        <v>0.72727272727272729</v>
      </c>
      <c r="OG299" t="e">
        <f t="shared" si="286"/>
        <v>#REF!</v>
      </c>
      <c r="OH299">
        <f t="shared" si="265"/>
        <v>0.45833333333333331</v>
      </c>
      <c r="OI299">
        <f t="shared" si="287"/>
        <v>0.25</v>
      </c>
      <c r="OJ299" s="77">
        <f t="shared" si="288"/>
        <v>0.5625</v>
      </c>
      <c r="OK299" t="e">
        <f>IF(LEN(VLOOKUP(I:I,#REF!, 2, 0))=0, "", VLOOKUP(I:I,#REF!, 2, 0))</f>
        <v>#REF!</v>
      </c>
      <c r="OL299" t="e">
        <f>IF(LEN(VLOOKUP(I:I,#REF!, 3, 0))=0, "", VLOOKUP(I:I,#REF!, 3, 0))</f>
        <v>#REF!</v>
      </c>
      <c r="OM299">
        <v>2</v>
      </c>
      <c r="ON299">
        <v>1</v>
      </c>
      <c r="OO299" s="1">
        <v>1</v>
      </c>
      <c r="OP299">
        <f t="shared" si="289"/>
        <v>9</v>
      </c>
      <c r="OQ299">
        <v>0</v>
      </c>
      <c r="OR299">
        <v>10</v>
      </c>
      <c r="OS299">
        <f t="shared" si="290"/>
        <v>7</v>
      </c>
    </row>
    <row r="300" spans="1:409" ht="18" customHeight="1">
      <c r="F300">
        <v>1</v>
      </c>
      <c r="G300">
        <v>1</v>
      </c>
      <c r="H300" s="110" t="s">
        <v>3616</v>
      </c>
      <c r="I300" s="110" t="s">
        <v>3616</v>
      </c>
      <c r="J300" s="5"/>
      <c r="K300" s="6">
        <v>44270.494467592594</v>
      </c>
      <c r="L300" s="6">
        <v>44270.621446759258</v>
      </c>
      <c r="M300" s="7">
        <v>100</v>
      </c>
      <c r="N300" s="7">
        <v>2</v>
      </c>
      <c r="O300" s="73">
        <v>1</v>
      </c>
      <c r="P300" s="4" t="s">
        <v>313</v>
      </c>
      <c r="Q300" s="7">
        <v>10970</v>
      </c>
      <c r="R300" s="7">
        <v>1</v>
      </c>
      <c r="S300" s="6">
        <v>44270.6214725463</v>
      </c>
      <c r="T300" s="4" t="s">
        <v>314</v>
      </c>
      <c r="U300" s="4" t="s">
        <v>315</v>
      </c>
      <c r="V300" s="4" t="s">
        <v>3617</v>
      </c>
      <c r="W300" s="4" t="s">
        <v>1326</v>
      </c>
      <c r="X300" s="7">
        <v>214.16</v>
      </c>
      <c r="Y300" s="7">
        <v>234.36699999999999</v>
      </c>
      <c r="Z300" s="7">
        <v>235.85599999999999</v>
      </c>
      <c r="AA300" s="7">
        <v>4</v>
      </c>
      <c r="AB300" s="7">
        <v>2</v>
      </c>
      <c r="AC300" s="7">
        <v>1</v>
      </c>
      <c r="AD300" s="7">
        <v>2</v>
      </c>
      <c r="AE300" s="7">
        <v>3</v>
      </c>
      <c r="AF300" s="7">
        <v>3</v>
      </c>
      <c r="AG300" s="7">
        <v>3</v>
      </c>
      <c r="AH300" s="7">
        <v>3</v>
      </c>
      <c r="AI300" s="7">
        <v>2</v>
      </c>
      <c r="AJ300" s="4" t="s">
        <v>3618</v>
      </c>
      <c r="AK300" s="7">
        <v>0.39100000000000001</v>
      </c>
      <c r="AL300" s="7">
        <v>14.156000000000001</v>
      </c>
      <c r="AM300" s="7">
        <v>16.434000000000001</v>
      </c>
      <c r="AN300" s="7">
        <v>5</v>
      </c>
      <c r="AO300" s="7">
        <v>2</v>
      </c>
      <c r="AP300" s="7">
        <v>3</v>
      </c>
      <c r="AQ300" s="7">
        <v>39.421999999999997</v>
      </c>
      <c r="AR300" s="7">
        <v>39.421999999999997</v>
      </c>
      <c r="AS300" s="7">
        <v>218.12899999999999</v>
      </c>
      <c r="AT300" s="7">
        <v>1</v>
      </c>
      <c r="AU300" s="7">
        <v>104.373</v>
      </c>
      <c r="AV300" s="7">
        <v>294.04899999999998</v>
      </c>
      <c r="AW300" s="7">
        <v>303.46600000000001</v>
      </c>
      <c r="AX300" s="7">
        <v>17</v>
      </c>
      <c r="AY300" s="4" t="s">
        <v>479</v>
      </c>
      <c r="AZ300" s="4" t="s">
        <v>377</v>
      </c>
      <c r="BA300" s="4"/>
      <c r="BB300" s="73">
        <v>1</v>
      </c>
      <c r="BC300" s="4" t="s">
        <v>3619</v>
      </c>
      <c r="BD300" s="7">
        <v>0</v>
      </c>
      <c r="BE300" s="7">
        <v>0</v>
      </c>
      <c r="BF300" s="7">
        <v>291.17099999999999</v>
      </c>
      <c r="BG300" s="7">
        <v>0</v>
      </c>
      <c r="BH300" s="7">
        <v>2.8140000000000001</v>
      </c>
      <c r="BI300" s="7">
        <v>2.8140000000000001</v>
      </c>
      <c r="BJ300" s="7">
        <v>23.158999999999999</v>
      </c>
      <c r="BK300" s="7">
        <v>1</v>
      </c>
      <c r="BL300" s="4" t="s">
        <v>479</v>
      </c>
      <c r="BM300" s="7">
        <v>0</v>
      </c>
      <c r="BN300" s="7">
        <v>0</v>
      </c>
      <c r="BO300" s="7">
        <v>284.17200000000003</v>
      </c>
      <c r="BP300" s="7">
        <v>0</v>
      </c>
      <c r="BQ300" s="7">
        <v>95</v>
      </c>
      <c r="BR300" s="7">
        <v>95</v>
      </c>
      <c r="BS300" s="7">
        <v>36.478000000000002</v>
      </c>
      <c r="BT300" s="7">
        <v>312.61799999999999</v>
      </c>
      <c r="BU300" s="7">
        <v>763.47900000000004</v>
      </c>
      <c r="BV300" s="7">
        <v>11</v>
      </c>
      <c r="BW300" s="4" t="s">
        <v>3132</v>
      </c>
      <c r="BX300" s="4" t="s">
        <v>508</v>
      </c>
      <c r="BY300" s="4"/>
      <c r="BZ300" s="73">
        <v>0</v>
      </c>
      <c r="CA300" s="4" t="s">
        <v>3620</v>
      </c>
      <c r="CB300" s="7">
        <v>75.575999999999993</v>
      </c>
      <c r="CC300" s="7">
        <v>75.575999999999993</v>
      </c>
      <c r="CD300" s="7">
        <v>122.252</v>
      </c>
      <c r="CE300" s="7">
        <v>1</v>
      </c>
      <c r="CF300" s="7">
        <v>100</v>
      </c>
      <c r="CG300" s="7">
        <v>56</v>
      </c>
      <c r="CH300" s="7">
        <v>38.420999999999999</v>
      </c>
      <c r="CI300" s="7">
        <v>52.018999999999998</v>
      </c>
      <c r="CJ300" s="7">
        <v>56.329000000000001</v>
      </c>
      <c r="CK300" s="7">
        <v>4</v>
      </c>
      <c r="CL300" s="97" t="s">
        <v>413</v>
      </c>
      <c r="CM300" s="94" t="s">
        <v>414</v>
      </c>
      <c r="CN300" s="7">
        <v>0</v>
      </c>
      <c r="CO300" s="7">
        <v>0</v>
      </c>
      <c r="CP300" s="7">
        <v>194.87899999999999</v>
      </c>
      <c r="CQ300" s="7">
        <v>0</v>
      </c>
      <c r="CR300" s="7">
        <v>86</v>
      </c>
      <c r="CS300" s="7">
        <v>100</v>
      </c>
      <c r="CT300" s="7">
        <v>2</v>
      </c>
      <c r="CU300" s="7">
        <v>0</v>
      </c>
      <c r="CV300" s="4" t="s">
        <v>3621</v>
      </c>
      <c r="CW300" s="7">
        <v>171.89500000000001</v>
      </c>
      <c r="CX300" s="7">
        <v>272.73599999999999</v>
      </c>
      <c r="CY300" s="7">
        <v>460.52</v>
      </c>
      <c r="CZ300" s="7">
        <v>3</v>
      </c>
      <c r="DA300" s="7">
        <v>5.62</v>
      </c>
      <c r="DB300" s="7">
        <v>18.940999999999999</v>
      </c>
      <c r="DC300" s="7">
        <v>29.295000000000002</v>
      </c>
      <c r="DD300" s="7">
        <v>7</v>
      </c>
      <c r="DE300" s="4" t="s">
        <v>377</v>
      </c>
      <c r="DF300" s="7">
        <v>18.324000000000002</v>
      </c>
      <c r="DG300" s="7">
        <v>122.22199999999999</v>
      </c>
      <c r="DH300" s="7">
        <v>280.17099999999999</v>
      </c>
      <c r="DI300" s="7">
        <v>4</v>
      </c>
      <c r="DJ300" s="7">
        <v>75</v>
      </c>
      <c r="DK300" s="7">
        <v>66</v>
      </c>
      <c r="DL300" s="7">
        <v>82.44</v>
      </c>
      <c r="DM300" s="7">
        <v>1103.9449999999999</v>
      </c>
      <c r="DN300" s="7">
        <v>1458.893</v>
      </c>
      <c r="DO300" s="7">
        <v>7</v>
      </c>
      <c r="DP300" s="4" t="s">
        <v>1174</v>
      </c>
      <c r="DQ300" s="4" t="s">
        <v>327</v>
      </c>
      <c r="DR300" s="4" t="s">
        <v>956</v>
      </c>
      <c r="DS300" s="73">
        <v>0</v>
      </c>
      <c r="DT300" s="4" t="s">
        <v>3622</v>
      </c>
      <c r="DU300" s="7">
        <v>0</v>
      </c>
      <c r="DV300" s="7">
        <v>0</v>
      </c>
      <c r="DW300" s="7">
        <v>453.48099999999999</v>
      </c>
      <c r="DX300" s="7">
        <v>0</v>
      </c>
      <c r="DY300" s="7">
        <v>62</v>
      </c>
      <c r="DZ300" s="7">
        <v>80</v>
      </c>
      <c r="EA300" s="7">
        <v>135.82900000000001</v>
      </c>
      <c r="EB300" s="7">
        <v>1707.7339999999999</v>
      </c>
      <c r="EC300" s="7">
        <v>1745.816</v>
      </c>
      <c r="ED300" s="7">
        <v>2</v>
      </c>
      <c r="EE300" s="94" t="s">
        <v>417</v>
      </c>
      <c r="EF300" s="94" t="s">
        <v>364</v>
      </c>
      <c r="EG300" s="7">
        <v>0</v>
      </c>
      <c r="EH300" s="7">
        <v>0</v>
      </c>
      <c r="EI300" s="7">
        <v>191.185</v>
      </c>
      <c r="EJ300" s="7">
        <v>0</v>
      </c>
      <c r="EK300" s="7">
        <v>82</v>
      </c>
      <c r="EL300" s="7">
        <v>50</v>
      </c>
      <c r="EM300" s="7">
        <v>1</v>
      </c>
      <c r="EN300" s="7">
        <v>4</v>
      </c>
      <c r="EO300" s="4" t="s">
        <v>3623</v>
      </c>
      <c r="EP300" s="7">
        <v>10.441000000000001</v>
      </c>
      <c r="EQ300" s="7">
        <v>32.722999999999999</v>
      </c>
      <c r="ER300" s="7">
        <v>34.104999999999997</v>
      </c>
      <c r="ES300" s="7">
        <v>3</v>
      </c>
      <c r="ET300" s="4" t="s">
        <v>456</v>
      </c>
      <c r="EU300" s="7">
        <v>284.21100000000001</v>
      </c>
      <c r="EV300" s="7">
        <v>284.21100000000001</v>
      </c>
      <c r="EW300" s="7">
        <v>285.40499999999997</v>
      </c>
      <c r="EX300" s="7">
        <v>1</v>
      </c>
      <c r="EY300" s="7">
        <v>91</v>
      </c>
      <c r="EZ300" s="7">
        <v>41</v>
      </c>
      <c r="FA300" s="7">
        <v>2.5910000000000002</v>
      </c>
      <c r="FB300" s="7">
        <v>106.547</v>
      </c>
      <c r="FC300" s="7">
        <v>164.94900000000001</v>
      </c>
      <c r="FD300" s="7">
        <v>31</v>
      </c>
      <c r="FE300" s="4" t="s">
        <v>3624</v>
      </c>
      <c r="FF300" s="7">
        <v>1</v>
      </c>
      <c r="FG300" s="7">
        <v>2</v>
      </c>
      <c r="FH300" s="7">
        <v>2</v>
      </c>
      <c r="FI300" s="7">
        <v>4</v>
      </c>
      <c r="FJ300" s="7">
        <v>1</v>
      </c>
      <c r="FK300" s="7">
        <v>0</v>
      </c>
      <c r="FL300" s="4" t="s">
        <v>313</v>
      </c>
      <c r="FM300" s="4" t="s">
        <v>313</v>
      </c>
      <c r="FN300" s="7">
        <v>1</v>
      </c>
      <c r="FO300" s="7">
        <v>119.23099999999999</v>
      </c>
      <c r="FP300" s="7">
        <v>240.73699999999999</v>
      </c>
      <c r="FQ300" s="7">
        <v>377.57400000000001</v>
      </c>
      <c r="FR300" s="7">
        <v>7</v>
      </c>
      <c r="FS300" s="4" t="s">
        <v>2699</v>
      </c>
      <c r="FT300" s="4" t="s">
        <v>323</v>
      </c>
      <c r="FU300" s="4"/>
      <c r="FV300" s="73">
        <v>1</v>
      </c>
      <c r="FW300" s="4" t="s">
        <v>3625</v>
      </c>
      <c r="FX300" s="4" t="s">
        <v>312</v>
      </c>
      <c r="FY300" s="7">
        <v>16.716999999999999</v>
      </c>
      <c r="FZ300" s="7">
        <v>760.49599999999998</v>
      </c>
      <c r="GA300" s="7">
        <v>762.55</v>
      </c>
      <c r="GB300" s="7">
        <v>30</v>
      </c>
      <c r="GC300" s="4" t="s">
        <v>2205</v>
      </c>
      <c r="GD300" s="4" t="s">
        <v>3626</v>
      </c>
      <c r="GE300" s="4"/>
      <c r="GF300" s="73">
        <v>0</v>
      </c>
      <c r="GG300" s="4" t="s">
        <v>3627</v>
      </c>
      <c r="GH300" s="4" t="s">
        <v>360</v>
      </c>
      <c r="GI300" s="7">
        <v>14.435</v>
      </c>
      <c r="GJ300" s="7">
        <v>51.243000000000002</v>
      </c>
      <c r="GK300" s="7">
        <v>169.209</v>
      </c>
      <c r="GL300" s="7">
        <v>5</v>
      </c>
      <c r="GM300" s="7">
        <v>1</v>
      </c>
      <c r="GN300" s="4" t="s">
        <v>3628</v>
      </c>
      <c r="GO300" s="7">
        <v>85.042000000000002</v>
      </c>
      <c r="GP300" s="7">
        <v>107.196</v>
      </c>
      <c r="GQ300" s="7">
        <v>107.697</v>
      </c>
      <c r="GR300" s="7">
        <v>3</v>
      </c>
      <c r="GS300" s="7">
        <v>1</v>
      </c>
      <c r="GT300" s="7">
        <v>2</v>
      </c>
      <c r="GU300" s="7">
        <v>4</v>
      </c>
      <c r="GV300" s="7">
        <v>4</v>
      </c>
      <c r="GW300" s="4" t="s">
        <v>627</v>
      </c>
      <c r="GX300" s="7">
        <v>8.7210000000000001</v>
      </c>
      <c r="GY300" s="7">
        <v>111.075</v>
      </c>
      <c r="GZ300" s="7">
        <v>111.08199999999999</v>
      </c>
      <c r="HA300" s="7">
        <v>9</v>
      </c>
      <c r="HB300" s="7">
        <v>2</v>
      </c>
      <c r="HC300" s="7">
        <v>3</v>
      </c>
      <c r="HD300" s="7">
        <v>3</v>
      </c>
      <c r="HE300" s="7">
        <v>3</v>
      </c>
      <c r="HF300" s="7">
        <v>2</v>
      </c>
      <c r="HG300" s="7">
        <v>5</v>
      </c>
      <c r="HH300" s="7">
        <v>5</v>
      </c>
      <c r="HI300" s="4" t="s">
        <v>346</v>
      </c>
      <c r="HJ300" s="4" t="s">
        <v>347</v>
      </c>
      <c r="HK300" s="8"/>
      <c r="HL300" s="4" t="s">
        <v>3616</v>
      </c>
      <c r="HM300" s="6">
        <v>44273.498680555553</v>
      </c>
      <c r="HN300" s="6">
        <v>44274.607719907406</v>
      </c>
      <c r="HO300" s="7">
        <v>100</v>
      </c>
      <c r="HP300" s="7">
        <v>95821</v>
      </c>
      <c r="HQ300" s="7">
        <v>1</v>
      </c>
      <c r="HR300" s="6">
        <v>44274.607741388892</v>
      </c>
      <c r="HS300" s="4" t="s">
        <v>314</v>
      </c>
      <c r="HT300" s="4" t="s">
        <v>2136</v>
      </c>
      <c r="HU300" s="4" t="s">
        <v>2137</v>
      </c>
      <c r="HV300" s="4" t="s">
        <v>537</v>
      </c>
      <c r="HW300" s="7">
        <v>1</v>
      </c>
      <c r="HX300" s="7">
        <v>0</v>
      </c>
      <c r="HY300" s="7">
        <v>1</v>
      </c>
      <c r="HZ300" s="7">
        <v>3</v>
      </c>
      <c r="IA300" s="7">
        <v>2</v>
      </c>
      <c r="IB300" s="7">
        <v>1</v>
      </c>
      <c r="IC300" s="7">
        <v>5</v>
      </c>
      <c r="ID300" s="7">
        <v>5</v>
      </c>
      <c r="IE300" s="4" t="s">
        <v>3629</v>
      </c>
      <c r="IF300" s="7">
        <v>1</v>
      </c>
      <c r="IG300" s="7">
        <v>2</v>
      </c>
      <c r="IH300" s="4" t="s">
        <v>391</v>
      </c>
      <c r="II300" s="4" t="s">
        <v>391</v>
      </c>
      <c r="IJ300" s="4"/>
      <c r="IK300" s="73">
        <v>1</v>
      </c>
      <c r="IL300" s="73">
        <v>33</v>
      </c>
      <c r="IM300" s="73">
        <v>33</v>
      </c>
      <c r="IN300" s="4"/>
      <c r="IO300" s="73">
        <v>1</v>
      </c>
      <c r="IP300" s="4" t="s">
        <v>3630</v>
      </c>
      <c r="IQ300" s="4" t="s">
        <v>1727</v>
      </c>
      <c r="IR300" s="73">
        <v>22</v>
      </c>
      <c r="IS300" s="4"/>
      <c r="IT300" s="73">
        <v>1</v>
      </c>
      <c r="IU300" s="4" t="s">
        <v>1467</v>
      </c>
      <c r="IV300" s="73">
        <v>21</v>
      </c>
      <c r="IW300" s="4"/>
      <c r="IX300" s="73">
        <v>1</v>
      </c>
      <c r="IY300" s="4" t="s">
        <v>3631</v>
      </c>
      <c r="IZ300" s="4" t="s">
        <v>3632</v>
      </c>
      <c r="JA300" s="73">
        <v>40</v>
      </c>
      <c r="JB300" s="4"/>
      <c r="JC300" s="73">
        <v>1</v>
      </c>
      <c r="JD300" s="73">
        <v>60</v>
      </c>
      <c r="JE300" s="73">
        <v>60</v>
      </c>
      <c r="JF300" s="4"/>
      <c r="JG300" s="73">
        <v>1</v>
      </c>
      <c r="JH300" s="4" t="s">
        <v>3633</v>
      </c>
      <c r="JI300" s="7">
        <v>3</v>
      </c>
      <c r="JJ300" s="7">
        <v>0</v>
      </c>
      <c r="JK300" s="7">
        <v>2</v>
      </c>
      <c r="JL300" s="7">
        <v>1</v>
      </c>
      <c r="JM300" s="4" t="s">
        <v>3634</v>
      </c>
      <c r="JN300" s="7">
        <v>1</v>
      </c>
      <c r="JO300" s="7">
        <v>2</v>
      </c>
      <c r="JP300" s="7">
        <v>2</v>
      </c>
      <c r="JQ300" s="7">
        <v>3</v>
      </c>
      <c r="JR300" s="7">
        <v>1</v>
      </c>
      <c r="JS300" s="4" t="s">
        <v>3635</v>
      </c>
      <c r="JT300" s="7">
        <v>2</v>
      </c>
      <c r="JU300" s="7">
        <v>1</v>
      </c>
      <c r="JV300" s="4" t="s">
        <v>3636</v>
      </c>
      <c r="JW300" s="7">
        <v>2</v>
      </c>
      <c r="JX300" s="7">
        <v>3</v>
      </c>
      <c r="JY300" s="7">
        <v>0</v>
      </c>
      <c r="JZ300" s="7">
        <v>1</v>
      </c>
      <c r="KA300" s="7">
        <v>0</v>
      </c>
      <c r="KB300" s="4" t="s">
        <v>313</v>
      </c>
      <c r="KC300" s="4" t="s">
        <v>313</v>
      </c>
      <c r="KD300" s="7">
        <v>1</v>
      </c>
      <c r="KE300" s="7">
        <v>4.5549999999999997</v>
      </c>
      <c r="KF300" s="7">
        <v>24.933</v>
      </c>
      <c r="KG300" s="7">
        <v>26.294</v>
      </c>
      <c r="KH300" s="7">
        <v>7</v>
      </c>
      <c r="KI300" s="7">
        <v>4</v>
      </c>
      <c r="KJ300" s="7">
        <v>5</v>
      </c>
      <c r="KK300" s="7">
        <v>2</v>
      </c>
      <c r="KL300" s="7">
        <v>2</v>
      </c>
      <c r="KM300" s="7">
        <v>2</v>
      </c>
      <c r="KN300" s="7">
        <v>11</v>
      </c>
      <c r="KO300" s="7">
        <v>2</v>
      </c>
      <c r="KP300" s="4" t="s">
        <v>336</v>
      </c>
      <c r="KQ300" s="4" t="s">
        <v>313</v>
      </c>
      <c r="KR300" s="7">
        <v>0</v>
      </c>
      <c r="KS300" s="4" t="s">
        <v>336</v>
      </c>
      <c r="KT300" s="4" t="s">
        <v>313</v>
      </c>
      <c r="KU300" s="7">
        <v>4</v>
      </c>
      <c r="KV300" s="7">
        <v>4</v>
      </c>
      <c r="KW300" s="7">
        <v>3</v>
      </c>
      <c r="KX300" s="7">
        <v>3</v>
      </c>
      <c r="KY300" s="7">
        <v>4</v>
      </c>
      <c r="KZ300" s="7">
        <v>4</v>
      </c>
      <c r="LA300" s="7">
        <v>4</v>
      </c>
      <c r="LB300" s="7">
        <v>5</v>
      </c>
      <c r="LC300" s="7">
        <v>4</v>
      </c>
      <c r="LD300" s="7">
        <v>3</v>
      </c>
      <c r="LE300" s="7">
        <v>4</v>
      </c>
      <c r="LF300" s="7">
        <v>3</v>
      </c>
      <c r="LG300" s="7">
        <v>4</v>
      </c>
      <c r="LH300" s="7">
        <v>3</v>
      </c>
      <c r="LI300" s="7">
        <v>3</v>
      </c>
      <c r="LJ300" s="7">
        <v>2</v>
      </c>
      <c r="LK300" s="7">
        <v>2</v>
      </c>
      <c r="LL300" s="7">
        <v>1</v>
      </c>
      <c r="LM300" s="7">
        <v>3</v>
      </c>
      <c r="LN300" s="7">
        <v>4</v>
      </c>
      <c r="LO300" s="7">
        <v>3</v>
      </c>
      <c r="LP300" s="7">
        <v>4</v>
      </c>
      <c r="LQ300" s="7">
        <v>4</v>
      </c>
      <c r="LR300" s="7">
        <v>3</v>
      </c>
      <c r="LS300" s="7">
        <v>4</v>
      </c>
      <c r="LT300" s="7">
        <v>5</v>
      </c>
      <c r="LU300" s="7">
        <v>4</v>
      </c>
      <c r="LV300" s="4" t="s">
        <v>3637</v>
      </c>
      <c r="LW300" s="4" t="s">
        <v>1144</v>
      </c>
      <c r="LX300" s="4" t="s">
        <v>3638</v>
      </c>
      <c r="LY300" s="4" t="s">
        <v>3639</v>
      </c>
      <c r="LZ300" s="7">
        <v>52</v>
      </c>
      <c r="MA300">
        <f t="shared" si="233"/>
        <v>16</v>
      </c>
      <c r="MB300">
        <f t="shared" si="234"/>
        <v>17</v>
      </c>
      <c r="MC300">
        <f t="shared" si="235"/>
        <v>13</v>
      </c>
      <c r="MD300">
        <f t="shared" si="236"/>
        <v>15</v>
      </c>
      <c r="ME300">
        <f t="shared" si="266"/>
        <v>45</v>
      </c>
      <c r="MF300">
        <f t="shared" si="267"/>
        <v>2.6666666666666665</v>
      </c>
      <c r="MG300">
        <f t="shared" si="268"/>
        <v>2.8333333333333335</v>
      </c>
      <c r="MH300">
        <f t="shared" si="269"/>
        <v>2.6</v>
      </c>
      <c r="MI300">
        <f t="shared" si="270"/>
        <v>3</v>
      </c>
      <c r="MJ300">
        <f t="shared" si="271"/>
        <v>3.75</v>
      </c>
      <c r="MK300">
        <f t="shared" si="272"/>
        <v>2.4</v>
      </c>
      <c r="ML300">
        <f t="shared" si="273"/>
        <v>1.8</v>
      </c>
      <c r="MM300">
        <f t="shared" si="274"/>
        <v>4</v>
      </c>
      <c r="MN300">
        <f t="shared" si="275"/>
        <v>2</v>
      </c>
      <c r="MO300">
        <f t="shared" si="276"/>
        <v>2.6666666666666665</v>
      </c>
      <c r="MP300">
        <f t="shared" si="277"/>
        <v>1.8333333333333333</v>
      </c>
      <c r="MQ300">
        <f t="shared" si="278"/>
        <v>0.66666666666666663</v>
      </c>
      <c r="MR300">
        <f t="shared" si="279"/>
        <v>2.3333333333333335</v>
      </c>
      <c r="MS300">
        <f t="shared" si="280"/>
        <v>84.428571428571431</v>
      </c>
      <c r="MT300">
        <f t="shared" si="281"/>
        <v>69.714285714285708</v>
      </c>
      <c r="MU300" s="77">
        <f t="shared" si="237"/>
        <v>1</v>
      </c>
      <c r="MV300">
        <f t="shared" si="238"/>
        <v>0</v>
      </c>
      <c r="MW300">
        <v>1</v>
      </c>
      <c r="MX300">
        <v>1</v>
      </c>
      <c r="MY300">
        <f t="shared" si="239"/>
        <v>0</v>
      </c>
      <c r="MZ300">
        <v>1</v>
      </c>
      <c r="NA300">
        <v>1</v>
      </c>
      <c r="NB300">
        <f t="shared" si="240"/>
        <v>1</v>
      </c>
      <c r="NC300">
        <f t="shared" si="241"/>
        <v>0</v>
      </c>
      <c r="ND300">
        <f t="shared" si="242"/>
        <v>0</v>
      </c>
      <c r="NE300">
        <f t="shared" si="243"/>
        <v>0</v>
      </c>
      <c r="NF300">
        <f t="shared" si="244"/>
        <v>1</v>
      </c>
      <c r="NG300">
        <f t="shared" si="245"/>
        <v>1</v>
      </c>
      <c r="NH300">
        <f t="shared" si="246"/>
        <v>1</v>
      </c>
      <c r="NI300">
        <f t="shared" si="247"/>
        <v>1</v>
      </c>
      <c r="NJ300">
        <f t="shared" si="248"/>
        <v>1</v>
      </c>
      <c r="NK300">
        <f t="shared" si="249"/>
        <v>1</v>
      </c>
      <c r="NL300">
        <f t="shared" si="250"/>
        <v>1</v>
      </c>
      <c r="NM300">
        <f t="shared" si="251"/>
        <v>1</v>
      </c>
      <c r="NN300" s="77">
        <f t="shared" si="252"/>
        <v>1</v>
      </c>
      <c r="NO300" s="77">
        <f t="shared" si="253"/>
        <v>0</v>
      </c>
      <c r="NP300" s="77">
        <f t="shared" si="254"/>
        <v>1</v>
      </c>
      <c r="NQ300" s="77">
        <f t="shared" si="255"/>
        <v>1</v>
      </c>
      <c r="NR300" s="77">
        <f t="shared" si="256"/>
        <v>1</v>
      </c>
      <c r="NS300" s="77">
        <f t="shared" si="257"/>
        <v>1</v>
      </c>
      <c r="NT300" s="77">
        <f t="shared" si="258"/>
        <v>1</v>
      </c>
      <c r="NU300" s="77">
        <f t="shared" si="259"/>
        <v>1</v>
      </c>
      <c r="NV300" s="77">
        <f t="shared" si="260"/>
        <v>1</v>
      </c>
      <c r="NW300" s="77" t="e">
        <f>IF(LEN(VLOOKUP(I:I,#REF!, 2, 0))=0, "", VLOOKUP(I:I,#REF!, 2, 0))</f>
        <v>#REF!</v>
      </c>
      <c r="NX300" s="77" t="e">
        <f>IF(LEN(VLOOKUP(I:I,#REF!, 3, 0))=0, "", VLOOKUP(I:I,#REF!, 3, 0))</f>
        <v>#REF!</v>
      </c>
      <c r="NY300" s="77">
        <f t="shared" si="282"/>
        <v>0.66666666666666663</v>
      </c>
      <c r="NZ300" s="77">
        <f t="shared" si="283"/>
        <v>1</v>
      </c>
      <c r="OA300" s="77">
        <f t="shared" si="284"/>
        <v>0</v>
      </c>
      <c r="OB300" s="77">
        <f t="shared" si="291"/>
        <v>0.5</v>
      </c>
      <c r="OC300">
        <f t="shared" si="262"/>
        <v>0.5</v>
      </c>
      <c r="OD300" s="77">
        <f t="shared" si="285"/>
        <v>0.5</v>
      </c>
      <c r="OE300">
        <f t="shared" si="263"/>
        <v>0.93333333333333335</v>
      </c>
      <c r="OF300">
        <f t="shared" si="264"/>
        <v>1</v>
      </c>
      <c r="OG300" t="e">
        <f t="shared" si="286"/>
        <v>#REF!</v>
      </c>
      <c r="OH300">
        <f t="shared" si="265"/>
        <v>0.58333333333333337</v>
      </c>
      <c r="OI300">
        <f t="shared" si="287"/>
        <v>0.25</v>
      </c>
      <c r="OJ300" s="77">
        <f t="shared" si="288"/>
        <v>0.75</v>
      </c>
      <c r="OK300" t="e">
        <f>IF(LEN(VLOOKUP(I:I,#REF!, 2, 0))=0, "", VLOOKUP(I:I,#REF!, 2, 0))</f>
        <v>#REF!</v>
      </c>
      <c r="OL300" t="e">
        <f>IF(LEN(VLOOKUP(I:I,#REF!, 3, 0))=0, "", VLOOKUP(I:I,#REF!, 3, 0))</f>
        <v>#REF!</v>
      </c>
      <c r="OM300">
        <v>3</v>
      </c>
      <c r="ON300">
        <v>1</v>
      </c>
      <c r="OO300" s="1">
        <v>1</v>
      </c>
      <c r="OP300">
        <f t="shared" si="289"/>
        <v>12</v>
      </c>
      <c r="OQ300">
        <v>0</v>
      </c>
      <c r="OR300">
        <v>10</v>
      </c>
      <c r="OS300">
        <f t="shared" si="290"/>
        <v>13</v>
      </c>
    </row>
    <row r="301" spans="1:409" ht="18" customHeight="1">
      <c r="F301" t="s">
        <v>353</v>
      </c>
      <c r="G301">
        <v>1</v>
      </c>
      <c r="H301" s="110" t="s">
        <v>3640</v>
      </c>
      <c r="I301" s="110" t="s">
        <v>3640</v>
      </c>
      <c r="J301" s="5"/>
      <c r="K301" s="6">
        <v>44270.493831018517</v>
      </c>
      <c r="L301" s="6">
        <v>44270.601215277777</v>
      </c>
      <c r="M301" s="7">
        <v>100</v>
      </c>
      <c r="N301" s="7">
        <v>2</v>
      </c>
      <c r="O301" s="73">
        <v>1</v>
      </c>
      <c r="P301" s="4" t="s">
        <v>313</v>
      </c>
      <c r="Q301" s="7">
        <v>9277</v>
      </c>
      <c r="R301" s="7">
        <v>1</v>
      </c>
      <c r="S301" s="6">
        <v>44270.601233217596</v>
      </c>
      <c r="T301" s="4" t="s">
        <v>314</v>
      </c>
      <c r="U301" s="4" t="s">
        <v>2136</v>
      </c>
      <c r="V301" s="4" t="s">
        <v>2137</v>
      </c>
      <c r="W301" s="4" t="s">
        <v>317</v>
      </c>
      <c r="X301" s="7">
        <v>23.297000000000001</v>
      </c>
      <c r="Y301" s="7">
        <v>33.500999999999998</v>
      </c>
      <c r="Z301" s="7">
        <v>37.622999999999998</v>
      </c>
      <c r="AA301" s="7">
        <v>3</v>
      </c>
      <c r="AB301" s="7">
        <v>2</v>
      </c>
      <c r="AC301" s="7">
        <v>2</v>
      </c>
      <c r="AD301" s="7">
        <v>1</v>
      </c>
      <c r="AE301" s="7">
        <v>2</v>
      </c>
      <c r="AF301" s="7">
        <v>1</v>
      </c>
      <c r="AG301" s="7">
        <v>2</v>
      </c>
      <c r="AH301" s="7">
        <v>0</v>
      </c>
      <c r="AI301" s="7">
        <v>3</v>
      </c>
      <c r="AJ301" s="4" t="s">
        <v>3641</v>
      </c>
      <c r="AK301" s="7">
        <v>14.551</v>
      </c>
      <c r="AL301" s="7">
        <v>16.567</v>
      </c>
      <c r="AM301" s="7">
        <v>18.462</v>
      </c>
      <c r="AN301" s="7">
        <v>2</v>
      </c>
      <c r="AO301" s="7">
        <v>3</v>
      </c>
      <c r="AP301" s="7">
        <v>1</v>
      </c>
      <c r="AQ301" s="7">
        <v>0</v>
      </c>
      <c r="AR301" s="7">
        <v>0</v>
      </c>
      <c r="AS301" s="7">
        <v>164.22800000000001</v>
      </c>
      <c r="AT301" s="7">
        <v>0</v>
      </c>
      <c r="AU301" s="7">
        <v>386.50099999999998</v>
      </c>
      <c r="AV301" s="7">
        <v>591.42200000000003</v>
      </c>
      <c r="AW301" s="7">
        <v>606.50400000000002</v>
      </c>
      <c r="AX301" s="7">
        <v>11</v>
      </c>
      <c r="AY301" s="4" t="s">
        <v>3642</v>
      </c>
      <c r="AZ301" s="4" t="s">
        <v>377</v>
      </c>
      <c r="BA301" s="4"/>
      <c r="BB301" s="73">
        <v>1</v>
      </c>
      <c r="BC301" s="4" t="s">
        <v>3643</v>
      </c>
      <c r="BD301" s="7">
        <v>0</v>
      </c>
      <c r="BE301" s="7">
        <v>0</v>
      </c>
      <c r="BF301" s="7">
        <v>595.86099999999999</v>
      </c>
      <c r="BG301" s="7">
        <v>0</v>
      </c>
      <c r="BH301" s="7">
        <v>21.295999999999999</v>
      </c>
      <c r="BI301" s="7">
        <v>42.177999999999997</v>
      </c>
      <c r="BJ301" s="7">
        <v>56.478000000000002</v>
      </c>
      <c r="BK301" s="7">
        <v>4</v>
      </c>
      <c r="BL301" s="4" t="s">
        <v>479</v>
      </c>
      <c r="BM301" s="7">
        <v>100.947</v>
      </c>
      <c r="BN301" s="7">
        <v>100.947</v>
      </c>
      <c r="BO301" s="7">
        <v>152.18899999999999</v>
      </c>
      <c r="BP301" s="7">
        <v>1</v>
      </c>
      <c r="BQ301" s="7">
        <v>97</v>
      </c>
      <c r="BR301" s="7">
        <v>76</v>
      </c>
      <c r="BS301" s="7">
        <v>1515.674</v>
      </c>
      <c r="BT301" s="7">
        <v>1604.587</v>
      </c>
      <c r="BU301" s="7">
        <v>1606.529</v>
      </c>
      <c r="BV301" s="7">
        <v>7</v>
      </c>
      <c r="BW301" s="4" t="s">
        <v>3644</v>
      </c>
      <c r="BX301" s="4" t="s">
        <v>327</v>
      </c>
      <c r="BY301" s="4"/>
      <c r="BZ301" s="73">
        <v>0</v>
      </c>
      <c r="CA301" s="4" t="s">
        <v>3645</v>
      </c>
      <c r="CB301" s="7">
        <v>0</v>
      </c>
      <c r="CC301" s="7">
        <v>0</v>
      </c>
      <c r="CD301" s="7">
        <v>100.462</v>
      </c>
      <c r="CE301" s="7">
        <v>0</v>
      </c>
      <c r="CF301" s="7">
        <v>92</v>
      </c>
      <c r="CG301" s="7">
        <v>84</v>
      </c>
      <c r="CH301" s="7">
        <v>37.941000000000003</v>
      </c>
      <c r="CI301" s="7">
        <v>533.88699999999994</v>
      </c>
      <c r="CJ301" s="7">
        <v>540.41800000000001</v>
      </c>
      <c r="CK301" s="7">
        <v>4</v>
      </c>
      <c r="CL301" s="97" t="s">
        <v>413</v>
      </c>
      <c r="CM301" s="94" t="s">
        <v>3646</v>
      </c>
      <c r="CN301" s="7">
        <v>433.11200000000002</v>
      </c>
      <c r="CO301" s="7">
        <v>433.11200000000002</v>
      </c>
      <c r="CP301" s="7">
        <v>433.64699999999999</v>
      </c>
      <c r="CQ301" s="7">
        <v>1</v>
      </c>
      <c r="CR301" s="7">
        <v>95</v>
      </c>
      <c r="CS301" s="7">
        <v>93</v>
      </c>
      <c r="CT301" s="7">
        <v>1</v>
      </c>
      <c r="CU301" s="7">
        <v>2</v>
      </c>
      <c r="CV301" s="4" t="s">
        <v>3647</v>
      </c>
      <c r="CW301" s="7">
        <v>0</v>
      </c>
      <c r="CX301" s="7">
        <v>0</v>
      </c>
      <c r="CY301" s="7">
        <v>485.404</v>
      </c>
      <c r="CZ301" s="7">
        <v>0</v>
      </c>
      <c r="DA301" s="7">
        <v>5.3170000000000002</v>
      </c>
      <c r="DB301" s="7">
        <v>6.8760000000000003</v>
      </c>
      <c r="DC301" s="7">
        <v>20.481999999999999</v>
      </c>
      <c r="DD301" s="7">
        <v>3</v>
      </c>
      <c r="DE301" s="4" t="s">
        <v>800</v>
      </c>
      <c r="DF301" s="7">
        <v>0</v>
      </c>
      <c r="DG301" s="7">
        <v>0</v>
      </c>
      <c r="DH301" s="7">
        <v>98.385000000000005</v>
      </c>
      <c r="DI301" s="7">
        <v>0</v>
      </c>
      <c r="DJ301" s="7">
        <v>100</v>
      </c>
      <c r="DK301" s="7">
        <v>98</v>
      </c>
      <c r="DL301" s="7">
        <v>16.771999999999998</v>
      </c>
      <c r="DM301" s="7">
        <v>124.398</v>
      </c>
      <c r="DN301" s="7">
        <v>201.54599999999999</v>
      </c>
      <c r="DO301" s="7">
        <v>5</v>
      </c>
      <c r="DP301" s="4" t="s">
        <v>3648</v>
      </c>
      <c r="DQ301" s="4" t="s">
        <v>327</v>
      </c>
      <c r="DR301" s="4"/>
      <c r="DS301" s="73">
        <v>0</v>
      </c>
      <c r="DT301" s="4" t="s">
        <v>3649</v>
      </c>
      <c r="DU301" s="7">
        <v>0</v>
      </c>
      <c r="DV301" s="7">
        <v>0</v>
      </c>
      <c r="DW301" s="7">
        <v>75.88</v>
      </c>
      <c r="DX301" s="7">
        <v>0</v>
      </c>
      <c r="DY301" s="7">
        <v>84</v>
      </c>
      <c r="DZ301" s="7">
        <v>38</v>
      </c>
      <c r="EA301" s="7">
        <v>14.885</v>
      </c>
      <c r="EB301" s="7">
        <v>29.584</v>
      </c>
      <c r="EC301" s="7">
        <v>43.677999999999997</v>
      </c>
      <c r="ED301" s="7">
        <v>2</v>
      </c>
      <c r="EE301" s="94" t="s">
        <v>417</v>
      </c>
      <c r="EF301" s="94" t="s">
        <v>364</v>
      </c>
      <c r="EG301" s="7">
        <v>0</v>
      </c>
      <c r="EH301" s="7">
        <v>0</v>
      </c>
      <c r="EI301" s="7">
        <v>170.56100000000001</v>
      </c>
      <c r="EJ301" s="7">
        <v>0</v>
      </c>
      <c r="EK301" s="7">
        <v>84</v>
      </c>
      <c r="EL301" s="7">
        <v>12</v>
      </c>
      <c r="EM301" s="7">
        <v>0</v>
      </c>
      <c r="EN301" s="7">
        <v>3</v>
      </c>
      <c r="EO301" s="4" t="s">
        <v>418</v>
      </c>
      <c r="EP301" s="7">
        <v>21.428999999999998</v>
      </c>
      <c r="EQ301" s="7">
        <v>32.244</v>
      </c>
      <c r="ER301" s="7">
        <v>33.299999999999997</v>
      </c>
      <c r="ES301" s="7">
        <v>9</v>
      </c>
      <c r="ET301" s="4" t="s">
        <v>419</v>
      </c>
      <c r="EU301" s="7">
        <v>0</v>
      </c>
      <c r="EV301" s="7">
        <v>0</v>
      </c>
      <c r="EW301" s="7">
        <v>543.97400000000005</v>
      </c>
      <c r="EX301" s="7">
        <v>0</v>
      </c>
      <c r="EY301" s="7">
        <v>99</v>
      </c>
      <c r="EZ301" s="7">
        <v>55</v>
      </c>
      <c r="FA301" s="7">
        <v>3.1349999999999998</v>
      </c>
      <c r="FB301" s="7">
        <v>707.69500000000005</v>
      </c>
      <c r="FC301" s="7">
        <v>740.68899999999996</v>
      </c>
      <c r="FD301" s="7">
        <v>11</v>
      </c>
      <c r="FE301" s="4" t="s">
        <v>3650</v>
      </c>
      <c r="FF301" s="7">
        <v>3</v>
      </c>
      <c r="FG301" s="7">
        <v>2</v>
      </c>
      <c r="FH301" s="7">
        <v>0</v>
      </c>
      <c r="FI301" s="7">
        <v>2</v>
      </c>
      <c r="FJ301" s="7">
        <v>1</v>
      </c>
      <c r="FK301" s="7">
        <v>0</v>
      </c>
      <c r="FL301" s="4" t="s">
        <v>336</v>
      </c>
      <c r="FM301" s="4" t="s">
        <v>3651</v>
      </c>
      <c r="FN301" s="7">
        <v>1</v>
      </c>
      <c r="FO301" s="7">
        <v>138.45400000000001</v>
      </c>
      <c r="FP301" s="7">
        <v>204.327</v>
      </c>
      <c r="FQ301" s="7">
        <v>206.05699999999999</v>
      </c>
      <c r="FR301" s="7">
        <v>5</v>
      </c>
      <c r="FS301" s="4" t="s">
        <v>420</v>
      </c>
      <c r="FT301" s="4" t="s">
        <v>323</v>
      </c>
      <c r="FU301" s="4"/>
      <c r="FV301" s="73">
        <v>1</v>
      </c>
      <c r="FW301" s="4" t="s">
        <v>3652</v>
      </c>
      <c r="FX301" s="4" t="s">
        <v>312</v>
      </c>
      <c r="FY301" s="7">
        <v>67.106999999999999</v>
      </c>
      <c r="FZ301" s="7">
        <v>108.596</v>
      </c>
      <c r="GA301" s="7">
        <v>110.765</v>
      </c>
      <c r="GB301" s="7">
        <v>7</v>
      </c>
      <c r="GC301" s="4" t="s">
        <v>3653</v>
      </c>
      <c r="GD301" s="4" t="s">
        <v>909</v>
      </c>
      <c r="GE301" s="4"/>
      <c r="GF301" s="73">
        <v>0</v>
      </c>
      <c r="GG301" s="4" t="s">
        <v>3654</v>
      </c>
      <c r="GH301" s="4" t="s">
        <v>360</v>
      </c>
      <c r="GI301" s="7">
        <v>13.613</v>
      </c>
      <c r="GJ301" s="7">
        <v>42.42</v>
      </c>
      <c r="GK301" s="7">
        <v>68.341999999999999</v>
      </c>
      <c r="GL301" s="7">
        <v>2</v>
      </c>
      <c r="GM301" s="7">
        <v>2</v>
      </c>
      <c r="GN301" s="4" t="s">
        <v>3655</v>
      </c>
      <c r="GO301" s="7">
        <v>134.46100000000001</v>
      </c>
      <c r="GP301" s="7">
        <v>134.46100000000001</v>
      </c>
      <c r="GQ301" s="7">
        <v>135.47999999999999</v>
      </c>
      <c r="GR301" s="7">
        <v>1</v>
      </c>
      <c r="GS301" s="7">
        <v>3</v>
      </c>
      <c r="GT301" s="7">
        <v>0</v>
      </c>
      <c r="GU301" s="7">
        <v>3</v>
      </c>
      <c r="GV301" s="7">
        <v>4</v>
      </c>
      <c r="GW301" s="4" t="s">
        <v>448</v>
      </c>
      <c r="GX301" s="7">
        <v>7.1630000000000003</v>
      </c>
      <c r="GY301" s="7">
        <v>48.552999999999997</v>
      </c>
      <c r="GZ301" s="7">
        <v>50.091999999999999</v>
      </c>
      <c r="HA301" s="7">
        <v>8</v>
      </c>
      <c r="HB301" s="7">
        <v>6</v>
      </c>
      <c r="HC301" s="7">
        <v>3</v>
      </c>
      <c r="HD301" s="7">
        <v>2</v>
      </c>
      <c r="HE301" s="7">
        <v>3</v>
      </c>
      <c r="HF301" s="7">
        <v>3</v>
      </c>
      <c r="HG301" s="7">
        <v>4</v>
      </c>
      <c r="HH301" s="7">
        <v>4</v>
      </c>
      <c r="HI301" s="4" t="s">
        <v>346</v>
      </c>
      <c r="HJ301" s="4" t="s">
        <v>347</v>
      </c>
      <c r="HK301" s="8"/>
      <c r="HL301" s="4" t="s">
        <v>3640</v>
      </c>
      <c r="HM301" s="6">
        <v>44273.474421296298</v>
      </c>
      <c r="HN301" s="6">
        <v>44273.591562499998</v>
      </c>
      <c r="HO301" s="7">
        <v>100</v>
      </c>
      <c r="HP301" s="7">
        <v>10120</v>
      </c>
      <c r="HQ301" s="7">
        <v>1</v>
      </c>
      <c r="HR301" s="6">
        <v>44273.591571759258</v>
      </c>
      <c r="HS301" s="4" t="s">
        <v>314</v>
      </c>
      <c r="HT301" s="4" t="s">
        <v>2136</v>
      </c>
      <c r="HU301" s="4" t="s">
        <v>2137</v>
      </c>
      <c r="HV301" s="4" t="s">
        <v>317</v>
      </c>
      <c r="HW301" s="7">
        <v>0</v>
      </c>
      <c r="HX301" s="7">
        <v>2</v>
      </c>
      <c r="HY301" s="7">
        <v>4</v>
      </c>
      <c r="HZ301" s="7">
        <v>2</v>
      </c>
      <c r="IA301" s="7">
        <v>2</v>
      </c>
      <c r="IB301" s="7">
        <v>3</v>
      </c>
      <c r="IC301" s="7">
        <v>4</v>
      </c>
      <c r="ID301" s="7">
        <v>5</v>
      </c>
      <c r="IE301" s="4" t="s">
        <v>691</v>
      </c>
      <c r="IF301" s="7">
        <v>1</v>
      </c>
      <c r="IG301" s="7">
        <v>2</v>
      </c>
      <c r="IH301" s="4" t="s">
        <v>427</v>
      </c>
      <c r="II301" s="4" t="s">
        <v>391</v>
      </c>
      <c r="IJ301" s="4"/>
      <c r="IK301" s="73">
        <v>1</v>
      </c>
      <c r="IL301" s="4" t="s">
        <v>428</v>
      </c>
      <c r="IM301" s="73">
        <v>33</v>
      </c>
      <c r="IN301" s="4"/>
      <c r="IO301" s="73">
        <v>1</v>
      </c>
      <c r="IP301" s="4" t="s">
        <v>3656</v>
      </c>
      <c r="IQ301" s="4" t="s">
        <v>1727</v>
      </c>
      <c r="IR301" s="73">
        <v>22</v>
      </c>
      <c r="IS301" s="4"/>
      <c r="IT301" s="73">
        <v>1</v>
      </c>
      <c r="IU301" s="4" t="s">
        <v>1467</v>
      </c>
      <c r="IV301" s="73">
        <v>21</v>
      </c>
      <c r="IW301" s="4"/>
      <c r="IX301" s="73">
        <v>1</v>
      </c>
      <c r="IY301" s="4" t="s">
        <v>3657</v>
      </c>
      <c r="IZ301" s="4" t="s">
        <v>435</v>
      </c>
      <c r="JA301" s="73">
        <v>40</v>
      </c>
      <c r="JB301" s="4"/>
      <c r="JC301" s="73">
        <v>1</v>
      </c>
      <c r="JD301" s="4" t="s">
        <v>3658</v>
      </c>
      <c r="JE301" s="73">
        <v>30</v>
      </c>
      <c r="JF301" s="4"/>
      <c r="JG301" s="73">
        <v>0</v>
      </c>
      <c r="JH301" s="4" t="s">
        <v>3659</v>
      </c>
      <c r="JI301" s="7">
        <v>0</v>
      </c>
      <c r="JJ301" s="7">
        <v>1</v>
      </c>
      <c r="JK301" s="7">
        <v>2</v>
      </c>
      <c r="JL301" s="7">
        <v>4</v>
      </c>
      <c r="JM301" s="4" t="s">
        <v>2736</v>
      </c>
      <c r="JN301" s="7">
        <v>1</v>
      </c>
      <c r="JO301" s="7">
        <v>2</v>
      </c>
      <c r="JP301" s="7">
        <v>3</v>
      </c>
      <c r="JQ301" s="7">
        <v>1</v>
      </c>
      <c r="JR301" s="7">
        <v>3</v>
      </c>
      <c r="JS301" s="4" t="s">
        <v>3660</v>
      </c>
      <c r="JT301" s="7">
        <v>2</v>
      </c>
      <c r="JU301" s="7">
        <v>1</v>
      </c>
      <c r="JV301" s="4" t="s">
        <v>3661</v>
      </c>
      <c r="JW301" s="7">
        <v>1</v>
      </c>
      <c r="JX301" s="7">
        <v>2</v>
      </c>
      <c r="JY301" s="7">
        <v>0</v>
      </c>
      <c r="JZ301" s="7">
        <v>1</v>
      </c>
      <c r="KA301" s="7">
        <v>0</v>
      </c>
      <c r="KB301" s="4" t="s">
        <v>336</v>
      </c>
      <c r="KC301" s="4" t="s">
        <v>337</v>
      </c>
      <c r="KD301" s="7">
        <v>1</v>
      </c>
      <c r="KE301" s="7">
        <v>6.0890000000000004</v>
      </c>
      <c r="KF301" s="7">
        <v>26.774999999999999</v>
      </c>
      <c r="KG301" s="7">
        <v>29.510999999999999</v>
      </c>
      <c r="KH301" s="7">
        <v>6</v>
      </c>
      <c r="KI301" s="7">
        <v>2</v>
      </c>
      <c r="KJ301" s="7">
        <v>1</v>
      </c>
      <c r="KK301" s="7">
        <v>2</v>
      </c>
      <c r="KL301" s="7">
        <v>2</v>
      </c>
      <c r="KM301" s="7">
        <v>3</v>
      </c>
      <c r="KN301" s="7">
        <v>11</v>
      </c>
      <c r="KO301" s="7">
        <v>1</v>
      </c>
      <c r="KP301" s="4" t="s">
        <v>322</v>
      </c>
      <c r="KQ301" s="4" t="s">
        <v>313</v>
      </c>
      <c r="KR301" s="7">
        <v>1</v>
      </c>
      <c r="KS301" s="4" t="s">
        <v>312</v>
      </c>
      <c r="KT301" s="4" t="s">
        <v>313</v>
      </c>
      <c r="KU301" s="7">
        <v>4</v>
      </c>
      <c r="KV301" s="7">
        <v>4</v>
      </c>
      <c r="KW301" s="7">
        <v>3</v>
      </c>
      <c r="KX301" s="7">
        <v>3</v>
      </c>
      <c r="KY301" s="7">
        <v>2</v>
      </c>
      <c r="KZ301" s="7">
        <v>4</v>
      </c>
      <c r="LA301" s="7">
        <v>3</v>
      </c>
      <c r="LB301" s="7">
        <v>4</v>
      </c>
      <c r="LC301" s="7">
        <v>4</v>
      </c>
      <c r="LD301" s="7">
        <v>3</v>
      </c>
      <c r="LE301" s="7">
        <v>3</v>
      </c>
      <c r="LF301" s="7">
        <v>4</v>
      </c>
      <c r="LG301" s="7">
        <v>3</v>
      </c>
      <c r="LH301" s="7">
        <v>4</v>
      </c>
      <c r="LI301" s="7">
        <v>5</v>
      </c>
      <c r="LJ301" s="7">
        <v>3</v>
      </c>
      <c r="LK301" s="7">
        <v>4</v>
      </c>
      <c r="LL301" s="7">
        <v>4</v>
      </c>
      <c r="LM301" s="7">
        <v>5</v>
      </c>
      <c r="LN301" s="7">
        <v>3</v>
      </c>
      <c r="LO301" s="7">
        <v>4</v>
      </c>
      <c r="LP301" s="7">
        <v>4</v>
      </c>
      <c r="LQ301" s="7">
        <v>5</v>
      </c>
      <c r="LR301" s="7">
        <v>3</v>
      </c>
      <c r="LS301" s="7">
        <v>4</v>
      </c>
      <c r="LT301" s="7">
        <v>5</v>
      </c>
      <c r="LU301" s="7">
        <v>4</v>
      </c>
      <c r="LV301" s="4" t="s">
        <v>3662</v>
      </c>
      <c r="LW301" s="4" t="s">
        <v>3663</v>
      </c>
      <c r="LX301" s="4" t="s">
        <v>3664</v>
      </c>
      <c r="LY301" s="4" t="s">
        <v>313</v>
      </c>
      <c r="LZ301" s="7">
        <v>48</v>
      </c>
      <c r="MA301">
        <f t="shared" si="233"/>
        <v>9</v>
      </c>
      <c r="MB301">
        <f t="shared" si="234"/>
        <v>20</v>
      </c>
      <c r="MC301">
        <f t="shared" si="235"/>
        <v>17</v>
      </c>
      <c r="MD301">
        <f t="shared" si="236"/>
        <v>10</v>
      </c>
      <c r="ME301">
        <f t="shared" si="266"/>
        <v>41</v>
      </c>
      <c r="MF301">
        <f t="shared" si="267"/>
        <v>1.5</v>
      </c>
      <c r="MG301">
        <f t="shared" si="268"/>
        <v>3.3333333333333335</v>
      </c>
      <c r="MH301">
        <f t="shared" si="269"/>
        <v>3.4</v>
      </c>
      <c r="MI301">
        <f t="shared" si="270"/>
        <v>2</v>
      </c>
      <c r="MJ301">
        <f t="shared" si="271"/>
        <v>3.4166666666666665</v>
      </c>
      <c r="MK301">
        <f t="shared" si="272"/>
        <v>2</v>
      </c>
      <c r="ML301">
        <f t="shared" si="273"/>
        <v>1.2</v>
      </c>
      <c r="MM301">
        <f t="shared" si="274"/>
        <v>3</v>
      </c>
      <c r="MN301">
        <f t="shared" si="275"/>
        <v>0</v>
      </c>
      <c r="MO301">
        <f t="shared" si="276"/>
        <v>2.1666666666666665</v>
      </c>
      <c r="MP301">
        <f t="shared" si="277"/>
        <v>1</v>
      </c>
      <c r="MQ301">
        <f t="shared" si="278"/>
        <v>1</v>
      </c>
      <c r="MR301">
        <f t="shared" si="279"/>
        <v>1</v>
      </c>
      <c r="MS301">
        <f t="shared" si="280"/>
        <v>93</v>
      </c>
      <c r="MT301">
        <f t="shared" si="281"/>
        <v>65.142857142857139</v>
      </c>
      <c r="MU301" s="77">
        <f t="shared" si="237"/>
        <v>1</v>
      </c>
      <c r="MV301">
        <f t="shared" si="238"/>
        <v>0</v>
      </c>
      <c r="MW301">
        <v>1</v>
      </c>
      <c r="MX301">
        <v>1</v>
      </c>
      <c r="MY301">
        <f t="shared" si="239"/>
        <v>0</v>
      </c>
      <c r="MZ301">
        <v>1</v>
      </c>
      <c r="NA301">
        <v>1</v>
      </c>
      <c r="NB301">
        <f t="shared" si="240"/>
        <v>1</v>
      </c>
      <c r="NC301">
        <f t="shared" si="241"/>
        <v>0</v>
      </c>
      <c r="ND301">
        <f t="shared" si="242"/>
        <v>0</v>
      </c>
      <c r="NE301">
        <f t="shared" si="243"/>
        <v>0</v>
      </c>
      <c r="NF301">
        <f t="shared" si="244"/>
        <v>0</v>
      </c>
      <c r="NG301">
        <f t="shared" si="245"/>
        <v>0</v>
      </c>
      <c r="NH301">
        <f t="shared" si="246"/>
        <v>1</v>
      </c>
      <c r="NI301">
        <f t="shared" si="247"/>
        <v>1</v>
      </c>
      <c r="NJ301">
        <f t="shared" si="248"/>
        <v>1</v>
      </c>
      <c r="NK301">
        <f t="shared" si="249"/>
        <v>1</v>
      </c>
      <c r="NL301">
        <f t="shared" si="250"/>
        <v>1</v>
      </c>
      <c r="NM301">
        <f t="shared" si="251"/>
        <v>0</v>
      </c>
      <c r="NN301" s="77">
        <f t="shared" si="252"/>
        <v>1</v>
      </c>
      <c r="NO301" s="77">
        <f t="shared" si="253"/>
        <v>0</v>
      </c>
      <c r="NP301" s="77">
        <f t="shared" si="254"/>
        <v>1</v>
      </c>
      <c r="NQ301" s="77">
        <f t="shared" si="255"/>
        <v>1</v>
      </c>
      <c r="NR301" s="77">
        <f t="shared" si="256"/>
        <v>0</v>
      </c>
      <c r="NS301" s="77">
        <f t="shared" si="257"/>
        <v>0</v>
      </c>
      <c r="NT301" s="77">
        <f t="shared" si="258"/>
        <v>0</v>
      </c>
      <c r="NU301" s="77">
        <f t="shared" si="259"/>
        <v>1</v>
      </c>
      <c r="NV301" s="77">
        <f t="shared" si="260"/>
        <v>1</v>
      </c>
      <c r="NW301" s="77" t="e">
        <f>IF(LEN(VLOOKUP(I:I,#REF!, 2, 0))=0, "", VLOOKUP(I:I,#REF!, 2, 0))</f>
        <v>#REF!</v>
      </c>
      <c r="NX301" s="77" t="e">
        <f>IF(LEN(VLOOKUP(I:I,#REF!, 3, 0))=0, "", VLOOKUP(I:I,#REF!, 3, 0))</f>
        <v>#REF!</v>
      </c>
      <c r="NY301" s="77">
        <f t="shared" si="282"/>
        <v>0.66666666666666663</v>
      </c>
      <c r="NZ301" s="77">
        <f t="shared" si="283"/>
        <v>1</v>
      </c>
      <c r="OA301" s="77">
        <f t="shared" si="284"/>
        <v>0</v>
      </c>
      <c r="OB301" s="77">
        <f t="shared" si="291"/>
        <v>0.16666666666666666</v>
      </c>
      <c r="OC301">
        <f t="shared" si="262"/>
        <v>0.5</v>
      </c>
      <c r="OD301" s="77">
        <f t="shared" si="285"/>
        <v>0</v>
      </c>
      <c r="OE301">
        <f t="shared" si="263"/>
        <v>0.66666666666666663</v>
      </c>
      <c r="OF301">
        <f t="shared" si="264"/>
        <v>0.72727272727272729</v>
      </c>
      <c r="OG301" t="e">
        <f t="shared" si="286"/>
        <v>#REF!</v>
      </c>
      <c r="OH301">
        <f t="shared" si="265"/>
        <v>0.41666666666666669</v>
      </c>
      <c r="OI301">
        <f t="shared" si="287"/>
        <v>0.25</v>
      </c>
      <c r="OJ301" s="77">
        <f t="shared" si="288"/>
        <v>0.5</v>
      </c>
      <c r="OK301" t="e">
        <f>IF(LEN(VLOOKUP(I:I,#REF!, 2, 0))=0, "", VLOOKUP(I:I,#REF!, 2, 0))</f>
        <v>#REF!</v>
      </c>
      <c r="OL301" t="e">
        <f>IF(LEN(VLOOKUP(I:I,#REF!, 3, 0))=0, "", VLOOKUP(I:I,#REF!, 3, 0))</f>
        <v>#REF!</v>
      </c>
      <c r="OM301" t="s">
        <v>353</v>
      </c>
      <c r="ON301" t="s">
        <v>353</v>
      </c>
      <c r="OO301" s="1">
        <v>1</v>
      </c>
      <c r="OP301">
        <f t="shared" si="289"/>
        <v>15</v>
      </c>
      <c r="OQ301">
        <v>0</v>
      </c>
      <c r="OR301">
        <v>10</v>
      </c>
      <c r="OS301">
        <f t="shared" si="290"/>
        <v>9</v>
      </c>
    </row>
    <row r="302" spans="1:409" ht="18" customHeight="1">
      <c r="F302">
        <v>1</v>
      </c>
      <c r="G302">
        <v>1</v>
      </c>
      <c r="H302" s="112" t="s">
        <v>6850</v>
      </c>
      <c r="I302" s="112" t="s">
        <v>6850</v>
      </c>
      <c r="J302" s="22"/>
      <c r="K302" s="23">
        <v>44270.420358796298</v>
      </c>
      <c r="L302" s="23">
        <v>44270.500590277778</v>
      </c>
      <c r="M302" s="24">
        <v>100</v>
      </c>
      <c r="N302" s="24">
        <v>1</v>
      </c>
      <c r="O302" s="74">
        <v>1</v>
      </c>
      <c r="P302" s="25" t="s">
        <v>313</v>
      </c>
      <c r="Q302" s="24">
        <v>6931</v>
      </c>
      <c r="R302" s="24">
        <v>1</v>
      </c>
      <c r="S302" s="23">
        <v>44270.500671585651</v>
      </c>
      <c r="T302" s="25" t="s">
        <v>1394</v>
      </c>
      <c r="U302" s="25" t="s">
        <v>1395</v>
      </c>
      <c r="V302" s="25" t="s">
        <v>811</v>
      </c>
      <c r="W302" s="25" t="s">
        <v>598</v>
      </c>
      <c r="X302" s="24">
        <v>18.582000000000001</v>
      </c>
      <c r="Y302" s="24">
        <v>63.08</v>
      </c>
      <c r="Z302" s="24">
        <v>66.031999999999996</v>
      </c>
      <c r="AA302" s="24">
        <v>2</v>
      </c>
      <c r="AB302" s="24">
        <v>4</v>
      </c>
      <c r="AC302" s="24">
        <v>0</v>
      </c>
      <c r="AD302" s="24">
        <v>0</v>
      </c>
      <c r="AE302" s="24">
        <v>0</v>
      </c>
      <c r="AF302" s="24">
        <v>1</v>
      </c>
      <c r="AG302" s="24">
        <v>0</v>
      </c>
      <c r="AH302" s="24">
        <v>2</v>
      </c>
      <c r="AI302" s="24">
        <v>0</v>
      </c>
      <c r="AJ302" s="25" t="s">
        <v>6851</v>
      </c>
      <c r="AK302" s="24">
        <v>4.0069999999999997</v>
      </c>
      <c r="AL302" s="24">
        <v>11.879</v>
      </c>
      <c r="AM302" s="24">
        <v>14.156000000000001</v>
      </c>
      <c r="AN302" s="24">
        <v>2</v>
      </c>
      <c r="AO302" s="24">
        <v>4</v>
      </c>
      <c r="AP302" s="24">
        <v>0</v>
      </c>
      <c r="AQ302" s="24">
        <v>21.242000000000001</v>
      </c>
      <c r="AR302" s="24">
        <v>21.242000000000001</v>
      </c>
      <c r="AS302" s="24">
        <v>164.125</v>
      </c>
      <c r="AT302" s="24">
        <v>1</v>
      </c>
      <c r="AU302" s="24">
        <v>273.17599999999999</v>
      </c>
      <c r="AV302" s="24">
        <v>627.98</v>
      </c>
      <c r="AW302" s="24">
        <v>631.53200000000004</v>
      </c>
      <c r="AX302" s="24">
        <v>11</v>
      </c>
      <c r="AY302" s="25" t="s">
        <v>653</v>
      </c>
      <c r="AZ302" s="25" t="s">
        <v>377</v>
      </c>
      <c r="BA302" s="25"/>
      <c r="BB302" s="74">
        <v>1</v>
      </c>
      <c r="BC302" s="25" t="s">
        <v>6852</v>
      </c>
      <c r="BD302" s="24">
        <v>0</v>
      </c>
      <c r="BE302" s="24">
        <v>0</v>
      </c>
      <c r="BF302" s="24">
        <v>277.685</v>
      </c>
      <c r="BG302" s="24">
        <v>0</v>
      </c>
      <c r="BH302" s="24">
        <v>3.9319999999999999</v>
      </c>
      <c r="BI302" s="24">
        <v>20.324000000000002</v>
      </c>
      <c r="BJ302" s="24">
        <v>25.326000000000001</v>
      </c>
      <c r="BK302" s="24">
        <v>2</v>
      </c>
      <c r="BL302" s="25" t="s">
        <v>1714</v>
      </c>
      <c r="BM302" s="24">
        <v>0</v>
      </c>
      <c r="BN302" s="24">
        <v>0</v>
      </c>
      <c r="BO302" s="24">
        <v>90.962000000000003</v>
      </c>
      <c r="BP302" s="24">
        <v>0</v>
      </c>
      <c r="BQ302" s="24">
        <v>100</v>
      </c>
      <c r="BR302" s="24">
        <v>100</v>
      </c>
      <c r="BS302" s="24">
        <v>575.12300000000005</v>
      </c>
      <c r="BT302" s="24">
        <v>1471.9670000000001</v>
      </c>
      <c r="BU302" s="24">
        <v>1479.3489999999999</v>
      </c>
      <c r="BV302" s="24">
        <v>29</v>
      </c>
      <c r="BW302" s="25" t="s">
        <v>6853</v>
      </c>
      <c r="BX302" s="25" t="s">
        <v>411</v>
      </c>
      <c r="BY302" s="25"/>
      <c r="BZ302" s="74">
        <v>0</v>
      </c>
      <c r="CA302" s="25" t="s">
        <v>6854</v>
      </c>
      <c r="CB302" s="24">
        <v>0</v>
      </c>
      <c r="CC302" s="24">
        <v>0</v>
      </c>
      <c r="CD302" s="24">
        <v>89.186000000000007</v>
      </c>
      <c r="CE302" s="24">
        <v>0</v>
      </c>
      <c r="CF302" s="24">
        <v>100</v>
      </c>
      <c r="CG302" s="24">
        <v>100</v>
      </c>
      <c r="CH302" s="24">
        <v>63.776000000000003</v>
      </c>
      <c r="CI302" s="24">
        <v>85.116</v>
      </c>
      <c r="CJ302" s="24">
        <v>90.58</v>
      </c>
      <c r="CK302" s="24">
        <v>5</v>
      </c>
      <c r="CL302" s="99" t="s">
        <v>413</v>
      </c>
      <c r="CM302" s="96" t="s">
        <v>414</v>
      </c>
      <c r="CN302" s="24">
        <v>0</v>
      </c>
      <c r="CO302" s="24">
        <v>0</v>
      </c>
      <c r="CP302" s="24">
        <v>260.84699999999998</v>
      </c>
      <c r="CQ302" s="24">
        <v>0</v>
      </c>
      <c r="CR302" s="24">
        <v>100</v>
      </c>
      <c r="CS302" s="24">
        <v>88</v>
      </c>
      <c r="CT302" s="24">
        <v>4</v>
      </c>
      <c r="CU302" s="24">
        <v>0</v>
      </c>
      <c r="CV302" s="25" t="s">
        <v>6855</v>
      </c>
      <c r="CW302" s="24">
        <v>0</v>
      </c>
      <c r="CX302" s="24">
        <v>0</v>
      </c>
      <c r="CY302" s="24">
        <v>286.82299999999998</v>
      </c>
      <c r="CZ302" s="24">
        <v>0</v>
      </c>
      <c r="DA302" s="24">
        <v>3.0939999999999999</v>
      </c>
      <c r="DB302" s="24">
        <v>16.88</v>
      </c>
      <c r="DC302" s="24">
        <v>21.402000000000001</v>
      </c>
      <c r="DD302" s="24">
        <v>2</v>
      </c>
      <c r="DE302" s="25" t="s">
        <v>479</v>
      </c>
      <c r="DF302" s="24">
        <v>0</v>
      </c>
      <c r="DG302" s="24">
        <v>0</v>
      </c>
      <c r="DH302" s="24">
        <v>36.622</v>
      </c>
      <c r="DI302" s="24">
        <v>0</v>
      </c>
      <c r="DJ302" s="24">
        <v>100</v>
      </c>
      <c r="DK302" s="24">
        <v>100</v>
      </c>
      <c r="DL302" s="24">
        <v>392.255</v>
      </c>
      <c r="DM302" s="24">
        <v>547.95299999999997</v>
      </c>
      <c r="DN302" s="24">
        <v>552.03499999999997</v>
      </c>
      <c r="DO302" s="24">
        <v>6</v>
      </c>
      <c r="DP302" s="25" t="s">
        <v>6856</v>
      </c>
      <c r="DQ302" s="25" t="s">
        <v>3754</v>
      </c>
      <c r="DR302" s="25" t="s">
        <v>956</v>
      </c>
      <c r="DS302" s="74">
        <v>1</v>
      </c>
      <c r="DT302" s="25" t="s">
        <v>6857</v>
      </c>
      <c r="DU302" s="24">
        <v>31.167999999999999</v>
      </c>
      <c r="DV302" s="24">
        <v>52.209000000000003</v>
      </c>
      <c r="DW302" s="24">
        <v>71.533000000000001</v>
      </c>
      <c r="DX302" s="24">
        <v>3</v>
      </c>
      <c r="DY302" s="24">
        <v>100</v>
      </c>
      <c r="DZ302" s="24">
        <v>70</v>
      </c>
      <c r="EA302" s="24">
        <v>30.917000000000002</v>
      </c>
      <c r="EB302" s="24">
        <v>63.645000000000003</v>
      </c>
      <c r="EC302" s="24">
        <v>64.777000000000001</v>
      </c>
      <c r="ED302" s="24">
        <v>4</v>
      </c>
      <c r="EE302" s="96" t="s">
        <v>417</v>
      </c>
      <c r="EF302" s="96" t="s">
        <v>364</v>
      </c>
      <c r="EG302" s="24">
        <v>127.755</v>
      </c>
      <c r="EH302" s="24">
        <v>127.755</v>
      </c>
      <c r="EI302" s="24">
        <v>168.82599999999999</v>
      </c>
      <c r="EJ302" s="24">
        <v>1</v>
      </c>
      <c r="EK302" s="24">
        <v>100</v>
      </c>
      <c r="EL302" s="24">
        <v>91</v>
      </c>
      <c r="EM302" s="24">
        <v>4</v>
      </c>
      <c r="EN302" s="24">
        <v>0</v>
      </c>
      <c r="EO302" s="25" t="s">
        <v>6858</v>
      </c>
      <c r="EP302" s="24">
        <v>17.094999999999999</v>
      </c>
      <c r="EQ302" s="24">
        <v>32.725000000000001</v>
      </c>
      <c r="ER302" s="24">
        <v>35.625999999999998</v>
      </c>
      <c r="ES302" s="24">
        <v>3</v>
      </c>
      <c r="ET302" s="25" t="s">
        <v>1246</v>
      </c>
      <c r="EU302" s="24">
        <v>12.981999999999999</v>
      </c>
      <c r="EV302" s="24">
        <v>190.166</v>
      </c>
      <c r="EW302" s="24">
        <v>308.387</v>
      </c>
      <c r="EX302" s="24">
        <v>4</v>
      </c>
      <c r="EY302" s="24">
        <v>100</v>
      </c>
      <c r="EZ302" s="24">
        <v>96</v>
      </c>
      <c r="FA302" s="24">
        <v>6.0190000000000001</v>
      </c>
      <c r="FB302" s="24">
        <v>199.864</v>
      </c>
      <c r="FC302" s="24">
        <v>201.76300000000001</v>
      </c>
      <c r="FD302" s="24">
        <v>10</v>
      </c>
      <c r="FE302" s="25" t="s">
        <v>6859</v>
      </c>
      <c r="FF302" s="24">
        <v>3</v>
      </c>
      <c r="FG302" s="24">
        <v>2</v>
      </c>
      <c r="FH302" s="24">
        <v>4</v>
      </c>
      <c r="FI302" s="24">
        <v>0</v>
      </c>
      <c r="FJ302" s="24">
        <v>1</v>
      </c>
      <c r="FK302" s="24">
        <v>0</v>
      </c>
      <c r="FL302" s="25" t="s">
        <v>313</v>
      </c>
      <c r="FM302" s="25" t="s">
        <v>313</v>
      </c>
      <c r="FN302" s="24">
        <v>1</v>
      </c>
      <c r="FO302" s="24">
        <v>88.468999999999994</v>
      </c>
      <c r="FP302" s="24">
        <v>229.24100000000001</v>
      </c>
      <c r="FQ302" s="24">
        <v>230.39</v>
      </c>
      <c r="FR302" s="24">
        <v>7</v>
      </c>
      <c r="FS302" s="25" t="s">
        <v>420</v>
      </c>
      <c r="FT302" s="25" t="s">
        <v>323</v>
      </c>
      <c r="FU302" s="25"/>
      <c r="FV302" s="74">
        <v>1</v>
      </c>
      <c r="FW302" s="25" t="s">
        <v>6860</v>
      </c>
      <c r="FX302" s="25" t="s">
        <v>339</v>
      </c>
      <c r="FY302" s="24">
        <v>94.334999999999994</v>
      </c>
      <c r="FZ302" s="24">
        <v>430.23899999999998</v>
      </c>
      <c r="GA302" s="24">
        <v>431.488</v>
      </c>
      <c r="GB302" s="24">
        <v>12</v>
      </c>
      <c r="GC302" s="25" t="s">
        <v>1511</v>
      </c>
      <c r="GD302" s="25" t="s">
        <v>368</v>
      </c>
      <c r="GE302" s="25"/>
      <c r="GF302" s="74">
        <v>1</v>
      </c>
      <c r="GG302" s="25" t="s">
        <v>6861</v>
      </c>
      <c r="GH302" s="25" t="s">
        <v>339</v>
      </c>
      <c r="GI302" s="24">
        <v>45.073999999999998</v>
      </c>
      <c r="GJ302" s="24">
        <v>184.79900000000001</v>
      </c>
      <c r="GK302" s="24">
        <v>192.738</v>
      </c>
      <c r="GL302" s="24">
        <v>5</v>
      </c>
      <c r="GM302" s="24">
        <v>1</v>
      </c>
      <c r="GN302" s="25" t="s">
        <v>6862</v>
      </c>
      <c r="GO302" s="24">
        <v>8.9429999999999996</v>
      </c>
      <c r="GP302" s="24">
        <v>98.603999999999999</v>
      </c>
      <c r="GQ302" s="24">
        <v>99.617999999999995</v>
      </c>
      <c r="GR302" s="24">
        <v>5</v>
      </c>
      <c r="GS302" s="24">
        <v>1</v>
      </c>
      <c r="GT302" s="24">
        <v>4</v>
      </c>
      <c r="GU302" s="24">
        <v>0</v>
      </c>
      <c r="GV302" s="24">
        <v>2</v>
      </c>
      <c r="GW302" s="25" t="s">
        <v>336</v>
      </c>
      <c r="GX302" s="24">
        <v>14.398999999999999</v>
      </c>
      <c r="GY302" s="24">
        <v>60.048999999999999</v>
      </c>
      <c r="GZ302" s="24">
        <v>60.869</v>
      </c>
      <c r="HA302" s="24">
        <v>17</v>
      </c>
      <c r="HB302" s="24">
        <v>1</v>
      </c>
      <c r="HC302" s="24">
        <v>1</v>
      </c>
      <c r="HD302" s="24">
        <v>1</v>
      </c>
      <c r="HE302" s="24">
        <v>1</v>
      </c>
      <c r="HF302" s="24">
        <v>2</v>
      </c>
      <c r="HG302" s="24">
        <v>5</v>
      </c>
      <c r="HH302" s="24">
        <v>6</v>
      </c>
      <c r="HI302" s="25" t="s">
        <v>3684</v>
      </c>
      <c r="HJ302" s="25" t="s">
        <v>3685</v>
      </c>
      <c r="HK302" s="8"/>
      <c r="HL302" s="25" t="s">
        <v>6850</v>
      </c>
      <c r="HM302" s="23">
        <v>44273.412835648145</v>
      </c>
      <c r="HN302" s="23">
        <v>44273.460543981484</v>
      </c>
      <c r="HO302" s="24">
        <v>100</v>
      </c>
      <c r="HP302" s="24">
        <v>4121</v>
      </c>
      <c r="HQ302" s="24">
        <v>1</v>
      </c>
      <c r="HR302" s="23">
        <v>44273.460558761573</v>
      </c>
      <c r="HS302" s="25" t="s">
        <v>1394</v>
      </c>
      <c r="HT302" s="25" t="s">
        <v>1397</v>
      </c>
      <c r="HU302" s="25" t="s">
        <v>811</v>
      </c>
      <c r="HV302" s="25" t="s">
        <v>598</v>
      </c>
      <c r="HW302" s="24">
        <v>0</v>
      </c>
      <c r="HX302" s="24">
        <v>1</v>
      </c>
      <c r="HY302" s="24">
        <v>1</v>
      </c>
      <c r="HZ302" s="24">
        <v>1</v>
      </c>
      <c r="IA302" s="24">
        <v>1</v>
      </c>
      <c r="IB302" s="24">
        <v>1</v>
      </c>
      <c r="IC302" s="24">
        <v>1</v>
      </c>
      <c r="ID302" s="24">
        <v>2</v>
      </c>
      <c r="IE302" s="25" t="s">
        <v>6863</v>
      </c>
      <c r="IF302" s="24">
        <v>4</v>
      </c>
      <c r="IG302" s="24">
        <v>0</v>
      </c>
      <c r="IH302" s="25" t="s">
        <v>427</v>
      </c>
      <c r="II302" s="25" t="s">
        <v>391</v>
      </c>
      <c r="IJ302" s="25"/>
      <c r="IK302" s="74">
        <v>1</v>
      </c>
      <c r="IL302" s="25" t="s">
        <v>428</v>
      </c>
      <c r="IM302" s="74">
        <v>33</v>
      </c>
      <c r="IN302" s="25"/>
      <c r="IO302" s="74">
        <v>1</v>
      </c>
      <c r="IP302" s="25" t="s">
        <v>6864</v>
      </c>
      <c r="IQ302" s="25" t="s">
        <v>1727</v>
      </c>
      <c r="IR302" s="74">
        <v>22</v>
      </c>
      <c r="IS302" s="25"/>
      <c r="IT302" s="74">
        <v>1</v>
      </c>
      <c r="IU302" s="25" t="s">
        <v>1467</v>
      </c>
      <c r="IV302" s="74">
        <v>21</v>
      </c>
      <c r="IW302" s="25"/>
      <c r="IX302" s="74">
        <v>1</v>
      </c>
      <c r="IY302" s="25" t="s">
        <v>6865</v>
      </c>
      <c r="IZ302" s="25" t="s">
        <v>435</v>
      </c>
      <c r="JA302" s="74">
        <v>40</v>
      </c>
      <c r="JB302" s="25"/>
      <c r="JC302" s="74">
        <v>1</v>
      </c>
      <c r="JD302" s="25" t="s">
        <v>635</v>
      </c>
      <c r="JE302" s="74">
        <v>60</v>
      </c>
      <c r="JF302" s="25"/>
      <c r="JG302" s="74">
        <v>1</v>
      </c>
      <c r="JH302" s="25" t="s">
        <v>6866</v>
      </c>
      <c r="JI302" s="24">
        <v>4</v>
      </c>
      <c r="JJ302" s="24">
        <v>0</v>
      </c>
      <c r="JK302" s="24">
        <v>2</v>
      </c>
      <c r="JL302" s="24">
        <v>2</v>
      </c>
      <c r="JM302" s="25" t="s">
        <v>6867</v>
      </c>
      <c r="JN302" s="24">
        <v>1</v>
      </c>
      <c r="JO302" s="24">
        <v>2</v>
      </c>
      <c r="JP302" s="24">
        <v>2</v>
      </c>
      <c r="JQ302" s="24">
        <v>3</v>
      </c>
      <c r="JR302" s="24">
        <v>1</v>
      </c>
      <c r="JS302" s="25" t="s">
        <v>6868</v>
      </c>
      <c r="JT302" s="24">
        <v>2</v>
      </c>
      <c r="JU302" s="24">
        <v>1</v>
      </c>
      <c r="JV302" s="25" t="s">
        <v>6869</v>
      </c>
      <c r="JW302" s="24">
        <v>2</v>
      </c>
      <c r="JX302" s="24">
        <v>4</v>
      </c>
      <c r="JY302" s="24">
        <v>0</v>
      </c>
      <c r="JZ302" s="24">
        <v>1</v>
      </c>
      <c r="KA302" s="24">
        <v>0</v>
      </c>
      <c r="KB302" s="25" t="s">
        <v>313</v>
      </c>
      <c r="KC302" s="25" t="s">
        <v>313</v>
      </c>
      <c r="KD302" s="24">
        <v>1</v>
      </c>
      <c r="KE302" s="24">
        <v>6.8940000000000001</v>
      </c>
      <c r="KF302" s="24">
        <v>22.651</v>
      </c>
      <c r="KG302" s="24">
        <v>23.423999999999999</v>
      </c>
      <c r="KH302" s="24">
        <v>7</v>
      </c>
      <c r="KI302" s="24">
        <v>1</v>
      </c>
      <c r="KJ302" s="24">
        <v>1</v>
      </c>
      <c r="KK302" s="24">
        <v>1</v>
      </c>
      <c r="KL302" s="24">
        <v>1</v>
      </c>
      <c r="KM302" s="24">
        <v>1</v>
      </c>
      <c r="KN302" s="24">
        <v>10</v>
      </c>
      <c r="KO302" s="24">
        <v>1</v>
      </c>
      <c r="KP302" s="25" t="s">
        <v>322</v>
      </c>
      <c r="KQ302" s="25" t="s">
        <v>313</v>
      </c>
      <c r="KR302" s="24">
        <v>1</v>
      </c>
      <c r="KS302" s="25" t="s">
        <v>336</v>
      </c>
      <c r="KT302" s="25" t="s">
        <v>313</v>
      </c>
      <c r="KU302" s="24">
        <v>5</v>
      </c>
      <c r="KV302" s="24">
        <v>4</v>
      </c>
      <c r="KW302" s="24">
        <v>5</v>
      </c>
      <c r="KX302" s="24">
        <v>5</v>
      </c>
      <c r="KY302" s="24">
        <v>5</v>
      </c>
      <c r="KZ302" s="24">
        <v>5</v>
      </c>
      <c r="LA302" s="24">
        <v>5</v>
      </c>
      <c r="LB302" s="24">
        <v>5</v>
      </c>
      <c r="LC302" s="24">
        <v>5</v>
      </c>
      <c r="LD302" s="24">
        <v>5</v>
      </c>
      <c r="LE302" s="24">
        <v>5</v>
      </c>
      <c r="LF302" s="24">
        <v>4</v>
      </c>
      <c r="LG302" s="24">
        <v>5</v>
      </c>
      <c r="LH302" s="24">
        <v>2</v>
      </c>
      <c r="LI302" s="24">
        <v>4</v>
      </c>
      <c r="LJ302" s="24">
        <v>3</v>
      </c>
      <c r="LK302" s="24">
        <v>3</v>
      </c>
      <c r="LL302" s="24">
        <v>3</v>
      </c>
      <c r="LM302" s="24">
        <v>2</v>
      </c>
      <c r="LN302" s="24">
        <v>4</v>
      </c>
      <c r="LO302" s="24">
        <v>4</v>
      </c>
      <c r="LP302" s="24">
        <v>5</v>
      </c>
      <c r="LQ302" s="24">
        <v>5</v>
      </c>
      <c r="LR302" s="24">
        <v>4</v>
      </c>
      <c r="LS302" s="24">
        <v>4</v>
      </c>
      <c r="LT302" s="24">
        <v>4</v>
      </c>
      <c r="LU302" s="24">
        <v>4</v>
      </c>
      <c r="LV302" s="25" t="s">
        <v>6870</v>
      </c>
      <c r="LW302" s="25" t="s">
        <v>6871</v>
      </c>
      <c r="LX302" s="25" t="s">
        <v>6872</v>
      </c>
      <c r="LY302" s="25" t="s">
        <v>6873</v>
      </c>
      <c r="LZ302" s="24">
        <v>65</v>
      </c>
      <c r="MA302">
        <f t="shared" si="233"/>
        <v>3</v>
      </c>
      <c r="MB302">
        <f t="shared" si="234"/>
        <v>7</v>
      </c>
      <c r="MC302">
        <f t="shared" si="235"/>
        <v>6</v>
      </c>
      <c r="MD302">
        <f t="shared" si="236"/>
        <v>5</v>
      </c>
      <c r="ME302">
        <f t="shared" si="266"/>
        <v>58</v>
      </c>
      <c r="MF302">
        <f t="shared" si="267"/>
        <v>0.5</v>
      </c>
      <c r="MG302">
        <f t="shared" si="268"/>
        <v>1.1666666666666667</v>
      </c>
      <c r="MH302">
        <f t="shared" si="269"/>
        <v>1.2</v>
      </c>
      <c r="MI302">
        <f t="shared" si="270"/>
        <v>1</v>
      </c>
      <c r="MJ302">
        <f t="shared" si="271"/>
        <v>4.833333333333333</v>
      </c>
      <c r="MK302">
        <f t="shared" si="272"/>
        <v>0</v>
      </c>
      <c r="ML302">
        <f t="shared" si="273"/>
        <v>4</v>
      </c>
      <c r="MM302">
        <f t="shared" si="274"/>
        <v>0</v>
      </c>
      <c r="MN302">
        <f t="shared" si="275"/>
        <v>4</v>
      </c>
      <c r="MO302">
        <f t="shared" si="276"/>
        <v>0</v>
      </c>
      <c r="MP302">
        <f t="shared" si="277"/>
        <v>4</v>
      </c>
      <c r="MQ302">
        <f t="shared" si="278"/>
        <v>0</v>
      </c>
      <c r="MR302">
        <f t="shared" si="279"/>
        <v>4</v>
      </c>
      <c r="MS302">
        <f t="shared" si="280"/>
        <v>100</v>
      </c>
      <c r="MT302">
        <f t="shared" si="281"/>
        <v>92.142857142857139</v>
      </c>
      <c r="MU302" s="77">
        <f t="shared" si="237"/>
        <v>1</v>
      </c>
      <c r="MV302">
        <f t="shared" si="238"/>
        <v>0</v>
      </c>
      <c r="MW302">
        <v>1</v>
      </c>
      <c r="MX302">
        <v>1</v>
      </c>
      <c r="MY302">
        <f t="shared" si="239"/>
        <v>1</v>
      </c>
      <c r="MZ302">
        <v>1</v>
      </c>
      <c r="NA302">
        <v>1</v>
      </c>
      <c r="NB302">
        <f t="shared" si="240"/>
        <v>1</v>
      </c>
      <c r="NC302">
        <f t="shared" si="241"/>
        <v>1</v>
      </c>
      <c r="ND302">
        <f t="shared" si="242"/>
        <v>1</v>
      </c>
      <c r="NE302">
        <f t="shared" si="243"/>
        <v>1</v>
      </c>
      <c r="NF302">
        <f t="shared" si="244"/>
        <v>1</v>
      </c>
      <c r="NG302">
        <f t="shared" si="245"/>
        <v>1</v>
      </c>
      <c r="NH302">
        <f t="shared" si="246"/>
        <v>1</v>
      </c>
      <c r="NI302">
        <f t="shared" si="247"/>
        <v>1</v>
      </c>
      <c r="NJ302">
        <f t="shared" si="248"/>
        <v>1</v>
      </c>
      <c r="NK302">
        <f t="shared" si="249"/>
        <v>1</v>
      </c>
      <c r="NL302">
        <f t="shared" si="250"/>
        <v>1</v>
      </c>
      <c r="NM302">
        <f t="shared" si="251"/>
        <v>1</v>
      </c>
      <c r="NN302" s="77">
        <f t="shared" si="252"/>
        <v>1</v>
      </c>
      <c r="NO302" s="77">
        <f t="shared" si="253"/>
        <v>1</v>
      </c>
      <c r="NP302" s="77">
        <f t="shared" si="254"/>
        <v>1</v>
      </c>
      <c r="NQ302" s="77">
        <f t="shared" si="255"/>
        <v>1</v>
      </c>
      <c r="NR302" s="77">
        <f t="shared" si="256"/>
        <v>1</v>
      </c>
      <c r="NS302" s="77">
        <f t="shared" si="257"/>
        <v>1</v>
      </c>
      <c r="NT302" s="77">
        <f t="shared" si="258"/>
        <v>1</v>
      </c>
      <c r="NU302" s="77">
        <f t="shared" si="259"/>
        <v>1</v>
      </c>
      <c r="NV302" s="77">
        <f t="shared" si="260"/>
        <v>1</v>
      </c>
      <c r="NW302" s="77" t="e">
        <f>IF(LEN(VLOOKUP(I:I,#REF!, 2, 0))=0, "", VLOOKUP(I:I,#REF!, 2, 0))</f>
        <v>#REF!</v>
      </c>
      <c r="NX302" s="77" t="e">
        <f>IF(LEN(VLOOKUP(I:I,#REF!, 3, 0))=0, "", VLOOKUP(I:I,#REF!, 3, 0))</f>
        <v>#REF!</v>
      </c>
      <c r="NY302" s="77">
        <f t="shared" si="282"/>
        <v>0.83333333333333337</v>
      </c>
      <c r="NZ302" s="77">
        <f t="shared" si="283"/>
        <v>1</v>
      </c>
      <c r="OA302" s="77">
        <f t="shared" si="284"/>
        <v>0.5</v>
      </c>
      <c r="OB302" s="77">
        <f t="shared" si="291"/>
        <v>1</v>
      </c>
      <c r="OC302">
        <f t="shared" si="262"/>
        <v>1</v>
      </c>
      <c r="OD302" s="77">
        <f t="shared" si="285"/>
        <v>1</v>
      </c>
      <c r="OE302">
        <f t="shared" si="263"/>
        <v>1</v>
      </c>
      <c r="OF302">
        <f t="shared" si="264"/>
        <v>1</v>
      </c>
      <c r="OG302" t="e">
        <f t="shared" si="286"/>
        <v>#REF!</v>
      </c>
      <c r="OH302">
        <f t="shared" si="265"/>
        <v>0.91666666666666663</v>
      </c>
      <c r="OI302">
        <f t="shared" si="287"/>
        <v>0.75</v>
      </c>
      <c r="OJ302" s="77">
        <f t="shared" si="288"/>
        <v>1</v>
      </c>
      <c r="OK302" t="e">
        <f>IF(LEN(VLOOKUP(I:I,#REF!, 2, 0))=0, "", VLOOKUP(I:I,#REF!, 2, 0))</f>
        <v>#REF!</v>
      </c>
      <c r="OL302" t="e">
        <f>IF(LEN(VLOOKUP(I:I,#REF!, 3, 0))=0, "", VLOOKUP(I:I,#REF!, 3, 0))</f>
        <v>#REF!</v>
      </c>
      <c r="OM302" t="s">
        <v>353</v>
      </c>
      <c r="ON302" t="s">
        <v>353</v>
      </c>
      <c r="OO302" s="1">
        <v>1</v>
      </c>
      <c r="OP302">
        <f t="shared" si="289"/>
        <v>5</v>
      </c>
      <c r="OQ302">
        <v>0</v>
      </c>
      <c r="OR302">
        <v>10</v>
      </c>
      <c r="OS302">
        <f t="shared" si="290"/>
        <v>1</v>
      </c>
    </row>
    <row r="303" spans="1:409" ht="18" customHeight="1">
      <c r="C303">
        <v>1</v>
      </c>
      <c r="E303">
        <v>1</v>
      </c>
      <c r="F303" t="s">
        <v>353</v>
      </c>
      <c r="G303" t="s">
        <v>353</v>
      </c>
      <c r="H303" s="110" t="s">
        <v>3665</v>
      </c>
      <c r="I303" s="110" t="s">
        <v>3665</v>
      </c>
      <c r="J303" s="5"/>
      <c r="K303" s="6">
        <v>44270.407083333332</v>
      </c>
      <c r="L303" s="6">
        <v>44270.546365740738</v>
      </c>
      <c r="M303" s="7">
        <v>82</v>
      </c>
      <c r="N303" s="7">
        <v>2</v>
      </c>
      <c r="O303" s="73">
        <v>1</v>
      </c>
      <c r="P303" s="4" t="s">
        <v>313</v>
      </c>
      <c r="Q303" s="7">
        <v>12033</v>
      </c>
      <c r="R303" s="7">
        <v>0</v>
      </c>
      <c r="S303" s="6">
        <v>44277.546404236113</v>
      </c>
      <c r="T303" s="4" t="s">
        <v>314</v>
      </c>
      <c r="U303" s="4" t="s">
        <v>2136</v>
      </c>
      <c r="V303" s="4" t="s">
        <v>2137</v>
      </c>
      <c r="W303" s="4" t="s">
        <v>675</v>
      </c>
      <c r="X303" s="7">
        <v>52.774999999999999</v>
      </c>
      <c r="Y303" s="7">
        <v>68.59</v>
      </c>
      <c r="Z303" s="7">
        <v>74.837999999999994</v>
      </c>
      <c r="AA303" s="7">
        <v>2</v>
      </c>
      <c r="AB303" s="7">
        <v>2</v>
      </c>
      <c r="AC303" s="7">
        <v>4</v>
      </c>
      <c r="AD303" s="7">
        <v>3</v>
      </c>
      <c r="AE303" s="7">
        <v>3</v>
      </c>
      <c r="AF303" s="7">
        <v>3</v>
      </c>
      <c r="AG303" s="7">
        <v>3</v>
      </c>
      <c r="AH303" s="7">
        <v>3</v>
      </c>
      <c r="AI303" s="7">
        <v>2</v>
      </c>
      <c r="AJ303" s="4" t="s">
        <v>3666</v>
      </c>
      <c r="AK303" s="7">
        <v>8.4860000000000007</v>
      </c>
      <c r="AL303" s="7">
        <v>27.030999999999999</v>
      </c>
      <c r="AM303" s="7">
        <v>29.780999999999999</v>
      </c>
      <c r="AN303" s="7">
        <v>3</v>
      </c>
      <c r="AO303" s="7">
        <v>3</v>
      </c>
      <c r="AP303" s="7">
        <v>1</v>
      </c>
      <c r="AQ303" s="7">
        <v>8.5399999999999991</v>
      </c>
      <c r="AR303" s="7">
        <v>119.10599999999999</v>
      </c>
      <c r="AS303" s="7">
        <v>284.18</v>
      </c>
      <c r="AT303" s="7">
        <v>22</v>
      </c>
      <c r="AU303" s="7">
        <v>266.86500000000001</v>
      </c>
      <c r="AV303" s="7">
        <v>536.33600000000001</v>
      </c>
      <c r="AW303" s="7">
        <v>539.60199999999998</v>
      </c>
      <c r="AX303" s="7">
        <v>6</v>
      </c>
      <c r="AY303" s="4" t="s">
        <v>479</v>
      </c>
      <c r="AZ303" s="4" t="s">
        <v>377</v>
      </c>
      <c r="BA303" s="4"/>
      <c r="BB303" s="73">
        <v>1</v>
      </c>
      <c r="BC303" s="4" t="s">
        <v>3667</v>
      </c>
      <c r="BD303" s="7">
        <v>7.3540000000000001</v>
      </c>
      <c r="BE303" s="7">
        <v>952.94399999999996</v>
      </c>
      <c r="BF303" s="7">
        <v>1043.556</v>
      </c>
      <c r="BG303" s="7">
        <v>21</v>
      </c>
      <c r="BH303" s="7">
        <v>16.718</v>
      </c>
      <c r="BI303" s="7">
        <v>38.029000000000003</v>
      </c>
      <c r="BJ303" s="7">
        <v>94.884</v>
      </c>
      <c r="BK303" s="7">
        <v>2</v>
      </c>
      <c r="BL303" s="4" t="s">
        <v>479</v>
      </c>
      <c r="BM303" s="7">
        <v>0</v>
      </c>
      <c r="BN303" s="7">
        <v>0</v>
      </c>
      <c r="BO303" s="7">
        <v>74.73</v>
      </c>
      <c r="BP303" s="7">
        <v>0</v>
      </c>
      <c r="BQ303" s="7">
        <v>88</v>
      </c>
      <c r="BR303" s="7">
        <v>80</v>
      </c>
      <c r="BS303" s="7">
        <v>185.518</v>
      </c>
      <c r="BT303" s="7">
        <v>295.00599999999997</v>
      </c>
      <c r="BU303" s="7">
        <v>313.916</v>
      </c>
      <c r="BV303" s="7">
        <v>3</v>
      </c>
      <c r="BW303" s="4" t="s">
        <v>480</v>
      </c>
      <c r="BX303" s="4" t="s">
        <v>411</v>
      </c>
      <c r="BY303" s="4"/>
      <c r="BZ303" s="73">
        <v>0</v>
      </c>
      <c r="CA303" s="4" t="s">
        <v>3668</v>
      </c>
      <c r="CB303" s="7">
        <v>8.4809999999999999</v>
      </c>
      <c r="CC303" s="7">
        <v>8.4809999999999999</v>
      </c>
      <c r="CD303" s="7">
        <v>50.093000000000004</v>
      </c>
      <c r="CE303" s="7">
        <v>1</v>
      </c>
      <c r="CF303" s="7">
        <v>76</v>
      </c>
      <c r="CG303" s="7">
        <v>70</v>
      </c>
      <c r="CH303" s="7">
        <v>114.762</v>
      </c>
      <c r="CI303" s="7">
        <v>125.337</v>
      </c>
      <c r="CJ303" s="7">
        <v>136.608</v>
      </c>
      <c r="CK303" s="7">
        <v>2</v>
      </c>
      <c r="CL303" s="97" t="s">
        <v>413</v>
      </c>
      <c r="CM303" s="94" t="s">
        <v>414</v>
      </c>
      <c r="CN303" s="7">
        <v>14.333</v>
      </c>
      <c r="CO303" s="7">
        <v>14.333</v>
      </c>
      <c r="CP303" s="7">
        <v>142.70099999999999</v>
      </c>
      <c r="CQ303" s="7">
        <v>1</v>
      </c>
      <c r="CR303" s="7">
        <v>56</v>
      </c>
      <c r="CS303" s="7">
        <v>42</v>
      </c>
      <c r="CT303" s="7">
        <v>3</v>
      </c>
      <c r="CU303" s="7">
        <v>2</v>
      </c>
      <c r="CV303" s="4" t="s">
        <v>3669</v>
      </c>
      <c r="CW303" s="7">
        <v>199.70599999999999</v>
      </c>
      <c r="CX303" s="7">
        <v>270.58499999999998</v>
      </c>
      <c r="CY303" s="7">
        <v>394.73500000000001</v>
      </c>
      <c r="CZ303" s="7">
        <v>21</v>
      </c>
      <c r="DA303" s="7">
        <v>3.613</v>
      </c>
      <c r="DB303" s="7">
        <v>22.768000000000001</v>
      </c>
      <c r="DC303" s="7">
        <v>29.672000000000001</v>
      </c>
      <c r="DD303" s="7">
        <v>5</v>
      </c>
      <c r="DE303" s="4" t="s">
        <v>377</v>
      </c>
      <c r="DF303" s="7">
        <v>0</v>
      </c>
      <c r="DG303" s="7">
        <v>0</v>
      </c>
      <c r="DH303" s="7">
        <v>39.956000000000003</v>
      </c>
      <c r="DI303" s="7">
        <v>0</v>
      </c>
      <c r="DJ303" s="7">
        <v>81</v>
      </c>
      <c r="DK303" s="7">
        <v>68</v>
      </c>
      <c r="DL303" s="7">
        <v>566.66200000000003</v>
      </c>
      <c r="DM303" s="7">
        <v>622.63900000000001</v>
      </c>
      <c r="DN303" s="7">
        <v>623.64499999999998</v>
      </c>
      <c r="DO303" s="7">
        <v>4</v>
      </c>
      <c r="DP303" s="4" t="s">
        <v>480</v>
      </c>
      <c r="DQ303" s="4" t="s">
        <v>411</v>
      </c>
      <c r="DR303" s="4"/>
      <c r="DS303" s="73">
        <v>0</v>
      </c>
      <c r="DT303" s="4" t="s">
        <v>3670</v>
      </c>
      <c r="DU303" s="7">
        <v>0</v>
      </c>
      <c r="DV303" s="7">
        <v>0</v>
      </c>
      <c r="DW303" s="7">
        <v>87.256</v>
      </c>
      <c r="DX303" s="7">
        <v>0</v>
      </c>
      <c r="DY303" s="7">
        <v>69</v>
      </c>
      <c r="DZ303" s="7">
        <v>60</v>
      </c>
      <c r="EA303" s="7">
        <v>98.710999999999999</v>
      </c>
      <c r="EB303" s="7">
        <v>107.398</v>
      </c>
      <c r="EC303" s="7">
        <v>164.47200000000001</v>
      </c>
      <c r="ED303" s="7">
        <v>2</v>
      </c>
      <c r="EE303" s="94" t="s">
        <v>417</v>
      </c>
      <c r="EF303" s="94" t="s">
        <v>3671</v>
      </c>
      <c r="EG303" s="7">
        <v>0</v>
      </c>
      <c r="EH303" s="7">
        <v>0</v>
      </c>
      <c r="EI303" s="7">
        <v>325.92500000000001</v>
      </c>
      <c r="EJ303" s="7">
        <v>0</v>
      </c>
      <c r="EK303" s="7">
        <v>66</v>
      </c>
      <c r="EL303" s="7">
        <v>66</v>
      </c>
      <c r="EM303" s="7">
        <v>3</v>
      </c>
      <c r="EN303" s="7">
        <v>1</v>
      </c>
      <c r="EO303" s="4" t="s">
        <v>3672</v>
      </c>
      <c r="EP303" s="7">
        <v>16.234999999999999</v>
      </c>
      <c r="EQ303" s="7">
        <v>16.234999999999999</v>
      </c>
      <c r="ER303" s="7">
        <v>17.823</v>
      </c>
      <c r="ES303" s="7">
        <v>1</v>
      </c>
      <c r="ET303" s="4" t="s">
        <v>326</v>
      </c>
      <c r="EU303" s="4" t="s">
        <v>353</v>
      </c>
      <c r="EV303" s="4" t="s">
        <v>353</v>
      </c>
      <c r="EW303" s="4" t="s">
        <v>353</v>
      </c>
      <c r="EX303" s="4" t="s">
        <v>353</v>
      </c>
      <c r="EY303" s="4" t="s">
        <v>353</v>
      </c>
      <c r="EZ303" s="4" t="s">
        <v>353</v>
      </c>
      <c r="FA303" s="4" t="s">
        <v>353</v>
      </c>
      <c r="FB303" s="4" t="s">
        <v>353</v>
      </c>
      <c r="FC303" s="4" t="s">
        <v>353</v>
      </c>
      <c r="FD303" s="4" t="s">
        <v>353</v>
      </c>
      <c r="FE303" s="4" t="s">
        <v>353</v>
      </c>
      <c r="FF303" s="4" t="s">
        <v>353</v>
      </c>
      <c r="FG303" s="4" t="s">
        <v>353</v>
      </c>
      <c r="FH303" s="4" t="s">
        <v>353</v>
      </c>
      <c r="FI303" s="4" t="s">
        <v>353</v>
      </c>
      <c r="FJ303" s="4" t="s">
        <v>353</v>
      </c>
      <c r="FK303" s="4" t="s">
        <v>353</v>
      </c>
      <c r="FL303" s="4" t="s">
        <v>353</v>
      </c>
      <c r="FM303" s="4" t="s">
        <v>353</v>
      </c>
      <c r="FN303" s="4" t="s">
        <v>353</v>
      </c>
      <c r="FO303" s="4" t="s">
        <v>353</v>
      </c>
      <c r="FP303" s="4" t="s">
        <v>353</v>
      </c>
      <c r="FQ303" s="4" t="s">
        <v>353</v>
      </c>
      <c r="FR303" s="4" t="s">
        <v>353</v>
      </c>
      <c r="FS303" s="4" t="s">
        <v>353</v>
      </c>
      <c r="FT303" s="4" t="s">
        <v>320</v>
      </c>
      <c r="FU303" s="4"/>
      <c r="FV303" s="73">
        <v>-999</v>
      </c>
      <c r="FW303" s="4" t="s">
        <v>353</v>
      </c>
      <c r="FX303" s="4" t="s">
        <v>353</v>
      </c>
      <c r="FY303" s="4" t="s">
        <v>353</v>
      </c>
      <c r="FZ303" s="4" t="s">
        <v>353</v>
      </c>
      <c r="GA303" s="4" t="s">
        <v>353</v>
      </c>
      <c r="GB303" s="4" t="s">
        <v>353</v>
      </c>
      <c r="GC303" s="4" t="s">
        <v>353</v>
      </c>
      <c r="GD303" s="4" t="s">
        <v>320</v>
      </c>
      <c r="GE303" s="4"/>
      <c r="GF303" s="73">
        <v>-999</v>
      </c>
      <c r="GG303" s="4" t="s">
        <v>353</v>
      </c>
      <c r="GH303" s="4" t="s">
        <v>353</v>
      </c>
      <c r="GI303" s="4" t="s">
        <v>353</v>
      </c>
      <c r="GJ303" s="4" t="s">
        <v>353</v>
      </c>
      <c r="GK303" s="4" t="s">
        <v>353</v>
      </c>
      <c r="GL303" s="4" t="s">
        <v>353</v>
      </c>
      <c r="GM303" s="4" t="s">
        <v>353</v>
      </c>
      <c r="GN303" s="4" t="s">
        <v>353</v>
      </c>
      <c r="GO303" s="4" t="s">
        <v>353</v>
      </c>
      <c r="GP303" s="4" t="s">
        <v>353</v>
      </c>
      <c r="GQ303" s="4" t="s">
        <v>353</v>
      </c>
      <c r="GR303" s="4" t="s">
        <v>353</v>
      </c>
      <c r="GS303" s="4" t="s">
        <v>353</v>
      </c>
      <c r="GT303" s="4" t="s">
        <v>353</v>
      </c>
      <c r="GU303" s="4" t="s">
        <v>353</v>
      </c>
      <c r="GV303" s="4" t="s">
        <v>353</v>
      </c>
      <c r="GW303" s="4" t="s">
        <v>353</v>
      </c>
      <c r="GX303" s="4" t="s">
        <v>353</v>
      </c>
      <c r="GY303" s="4" t="s">
        <v>353</v>
      </c>
      <c r="GZ303" s="4" t="s">
        <v>353</v>
      </c>
      <c r="HA303" s="4" t="s">
        <v>353</v>
      </c>
      <c r="HB303" s="4" t="s">
        <v>353</v>
      </c>
      <c r="HC303" s="4" t="s">
        <v>353</v>
      </c>
      <c r="HD303" s="4" t="s">
        <v>353</v>
      </c>
      <c r="HE303" s="4" t="s">
        <v>353</v>
      </c>
      <c r="HF303" s="4" t="s">
        <v>353</v>
      </c>
      <c r="HG303" s="4" t="s">
        <v>353</v>
      </c>
      <c r="HH303" s="4" t="s">
        <v>353</v>
      </c>
      <c r="HI303" s="4" t="s">
        <v>346</v>
      </c>
      <c r="HJ303" s="4" t="s">
        <v>347</v>
      </c>
      <c r="HK303" s="8"/>
      <c r="HL303" s="4" t="s">
        <v>3665</v>
      </c>
      <c r="HM303" s="9"/>
      <c r="HN303" s="9"/>
      <c r="HO303" s="9"/>
      <c r="HP303" s="9"/>
      <c r="HQ303" s="9"/>
      <c r="HR303" s="9"/>
      <c r="HS303" s="9"/>
      <c r="HT303" s="9"/>
      <c r="HU303" s="9"/>
      <c r="HV303" s="9"/>
      <c r="HW303" s="9"/>
      <c r="HX303" s="9"/>
      <c r="HY303" s="9"/>
      <c r="HZ303" s="9"/>
      <c r="IA303" s="9"/>
      <c r="IB303" s="9"/>
      <c r="IC303" s="9"/>
      <c r="ID303" s="9"/>
      <c r="IE303" s="9"/>
      <c r="IF303" s="9"/>
      <c r="IG303" s="9"/>
      <c r="IH303" s="9"/>
      <c r="II303" s="9" t="s">
        <v>320</v>
      </c>
      <c r="IJ303" s="9"/>
      <c r="IK303" s="7">
        <v>-999</v>
      </c>
      <c r="IL303" s="9"/>
      <c r="IM303" s="9" t="s">
        <v>320</v>
      </c>
      <c r="IN303" s="9"/>
      <c r="IO303" s="73">
        <v>-999</v>
      </c>
      <c r="IP303" s="9"/>
      <c r="IQ303" s="9"/>
      <c r="IR303" s="9" t="s">
        <v>320</v>
      </c>
      <c r="IS303" s="9"/>
      <c r="IT303" s="7">
        <v>-999</v>
      </c>
      <c r="IU303" s="9"/>
      <c r="IV303" s="9" t="s">
        <v>320</v>
      </c>
      <c r="IW303" s="9"/>
      <c r="IX303" s="7">
        <v>-999</v>
      </c>
      <c r="IY303" s="9"/>
      <c r="IZ303" s="9"/>
      <c r="JA303" s="9" t="s">
        <v>320</v>
      </c>
      <c r="JB303" s="9"/>
      <c r="JC303" s="7">
        <v>-999</v>
      </c>
      <c r="JD303" s="9"/>
      <c r="JE303" s="9" t="s">
        <v>320</v>
      </c>
      <c r="JF303" s="9"/>
      <c r="JG303" s="7">
        <v>-999</v>
      </c>
      <c r="JH303" s="9"/>
      <c r="JI303" s="9"/>
      <c r="JJ303" s="9"/>
      <c r="JK303" s="9"/>
      <c r="JL303" s="9"/>
      <c r="JM303" s="9"/>
      <c r="JN303" s="9"/>
      <c r="JO303" s="9"/>
      <c r="JP303" s="9"/>
      <c r="JQ303" s="9"/>
      <c r="JR303" s="9"/>
      <c r="JS303" s="9"/>
      <c r="JT303" s="9"/>
      <c r="JU303" s="9"/>
      <c r="JV303" s="9"/>
      <c r="JW303" s="9"/>
      <c r="JX303" s="9"/>
      <c r="JY303" s="9"/>
      <c r="JZ303" s="9"/>
      <c r="KA303" s="9"/>
      <c r="KB303" s="9"/>
      <c r="KC303" s="9"/>
      <c r="KD303" s="9"/>
      <c r="KE303" s="9"/>
      <c r="KF303" s="9"/>
      <c r="KG303" s="9"/>
      <c r="KH303" s="9"/>
      <c r="KI303" s="9"/>
      <c r="KJ303" s="9"/>
      <c r="KK303" s="9"/>
      <c r="KL303" s="9"/>
      <c r="KM303" s="9"/>
      <c r="KN303" s="9"/>
      <c r="KO303" s="9"/>
      <c r="KP303" s="9"/>
      <c r="KQ303" s="9"/>
      <c r="KR303" s="9"/>
      <c r="KS303" s="9"/>
      <c r="KT303" s="9"/>
      <c r="KU303" s="9"/>
      <c r="KV303" s="9"/>
      <c r="KW303" s="9"/>
      <c r="KX303" s="9"/>
      <c r="KY303" s="9"/>
      <c r="KZ303" s="9"/>
      <c r="LA303" s="9"/>
      <c r="LB303" s="9"/>
      <c r="LC303" s="9"/>
      <c r="LD303" s="9"/>
      <c r="LE303" s="9"/>
      <c r="LF303" s="9"/>
      <c r="LG303" s="9"/>
      <c r="LH303" s="9"/>
      <c r="LI303" s="9"/>
      <c r="LJ303" s="9"/>
      <c r="LK303" s="9"/>
      <c r="LL303" s="9"/>
      <c r="LM303" s="9"/>
      <c r="LN303" s="9"/>
      <c r="LO303" s="9"/>
      <c r="LP303" s="9"/>
      <c r="LQ303" s="9"/>
      <c r="LR303" s="9"/>
      <c r="LS303" s="9"/>
      <c r="LT303" s="9"/>
      <c r="LU303" s="9"/>
      <c r="LV303" s="9"/>
      <c r="LW303" s="9"/>
      <c r="LX303" s="9"/>
      <c r="LY303" s="9"/>
      <c r="LZ303" s="9"/>
      <c r="MA303">
        <f t="shared" si="233"/>
        <v>17</v>
      </c>
      <c r="MB303" t="str">
        <f t="shared" si="234"/>
        <v/>
      </c>
      <c r="MC303" t="str">
        <f t="shared" si="235"/>
        <v/>
      </c>
      <c r="MD303" t="str">
        <f t="shared" si="236"/>
        <v/>
      </c>
      <c r="ME303" t="str">
        <f t="shared" si="266"/>
        <v/>
      </c>
      <c r="MF303">
        <f t="shared" si="267"/>
        <v>2.8333333333333335</v>
      </c>
      <c r="MG303" t="str">
        <f t="shared" si="268"/>
        <v/>
      </c>
      <c r="MH303" t="str">
        <f t="shared" si="269"/>
        <v/>
      </c>
      <c r="MI303" t="str">
        <f t="shared" si="270"/>
        <v/>
      </c>
      <c r="MJ303" t="str">
        <f t="shared" si="271"/>
        <v/>
      </c>
      <c r="MK303">
        <f t="shared" si="272"/>
        <v>2</v>
      </c>
      <c r="ML303">
        <f t="shared" si="273"/>
        <v>2.75</v>
      </c>
      <c r="MM303" t="str">
        <f t="shared" si="274"/>
        <v/>
      </c>
      <c r="MN303" t="str">
        <f t="shared" si="275"/>
        <v/>
      </c>
      <c r="MO303">
        <f t="shared" si="276"/>
        <v>2</v>
      </c>
      <c r="MP303">
        <f t="shared" si="277"/>
        <v>2.75</v>
      </c>
      <c r="MQ303" t="str">
        <f t="shared" si="278"/>
        <v/>
      </c>
      <c r="MR303" t="str">
        <f t="shared" si="279"/>
        <v/>
      </c>
      <c r="MS303">
        <f t="shared" si="280"/>
        <v>72.666666666666671</v>
      </c>
      <c r="MT303">
        <f t="shared" si="281"/>
        <v>64.333333333333329</v>
      </c>
      <c r="MU303" s="77">
        <f t="shared" si="237"/>
        <v>1</v>
      </c>
      <c r="MV303">
        <f t="shared" si="238"/>
        <v>0</v>
      </c>
      <c r="MW303">
        <v>1</v>
      </c>
      <c r="MX303">
        <v>1</v>
      </c>
      <c r="MY303">
        <f t="shared" si="239"/>
        <v>0</v>
      </c>
      <c r="MZ303">
        <v>1</v>
      </c>
      <c r="NA303">
        <v>1</v>
      </c>
      <c r="NB303" t="str">
        <f t="shared" si="240"/>
        <v/>
      </c>
      <c r="NC303" t="str">
        <f t="shared" si="241"/>
        <v/>
      </c>
      <c r="ND303" t="str">
        <f t="shared" si="242"/>
        <v/>
      </c>
      <c r="NE303" t="str">
        <f t="shared" si="243"/>
        <v/>
      </c>
      <c r="NF303" t="str">
        <f t="shared" si="244"/>
        <v/>
      </c>
      <c r="NG303" t="str">
        <f t="shared" si="245"/>
        <v/>
      </c>
      <c r="NH303" t="str">
        <f t="shared" si="246"/>
        <v/>
      </c>
      <c r="NI303" t="str">
        <f t="shared" si="247"/>
        <v/>
      </c>
      <c r="NJ303" t="str">
        <f t="shared" si="248"/>
        <v/>
      </c>
      <c r="NK303" t="str">
        <f t="shared" si="249"/>
        <v/>
      </c>
      <c r="NL303" t="str">
        <f t="shared" si="250"/>
        <v/>
      </c>
      <c r="NM303" t="str">
        <f t="shared" si="251"/>
        <v/>
      </c>
      <c r="NN303" s="77" t="str">
        <f t="shared" si="252"/>
        <v/>
      </c>
      <c r="NO303" s="77" t="str">
        <f t="shared" si="253"/>
        <v/>
      </c>
      <c r="NP303" s="77" t="str">
        <f t="shared" si="254"/>
        <v/>
      </c>
      <c r="NQ303" s="77" t="str">
        <f t="shared" si="255"/>
        <v/>
      </c>
      <c r="NR303" s="77" t="str">
        <f t="shared" si="256"/>
        <v/>
      </c>
      <c r="NS303" s="77" t="str">
        <f t="shared" si="257"/>
        <v/>
      </c>
      <c r="NT303" s="77" t="str">
        <f t="shared" si="258"/>
        <v/>
      </c>
      <c r="NU303" s="77" t="str">
        <f t="shared" si="259"/>
        <v/>
      </c>
      <c r="NV303" s="77" t="str">
        <f t="shared" si="260"/>
        <v/>
      </c>
      <c r="NW303" s="77" t="e">
        <f>IF(LEN(VLOOKUP(I:I,#REF!, 2, 0))=0, "", VLOOKUP(I:I,#REF!, 2, 0))</f>
        <v>#REF!</v>
      </c>
      <c r="NX303" s="77" t="e">
        <f>IF(LEN(VLOOKUP(I:I,#REF!, 3, 0))=0, "", VLOOKUP(I:I,#REF!, 3, 0))</f>
        <v>#REF!</v>
      </c>
      <c r="NY303" s="77">
        <f t="shared" si="282"/>
        <v>0.66666666666666663</v>
      </c>
      <c r="NZ303" s="77">
        <f t="shared" si="283"/>
        <v>1</v>
      </c>
      <c r="OA303" s="77">
        <f t="shared" si="284"/>
        <v>0</v>
      </c>
      <c r="OB303" s="77" t="str">
        <f t="shared" si="291"/>
        <v/>
      </c>
      <c r="OC303" t="str">
        <f t="shared" si="262"/>
        <v/>
      </c>
      <c r="OD303" s="77" t="str">
        <f t="shared" si="285"/>
        <v/>
      </c>
      <c r="OE303" t="str">
        <f t="shared" si="263"/>
        <v/>
      </c>
      <c r="OF303" t="str">
        <f t="shared" si="264"/>
        <v/>
      </c>
      <c r="OG303" t="str">
        <f t="shared" si="286"/>
        <v/>
      </c>
      <c r="OH303">
        <f t="shared" si="265"/>
        <v>0.66666666666666663</v>
      </c>
      <c r="OI303">
        <f t="shared" si="287"/>
        <v>0</v>
      </c>
      <c r="OJ303" s="77">
        <f t="shared" si="288"/>
        <v>1</v>
      </c>
      <c r="OK303" t="e">
        <f>IF(LEN(VLOOKUP(I:I,#REF!, 2, 0))=0, "", VLOOKUP(I:I,#REF!, 2, 0))</f>
        <v>#REF!</v>
      </c>
      <c r="OL303" t="e">
        <f>IF(LEN(VLOOKUP(I:I,#REF!, 3, 0))=0, "", VLOOKUP(I:I,#REF!, 3, 0))</f>
        <v>#REF!</v>
      </c>
      <c r="OM303" t="s">
        <v>353</v>
      </c>
      <c r="ON303" t="s">
        <v>353</v>
      </c>
      <c r="OO303" s="161">
        <v>1</v>
      </c>
      <c r="OP303" t="str">
        <f t="shared" si="289"/>
        <v/>
      </c>
      <c r="OQ303">
        <v>0</v>
      </c>
      <c r="OR303">
        <v>10</v>
      </c>
      <c r="OS303">
        <f t="shared" si="290"/>
        <v>14</v>
      </c>
    </row>
    <row r="304" spans="1:409" s="105" customFormat="1" ht="18" customHeight="1" thickBot="1">
      <c r="F304" s="105">
        <v>1</v>
      </c>
      <c r="G304" s="105">
        <v>1</v>
      </c>
      <c r="H304" s="114" t="s">
        <v>6874</v>
      </c>
      <c r="I304" s="114" t="s">
        <v>6874</v>
      </c>
      <c r="J304" s="115"/>
      <c r="K304" s="116">
        <v>44270.407939814817</v>
      </c>
      <c r="L304" s="116">
        <v>44270.527881944443</v>
      </c>
      <c r="M304" s="117">
        <v>100</v>
      </c>
      <c r="N304" s="117">
        <v>1</v>
      </c>
      <c r="O304" s="118">
        <v>1</v>
      </c>
      <c r="P304" s="119" t="s">
        <v>313</v>
      </c>
      <c r="Q304" s="117">
        <v>10362</v>
      </c>
      <c r="R304" s="117">
        <v>1</v>
      </c>
      <c r="S304" s="116">
        <v>44270.527896250002</v>
      </c>
      <c r="T304" s="119" t="s">
        <v>314</v>
      </c>
      <c r="U304" s="119" t="s">
        <v>407</v>
      </c>
      <c r="V304" s="119" t="s">
        <v>444</v>
      </c>
      <c r="W304" s="119" t="s">
        <v>598</v>
      </c>
      <c r="X304" s="117">
        <v>31.013000000000002</v>
      </c>
      <c r="Y304" s="117">
        <v>46.944000000000003</v>
      </c>
      <c r="Z304" s="117">
        <v>50.023000000000003</v>
      </c>
      <c r="AA304" s="117">
        <v>2</v>
      </c>
      <c r="AB304" s="117">
        <v>3</v>
      </c>
      <c r="AC304" s="117">
        <v>2</v>
      </c>
      <c r="AD304" s="117">
        <v>0</v>
      </c>
      <c r="AE304" s="117">
        <v>1</v>
      </c>
      <c r="AF304" s="117">
        <v>0</v>
      </c>
      <c r="AG304" s="117">
        <v>0</v>
      </c>
      <c r="AH304" s="117">
        <v>3</v>
      </c>
      <c r="AI304" s="117">
        <v>1</v>
      </c>
      <c r="AJ304" s="119" t="s">
        <v>6875</v>
      </c>
      <c r="AK304" s="117">
        <v>2.9790000000000001</v>
      </c>
      <c r="AL304" s="117">
        <v>6.3109999999999999</v>
      </c>
      <c r="AM304" s="117">
        <v>7.7510000000000003</v>
      </c>
      <c r="AN304" s="117">
        <v>2</v>
      </c>
      <c r="AO304" s="117">
        <v>3</v>
      </c>
      <c r="AP304" s="117">
        <v>0</v>
      </c>
      <c r="AQ304" s="117">
        <v>14.244</v>
      </c>
      <c r="AR304" s="117">
        <v>2348.2159999999999</v>
      </c>
      <c r="AS304" s="117">
        <v>2904.8389999999999</v>
      </c>
      <c r="AT304" s="117">
        <v>28</v>
      </c>
      <c r="AU304" s="117">
        <v>201.58099999999999</v>
      </c>
      <c r="AV304" s="117">
        <v>500.28899999999999</v>
      </c>
      <c r="AW304" s="117">
        <v>559.46600000000001</v>
      </c>
      <c r="AX304" s="117">
        <v>5</v>
      </c>
      <c r="AY304" s="119" t="s">
        <v>6876</v>
      </c>
      <c r="AZ304" s="119" t="s">
        <v>331</v>
      </c>
      <c r="BA304" s="119"/>
      <c r="BB304" s="118">
        <v>0</v>
      </c>
      <c r="BC304" s="119" t="s">
        <v>6877</v>
      </c>
      <c r="BD304" s="117">
        <v>7.6639999999999997</v>
      </c>
      <c r="BE304" s="117">
        <v>1019.746</v>
      </c>
      <c r="BF304" s="117">
        <v>1311.913</v>
      </c>
      <c r="BG304" s="117">
        <v>15</v>
      </c>
      <c r="BH304" s="117">
        <v>8.1690000000000005</v>
      </c>
      <c r="BI304" s="117">
        <v>12.468</v>
      </c>
      <c r="BJ304" s="117">
        <v>21.719000000000001</v>
      </c>
      <c r="BK304" s="117">
        <v>3</v>
      </c>
      <c r="BL304" s="119" t="s">
        <v>479</v>
      </c>
      <c r="BM304" s="117">
        <v>0</v>
      </c>
      <c r="BN304" s="117">
        <v>0</v>
      </c>
      <c r="BO304" s="117">
        <v>48.42</v>
      </c>
      <c r="BP304" s="117">
        <v>0</v>
      </c>
      <c r="BQ304" s="117">
        <v>100</v>
      </c>
      <c r="BR304" s="117">
        <v>92</v>
      </c>
      <c r="BS304" s="117">
        <v>169.27</v>
      </c>
      <c r="BT304" s="117">
        <v>232.904</v>
      </c>
      <c r="BU304" s="117">
        <v>233.68899999999999</v>
      </c>
      <c r="BV304" s="117">
        <v>3</v>
      </c>
      <c r="BW304" s="119" t="s">
        <v>480</v>
      </c>
      <c r="BX304" s="119" t="s">
        <v>411</v>
      </c>
      <c r="BY304" s="119"/>
      <c r="BZ304" s="118">
        <v>0</v>
      </c>
      <c r="CA304" s="119" t="s">
        <v>6878</v>
      </c>
      <c r="CB304" s="117">
        <v>0</v>
      </c>
      <c r="CC304" s="117">
        <v>0</v>
      </c>
      <c r="CD304" s="117">
        <v>101.17100000000001</v>
      </c>
      <c r="CE304" s="117">
        <v>0</v>
      </c>
      <c r="CF304" s="117">
        <v>95</v>
      </c>
      <c r="CG304" s="117">
        <v>56</v>
      </c>
      <c r="CH304" s="117">
        <v>59.116999999999997</v>
      </c>
      <c r="CI304" s="117">
        <v>125.191</v>
      </c>
      <c r="CJ304" s="117">
        <v>125.642</v>
      </c>
      <c r="CK304" s="117">
        <v>7</v>
      </c>
      <c r="CL304" s="120" t="s">
        <v>364</v>
      </c>
      <c r="CM304" s="121" t="s">
        <v>5610</v>
      </c>
      <c r="CN304" s="117">
        <v>162.179</v>
      </c>
      <c r="CO304" s="117">
        <v>162.179</v>
      </c>
      <c r="CP304" s="117">
        <v>232.07</v>
      </c>
      <c r="CQ304" s="117">
        <v>1</v>
      </c>
      <c r="CR304" s="117">
        <v>100</v>
      </c>
      <c r="CS304" s="117">
        <v>46</v>
      </c>
      <c r="CT304" s="117">
        <v>0</v>
      </c>
      <c r="CU304" s="117">
        <v>3</v>
      </c>
      <c r="CV304" s="119" t="s">
        <v>6879</v>
      </c>
      <c r="CW304" s="117">
        <v>57.92</v>
      </c>
      <c r="CX304" s="117">
        <v>57.92</v>
      </c>
      <c r="CY304" s="117">
        <v>466.29199999999997</v>
      </c>
      <c r="CZ304" s="117">
        <v>1</v>
      </c>
      <c r="DA304" s="117">
        <v>5.1310000000000002</v>
      </c>
      <c r="DB304" s="117">
        <v>7.1280000000000001</v>
      </c>
      <c r="DC304" s="117">
        <v>11.62</v>
      </c>
      <c r="DD304" s="117">
        <v>2</v>
      </c>
      <c r="DE304" s="119" t="s">
        <v>800</v>
      </c>
      <c r="DF304" s="117">
        <v>0</v>
      </c>
      <c r="DG304" s="117">
        <v>0</v>
      </c>
      <c r="DH304" s="117">
        <v>38.947000000000003</v>
      </c>
      <c r="DI304" s="117">
        <v>0</v>
      </c>
      <c r="DJ304" s="117">
        <v>100</v>
      </c>
      <c r="DK304" s="117">
        <v>75</v>
      </c>
      <c r="DL304" s="117">
        <v>132.16</v>
      </c>
      <c r="DM304" s="117">
        <v>138.84299999999999</v>
      </c>
      <c r="DN304" s="117">
        <v>174.16900000000001</v>
      </c>
      <c r="DO304" s="117">
        <v>2</v>
      </c>
      <c r="DP304" s="119" t="s">
        <v>6880</v>
      </c>
      <c r="DQ304" s="119" t="s">
        <v>327</v>
      </c>
      <c r="DR304" s="119" t="s">
        <v>1013</v>
      </c>
      <c r="DS304" s="118">
        <v>0</v>
      </c>
      <c r="DT304" s="119" t="s">
        <v>6881</v>
      </c>
      <c r="DU304" s="117">
        <v>0</v>
      </c>
      <c r="DV304" s="117">
        <v>0</v>
      </c>
      <c r="DW304" s="117">
        <v>70.394000000000005</v>
      </c>
      <c r="DX304" s="117">
        <v>0</v>
      </c>
      <c r="DY304" s="117">
        <v>100</v>
      </c>
      <c r="DZ304" s="117">
        <v>17</v>
      </c>
      <c r="EA304" s="117">
        <v>58.194000000000003</v>
      </c>
      <c r="EB304" s="117">
        <v>90.960999999999999</v>
      </c>
      <c r="EC304" s="117">
        <v>95.477999999999994</v>
      </c>
      <c r="ED304" s="117">
        <v>2</v>
      </c>
      <c r="EE304" s="121" t="s">
        <v>3932</v>
      </c>
      <c r="EF304" s="121" t="s">
        <v>364</v>
      </c>
      <c r="EG304" s="117">
        <v>0</v>
      </c>
      <c r="EH304" s="117">
        <v>0</v>
      </c>
      <c r="EI304" s="117">
        <v>167.11</v>
      </c>
      <c r="EJ304" s="117">
        <v>0</v>
      </c>
      <c r="EK304" s="117">
        <v>91</v>
      </c>
      <c r="EL304" s="117">
        <v>30</v>
      </c>
      <c r="EM304" s="117">
        <v>0</v>
      </c>
      <c r="EN304" s="117">
        <v>3</v>
      </c>
      <c r="EO304" s="119" t="s">
        <v>6882</v>
      </c>
      <c r="EP304" s="117">
        <v>18.561</v>
      </c>
      <c r="EQ304" s="117">
        <v>22.204000000000001</v>
      </c>
      <c r="ER304" s="117">
        <v>26.8</v>
      </c>
      <c r="ES304" s="117">
        <v>4</v>
      </c>
      <c r="ET304" s="119" t="s">
        <v>4088</v>
      </c>
      <c r="EU304" s="117">
        <v>0</v>
      </c>
      <c r="EV304" s="117">
        <v>0</v>
      </c>
      <c r="EW304" s="117">
        <v>384.62200000000001</v>
      </c>
      <c r="EX304" s="117">
        <v>0</v>
      </c>
      <c r="EY304" s="117">
        <v>96</v>
      </c>
      <c r="EZ304" s="117">
        <v>63</v>
      </c>
      <c r="FA304" s="117">
        <v>13.611000000000001</v>
      </c>
      <c r="FB304" s="117">
        <v>31.806999999999999</v>
      </c>
      <c r="FC304" s="117">
        <v>111.121</v>
      </c>
      <c r="FD304" s="117">
        <v>7</v>
      </c>
      <c r="FE304" s="119" t="s">
        <v>6883</v>
      </c>
      <c r="FF304" s="117">
        <v>1</v>
      </c>
      <c r="FG304" s="117">
        <v>1</v>
      </c>
      <c r="FH304" s="117">
        <v>1</v>
      </c>
      <c r="FI304" s="117">
        <v>3</v>
      </c>
      <c r="FJ304" s="117">
        <v>1</v>
      </c>
      <c r="FK304" s="117">
        <v>0</v>
      </c>
      <c r="FL304" s="119" t="s">
        <v>336</v>
      </c>
      <c r="FM304" s="119" t="s">
        <v>6884</v>
      </c>
      <c r="FN304" s="117">
        <v>1</v>
      </c>
      <c r="FO304" s="117">
        <v>55.908000000000001</v>
      </c>
      <c r="FP304" s="117">
        <v>92.888999999999996</v>
      </c>
      <c r="FQ304" s="117">
        <v>101.2</v>
      </c>
      <c r="FR304" s="117">
        <v>3</v>
      </c>
      <c r="FS304" s="119" t="s">
        <v>420</v>
      </c>
      <c r="FT304" s="119" t="s">
        <v>323</v>
      </c>
      <c r="FU304" s="119"/>
      <c r="FV304" s="118">
        <v>1</v>
      </c>
      <c r="FW304" s="119" t="s">
        <v>6885</v>
      </c>
      <c r="FX304" s="119" t="s">
        <v>370</v>
      </c>
      <c r="FY304" s="117">
        <v>78.972999999999999</v>
      </c>
      <c r="FZ304" s="117">
        <v>285.17399999999998</v>
      </c>
      <c r="GA304" s="117">
        <v>290.98500000000001</v>
      </c>
      <c r="GB304" s="117">
        <v>4</v>
      </c>
      <c r="GC304" s="119" t="s">
        <v>1511</v>
      </c>
      <c r="GD304" s="119" t="s">
        <v>368</v>
      </c>
      <c r="GE304" s="119"/>
      <c r="GF304" s="118">
        <v>1</v>
      </c>
      <c r="GG304" s="119" t="s">
        <v>6886</v>
      </c>
      <c r="GH304" s="119" t="s">
        <v>1274</v>
      </c>
      <c r="GI304" s="117">
        <v>47.21</v>
      </c>
      <c r="GJ304" s="117">
        <v>57.63</v>
      </c>
      <c r="GK304" s="117">
        <v>134.053</v>
      </c>
      <c r="GL304" s="117">
        <v>3</v>
      </c>
      <c r="GM304" s="117">
        <v>4</v>
      </c>
      <c r="GN304" s="119" t="s">
        <v>6887</v>
      </c>
      <c r="GO304" s="117">
        <v>38.673999999999999</v>
      </c>
      <c r="GP304" s="117">
        <v>38.673999999999999</v>
      </c>
      <c r="GQ304" s="117">
        <v>40</v>
      </c>
      <c r="GR304" s="117">
        <v>1</v>
      </c>
      <c r="GS304" s="117">
        <v>1</v>
      </c>
      <c r="GT304" s="117">
        <v>0</v>
      </c>
      <c r="GU304" s="117">
        <v>3</v>
      </c>
      <c r="GV304" s="117">
        <v>3</v>
      </c>
      <c r="GW304" s="119" t="s">
        <v>345</v>
      </c>
      <c r="GX304" s="117">
        <v>4.4539999999999997</v>
      </c>
      <c r="GY304" s="117">
        <v>36.796999999999997</v>
      </c>
      <c r="GZ304" s="117">
        <v>38.401000000000003</v>
      </c>
      <c r="HA304" s="117">
        <v>7</v>
      </c>
      <c r="HB304" s="117">
        <v>3</v>
      </c>
      <c r="HC304" s="117">
        <v>3</v>
      </c>
      <c r="HD304" s="117">
        <v>1</v>
      </c>
      <c r="HE304" s="117">
        <v>1</v>
      </c>
      <c r="HF304" s="117">
        <v>2</v>
      </c>
      <c r="HG304" s="117">
        <v>4</v>
      </c>
      <c r="HH304" s="117">
        <v>4</v>
      </c>
      <c r="HI304" s="119" t="s">
        <v>3684</v>
      </c>
      <c r="HJ304" s="119" t="s">
        <v>3685</v>
      </c>
      <c r="HK304" s="106"/>
      <c r="HL304" s="119" t="s">
        <v>6874</v>
      </c>
      <c r="HM304" s="116">
        <v>44273.414872685185</v>
      </c>
      <c r="HN304" s="116">
        <v>44273.470034722224</v>
      </c>
      <c r="HO304" s="117">
        <v>100</v>
      </c>
      <c r="HP304" s="117">
        <v>4765</v>
      </c>
      <c r="HQ304" s="117">
        <v>1</v>
      </c>
      <c r="HR304" s="116">
        <v>44273.470044664355</v>
      </c>
      <c r="HS304" s="119" t="s">
        <v>314</v>
      </c>
      <c r="HT304" s="119" t="s">
        <v>315</v>
      </c>
      <c r="HU304" s="119" t="s">
        <v>316</v>
      </c>
      <c r="HV304" s="119" t="s">
        <v>598</v>
      </c>
      <c r="HW304" s="117">
        <v>0</v>
      </c>
      <c r="HX304" s="117">
        <v>2</v>
      </c>
      <c r="HY304" s="117">
        <v>3</v>
      </c>
      <c r="HZ304" s="117">
        <v>2</v>
      </c>
      <c r="IA304" s="117">
        <v>3</v>
      </c>
      <c r="IB304" s="117">
        <v>1</v>
      </c>
      <c r="IC304" s="117">
        <v>4</v>
      </c>
      <c r="ID304" s="117">
        <v>1</v>
      </c>
      <c r="IE304" s="119" t="s">
        <v>6888</v>
      </c>
      <c r="IF304" s="117">
        <v>2</v>
      </c>
      <c r="IG304" s="117">
        <v>2</v>
      </c>
      <c r="IH304" s="119" t="s">
        <v>427</v>
      </c>
      <c r="II304" s="119" t="s">
        <v>391</v>
      </c>
      <c r="IJ304" s="119"/>
      <c r="IK304" s="118">
        <v>1</v>
      </c>
      <c r="IL304" s="119" t="s">
        <v>428</v>
      </c>
      <c r="IM304" s="118">
        <v>33</v>
      </c>
      <c r="IN304" s="119"/>
      <c r="IO304" s="118">
        <v>1</v>
      </c>
      <c r="IP304" s="119" t="s">
        <v>6889</v>
      </c>
      <c r="IQ304" s="119" t="s">
        <v>1727</v>
      </c>
      <c r="IR304" s="118">
        <v>22</v>
      </c>
      <c r="IS304" s="119"/>
      <c r="IT304" s="118">
        <v>1</v>
      </c>
      <c r="IU304" s="119" t="s">
        <v>1467</v>
      </c>
      <c r="IV304" s="118">
        <v>21</v>
      </c>
      <c r="IW304" s="119"/>
      <c r="IX304" s="118">
        <v>1</v>
      </c>
      <c r="IY304" s="119" t="s">
        <v>6890</v>
      </c>
      <c r="IZ304" s="119" t="s">
        <v>435</v>
      </c>
      <c r="JA304" s="118">
        <v>40</v>
      </c>
      <c r="JB304" s="119"/>
      <c r="JC304" s="118">
        <v>1</v>
      </c>
      <c r="JD304" s="119" t="s">
        <v>726</v>
      </c>
      <c r="JE304" s="118">
        <v>48</v>
      </c>
      <c r="JF304" s="119"/>
      <c r="JG304" s="118">
        <v>0</v>
      </c>
      <c r="JH304" s="119" t="s">
        <v>6891</v>
      </c>
      <c r="JI304" s="117">
        <v>1</v>
      </c>
      <c r="JJ304" s="117">
        <v>3</v>
      </c>
      <c r="JK304" s="117">
        <v>2</v>
      </c>
      <c r="JL304" s="117">
        <v>4</v>
      </c>
      <c r="JM304" s="119" t="s">
        <v>6892</v>
      </c>
      <c r="JN304" s="117">
        <v>1</v>
      </c>
      <c r="JO304" s="117">
        <v>1</v>
      </c>
      <c r="JP304" s="117">
        <v>2</v>
      </c>
      <c r="JQ304" s="117">
        <v>3</v>
      </c>
      <c r="JR304" s="117">
        <v>1</v>
      </c>
      <c r="JS304" s="119" t="s">
        <v>6893</v>
      </c>
      <c r="JT304" s="117">
        <v>3</v>
      </c>
      <c r="JU304" s="117">
        <v>1</v>
      </c>
      <c r="JV304" s="119" t="s">
        <v>6894</v>
      </c>
      <c r="JW304" s="117">
        <v>2</v>
      </c>
      <c r="JX304" s="117">
        <v>0</v>
      </c>
      <c r="JY304" s="117">
        <v>3</v>
      </c>
      <c r="JZ304" s="117">
        <v>1</v>
      </c>
      <c r="KA304" s="117">
        <v>0</v>
      </c>
      <c r="KB304" s="119" t="s">
        <v>336</v>
      </c>
      <c r="KC304" s="119" t="s">
        <v>387</v>
      </c>
      <c r="KD304" s="117">
        <v>1</v>
      </c>
      <c r="KE304" s="117">
        <v>5.8070000000000004</v>
      </c>
      <c r="KF304" s="117">
        <v>22.347999999999999</v>
      </c>
      <c r="KG304" s="117">
        <v>24.081</v>
      </c>
      <c r="KH304" s="117">
        <v>5</v>
      </c>
      <c r="KI304" s="117">
        <v>3</v>
      </c>
      <c r="KJ304" s="117">
        <v>2</v>
      </c>
      <c r="KK304" s="117">
        <v>1</v>
      </c>
      <c r="KL304" s="117">
        <v>1</v>
      </c>
      <c r="KM304" s="117">
        <v>2</v>
      </c>
      <c r="KN304" s="117">
        <v>11</v>
      </c>
      <c r="KO304" s="117">
        <v>2</v>
      </c>
      <c r="KP304" s="119" t="s">
        <v>326</v>
      </c>
      <c r="KQ304" s="119" t="s">
        <v>313</v>
      </c>
      <c r="KR304" s="117">
        <v>1</v>
      </c>
      <c r="KS304" s="119" t="s">
        <v>633</v>
      </c>
      <c r="KT304" s="119" t="s">
        <v>313</v>
      </c>
      <c r="KU304" s="117">
        <v>4</v>
      </c>
      <c r="KV304" s="117">
        <v>4</v>
      </c>
      <c r="KW304" s="117">
        <v>2</v>
      </c>
      <c r="KX304" s="117">
        <v>2</v>
      </c>
      <c r="KY304" s="117">
        <v>4</v>
      </c>
      <c r="KZ304" s="117">
        <v>4</v>
      </c>
      <c r="LA304" s="117">
        <v>3</v>
      </c>
      <c r="LB304" s="117">
        <v>3</v>
      </c>
      <c r="LC304" s="117">
        <v>3</v>
      </c>
      <c r="LD304" s="117">
        <v>4</v>
      </c>
      <c r="LE304" s="117">
        <v>4</v>
      </c>
      <c r="LF304" s="117">
        <v>3</v>
      </c>
      <c r="LG304" s="117">
        <v>3</v>
      </c>
      <c r="LH304" s="117">
        <v>4</v>
      </c>
      <c r="LI304" s="117">
        <v>5</v>
      </c>
      <c r="LJ304" s="117">
        <v>5</v>
      </c>
      <c r="LK304" s="117">
        <v>5</v>
      </c>
      <c r="LL304" s="117">
        <v>5</v>
      </c>
      <c r="LM304" s="117">
        <v>5</v>
      </c>
      <c r="LN304" s="117">
        <v>4</v>
      </c>
      <c r="LO304" s="117">
        <v>4</v>
      </c>
      <c r="LP304" s="117">
        <v>5</v>
      </c>
      <c r="LQ304" s="117">
        <v>3</v>
      </c>
      <c r="LR304" s="117">
        <v>4</v>
      </c>
      <c r="LS304" s="117">
        <v>3</v>
      </c>
      <c r="LT304" s="117">
        <v>3</v>
      </c>
      <c r="LU304" s="117">
        <v>4</v>
      </c>
      <c r="LV304" s="119" t="s">
        <v>6895</v>
      </c>
      <c r="LW304" s="119" t="s">
        <v>6896</v>
      </c>
      <c r="LX304" s="119" t="s">
        <v>6897</v>
      </c>
      <c r="LY304" s="119" t="s">
        <v>6898</v>
      </c>
      <c r="LZ304" s="117">
        <v>47</v>
      </c>
      <c r="MA304" s="105">
        <f t="shared" si="233"/>
        <v>5</v>
      </c>
      <c r="MB304" s="105">
        <f t="shared" si="234"/>
        <v>14</v>
      </c>
      <c r="MC304" s="105">
        <f t="shared" si="235"/>
        <v>10</v>
      </c>
      <c r="MD304" s="105">
        <f t="shared" si="236"/>
        <v>9</v>
      </c>
      <c r="ME304" s="105">
        <f t="shared" si="266"/>
        <v>40</v>
      </c>
      <c r="MF304" s="105">
        <f t="shared" si="267"/>
        <v>0.83333333333333337</v>
      </c>
      <c r="MG304" s="105">
        <f t="shared" si="268"/>
        <v>2.3333333333333335</v>
      </c>
      <c r="MH304" s="105">
        <f t="shared" si="269"/>
        <v>2</v>
      </c>
      <c r="MI304" s="105">
        <f t="shared" si="270"/>
        <v>1.8</v>
      </c>
      <c r="MJ304" s="105">
        <f t="shared" si="271"/>
        <v>3.3333333333333335</v>
      </c>
      <c r="MK304" s="105">
        <f t="shared" si="272"/>
        <v>2.2000000000000002</v>
      </c>
      <c r="ML304" s="105">
        <f t="shared" si="273"/>
        <v>1.4</v>
      </c>
      <c r="MM304" s="105">
        <f t="shared" si="274"/>
        <v>3</v>
      </c>
      <c r="MN304" s="105">
        <f t="shared" si="275"/>
        <v>0</v>
      </c>
      <c r="MO304" s="105">
        <f t="shared" si="276"/>
        <v>2.3333333333333335</v>
      </c>
      <c r="MP304" s="105">
        <f t="shared" si="277"/>
        <v>1.1666666666666667</v>
      </c>
      <c r="MQ304" s="105">
        <f t="shared" si="278"/>
        <v>2.6666666666666665</v>
      </c>
      <c r="MR304" s="105">
        <f t="shared" si="279"/>
        <v>1</v>
      </c>
      <c r="MS304" s="105">
        <f t="shared" si="280"/>
        <v>97.428571428571431</v>
      </c>
      <c r="MT304" s="105">
        <f t="shared" si="281"/>
        <v>54.142857142857146</v>
      </c>
      <c r="MU304" s="107">
        <f t="shared" si="237"/>
        <v>0</v>
      </c>
      <c r="MV304" s="105">
        <f t="shared" si="238"/>
        <v>0</v>
      </c>
      <c r="MW304" s="105">
        <v>0</v>
      </c>
      <c r="MX304" s="105">
        <v>1</v>
      </c>
      <c r="MY304" s="105">
        <f t="shared" si="239"/>
        <v>0</v>
      </c>
      <c r="MZ304" s="105">
        <v>1</v>
      </c>
      <c r="NA304" s="105">
        <v>1</v>
      </c>
      <c r="NB304" s="105">
        <f t="shared" si="240"/>
        <v>1</v>
      </c>
      <c r="NC304" s="105">
        <f t="shared" si="241"/>
        <v>0</v>
      </c>
      <c r="ND304" s="105">
        <f t="shared" si="242"/>
        <v>1</v>
      </c>
      <c r="NE304" s="105">
        <f t="shared" si="243"/>
        <v>0</v>
      </c>
      <c r="NF304" s="105">
        <f t="shared" si="244"/>
        <v>0</v>
      </c>
      <c r="NG304" s="105">
        <f t="shared" si="245"/>
        <v>1</v>
      </c>
      <c r="NH304" s="105">
        <f t="shared" si="246"/>
        <v>1</v>
      </c>
      <c r="NI304" s="105">
        <f t="shared" si="247"/>
        <v>1</v>
      </c>
      <c r="NJ304" s="105">
        <f t="shared" si="248"/>
        <v>1</v>
      </c>
      <c r="NK304" s="105">
        <f t="shared" si="249"/>
        <v>1</v>
      </c>
      <c r="NL304" s="105">
        <f t="shared" si="250"/>
        <v>1</v>
      </c>
      <c r="NM304" s="105">
        <f t="shared" si="251"/>
        <v>0</v>
      </c>
      <c r="NN304" s="107">
        <f t="shared" si="252"/>
        <v>1</v>
      </c>
      <c r="NO304" s="107">
        <f t="shared" si="253"/>
        <v>0</v>
      </c>
      <c r="NP304" s="107">
        <f t="shared" si="254"/>
        <v>1</v>
      </c>
      <c r="NQ304" s="107">
        <f t="shared" si="255"/>
        <v>0</v>
      </c>
      <c r="NR304" s="107">
        <f t="shared" si="256"/>
        <v>1</v>
      </c>
      <c r="NS304" s="107">
        <f t="shared" si="257"/>
        <v>1</v>
      </c>
      <c r="NT304" s="107">
        <f t="shared" si="258"/>
        <v>1</v>
      </c>
      <c r="NU304" s="107">
        <f t="shared" si="259"/>
        <v>0</v>
      </c>
      <c r="NV304" s="107">
        <f t="shared" si="260"/>
        <v>1</v>
      </c>
      <c r="NW304" s="107" t="e">
        <f>IF(LEN(VLOOKUP(I:I,#REF!, 2, 0))=0, "", VLOOKUP(I:I,#REF!, 2, 0))</f>
        <v>#REF!</v>
      </c>
      <c r="NX304" s="107" t="e">
        <f>IF(LEN(VLOOKUP(I:I,#REF!, 3, 0))=0, "", VLOOKUP(I:I,#REF!, 3, 0))</f>
        <v>#REF!</v>
      </c>
      <c r="NY304" s="107">
        <f t="shared" si="282"/>
        <v>0.5</v>
      </c>
      <c r="NZ304" s="107">
        <f t="shared" si="283"/>
        <v>0.75</v>
      </c>
      <c r="OA304" s="107">
        <f t="shared" si="284"/>
        <v>0</v>
      </c>
      <c r="OB304" s="107">
        <f t="shared" si="291"/>
        <v>0.5</v>
      </c>
      <c r="OC304" s="105">
        <f t="shared" si="262"/>
        <v>1</v>
      </c>
      <c r="OD304" s="107">
        <f t="shared" si="285"/>
        <v>0.25</v>
      </c>
      <c r="OE304" s="105">
        <f t="shared" si="263"/>
        <v>0.73333333333333328</v>
      </c>
      <c r="OF304" s="105">
        <f t="shared" si="264"/>
        <v>0.81818181818181823</v>
      </c>
      <c r="OG304" s="105" t="e">
        <f t="shared" si="286"/>
        <v>#REF!</v>
      </c>
      <c r="OH304" s="105">
        <f t="shared" si="265"/>
        <v>0.5</v>
      </c>
      <c r="OI304" s="105">
        <f t="shared" si="287"/>
        <v>0.5</v>
      </c>
      <c r="OJ304" s="105">
        <f>IF(AND( MW304="", MX304="",MZ304="", NA304="",  NF304="", NG304=""),"", SUM(MW304, MX304,MZ304,NA304, NF304, NG304,NC304, NE304)/COUNT(MW304, MX304,MZ304,NA304, NF304, NG304,NC304, NE304))</f>
        <v>0.5</v>
      </c>
      <c r="OK304" s="105" t="e">
        <f>IF(LEN(VLOOKUP(I:I,#REF!, 2, 0))=0, "", VLOOKUP(I:I,#REF!, 2, 0))</f>
        <v>#REF!</v>
      </c>
      <c r="OL304" s="105" t="e">
        <f>IF(LEN(VLOOKUP(I:I,#REF!, 3, 0))=0, "", VLOOKUP(I:I,#REF!, 3, 0))</f>
        <v>#REF!</v>
      </c>
      <c r="OM304" s="105">
        <v>4</v>
      </c>
      <c r="ON304" s="105">
        <v>1</v>
      </c>
      <c r="OO304" s="104">
        <v>0</v>
      </c>
      <c r="OP304" s="105">
        <f t="shared" si="289"/>
        <v>13</v>
      </c>
      <c r="OQ304" s="105">
        <v>0</v>
      </c>
      <c r="OR304" s="105">
        <v>10</v>
      </c>
      <c r="OS304" s="105">
        <f t="shared" si="290"/>
        <v>2</v>
      </c>
    </row>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sortState xmlns:xlrd2="http://schemas.microsoft.com/office/spreadsheetml/2017/richdata2" ref="I5:OL1003">
    <sortCondition ref="I5:I1003"/>
  </sortState>
  <pageMargins left="0.7" right="0.7" top="0.75" bottom="0.75" header="0.3" footer="0.3"/>
  <ignoredErrors>
    <ignoredError sqref="MA3:MD304" formulaRange="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340"/>
  <sheetViews>
    <sheetView topLeftCell="A324" zoomScale="125" workbookViewId="0">
      <selection activeCell="B2" sqref="B2"/>
    </sheetView>
  </sheetViews>
  <sheetFormatPr baseColWidth="10" defaultColWidth="12.6640625" defaultRowHeight="15" customHeight="1"/>
  <cols>
    <col min="1" max="1" width="24" customWidth="1"/>
    <col min="2" max="2" width="34.1640625" customWidth="1"/>
    <col min="3" max="3" width="33.6640625" customWidth="1"/>
    <col min="4" max="4" width="18" customWidth="1"/>
    <col min="5" max="5" width="16.83203125" customWidth="1"/>
  </cols>
  <sheetData>
    <row r="1" spans="1:26">
      <c r="A1" s="32" t="s">
        <v>6925</v>
      </c>
      <c r="B1" s="33"/>
      <c r="C1" s="34"/>
      <c r="D1" s="35"/>
      <c r="E1" s="35"/>
      <c r="F1" s="35"/>
      <c r="G1" s="35"/>
      <c r="H1" s="35"/>
      <c r="I1" s="35"/>
      <c r="J1" s="35"/>
      <c r="K1" s="35"/>
      <c r="L1" s="35"/>
      <c r="M1" s="35"/>
      <c r="N1" s="35"/>
      <c r="O1" s="35"/>
      <c r="P1" s="35"/>
      <c r="Q1" s="35"/>
      <c r="R1" s="35"/>
      <c r="S1" s="35"/>
      <c r="T1" s="35"/>
      <c r="U1" s="35"/>
      <c r="V1" s="35"/>
      <c r="W1" s="35"/>
      <c r="X1" s="35"/>
      <c r="Y1" s="35"/>
      <c r="Z1" s="35"/>
    </row>
    <row r="2" spans="1:26">
      <c r="A2" s="1" t="s">
        <v>0</v>
      </c>
      <c r="B2" s="36" t="s">
        <v>6926</v>
      </c>
      <c r="C2" s="37"/>
      <c r="D2" t="s">
        <v>7283</v>
      </c>
      <c r="E2" t="s">
        <v>7284</v>
      </c>
    </row>
    <row r="3" spans="1:26">
      <c r="A3" s="1" t="s">
        <v>1</v>
      </c>
      <c r="B3" s="38" t="s">
        <v>6927</v>
      </c>
      <c r="C3" s="37"/>
      <c r="D3" t="s">
        <v>7280</v>
      </c>
      <c r="E3" t="s">
        <v>7281</v>
      </c>
    </row>
    <row r="4" spans="1:26">
      <c r="A4" s="1" t="s">
        <v>2</v>
      </c>
      <c r="B4" s="38" t="s">
        <v>6928</v>
      </c>
      <c r="C4" s="37"/>
      <c r="D4" t="s">
        <v>7286</v>
      </c>
      <c r="E4" t="s">
        <v>7287</v>
      </c>
    </row>
    <row r="5" spans="1:26">
      <c r="A5" s="1" t="s">
        <v>3</v>
      </c>
      <c r="B5" s="38" t="s">
        <v>6929</v>
      </c>
      <c r="C5" s="37"/>
      <c r="D5" t="s">
        <v>7282</v>
      </c>
      <c r="E5" t="s">
        <v>7288</v>
      </c>
    </row>
    <row r="6" spans="1:26">
      <c r="A6" s="1" t="s">
        <v>4</v>
      </c>
      <c r="B6" s="36" t="s">
        <v>6930</v>
      </c>
      <c r="C6" s="37"/>
      <c r="D6" s="77" t="s">
        <v>7325</v>
      </c>
      <c r="E6" s="77" t="s">
        <v>7327</v>
      </c>
    </row>
    <row r="7" spans="1:26">
      <c r="A7" s="1" t="s">
        <v>5</v>
      </c>
      <c r="B7" s="36" t="s">
        <v>6931</v>
      </c>
      <c r="C7" s="37"/>
      <c r="D7" s="77" t="s">
        <v>7326</v>
      </c>
      <c r="E7" s="77" t="s">
        <v>7327</v>
      </c>
    </row>
    <row r="8" spans="1:26">
      <c r="A8" s="1" t="s">
        <v>6</v>
      </c>
      <c r="B8" s="39" t="s">
        <v>6932</v>
      </c>
      <c r="C8" s="37"/>
      <c r="D8" s="77" t="s">
        <v>7332</v>
      </c>
      <c r="E8" s="160" t="s">
        <v>7334</v>
      </c>
    </row>
    <row r="9" spans="1:26">
      <c r="A9" s="2" t="s">
        <v>7</v>
      </c>
      <c r="B9" s="36" t="s">
        <v>6933</v>
      </c>
      <c r="C9" s="37"/>
      <c r="D9" s="77" t="s">
        <v>7331</v>
      </c>
      <c r="E9" s="77" t="s">
        <v>7333</v>
      </c>
    </row>
    <row r="10" spans="1:26">
      <c r="A10" s="1" t="s">
        <v>8</v>
      </c>
      <c r="B10" s="36" t="s">
        <v>6934</v>
      </c>
      <c r="C10" s="37"/>
    </row>
    <row r="11" spans="1:26">
      <c r="A11" s="1" t="s">
        <v>9</v>
      </c>
      <c r="B11" s="36" t="s">
        <v>6935</v>
      </c>
      <c r="C11" s="37"/>
    </row>
    <row r="12" spans="1:26">
      <c r="A12" s="1" t="s">
        <v>10</v>
      </c>
      <c r="B12" s="36" t="s">
        <v>6936</v>
      </c>
      <c r="C12" s="37"/>
    </row>
    <row r="13" spans="1:26">
      <c r="A13" s="1" t="s">
        <v>11</v>
      </c>
      <c r="B13" s="38" t="s">
        <v>6937</v>
      </c>
      <c r="C13" s="37"/>
      <c r="E13" s="77" t="s">
        <v>7132</v>
      </c>
    </row>
    <row r="14" spans="1:26">
      <c r="A14" s="1" t="s">
        <v>12</v>
      </c>
      <c r="B14" s="38" t="s">
        <v>6938</v>
      </c>
      <c r="C14" s="37"/>
      <c r="E14" t="s">
        <v>7130</v>
      </c>
    </row>
    <row r="15" spans="1:26">
      <c r="A15" s="1" t="s">
        <v>13</v>
      </c>
      <c r="B15" s="38" t="s">
        <v>6939</v>
      </c>
      <c r="C15" s="37"/>
      <c r="E15" t="s">
        <v>7131</v>
      </c>
    </row>
    <row r="16" spans="1:26">
      <c r="A16" s="1" t="s">
        <v>14</v>
      </c>
      <c r="B16" s="38" t="s">
        <v>6940</v>
      </c>
      <c r="C16" s="37"/>
    </row>
    <row r="17" spans="1:8">
      <c r="A17" s="40" t="s">
        <v>15</v>
      </c>
      <c r="B17" s="172" t="s">
        <v>6941</v>
      </c>
      <c r="C17" s="37"/>
      <c r="E17" s="77" t="s">
        <v>7134</v>
      </c>
    </row>
    <row r="18" spans="1:8">
      <c r="A18" s="41" t="s">
        <v>16</v>
      </c>
      <c r="B18" s="170"/>
      <c r="C18" s="37"/>
    </row>
    <row r="19" spans="1:8">
      <c r="A19" s="41" t="s">
        <v>17</v>
      </c>
      <c r="B19" s="170"/>
      <c r="C19" s="37"/>
      <c r="E19" s="77" t="s">
        <v>7133</v>
      </c>
    </row>
    <row r="20" spans="1:8">
      <c r="A20" s="42" t="s">
        <v>18</v>
      </c>
      <c r="B20" s="171"/>
      <c r="C20" s="37"/>
    </row>
    <row r="21" spans="1:8">
      <c r="A21" s="1" t="s">
        <v>19</v>
      </c>
      <c r="B21" s="36" t="s">
        <v>6942</v>
      </c>
      <c r="C21" s="37"/>
      <c r="E21" s="77" t="s">
        <v>7135</v>
      </c>
    </row>
    <row r="22" spans="1:8">
      <c r="A22" s="1" t="s">
        <v>20</v>
      </c>
      <c r="B22" s="36" t="s">
        <v>6943</v>
      </c>
      <c r="C22" s="37"/>
    </row>
    <row r="23" spans="1:8">
      <c r="A23" s="40" t="s">
        <v>21</v>
      </c>
      <c r="B23" s="43" t="s">
        <v>6944</v>
      </c>
      <c r="C23" s="44" t="s">
        <v>6945</v>
      </c>
      <c r="E23" s="77" t="s">
        <v>7136</v>
      </c>
    </row>
    <row r="24" spans="1:8">
      <c r="A24" s="41" t="s">
        <v>22</v>
      </c>
      <c r="B24" s="45" t="s">
        <v>6946</v>
      </c>
      <c r="C24" s="37"/>
    </row>
    <row r="25" spans="1:8">
      <c r="A25" s="41" t="s">
        <v>23</v>
      </c>
      <c r="B25" s="45" t="s">
        <v>6947</v>
      </c>
      <c r="C25" s="37"/>
      <c r="E25" s="75" t="s">
        <v>7137</v>
      </c>
    </row>
    <row r="26" spans="1:8">
      <c r="A26" s="41" t="s">
        <v>24</v>
      </c>
      <c r="B26" s="45" t="s">
        <v>6948</v>
      </c>
      <c r="C26" s="37"/>
      <c r="E26" s="77" t="s">
        <v>7138</v>
      </c>
    </row>
    <row r="27" spans="1:8">
      <c r="A27" s="41" t="s">
        <v>25</v>
      </c>
      <c r="B27" s="45" t="s">
        <v>6949</v>
      </c>
      <c r="C27" s="37"/>
    </row>
    <row r="28" spans="1:8">
      <c r="A28" s="42" t="s">
        <v>26</v>
      </c>
      <c r="B28" s="46" t="s">
        <v>6950</v>
      </c>
      <c r="C28" s="37"/>
      <c r="E28" s="147" t="s">
        <v>7289</v>
      </c>
    </row>
    <row r="29" spans="1:8">
      <c r="A29" s="1" t="s">
        <v>27</v>
      </c>
      <c r="B29" s="38" t="s">
        <v>6951</v>
      </c>
      <c r="C29" s="37"/>
      <c r="E29" s="77" t="s">
        <v>7290</v>
      </c>
      <c r="H29" s="76" t="s">
        <v>7291</v>
      </c>
    </row>
    <row r="30" spans="1:8">
      <c r="A30" s="40" t="s">
        <v>28</v>
      </c>
      <c r="B30" s="172" t="s">
        <v>6952</v>
      </c>
      <c r="C30" s="37"/>
      <c r="E30" s="77" t="s">
        <v>7292</v>
      </c>
    </row>
    <row r="31" spans="1:8">
      <c r="A31" s="41" t="s">
        <v>29</v>
      </c>
      <c r="B31" s="170"/>
      <c r="C31" s="37"/>
      <c r="E31" s="77" t="s">
        <v>7293</v>
      </c>
    </row>
    <row r="32" spans="1:8">
      <c r="A32" s="41" t="s">
        <v>30</v>
      </c>
      <c r="B32" s="170"/>
      <c r="C32" s="37"/>
    </row>
    <row r="33" spans="1:7">
      <c r="A33" s="42" t="s">
        <v>31</v>
      </c>
      <c r="B33" s="171"/>
      <c r="C33" s="37"/>
      <c r="E33" s="77" t="s">
        <v>7294</v>
      </c>
    </row>
    <row r="34" spans="1:7">
      <c r="A34" s="1" t="s">
        <v>32</v>
      </c>
      <c r="B34" s="36" t="s">
        <v>6942</v>
      </c>
      <c r="C34" s="37"/>
    </row>
    <row r="35" spans="1:7">
      <c r="A35" s="1" t="s">
        <v>33</v>
      </c>
      <c r="B35" s="36" t="s">
        <v>6943</v>
      </c>
      <c r="C35" s="37"/>
    </row>
    <row r="36" spans="1:7">
      <c r="A36" s="40" t="s">
        <v>34</v>
      </c>
      <c r="B36" s="172" t="s">
        <v>6953</v>
      </c>
      <c r="C36" s="37"/>
      <c r="E36" s="152" t="s">
        <v>7299</v>
      </c>
      <c r="F36" s="70"/>
      <c r="G36" s="70"/>
    </row>
    <row r="37" spans="1:7">
      <c r="A37" s="41" t="s">
        <v>35</v>
      </c>
      <c r="B37" s="170"/>
      <c r="C37" s="37"/>
      <c r="E37" s="71"/>
    </row>
    <row r="38" spans="1:7">
      <c r="A38" s="41" t="s">
        <v>36</v>
      </c>
      <c r="B38" s="170"/>
      <c r="C38" s="37"/>
      <c r="E38" s="72" t="s">
        <v>7104</v>
      </c>
    </row>
    <row r="39" spans="1:7">
      <c r="A39" s="42" t="s">
        <v>37</v>
      </c>
      <c r="B39" s="171"/>
      <c r="C39" s="37"/>
      <c r="E39" s="71" t="s">
        <v>7105</v>
      </c>
      <c r="F39" s="71">
        <v>0</v>
      </c>
    </row>
    <row r="40" spans="1:7">
      <c r="A40" s="1" t="s">
        <v>38</v>
      </c>
      <c r="B40" s="172" t="s">
        <v>6954</v>
      </c>
      <c r="C40" s="37"/>
      <c r="E40" s="71" t="s">
        <v>7106</v>
      </c>
      <c r="F40" s="71">
        <v>1</v>
      </c>
    </row>
    <row r="41" spans="1:7">
      <c r="A41" s="1" t="s">
        <v>39</v>
      </c>
      <c r="B41" s="170"/>
      <c r="C41" s="37"/>
      <c r="E41" s="71" t="s">
        <v>7107</v>
      </c>
      <c r="F41" s="71">
        <v>2</v>
      </c>
    </row>
    <row r="42" spans="1:7">
      <c r="A42" s="1" t="s">
        <v>40</v>
      </c>
      <c r="B42" s="170"/>
      <c r="C42" s="37"/>
      <c r="E42" s="71" t="s">
        <v>4482</v>
      </c>
      <c r="F42" s="71">
        <v>2</v>
      </c>
    </row>
    <row r="43" spans="1:7">
      <c r="A43" s="1" t="s">
        <v>41</v>
      </c>
      <c r="B43" s="171"/>
      <c r="C43" s="37"/>
      <c r="E43" s="71"/>
    </row>
    <row r="44" spans="1:7">
      <c r="A44" s="40" t="s">
        <v>42</v>
      </c>
      <c r="B44" s="47" t="s">
        <v>6955</v>
      </c>
      <c r="C44" s="173" t="s">
        <v>6956</v>
      </c>
      <c r="E44" s="72" t="s">
        <v>7108</v>
      </c>
    </row>
    <row r="45" spans="1:7">
      <c r="A45" s="41" t="s">
        <v>43</v>
      </c>
      <c r="B45" s="38" t="s">
        <v>6957</v>
      </c>
      <c r="C45" s="170"/>
      <c r="E45" s="71" t="s">
        <v>4384</v>
      </c>
      <c r="F45" s="71">
        <v>2</v>
      </c>
    </row>
    <row r="46" spans="1:7">
      <c r="A46" s="41" t="s">
        <v>44</v>
      </c>
      <c r="B46" s="38" t="s">
        <v>6957</v>
      </c>
      <c r="C46" s="170"/>
    </row>
    <row r="47" spans="1:7">
      <c r="A47" s="41" t="s">
        <v>45</v>
      </c>
      <c r="B47" s="38" t="s">
        <v>6958</v>
      </c>
      <c r="C47" s="170"/>
    </row>
    <row r="48" spans="1:7">
      <c r="A48" s="42" t="s">
        <v>46</v>
      </c>
      <c r="B48" s="48" t="s">
        <v>6959</v>
      </c>
      <c r="C48" s="171"/>
    </row>
    <row r="49" spans="1:6">
      <c r="A49" s="40" t="s">
        <v>47</v>
      </c>
      <c r="B49" s="172" t="s">
        <v>6960</v>
      </c>
      <c r="C49" s="37"/>
    </row>
    <row r="50" spans="1:6">
      <c r="A50" s="41" t="s">
        <v>48</v>
      </c>
      <c r="B50" s="170"/>
      <c r="C50" s="37"/>
      <c r="D50" s="162" t="s">
        <v>7337</v>
      </c>
      <c r="E50" s="166" t="s">
        <v>7365</v>
      </c>
      <c r="F50" s="75" t="s">
        <v>7369</v>
      </c>
    </row>
    <row r="51" spans="1:6">
      <c r="A51" s="41" t="s">
        <v>49</v>
      </c>
      <c r="B51" s="170"/>
      <c r="C51" s="37"/>
      <c r="D51" s="150" t="s">
        <v>7338</v>
      </c>
      <c r="E51" s="163" t="s">
        <v>376</v>
      </c>
      <c r="F51" s="76" t="s">
        <v>7371</v>
      </c>
    </row>
    <row r="52" spans="1:6">
      <c r="A52" s="42" t="s">
        <v>50</v>
      </c>
      <c r="B52" s="171"/>
      <c r="C52" s="37"/>
      <c r="D52" s="150" t="s">
        <v>7339</v>
      </c>
      <c r="E52" s="163" t="s">
        <v>7340</v>
      </c>
    </row>
    <row r="53" spans="1:6">
      <c r="A53" s="40" t="s">
        <v>51</v>
      </c>
      <c r="B53" s="172" t="s">
        <v>6961</v>
      </c>
      <c r="C53" s="37"/>
      <c r="D53" s="150" t="s">
        <v>7341</v>
      </c>
      <c r="E53" s="163" t="s">
        <v>7342</v>
      </c>
    </row>
    <row r="54" spans="1:6">
      <c r="A54" s="41" t="s">
        <v>52</v>
      </c>
      <c r="B54" s="170"/>
      <c r="C54" s="37"/>
      <c r="D54" s="150" t="s">
        <v>7343</v>
      </c>
      <c r="E54" s="163" t="s">
        <v>7344</v>
      </c>
    </row>
    <row r="55" spans="1:6">
      <c r="A55" s="41" t="s">
        <v>53</v>
      </c>
      <c r="B55" s="170"/>
      <c r="C55" s="37"/>
      <c r="D55" s="150"/>
      <c r="E55" s="163"/>
    </row>
    <row r="56" spans="1:6">
      <c r="A56" s="42" t="s">
        <v>54</v>
      </c>
      <c r="B56" s="171"/>
      <c r="C56" s="37"/>
      <c r="D56" s="150"/>
      <c r="E56" s="163"/>
    </row>
    <row r="57" spans="1:6">
      <c r="A57" s="1" t="s">
        <v>55</v>
      </c>
      <c r="B57" s="39" t="s">
        <v>6962</v>
      </c>
      <c r="C57" s="37"/>
      <c r="D57" s="164" t="s">
        <v>7368</v>
      </c>
      <c r="E57" s="163"/>
      <c r="F57" s="167" t="s">
        <v>7370</v>
      </c>
    </row>
    <row r="58" spans="1:6">
      <c r="A58" s="40" t="s">
        <v>56</v>
      </c>
      <c r="B58" s="172" t="s">
        <v>6963</v>
      </c>
      <c r="C58" s="37"/>
      <c r="D58" s="150" t="s">
        <v>7345</v>
      </c>
      <c r="E58" s="163" t="s">
        <v>7346</v>
      </c>
      <c r="F58">
        <v>1</v>
      </c>
    </row>
    <row r="59" spans="1:6">
      <c r="A59" s="41" t="s">
        <v>57</v>
      </c>
      <c r="B59" s="170"/>
      <c r="C59" s="37"/>
      <c r="D59" s="150" t="s">
        <v>7347</v>
      </c>
      <c r="E59" s="163" t="s">
        <v>7348</v>
      </c>
      <c r="F59">
        <v>2</v>
      </c>
    </row>
    <row r="60" spans="1:6">
      <c r="A60" s="41" t="s">
        <v>58</v>
      </c>
      <c r="B60" s="170"/>
      <c r="C60" s="37"/>
      <c r="D60" s="150" t="s">
        <v>7349</v>
      </c>
      <c r="E60" s="163" t="s">
        <v>7350</v>
      </c>
      <c r="F60">
        <v>3</v>
      </c>
    </row>
    <row r="61" spans="1:6">
      <c r="A61" s="42" t="s">
        <v>59</v>
      </c>
      <c r="B61" s="171"/>
      <c r="C61" s="37"/>
      <c r="D61" s="150" t="s">
        <v>7351</v>
      </c>
      <c r="E61" s="163" t="s">
        <v>7352</v>
      </c>
      <c r="F61">
        <v>4</v>
      </c>
    </row>
    <row r="62" spans="1:6">
      <c r="A62" s="1" t="s">
        <v>60</v>
      </c>
      <c r="B62" s="38" t="s">
        <v>6964</v>
      </c>
      <c r="C62" s="37"/>
      <c r="D62" s="150" t="s">
        <v>7353</v>
      </c>
      <c r="E62" s="163" t="s">
        <v>7354</v>
      </c>
      <c r="F62">
        <v>5</v>
      </c>
    </row>
    <row r="63" spans="1:6">
      <c r="A63" s="1" t="s">
        <v>61</v>
      </c>
      <c r="B63" s="38" t="s">
        <v>6965</v>
      </c>
      <c r="C63" s="37"/>
      <c r="D63" s="150" t="s">
        <v>7355</v>
      </c>
      <c r="E63" s="163" t="s">
        <v>7356</v>
      </c>
      <c r="F63">
        <v>6</v>
      </c>
    </row>
    <row r="64" spans="1:6">
      <c r="A64" s="40" t="s">
        <v>62</v>
      </c>
      <c r="B64" s="172" t="s">
        <v>6966</v>
      </c>
      <c r="C64" s="37"/>
      <c r="D64" s="150" t="s">
        <v>7357</v>
      </c>
      <c r="E64" s="163" t="s">
        <v>7358</v>
      </c>
      <c r="F64">
        <v>7</v>
      </c>
    </row>
    <row r="65" spans="1:6">
      <c r="A65" s="41" t="s">
        <v>63</v>
      </c>
      <c r="B65" s="170"/>
      <c r="C65" s="37"/>
      <c r="D65" s="150" t="s">
        <v>7359</v>
      </c>
      <c r="E65" s="163" t="s">
        <v>7360</v>
      </c>
      <c r="F65">
        <v>8</v>
      </c>
    </row>
    <row r="66" spans="1:6">
      <c r="A66" s="41" t="s">
        <v>64</v>
      </c>
      <c r="B66" s="170"/>
      <c r="C66" s="37"/>
      <c r="D66" s="150" t="s">
        <v>7361</v>
      </c>
      <c r="E66" s="163" t="s">
        <v>7362</v>
      </c>
      <c r="F66">
        <v>9</v>
      </c>
    </row>
    <row r="67" spans="1:6">
      <c r="A67" s="42" t="s">
        <v>65</v>
      </c>
      <c r="B67" s="171"/>
      <c r="C67" s="37"/>
      <c r="D67" s="151" t="s">
        <v>7363</v>
      </c>
      <c r="E67" s="165" t="s">
        <v>7364</v>
      </c>
      <c r="F67">
        <v>10</v>
      </c>
    </row>
    <row r="68" spans="1:6">
      <c r="A68" s="40" t="s">
        <v>66</v>
      </c>
      <c r="B68" s="47" t="s">
        <v>6955</v>
      </c>
      <c r="C68" s="173" t="s">
        <v>6967</v>
      </c>
    </row>
    <row r="69" spans="1:6">
      <c r="A69" s="41" t="s">
        <v>67</v>
      </c>
      <c r="B69" s="38" t="s">
        <v>6957</v>
      </c>
      <c r="C69" s="170"/>
    </row>
    <row r="70" spans="1:6">
      <c r="A70" s="41" t="s">
        <v>68</v>
      </c>
      <c r="B70" s="38" t="s">
        <v>6957</v>
      </c>
      <c r="C70" s="170"/>
    </row>
    <row r="71" spans="1:6">
      <c r="A71" s="41" t="s">
        <v>69</v>
      </c>
      <c r="B71" s="38" t="s">
        <v>6958</v>
      </c>
      <c r="C71" s="170"/>
    </row>
    <row r="72" spans="1:6">
      <c r="A72" s="42" t="s">
        <v>70</v>
      </c>
      <c r="B72" s="48" t="s">
        <v>6959</v>
      </c>
      <c r="C72" s="171"/>
    </row>
    <row r="73" spans="1:6">
      <c r="A73" s="40" t="s">
        <v>71</v>
      </c>
      <c r="B73" s="172" t="s">
        <v>6968</v>
      </c>
      <c r="C73" s="37"/>
    </row>
    <row r="74" spans="1:6">
      <c r="A74" s="41" t="s">
        <v>72</v>
      </c>
      <c r="B74" s="170"/>
      <c r="C74" s="37"/>
    </row>
    <row r="75" spans="1:6">
      <c r="A75" s="41" t="s">
        <v>73</v>
      </c>
      <c r="B75" s="170"/>
      <c r="C75" s="37"/>
    </row>
    <row r="76" spans="1:6">
      <c r="A76" s="42" t="s">
        <v>74</v>
      </c>
      <c r="B76" s="171"/>
      <c r="C76" s="37"/>
    </row>
    <row r="77" spans="1:6">
      <c r="A77" s="1" t="s">
        <v>75</v>
      </c>
      <c r="B77" s="49" t="s">
        <v>6964</v>
      </c>
      <c r="C77" s="37"/>
    </row>
    <row r="78" spans="1:6">
      <c r="A78" s="1" t="s">
        <v>76</v>
      </c>
      <c r="B78" s="49" t="s">
        <v>6965</v>
      </c>
      <c r="C78" s="37"/>
    </row>
    <row r="79" spans="1:6">
      <c r="A79" s="40" t="s">
        <v>77</v>
      </c>
      <c r="B79" s="172" t="s">
        <v>6969</v>
      </c>
      <c r="C79" s="37"/>
    </row>
    <row r="80" spans="1:6">
      <c r="A80" s="41" t="s">
        <v>78</v>
      </c>
      <c r="B80" s="170"/>
      <c r="C80" s="37"/>
    </row>
    <row r="81" spans="1:3">
      <c r="A81" s="41" t="s">
        <v>79</v>
      </c>
      <c r="B81" s="170"/>
      <c r="C81" s="37"/>
    </row>
    <row r="82" spans="1:3">
      <c r="A82" s="42" t="s">
        <v>80</v>
      </c>
      <c r="B82" s="171"/>
      <c r="C82" s="37"/>
    </row>
    <row r="83" spans="1:3">
      <c r="A83" s="40" t="s">
        <v>81</v>
      </c>
      <c r="B83" s="50" t="s">
        <v>6970</v>
      </c>
      <c r="C83" s="173" t="s">
        <v>6971</v>
      </c>
    </row>
    <row r="84" spans="1:3">
      <c r="A84" s="42" t="s">
        <v>82</v>
      </c>
      <c r="B84" s="51" t="s">
        <v>6972</v>
      </c>
      <c r="C84" s="171"/>
    </row>
    <row r="85" spans="1:3">
      <c r="A85" s="40" t="s">
        <v>83</v>
      </c>
      <c r="B85" s="172" t="s">
        <v>6973</v>
      </c>
      <c r="C85" s="37"/>
    </row>
    <row r="86" spans="1:3">
      <c r="A86" s="41" t="s">
        <v>84</v>
      </c>
      <c r="B86" s="170"/>
      <c r="C86" s="37"/>
    </row>
    <row r="87" spans="1:3">
      <c r="A87" s="41" t="s">
        <v>85</v>
      </c>
      <c r="B87" s="170"/>
      <c r="C87" s="37"/>
    </row>
    <row r="88" spans="1:3">
      <c r="A88" s="42" t="s">
        <v>86</v>
      </c>
      <c r="B88" s="171"/>
      <c r="C88" s="37"/>
    </row>
    <row r="89" spans="1:3">
      <c r="A89" s="1" t="s">
        <v>87</v>
      </c>
      <c r="B89" s="49" t="s">
        <v>6964</v>
      </c>
      <c r="C89" s="37"/>
    </row>
    <row r="90" spans="1:3">
      <c r="A90" s="1" t="s">
        <v>88</v>
      </c>
      <c r="B90" s="49" t="s">
        <v>6965</v>
      </c>
      <c r="C90" s="37"/>
    </row>
    <row r="91" spans="1:3">
      <c r="A91" s="1" t="s">
        <v>89</v>
      </c>
      <c r="B91" s="38" t="s">
        <v>6942</v>
      </c>
      <c r="C91" s="37"/>
    </row>
    <row r="92" spans="1:3">
      <c r="A92" s="1" t="s">
        <v>90</v>
      </c>
      <c r="B92" s="38" t="s">
        <v>6974</v>
      </c>
      <c r="C92" s="37"/>
    </row>
    <row r="93" spans="1:3">
      <c r="A93" s="1" t="s">
        <v>91</v>
      </c>
      <c r="B93" s="49" t="s">
        <v>6975</v>
      </c>
      <c r="C93" s="37"/>
    </row>
    <row r="94" spans="1:3">
      <c r="A94" s="40" t="s">
        <v>92</v>
      </c>
      <c r="B94" s="172" t="s">
        <v>6976</v>
      </c>
      <c r="C94" s="37"/>
    </row>
    <row r="95" spans="1:3">
      <c r="A95" s="41" t="s">
        <v>93</v>
      </c>
      <c r="B95" s="170"/>
      <c r="C95" s="37"/>
    </row>
    <row r="96" spans="1:3">
      <c r="A96" s="41" t="s">
        <v>94</v>
      </c>
      <c r="B96" s="170"/>
      <c r="C96" s="37"/>
    </row>
    <row r="97" spans="1:3">
      <c r="A97" s="42" t="s">
        <v>95</v>
      </c>
      <c r="B97" s="171"/>
      <c r="C97" s="37"/>
    </row>
    <row r="98" spans="1:3">
      <c r="A98" s="40" t="s">
        <v>96</v>
      </c>
      <c r="B98" s="172" t="s">
        <v>6977</v>
      </c>
      <c r="C98" s="37"/>
    </row>
    <row r="99" spans="1:3">
      <c r="A99" s="41" t="s">
        <v>97</v>
      </c>
      <c r="B99" s="170"/>
      <c r="C99" s="37"/>
    </row>
    <row r="100" spans="1:3">
      <c r="A100" s="41" t="s">
        <v>98</v>
      </c>
      <c r="B100" s="170"/>
      <c r="C100" s="37"/>
    </row>
    <row r="101" spans="1:3">
      <c r="A101" s="42" t="s">
        <v>99</v>
      </c>
      <c r="B101" s="171"/>
      <c r="C101" s="37"/>
    </row>
    <row r="102" spans="1:3">
      <c r="A102" s="1" t="s">
        <v>100</v>
      </c>
      <c r="B102" s="39" t="s">
        <v>6978</v>
      </c>
      <c r="C102" s="37"/>
    </row>
    <row r="103" spans="1:3">
      <c r="A103" s="40" t="s">
        <v>101</v>
      </c>
      <c r="B103" s="172" t="s">
        <v>6979</v>
      </c>
      <c r="C103" s="37"/>
    </row>
    <row r="104" spans="1:3">
      <c r="A104" s="41" t="s">
        <v>102</v>
      </c>
      <c r="B104" s="170"/>
      <c r="C104" s="37"/>
    </row>
    <row r="105" spans="1:3">
      <c r="A105" s="41" t="s">
        <v>103</v>
      </c>
      <c r="B105" s="170"/>
      <c r="C105" s="37"/>
    </row>
    <row r="106" spans="1:3">
      <c r="A106" s="42" t="s">
        <v>104</v>
      </c>
      <c r="B106" s="171"/>
      <c r="C106" s="37"/>
    </row>
    <row r="107" spans="1:3">
      <c r="A107" s="1" t="s">
        <v>105</v>
      </c>
      <c r="B107" s="49" t="s">
        <v>6964</v>
      </c>
      <c r="C107" s="37"/>
    </row>
    <row r="108" spans="1:3">
      <c r="A108" s="1" t="s">
        <v>106</v>
      </c>
      <c r="B108" s="49" t="s">
        <v>6965</v>
      </c>
      <c r="C108" s="37"/>
    </row>
    <row r="109" spans="1:3">
      <c r="A109" s="40" t="s">
        <v>107</v>
      </c>
      <c r="B109" s="172" t="s">
        <v>6980</v>
      </c>
      <c r="C109" s="37"/>
    </row>
    <row r="110" spans="1:3">
      <c r="A110" s="41" t="s">
        <v>108</v>
      </c>
      <c r="B110" s="170"/>
      <c r="C110" s="37"/>
    </row>
    <row r="111" spans="1:3">
      <c r="A111" s="41" t="s">
        <v>109</v>
      </c>
      <c r="B111" s="170"/>
      <c r="C111" s="37"/>
    </row>
    <row r="112" spans="1:3">
      <c r="A112" s="42" t="s">
        <v>110</v>
      </c>
      <c r="B112" s="171"/>
      <c r="C112" s="37"/>
    </row>
    <row r="113" spans="1:3">
      <c r="A113" s="40" t="s">
        <v>111</v>
      </c>
      <c r="B113" s="52" t="s">
        <v>6955</v>
      </c>
      <c r="C113" s="173" t="s">
        <v>6981</v>
      </c>
    </row>
    <row r="114" spans="1:3">
      <c r="A114" s="41" t="s">
        <v>112</v>
      </c>
      <c r="B114" s="49" t="s">
        <v>6957</v>
      </c>
      <c r="C114" s="170"/>
    </row>
    <row r="115" spans="1:3">
      <c r="A115" s="41" t="s">
        <v>113</v>
      </c>
      <c r="B115" s="49" t="s">
        <v>6957</v>
      </c>
      <c r="C115" s="170"/>
    </row>
    <row r="116" spans="1:3">
      <c r="A116" s="41" t="s">
        <v>114</v>
      </c>
      <c r="B116" s="49" t="s">
        <v>6958</v>
      </c>
      <c r="C116" s="170"/>
    </row>
    <row r="117" spans="1:3">
      <c r="A117" s="42" t="s">
        <v>115</v>
      </c>
      <c r="B117" s="53" t="s">
        <v>6959</v>
      </c>
      <c r="C117" s="171"/>
    </row>
    <row r="118" spans="1:3">
      <c r="A118" s="40" t="s">
        <v>116</v>
      </c>
      <c r="B118" s="172" t="s">
        <v>6982</v>
      </c>
      <c r="C118" s="37"/>
    </row>
    <row r="119" spans="1:3">
      <c r="A119" s="41" t="s">
        <v>117</v>
      </c>
      <c r="B119" s="170"/>
      <c r="C119" s="37"/>
    </row>
    <row r="120" spans="1:3">
      <c r="A120" s="41" t="s">
        <v>118</v>
      </c>
      <c r="B120" s="170"/>
      <c r="C120" s="37"/>
    </row>
    <row r="121" spans="1:3">
      <c r="A121" s="42" t="s">
        <v>119</v>
      </c>
      <c r="B121" s="171"/>
      <c r="C121" s="37"/>
    </row>
    <row r="122" spans="1:3">
      <c r="A122" s="1" t="s">
        <v>120</v>
      </c>
      <c r="B122" s="49" t="s">
        <v>6964</v>
      </c>
      <c r="C122" s="37"/>
    </row>
    <row r="123" spans="1:3">
      <c r="A123" s="1" t="s">
        <v>121</v>
      </c>
      <c r="B123" s="49" t="s">
        <v>6965</v>
      </c>
      <c r="C123" s="37"/>
    </row>
    <row r="124" spans="1:3">
      <c r="A124" s="40" t="s">
        <v>122</v>
      </c>
      <c r="B124" s="172" t="s">
        <v>6983</v>
      </c>
      <c r="C124" s="37"/>
    </row>
    <row r="125" spans="1:3">
      <c r="A125" s="41" t="s">
        <v>123</v>
      </c>
      <c r="B125" s="170"/>
      <c r="C125" s="37"/>
    </row>
    <row r="126" spans="1:3">
      <c r="A126" s="41" t="s">
        <v>124</v>
      </c>
      <c r="B126" s="170"/>
      <c r="C126" s="37"/>
    </row>
    <row r="127" spans="1:3">
      <c r="A127" s="42" t="s">
        <v>125</v>
      </c>
      <c r="B127" s="171"/>
      <c r="C127" s="37"/>
    </row>
    <row r="128" spans="1:3">
      <c r="A128" s="40" t="s">
        <v>126</v>
      </c>
      <c r="B128" s="54" t="s">
        <v>6984</v>
      </c>
      <c r="C128" s="173" t="s">
        <v>6985</v>
      </c>
    </row>
    <row r="129" spans="1:3">
      <c r="A129" s="42" t="s">
        <v>127</v>
      </c>
      <c r="B129" s="55" t="s">
        <v>6986</v>
      </c>
      <c r="C129" s="171"/>
    </row>
    <row r="130" spans="1:3">
      <c r="A130" s="40" t="s">
        <v>128</v>
      </c>
      <c r="B130" s="172" t="s">
        <v>6987</v>
      </c>
      <c r="C130" s="37"/>
    </row>
    <row r="131" spans="1:3">
      <c r="A131" s="41" t="s">
        <v>129</v>
      </c>
      <c r="B131" s="170"/>
      <c r="C131" s="37"/>
    </row>
    <row r="132" spans="1:3">
      <c r="A132" s="41" t="s">
        <v>130</v>
      </c>
      <c r="B132" s="170"/>
      <c r="C132" s="37"/>
    </row>
    <row r="133" spans="1:3">
      <c r="A133" s="42" t="s">
        <v>131</v>
      </c>
      <c r="B133" s="171"/>
      <c r="C133" s="37"/>
    </row>
    <row r="134" spans="1:3">
      <c r="A134" s="1" t="s">
        <v>132</v>
      </c>
      <c r="B134" s="49" t="s">
        <v>6964</v>
      </c>
      <c r="C134" s="37"/>
    </row>
    <row r="135" spans="1:3">
      <c r="A135" s="1" t="s">
        <v>133</v>
      </c>
      <c r="B135" s="49" t="s">
        <v>6965</v>
      </c>
      <c r="C135" s="37"/>
    </row>
    <row r="136" spans="1:3">
      <c r="A136" s="1" t="s">
        <v>134</v>
      </c>
      <c r="B136" s="56" t="s">
        <v>6942</v>
      </c>
      <c r="C136" s="37"/>
    </row>
    <row r="137" spans="1:3">
      <c r="A137" s="1" t="s">
        <v>135</v>
      </c>
      <c r="B137" s="38" t="s">
        <v>6974</v>
      </c>
      <c r="C137" s="37"/>
    </row>
    <row r="138" spans="1:3">
      <c r="A138" s="1" t="s">
        <v>136</v>
      </c>
      <c r="B138" s="49" t="s">
        <v>6988</v>
      </c>
      <c r="C138" s="37"/>
    </row>
    <row r="139" spans="1:3">
      <c r="A139" s="40" t="s">
        <v>137</v>
      </c>
      <c r="B139" s="172" t="s">
        <v>6989</v>
      </c>
      <c r="C139" s="37"/>
    </row>
    <row r="140" spans="1:3">
      <c r="A140" s="41" t="s">
        <v>138</v>
      </c>
      <c r="B140" s="170"/>
      <c r="C140" s="37"/>
    </row>
    <row r="141" spans="1:3">
      <c r="A141" s="41" t="s">
        <v>139</v>
      </c>
      <c r="B141" s="170"/>
      <c r="C141" s="37"/>
    </row>
    <row r="142" spans="1:3">
      <c r="A142" s="42" t="s">
        <v>140</v>
      </c>
      <c r="B142" s="171"/>
      <c r="C142" s="37"/>
    </row>
    <row r="143" spans="1:3">
      <c r="A143" s="1" t="s">
        <v>141</v>
      </c>
      <c r="B143" s="49" t="s">
        <v>6990</v>
      </c>
      <c r="C143" s="37"/>
    </row>
    <row r="144" spans="1:3">
      <c r="A144" s="40" t="s">
        <v>142</v>
      </c>
      <c r="B144" s="172" t="s">
        <v>6991</v>
      </c>
      <c r="C144" s="37"/>
    </row>
    <row r="145" spans="1:3">
      <c r="A145" s="41" t="s">
        <v>143</v>
      </c>
      <c r="B145" s="170"/>
      <c r="C145" s="37"/>
    </row>
    <row r="146" spans="1:3">
      <c r="A146" s="41" t="s">
        <v>144</v>
      </c>
      <c r="B146" s="170"/>
      <c r="C146" s="37"/>
    </row>
    <row r="147" spans="1:3">
      <c r="A147" s="42" t="s">
        <v>145</v>
      </c>
      <c r="B147" s="171"/>
      <c r="C147" s="37"/>
    </row>
    <row r="148" spans="1:3">
      <c r="A148" s="1" t="s">
        <v>146</v>
      </c>
      <c r="B148" s="49" t="s">
        <v>6964</v>
      </c>
      <c r="C148" s="37"/>
    </row>
    <row r="149" spans="1:3">
      <c r="A149" s="1" t="s">
        <v>147</v>
      </c>
      <c r="B149" s="49" t="s">
        <v>6965</v>
      </c>
      <c r="C149" s="37"/>
    </row>
    <row r="150" spans="1:3">
      <c r="A150" s="40" t="s">
        <v>148</v>
      </c>
      <c r="B150" s="172" t="s">
        <v>6992</v>
      </c>
      <c r="C150" s="37"/>
    </row>
    <row r="151" spans="1:3">
      <c r="A151" s="41" t="s">
        <v>149</v>
      </c>
      <c r="B151" s="170"/>
      <c r="C151" s="37"/>
    </row>
    <row r="152" spans="1:3">
      <c r="A152" s="41" t="s">
        <v>150</v>
      </c>
      <c r="B152" s="170"/>
      <c r="C152" s="37"/>
    </row>
    <row r="153" spans="1:3">
      <c r="A153" s="42" t="s">
        <v>151</v>
      </c>
      <c r="B153" s="171"/>
      <c r="C153" s="37"/>
    </row>
    <row r="154" spans="1:3">
      <c r="A154" s="1" t="s">
        <v>152</v>
      </c>
      <c r="B154" s="49" t="s">
        <v>6993</v>
      </c>
      <c r="C154" s="37"/>
    </row>
    <row r="155" spans="1:3">
      <c r="A155" s="1" t="s">
        <v>153</v>
      </c>
      <c r="B155" s="36" t="s">
        <v>6994</v>
      </c>
      <c r="C155" s="37"/>
    </row>
    <row r="156" spans="1:3">
      <c r="A156" s="1" t="s">
        <v>154</v>
      </c>
      <c r="B156" s="49" t="s">
        <v>6995</v>
      </c>
      <c r="C156" s="37"/>
    </row>
    <row r="157" spans="1:3">
      <c r="A157" s="1" t="s">
        <v>155</v>
      </c>
      <c r="B157" s="38" t="s">
        <v>6942</v>
      </c>
      <c r="C157" s="37"/>
    </row>
    <row r="158" spans="1:3">
      <c r="A158" s="1" t="s">
        <v>156</v>
      </c>
      <c r="B158" s="38" t="s">
        <v>6974</v>
      </c>
      <c r="C158" s="37"/>
    </row>
    <row r="159" spans="1:3">
      <c r="A159" s="1" t="s">
        <v>157</v>
      </c>
      <c r="B159" s="49" t="s">
        <v>6996</v>
      </c>
      <c r="C159" s="37"/>
    </row>
    <row r="160" spans="1:3">
      <c r="A160" s="40" t="s">
        <v>158</v>
      </c>
      <c r="B160" s="57" t="s">
        <v>6997</v>
      </c>
      <c r="C160" s="37"/>
    </row>
    <row r="161" spans="1:3">
      <c r="A161" s="41" t="s">
        <v>159</v>
      </c>
      <c r="B161" s="58" t="s">
        <v>6998</v>
      </c>
      <c r="C161" s="37"/>
    </row>
    <row r="162" spans="1:3">
      <c r="A162" s="42" t="s">
        <v>160</v>
      </c>
      <c r="B162" s="59" t="s">
        <v>6999</v>
      </c>
      <c r="C162" s="37"/>
    </row>
    <row r="163" spans="1:3">
      <c r="A163" s="1" t="s">
        <v>161</v>
      </c>
      <c r="B163" s="36" t="s">
        <v>7000</v>
      </c>
      <c r="C163" s="37"/>
    </row>
    <row r="164" spans="1:3">
      <c r="A164" s="40" t="s">
        <v>162</v>
      </c>
      <c r="B164" s="172" t="s">
        <v>7001</v>
      </c>
      <c r="C164" s="37"/>
    </row>
    <row r="165" spans="1:3">
      <c r="A165" s="41" t="s">
        <v>163</v>
      </c>
      <c r="B165" s="170"/>
      <c r="C165" s="37"/>
    </row>
    <row r="166" spans="1:3">
      <c r="A166" s="41" t="s">
        <v>164</v>
      </c>
      <c r="B166" s="170"/>
      <c r="C166" s="37"/>
    </row>
    <row r="167" spans="1:3">
      <c r="A167" s="42" t="s">
        <v>165</v>
      </c>
      <c r="B167" s="171"/>
      <c r="C167" s="37"/>
    </row>
    <row r="168" spans="1:3">
      <c r="A168" s="40" t="s">
        <v>166</v>
      </c>
      <c r="B168" s="52" t="s">
        <v>6955</v>
      </c>
      <c r="C168" s="173" t="s">
        <v>7002</v>
      </c>
    </row>
    <row r="169" spans="1:3">
      <c r="A169" s="41" t="s">
        <v>167</v>
      </c>
      <c r="B169" s="49" t="s">
        <v>6957</v>
      </c>
      <c r="C169" s="170"/>
    </row>
    <row r="170" spans="1:3">
      <c r="A170" s="41" t="s">
        <v>168</v>
      </c>
      <c r="B170" s="49" t="s">
        <v>6957</v>
      </c>
      <c r="C170" s="170"/>
    </row>
    <row r="171" spans="1:3">
      <c r="A171" s="41" t="s">
        <v>169</v>
      </c>
      <c r="B171" s="49" t="s">
        <v>6958</v>
      </c>
      <c r="C171" s="170"/>
    </row>
    <row r="172" spans="1:3">
      <c r="A172" s="1" t="s">
        <v>170</v>
      </c>
      <c r="B172" s="39" t="s">
        <v>6959</v>
      </c>
      <c r="C172" s="170"/>
    </row>
    <row r="173" spans="1:3">
      <c r="A173" s="42" t="s">
        <v>171</v>
      </c>
      <c r="B173" s="55" t="s">
        <v>7003</v>
      </c>
      <c r="C173" s="171"/>
    </row>
    <row r="174" spans="1:3">
      <c r="A174" s="40" t="s">
        <v>172</v>
      </c>
      <c r="B174" s="172" t="s">
        <v>7004</v>
      </c>
      <c r="C174" s="37"/>
    </row>
    <row r="175" spans="1:3">
      <c r="A175" s="41" t="s">
        <v>173</v>
      </c>
      <c r="B175" s="170"/>
      <c r="C175" s="37"/>
    </row>
    <row r="176" spans="1:3">
      <c r="A176" s="41" t="s">
        <v>174</v>
      </c>
      <c r="B176" s="170"/>
      <c r="C176" s="37"/>
    </row>
    <row r="177" spans="1:3">
      <c r="A177" s="42" t="s">
        <v>175</v>
      </c>
      <c r="B177" s="171"/>
      <c r="C177" s="37"/>
    </row>
    <row r="178" spans="1:3">
      <c r="A178" s="40" t="s">
        <v>176</v>
      </c>
      <c r="B178" s="52" t="s">
        <v>6955</v>
      </c>
      <c r="C178" s="173" t="s">
        <v>7005</v>
      </c>
    </row>
    <row r="179" spans="1:3">
      <c r="A179" s="41" t="s">
        <v>177</v>
      </c>
      <c r="B179" s="49" t="s">
        <v>6957</v>
      </c>
      <c r="C179" s="170"/>
    </row>
    <row r="180" spans="1:3">
      <c r="A180" s="60" t="s">
        <v>178</v>
      </c>
      <c r="B180" s="49" t="s">
        <v>6957</v>
      </c>
      <c r="C180" s="170"/>
    </row>
    <row r="181" spans="1:3">
      <c r="A181" s="41" t="s">
        <v>179</v>
      </c>
      <c r="B181" s="49" t="s">
        <v>6958</v>
      </c>
      <c r="C181" s="170"/>
    </row>
    <row r="182" spans="1:3">
      <c r="A182" s="41" t="s">
        <v>180</v>
      </c>
      <c r="B182" s="39" t="s">
        <v>6959</v>
      </c>
      <c r="C182" s="170"/>
    </row>
    <row r="183" spans="1:3">
      <c r="A183" s="42" t="s">
        <v>181</v>
      </c>
      <c r="B183" s="55" t="s">
        <v>7003</v>
      </c>
      <c r="C183" s="171"/>
    </row>
    <row r="184" spans="1:3">
      <c r="A184" s="40" t="s">
        <v>182</v>
      </c>
      <c r="B184" s="172" t="s">
        <v>7006</v>
      </c>
      <c r="C184" s="37"/>
    </row>
    <row r="185" spans="1:3">
      <c r="A185" s="41" t="s">
        <v>183</v>
      </c>
      <c r="B185" s="170"/>
      <c r="C185" s="37"/>
    </row>
    <row r="186" spans="1:3">
      <c r="A186" s="41" t="s">
        <v>184</v>
      </c>
      <c r="B186" s="170"/>
      <c r="C186" s="37"/>
    </row>
    <row r="187" spans="1:3">
      <c r="A187" s="41" t="s">
        <v>185</v>
      </c>
      <c r="B187" s="171"/>
      <c r="C187" s="37"/>
    </row>
    <row r="188" spans="1:3">
      <c r="A188" s="40" t="s">
        <v>186</v>
      </c>
      <c r="B188" s="54" t="s">
        <v>7007</v>
      </c>
      <c r="C188" s="173" t="s">
        <v>7008</v>
      </c>
    </row>
    <row r="189" spans="1:3">
      <c r="A189" s="42" t="s">
        <v>187</v>
      </c>
      <c r="B189" s="55" t="s">
        <v>7009</v>
      </c>
      <c r="C189" s="171"/>
    </row>
    <row r="190" spans="1:3">
      <c r="A190" s="1" t="s">
        <v>188</v>
      </c>
      <c r="B190" s="172" t="s">
        <v>7010</v>
      </c>
      <c r="C190" s="37"/>
    </row>
    <row r="191" spans="1:3">
      <c r="A191" s="1" t="s">
        <v>189</v>
      </c>
      <c r="B191" s="170"/>
      <c r="C191" s="37"/>
    </row>
    <row r="192" spans="1:3">
      <c r="A192" s="1" t="s">
        <v>190</v>
      </c>
      <c r="B192" s="170"/>
      <c r="C192" s="37"/>
    </row>
    <row r="193" spans="1:4">
      <c r="A193" s="1" t="s">
        <v>191</v>
      </c>
      <c r="B193" s="171"/>
      <c r="C193" s="37"/>
    </row>
    <row r="194" spans="1:4">
      <c r="A194" s="61" t="s">
        <v>192</v>
      </c>
      <c r="B194" s="62" t="s">
        <v>7011</v>
      </c>
      <c r="C194" s="168" t="s">
        <v>7012</v>
      </c>
    </row>
    <row r="195" spans="1:4">
      <c r="A195" s="1" t="s">
        <v>193</v>
      </c>
      <c r="B195" s="56" t="s">
        <v>6942</v>
      </c>
      <c r="C195" s="37"/>
    </row>
    <row r="196" spans="1:4">
      <c r="A196" s="1" t="s">
        <v>194</v>
      </c>
      <c r="B196" s="38" t="s">
        <v>6974</v>
      </c>
      <c r="C196" s="37"/>
    </row>
    <row r="197" spans="1:4">
      <c r="A197" s="1" t="s">
        <v>195</v>
      </c>
      <c r="B197" s="38" t="s">
        <v>7013</v>
      </c>
      <c r="C197" s="44" t="s">
        <v>7014</v>
      </c>
    </row>
    <row r="198" spans="1:4">
      <c r="A198" s="1" t="s">
        <v>196</v>
      </c>
      <c r="B198" s="49" t="s">
        <v>7015</v>
      </c>
      <c r="C198" s="37"/>
    </row>
    <row r="199" spans="1:4">
      <c r="A199" s="40" t="s">
        <v>197</v>
      </c>
      <c r="B199" s="172" t="s">
        <v>7016</v>
      </c>
      <c r="C199" s="37"/>
    </row>
    <row r="200" spans="1:4">
      <c r="A200" s="41" t="s">
        <v>198</v>
      </c>
      <c r="B200" s="170"/>
      <c r="C200" s="37"/>
    </row>
    <row r="201" spans="1:4">
      <c r="A201" s="41" t="s">
        <v>199</v>
      </c>
      <c r="B201" s="170"/>
      <c r="C201" s="37"/>
    </row>
    <row r="202" spans="1:4">
      <c r="A202" s="42" t="s">
        <v>200</v>
      </c>
      <c r="B202" s="171"/>
      <c r="C202" s="37"/>
    </row>
    <row r="203" spans="1:4">
      <c r="A203" s="40" t="s">
        <v>201</v>
      </c>
      <c r="B203" s="54" t="s">
        <v>7017</v>
      </c>
      <c r="C203" s="173" t="s">
        <v>7018</v>
      </c>
    </row>
    <row r="204" spans="1:4">
      <c r="A204" s="41" t="s">
        <v>202</v>
      </c>
      <c r="B204" s="49" t="s">
        <v>7019</v>
      </c>
      <c r="C204" s="170"/>
    </row>
    <row r="205" spans="1:4">
      <c r="A205" s="41" t="s">
        <v>203</v>
      </c>
      <c r="B205" s="49" t="s">
        <v>7020</v>
      </c>
      <c r="C205" s="170"/>
    </row>
    <row r="206" spans="1:4">
      <c r="A206" s="41" t="s">
        <v>204</v>
      </c>
      <c r="B206" s="49" t="s">
        <v>7021</v>
      </c>
      <c r="C206" s="170"/>
    </row>
    <row r="207" spans="1:4">
      <c r="A207" s="41" t="s">
        <v>205</v>
      </c>
      <c r="B207" s="49" t="s">
        <v>7022</v>
      </c>
      <c r="C207" s="170"/>
    </row>
    <row r="208" spans="1:4">
      <c r="A208" s="41" t="s">
        <v>206</v>
      </c>
      <c r="B208" s="49" t="s">
        <v>7023</v>
      </c>
      <c r="C208" s="170"/>
      <c r="D208" s="77" t="s">
        <v>7126</v>
      </c>
    </row>
    <row r="209" spans="1:26">
      <c r="A209" s="42" t="s">
        <v>207</v>
      </c>
      <c r="B209" s="55" t="s">
        <v>7024</v>
      </c>
      <c r="C209" s="171"/>
      <c r="D209" s="77" t="s">
        <v>7126</v>
      </c>
    </row>
    <row r="210" spans="1:26">
      <c r="A210" s="1" t="s">
        <v>208</v>
      </c>
      <c r="B210" s="49" t="s">
        <v>7025</v>
      </c>
      <c r="C210" s="37"/>
    </row>
    <row r="211" spans="1:26">
      <c r="A211" s="1" t="s">
        <v>209</v>
      </c>
      <c r="B211" s="49" t="s">
        <v>7026</v>
      </c>
      <c r="C211" s="63" t="s">
        <v>7027</v>
      </c>
    </row>
    <row r="212" spans="1:26">
      <c r="A212" s="64" t="s">
        <v>7028</v>
      </c>
      <c r="B212" s="33"/>
      <c r="C212" s="34"/>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spans="1:26">
      <c r="A213" s="1" t="s">
        <v>210</v>
      </c>
      <c r="B213" s="65" t="s">
        <v>6926</v>
      </c>
      <c r="C213" s="37"/>
      <c r="D213" s="77" t="s">
        <v>7119</v>
      </c>
    </row>
    <row r="214" spans="1:26">
      <c r="A214" s="1" t="s">
        <v>2</v>
      </c>
      <c r="B214" s="38" t="s">
        <v>7029</v>
      </c>
      <c r="C214" s="37"/>
      <c r="D214" s="77" t="s">
        <v>7120</v>
      </c>
    </row>
    <row r="215" spans="1:26">
      <c r="A215" s="1" t="s">
        <v>3</v>
      </c>
      <c r="B215" s="38" t="s">
        <v>7030</v>
      </c>
      <c r="C215" s="37"/>
      <c r="D215" s="77" t="s">
        <v>7122</v>
      </c>
    </row>
    <row r="216" spans="1:26">
      <c r="A216" s="1" t="s">
        <v>4</v>
      </c>
      <c r="B216" s="36" t="s">
        <v>6930</v>
      </c>
      <c r="C216" s="37"/>
      <c r="D216" s="77" t="s">
        <v>7121</v>
      </c>
    </row>
    <row r="217" spans="1:26">
      <c r="A217" s="1" t="s">
        <v>8</v>
      </c>
      <c r="B217" s="36" t="s">
        <v>6934</v>
      </c>
      <c r="C217" s="37"/>
      <c r="D217" s="77" t="s">
        <v>7123</v>
      </c>
    </row>
    <row r="218" spans="1:26">
      <c r="A218" s="1" t="s">
        <v>9</v>
      </c>
      <c r="B218" s="36" t="s">
        <v>6935</v>
      </c>
      <c r="C218" s="37"/>
      <c r="D218" s="77" t="s">
        <v>7124</v>
      </c>
    </row>
    <row r="219" spans="1:26">
      <c r="A219" s="1" t="s">
        <v>10</v>
      </c>
      <c r="B219" s="36" t="s">
        <v>7031</v>
      </c>
      <c r="C219" s="37"/>
      <c r="D219" s="77" t="s">
        <v>7125</v>
      </c>
    </row>
    <row r="220" spans="1:26">
      <c r="A220" s="1" t="s">
        <v>11</v>
      </c>
      <c r="B220" s="49" t="s">
        <v>6937</v>
      </c>
      <c r="C220" s="37"/>
    </row>
    <row r="221" spans="1:26">
      <c r="A221" s="1" t="s">
        <v>12</v>
      </c>
      <c r="B221" s="49" t="s">
        <v>6938</v>
      </c>
      <c r="C221" s="37"/>
    </row>
    <row r="222" spans="1:26">
      <c r="A222" s="1" t="s">
        <v>13</v>
      </c>
      <c r="B222" s="49" t="s">
        <v>6939</v>
      </c>
      <c r="C222" s="37"/>
    </row>
    <row r="223" spans="1:26">
      <c r="A223" s="1" t="s">
        <v>14</v>
      </c>
      <c r="B223" s="49" t="s">
        <v>6940</v>
      </c>
      <c r="C223" s="37"/>
    </row>
    <row r="224" spans="1:26">
      <c r="A224" s="1" t="s">
        <v>211</v>
      </c>
      <c r="B224" s="49" t="s">
        <v>7032</v>
      </c>
      <c r="C224" s="37"/>
    </row>
    <row r="225" spans="1:4">
      <c r="A225" s="1" t="s">
        <v>27</v>
      </c>
      <c r="B225" s="49" t="s">
        <v>7033</v>
      </c>
      <c r="C225" s="37"/>
      <c r="D225" s="77" t="s">
        <v>7118</v>
      </c>
    </row>
    <row r="226" spans="1:4">
      <c r="A226" s="40" t="s">
        <v>212</v>
      </c>
      <c r="B226" s="54" t="s">
        <v>7034</v>
      </c>
      <c r="C226" s="173" t="s">
        <v>7035</v>
      </c>
    </row>
    <row r="227" spans="1:4">
      <c r="A227" s="41" t="s">
        <v>213</v>
      </c>
      <c r="B227" s="49" t="s">
        <v>7036</v>
      </c>
      <c r="C227" s="170"/>
    </row>
    <row r="228" spans="1:4">
      <c r="A228" s="41" t="s">
        <v>214</v>
      </c>
      <c r="B228" s="49" t="s">
        <v>7037</v>
      </c>
      <c r="C228" s="170"/>
    </row>
    <row r="229" spans="1:4">
      <c r="A229" s="41" t="s">
        <v>215</v>
      </c>
      <c r="B229" s="49" t="s">
        <v>7038</v>
      </c>
      <c r="C229" s="170"/>
    </row>
    <row r="230" spans="1:4">
      <c r="A230" s="41" t="s">
        <v>216</v>
      </c>
      <c r="B230" s="49" t="s">
        <v>7039</v>
      </c>
      <c r="C230" s="170"/>
    </row>
    <row r="231" spans="1:4">
      <c r="A231" s="42" t="s">
        <v>217</v>
      </c>
      <c r="B231" s="55" t="s">
        <v>7040</v>
      </c>
      <c r="C231" s="171"/>
      <c r="D231" s="77" t="s">
        <v>7110</v>
      </c>
    </row>
    <row r="232" spans="1:4">
      <c r="A232" s="1" t="s">
        <v>91</v>
      </c>
      <c r="B232" s="49" t="s">
        <v>7041</v>
      </c>
      <c r="C232" s="37"/>
      <c r="D232" s="77" t="s">
        <v>7117</v>
      </c>
    </row>
    <row r="233" spans="1:4">
      <c r="A233" s="1" t="s">
        <v>218</v>
      </c>
      <c r="B233" s="38" t="s">
        <v>7042</v>
      </c>
      <c r="C233" s="37"/>
    </row>
    <row r="234" spans="1:4">
      <c r="A234" s="1" t="s">
        <v>219</v>
      </c>
      <c r="B234" s="49" t="s">
        <v>6974</v>
      </c>
      <c r="C234" s="37"/>
    </row>
    <row r="235" spans="1:4">
      <c r="A235" s="40" t="s">
        <v>220</v>
      </c>
      <c r="B235" s="52" t="s">
        <v>6955</v>
      </c>
      <c r="C235" s="173" t="s">
        <v>7043</v>
      </c>
    </row>
    <row r="236" spans="1:4">
      <c r="A236" s="41" t="s">
        <v>221</v>
      </c>
      <c r="B236" s="49" t="s">
        <v>6957</v>
      </c>
      <c r="C236" s="170"/>
    </row>
    <row r="237" spans="1:4">
      <c r="A237" s="41" t="s">
        <v>222</v>
      </c>
      <c r="B237" s="49" t="s">
        <v>6957</v>
      </c>
      <c r="C237" s="170"/>
    </row>
    <row r="238" spans="1:4">
      <c r="A238" s="42" t="s">
        <v>223</v>
      </c>
      <c r="B238" s="49" t="s">
        <v>6958</v>
      </c>
      <c r="C238" s="171"/>
    </row>
    <row r="239" spans="1:4">
      <c r="A239" s="40" t="s">
        <v>224</v>
      </c>
      <c r="B239" s="52" t="s">
        <v>6955</v>
      </c>
      <c r="C239" s="173" t="s">
        <v>7044</v>
      </c>
    </row>
    <row r="240" spans="1:4">
      <c r="A240" s="41" t="s">
        <v>225</v>
      </c>
      <c r="B240" s="49" t="s">
        <v>6957</v>
      </c>
      <c r="C240" s="170"/>
    </row>
    <row r="241" spans="1:3">
      <c r="A241" s="41" t="s">
        <v>226</v>
      </c>
      <c r="B241" s="49" t="s">
        <v>6957</v>
      </c>
      <c r="C241" s="170"/>
    </row>
    <row r="242" spans="1:3">
      <c r="A242" s="41" t="s">
        <v>227</v>
      </c>
      <c r="B242" s="49" t="s">
        <v>6958</v>
      </c>
      <c r="C242" s="170"/>
    </row>
    <row r="243" spans="1:3">
      <c r="A243" s="41" t="s">
        <v>228</v>
      </c>
      <c r="B243" s="39" t="s">
        <v>6959</v>
      </c>
      <c r="C243" s="170"/>
    </row>
    <row r="244" spans="1:3">
      <c r="A244" s="40" t="s">
        <v>229</v>
      </c>
      <c r="B244" s="52" t="s">
        <v>6955</v>
      </c>
      <c r="C244" s="173" t="s">
        <v>7045</v>
      </c>
    </row>
    <row r="245" spans="1:3">
      <c r="A245" s="41" t="s">
        <v>230</v>
      </c>
      <c r="B245" s="49" t="s">
        <v>6957</v>
      </c>
      <c r="C245" s="170"/>
    </row>
    <row r="246" spans="1:3">
      <c r="A246" s="41" t="s">
        <v>231</v>
      </c>
      <c r="B246" s="49" t="s">
        <v>6957</v>
      </c>
      <c r="C246" s="170"/>
    </row>
    <row r="247" spans="1:3">
      <c r="A247" s="41" t="s">
        <v>232</v>
      </c>
      <c r="B247" s="49" t="s">
        <v>6958</v>
      </c>
      <c r="C247" s="170"/>
    </row>
    <row r="248" spans="1:3">
      <c r="A248" s="40" t="s">
        <v>233</v>
      </c>
      <c r="B248" s="52" t="s">
        <v>6955</v>
      </c>
      <c r="C248" s="173" t="s">
        <v>7046</v>
      </c>
    </row>
    <row r="249" spans="1:3">
      <c r="A249" s="41" t="s">
        <v>234</v>
      </c>
      <c r="B249" s="49" t="s">
        <v>6957</v>
      </c>
      <c r="C249" s="170"/>
    </row>
    <row r="250" spans="1:3">
      <c r="A250" s="41" t="s">
        <v>235</v>
      </c>
      <c r="B250" s="49" t="s">
        <v>6957</v>
      </c>
      <c r="C250" s="170"/>
    </row>
    <row r="251" spans="1:3">
      <c r="A251" s="41" t="s">
        <v>236</v>
      </c>
      <c r="B251" s="49" t="s">
        <v>6958</v>
      </c>
      <c r="C251" s="170"/>
    </row>
    <row r="252" spans="1:3">
      <c r="A252" s="41" t="s">
        <v>237</v>
      </c>
      <c r="B252" s="39" t="s">
        <v>6959</v>
      </c>
      <c r="C252" s="170"/>
    </row>
    <row r="253" spans="1:3">
      <c r="A253" s="40" t="s">
        <v>238</v>
      </c>
      <c r="B253" s="52" t="s">
        <v>6955</v>
      </c>
      <c r="C253" s="173" t="s">
        <v>7047</v>
      </c>
    </row>
    <row r="254" spans="1:3">
      <c r="A254" s="41" t="s">
        <v>239</v>
      </c>
      <c r="B254" s="49" t="s">
        <v>6957</v>
      </c>
      <c r="C254" s="170"/>
    </row>
    <row r="255" spans="1:3">
      <c r="A255" s="41" t="s">
        <v>240</v>
      </c>
      <c r="B255" s="49" t="s">
        <v>6957</v>
      </c>
      <c r="C255" s="170"/>
    </row>
    <row r="256" spans="1:3">
      <c r="A256" s="42" t="s">
        <v>241</v>
      </c>
      <c r="B256" s="49" t="s">
        <v>6958</v>
      </c>
      <c r="C256" s="171"/>
    </row>
    <row r="257" spans="1:3">
      <c r="A257" s="40" t="s">
        <v>242</v>
      </c>
      <c r="B257" s="52" t="s">
        <v>6955</v>
      </c>
      <c r="C257" s="173" t="s">
        <v>7048</v>
      </c>
    </row>
    <row r="258" spans="1:3">
      <c r="A258" s="41" t="s">
        <v>243</v>
      </c>
      <c r="B258" s="49" t="s">
        <v>6957</v>
      </c>
      <c r="C258" s="170"/>
    </row>
    <row r="259" spans="1:3">
      <c r="A259" s="41" t="s">
        <v>244</v>
      </c>
      <c r="B259" s="49" t="s">
        <v>6957</v>
      </c>
      <c r="C259" s="170"/>
    </row>
    <row r="260" spans="1:3">
      <c r="A260" s="41" t="s">
        <v>245</v>
      </c>
      <c r="B260" s="49" t="s">
        <v>6958</v>
      </c>
      <c r="C260" s="170"/>
    </row>
    <row r="261" spans="1:3">
      <c r="A261" s="42" t="s">
        <v>246</v>
      </c>
      <c r="B261" s="53" t="s">
        <v>6959</v>
      </c>
      <c r="C261" s="171"/>
    </row>
    <row r="262" spans="1:3">
      <c r="A262" s="1" t="s">
        <v>247</v>
      </c>
      <c r="B262" s="38" t="s">
        <v>6942</v>
      </c>
      <c r="C262" s="37"/>
    </row>
    <row r="263" spans="1:3">
      <c r="A263" s="1" t="s">
        <v>248</v>
      </c>
      <c r="B263" s="38" t="s">
        <v>6974</v>
      </c>
      <c r="C263" s="37"/>
    </row>
    <row r="264" spans="1:3">
      <c r="A264" s="1" t="s">
        <v>249</v>
      </c>
      <c r="B264" s="49" t="s">
        <v>7049</v>
      </c>
      <c r="C264" s="37"/>
    </row>
    <row r="265" spans="1:3">
      <c r="A265" s="40" t="s">
        <v>250</v>
      </c>
      <c r="B265" s="54" t="s">
        <v>7050</v>
      </c>
      <c r="C265" s="173" t="s">
        <v>7051</v>
      </c>
    </row>
    <row r="266" spans="1:3">
      <c r="A266" s="42" t="s">
        <v>251</v>
      </c>
      <c r="B266" s="55" t="s">
        <v>7052</v>
      </c>
      <c r="C266" s="171"/>
    </row>
    <row r="267" spans="1:3">
      <c r="A267" s="1" t="s">
        <v>252</v>
      </c>
      <c r="B267" s="49" t="s">
        <v>7053</v>
      </c>
      <c r="C267" s="37"/>
    </row>
    <row r="268" spans="1:3">
      <c r="A268" s="1" t="s">
        <v>253</v>
      </c>
      <c r="B268" s="49" t="s">
        <v>7054</v>
      </c>
      <c r="C268" s="37"/>
    </row>
    <row r="269" spans="1:3">
      <c r="A269" s="1" t="s">
        <v>254</v>
      </c>
      <c r="B269" s="49" t="s">
        <v>7055</v>
      </c>
      <c r="C269" s="37"/>
    </row>
    <row r="270" spans="1:3">
      <c r="A270" s="40" t="s">
        <v>255</v>
      </c>
      <c r="B270" s="54" t="s">
        <v>7056</v>
      </c>
      <c r="C270" s="169"/>
    </row>
    <row r="271" spans="1:3">
      <c r="A271" s="41" t="s">
        <v>256</v>
      </c>
      <c r="B271" s="49" t="s">
        <v>7057</v>
      </c>
      <c r="C271" s="170"/>
    </row>
    <row r="272" spans="1:3">
      <c r="A272" s="42" t="s">
        <v>257</v>
      </c>
      <c r="B272" s="55" t="s">
        <v>7058</v>
      </c>
      <c r="C272" s="171"/>
    </row>
    <row r="273" spans="1:4">
      <c r="A273" s="40" t="s">
        <v>258</v>
      </c>
      <c r="B273" s="54" t="s">
        <v>7056</v>
      </c>
      <c r="C273" s="169"/>
    </row>
    <row r="274" spans="1:4">
      <c r="A274" s="41" t="s">
        <v>259</v>
      </c>
      <c r="B274" s="49" t="s">
        <v>7057</v>
      </c>
      <c r="C274" s="170"/>
    </row>
    <row r="275" spans="1:4">
      <c r="A275" s="42" t="s">
        <v>260</v>
      </c>
      <c r="B275" s="55" t="s">
        <v>7058</v>
      </c>
      <c r="C275" s="171"/>
    </row>
    <row r="276" spans="1:4">
      <c r="A276" s="1" t="s">
        <v>261</v>
      </c>
      <c r="B276" s="49" t="s">
        <v>7059</v>
      </c>
      <c r="C276" s="37"/>
    </row>
    <row r="277" spans="1:4">
      <c r="A277" s="1" t="s">
        <v>262</v>
      </c>
      <c r="B277" s="38" t="s">
        <v>6942</v>
      </c>
      <c r="C277" s="37"/>
    </row>
    <row r="278" spans="1:4">
      <c r="A278" s="1" t="s">
        <v>263</v>
      </c>
      <c r="B278" s="56" t="s">
        <v>6974</v>
      </c>
      <c r="C278" s="37"/>
    </row>
    <row r="279" spans="1:4">
      <c r="A279" s="1" t="s">
        <v>264</v>
      </c>
      <c r="B279" s="49" t="s">
        <v>6996</v>
      </c>
      <c r="C279" s="37"/>
    </row>
    <row r="280" spans="1:4">
      <c r="A280" s="40" t="s">
        <v>265</v>
      </c>
      <c r="B280" s="57" t="s">
        <v>6997</v>
      </c>
      <c r="C280" s="37"/>
    </row>
    <row r="281" spans="1:4">
      <c r="A281" s="41" t="s">
        <v>266</v>
      </c>
      <c r="B281" s="58" t="s">
        <v>6998</v>
      </c>
      <c r="C281" s="37"/>
    </row>
    <row r="282" spans="1:4">
      <c r="A282" s="42" t="s">
        <v>267</v>
      </c>
      <c r="B282" s="59" t="s">
        <v>6999</v>
      </c>
      <c r="C282" s="37"/>
    </row>
    <row r="283" spans="1:4">
      <c r="A283" s="1" t="s">
        <v>136</v>
      </c>
      <c r="B283" s="49" t="s">
        <v>7060</v>
      </c>
      <c r="C283" s="37"/>
      <c r="D283" s="77" t="s">
        <v>7116</v>
      </c>
    </row>
    <row r="284" spans="1:4">
      <c r="A284" s="40" t="s">
        <v>268</v>
      </c>
      <c r="B284" s="172" t="s">
        <v>7016</v>
      </c>
      <c r="C284" s="66"/>
      <c r="D284" s="37"/>
    </row>
    <row r="285" spans="1:4">
      <c r="A285" s="41" t="s">
        <v>269</v>
      </c>
      <c r="B285" s="170"/>
      <c r="C285" s="67"/>
      <c r="D285" s="37"/>
    </row>
    <row r="286" spans="1:4">
      <c r="A286" s="41" t="s">
        <v>270</v>
      </c>
      <c r="B286" s="170"/>
      <c r="C286" s="67"/>
      <c r="D286" s="37"/>
    </row>
    <row r="287" spans="1:4">
      <c r="A287" s="42" t="s">
        <v>271</v>
      </c>
      <c r="B287" s="171"/>
      <c r="C287" s="67"/>
      <c r="D287" s="37"/>
    </row>
    <row r="288" spans="1:4">
      <c r="A288" s="40" t="s">
        <v>201</v>
      </c>
      <c r="B288" s="54" t="s">
        <v>7061</v>
      </c>
      <c r="C288" s="173" t="s">
        <v>7018</v>
      </c>
      <c r="D288" s="77" t="s">
        <v>7111</v>
      </c>
    </row>
    <row r="289" spans="1:4">
      <c r="A289" s="41" t="s">
        <v>202</v>
      </c>
      <c r="B289" s="49" t="s">
        <v>7062</v>
      </c>
      <c r="C289" s="170"/>
      <c r="D289" s="77" t="s">
        <v>7112</v>
      </c>
    </row>
    <row r="290" spans="1:4">
      <c r="A290" s="41" t="s">
        <v>203</v>
      </c>
      <c r="B290" s="49" t="s">
        <v>7063</v>
      </c>
      <c r="C290" s="170"/>
      <c r="D290" s="77" t="s">
        <v>7113</v>
      </c>
    </row>
    <row r="291" spans="1:4">
      <c r="A291" s="41" t="s">
        <v>204</v>
      </c>
      <c r="B291" s="49" t="s">
        <v>7064</v>
      </c>
      <c r="C291" s="170"/>
      <c r="D291" s="77" t="s">
        <v>7114</v>
      </c>
    </row>
    <row r="292" spans="1:4">
      <c r="A292" s="42" t="s">
        <v>205</v>
      </c>
      <c r="B292" s="55" t="s">
        <v>7065</v>
      </c>
      <c r="C292" s="171"/>
      <c r="D292" s="77" t="s">
        <v>7115</v>
      </c>
    </row>
    <row r="293" spans="1:4">
      <c r="A293" s="1" t="s">
        <v>272</v>
      </c>
      <c r="B293" s="49" t="s">
        <v>7066</v>
      </c>
      <c r="C293" s="68"/>
    </row>
    <row r="294" spans="1:4">
      <c r="A294" s="1" t="s">
        <v>273</v>
      </c>
      <c r="B294" s="49" t="s">
        <v>7067</v>
      </c>
      <c r="C294" s="68"/>
    </row>
    <row r="295" spans="1:4">
      <c r="A295" s="40" t="s">
        <v>274</v>
      </c>
      <c r="B295" s="69" t="s">
        <v>7068</v>
      </c>
      <c r="C295" s="63"/>
    </row>
    <row r="296" spans="1:4">
      <c r="A296" s="42" t="s">
        <v>275</v>
      </c>
      <c r="B296" s="59" t="s">
        <v>7069</v>
      </c>
      <c r="C296" s="63"/>
    </row>
    <row r="297" spans="1:4">
      <c r="A297" s="1" t="s">
        <v>276</v>
      </c>
      <c r="B297" s="49" t="s">
        <v>7070</v>
      </c>
      <c r="C297" s="37"/>
    </row>
    <row r="298" spans="1:4">
      <c r="A298" s="40" t="s">
        <v>277</v>
      </c>
      <c r="B298" s="69" t="s">
        <v>7071</v>
      </c>
      <c r="C298" s="37"/>
    </row>
    <row r="299" spans="1:4">
      <c r="A299" s="42" t="s">
        <v>278</v>
      </c>
      <c r="B299" s="58" t="s">
        <v>7069</v>
      </c>
      <c r="C299" s="37"/>
    </row>
    <row r="300" spans="1:4">
      <c r="A300" s="40" t="s">
        <v>279</v>
      </c>
      <c r="B300" s="69" t="s">
        <v>7072</v>
      </c>
      <c r="C300" s="37"/>
    </row>
    <row r="301" spans="1:4">
      <c r="A301" s="41" t="s">
        <v>280</v>
      </c>
      <c r="B301" s="58" t="s">
        <v>7073</v>
      </c>
      <c r="C301" s="37"/>
    </row>
    <row r="302" spans="1:4">
      <c r="A302" s="41" t="s">
        <v>281</v>
      </c>
      <c r="B302" s="58" t="s">
        <v>7074</v>
      </c>
      <c r="C302" s="37"/>
    </row>
    <row r="303" spans="1:4">
      <c r="A303" s="41" t="s">
        <v>282</v>
      </c>
      <c r="B303" s="58" t="s">
        <v>7075</v>
      </c>
      <c r="C303" s="37"/>
    </row>
    <row r="304" spans="1:4">
      <c r="A304" s="41" t="s">
        <v>283</v>
      </c>
      <c r="B304" s="58" t="s">
        <v>7076</v>
      </c>
      <c r="C304" s="37"/>
    </row>
    <row r="305" spans="1:4">
      <c r="A305" s="41" t="s">
        <v>284</v>
      </c>
      <c r="B305" s="58" t="s">
        <v>7077</v>
      </c>
      <c r="C305" s="37"/>
    </row>
    <row r="306" spans="1:4">
      <c r="A306" s="41" t="s">
        <v>285</v>
      </c>
      <c r="B306" s="58" t="s">
        <v>7078</v>
      </c>
      <c r="C306" s="37"/>
    </row>
    <row r="307" spans="1:4">
      <c r="A307" s="41" t="s">
        <v>286</v>
      </c>
      <c r="B307" s="58" t="s">
        <v>7079</v>
      </c>
      <c r="C307" s="37"/>
    </row>
    <row r="308" spans="1:4">
      <c r="A308" s="41" t="s">
        <v>287</v>
      </c>
      <c r="B308" s="58" t="s">
        <v>7080</v>
      </c>
      <c r="C308" s="37"/>
    </row>
    <row r="309" spans="1:4">
      <c r="A309" s="41" t="s">
        <v>288</v>
      </c>
      <c r="B309" s="58" t="s">
        <v>7081</v>
      </c>
      <c r="C309" s="37"/>
    </row>
    <row r="310" spans="1:4">
      <c r="A310" s="41" t="s">
        <v>289</v>
      </c>
      <c r="B310" s="58" t="s">
        <v>7082</v>
      </c>
      <c r="C310" s="37"/>
    </row>
    <row r="311" spans="1:4">
      <c r="A311" s="41" t="s">
        <v>290</v>
      </c>
      <c r="B311" s="58" t="s">
        <v>7083</v>
      </c>
      <c r="C311" s="37"/>
    </row>
    <row r="312" spans="1:4">
      <c r="A312" s="41" t="s">
        <v>291</v>
      </c>
      <c r="B312" s="58" t="s">
        <v>7084</v>
      </c>
      <c r="D312" s="78" t="s">
        <v>7109</v>
      </c>
    </row>
    <row r="313" spans="1:4">
      <c r="A313" s="42" t="s">
        <v>292</v>
      </c>
      <c r="B313" s="58" t="s">
        <v>7085</v>
      </c>
      <c r="D313" s="78" t="s">
        <v>7109</v>
      </c>
    </row>
    <row r="314" spans="1:4">
      <c r="A314" s="40" t="s">
        <v>293</v>
      </c>
      <c r="B314" s="69" t="s">
        <v>7086</v>
      </c>
      <c r="C314" s="37"/>
    </row>
    <row r="315" spans="1:4">
      <c r="A315" s="41" t="s">
        <v>294</v>
      </c>
      <c r="B315" s="58" t="s">
        <v>7087</v>
      </c>
      <c r="C315" s="37"/>
    </row>
    <row r="316" spans="1:4">
      <c r="A316" s="41" t="s">
        <v>295</v>
      </c>
      <c r="B316" s="58" t="s">
        <v>7088</v>
      </c>
      <c r="C316" s="37"/>
    </row>
    <row r="317" spans="1:4">
      <c r="A317" s="41" t="s">
        <v>296</v>
      </c>
      <c r="B317" s="58" t="s">
        <v>7089</v>
      </c>
      <c r="C317" s="37"/>
    </row>
    <row r="318" spans="1:4">
      <c r="A318" s="42" t="s">
        <v>297</v>
      </c>
      <c r="B318" s="59" t="s">
        <v>7090</v>
      </c>
      <c r="C318" s="37"/>
    </row>
    <row r="319" spans="1:4">
      <c r="A319" s="40" t="s">
        <v>298</v>
      </c>
      <c r="B319" s="58" t="s">
        <v>7091</v>
      </c>
      <c r="C319" s="37"/>
    </row>
    <row r="320" spans="1:4">
      <c r="A320" s="41" t="s">
        <v>299</v>
      </c>
      <c r="B320" s="45" t="s">
        <v>7092</v>
      </c>
      <c r="C320" s="37"/>
    </row>
    <row r="321" spans="1:3">
      <c r="A321" s="41" t="s">
        <v>300</v>
      </c>
      <c r="B321" s="45" t="s">
        <v>7093</v>
      </c>
      <c r="C321" s="37"/>
    </row>
    <row r="322" spans="1:3">
      <c r="A322" s="41" t="s">
        <v>301</v>
      </c>
      <c r="B322" s="45" t="s">
        <v>7094</v>
      </c>
      <c r="C322" s="37"/>
    </row>
    <row r="323" spans="1:3">
      <c r="A323" s="41" t="s">
        <v>302</v>
      </c>
      <c r="B323" s="45" t="s">
        <v>7095</v>
      </c>
      <c r="C323" s="37"/>
    </row>
    <row r="324" spans="1:3">
      <c r="A324" s="41" t="s">
        <v>303</v>
      </c>
      <c r="B324" s="45" t="s">
        <v>7096</v>
      </c>
      <c r="C324" s="37"/>
    </row>
    <row r="325" spans="1:3">
      <c r="A325" s="41" t="s">
        <v>304</v>
      </c>
      <c r="B325" s="45" t="s">
        <v>7097</v>
      </c>
      <c r="C325" s="37"/>
    </row>
    <row r="326" spans="1:3">
      <c r="A326" s="42" t="s">
        <v>305</v>
      </c>
      <c r="B326" s="46" t="s">
        <v>7098</v>
      </c>
      <c r="C326" s="37"/>
    </row>
    <row r="327" spans="1:3">
      <c r="A327" s="1" t="s">
        <v>306</v>
      </c>
      <c r="B327" s="38" t="s">
        <v>7099</v>
      </c>
      <c r="C327" s="37"/>
    </row>
    <row r="328" spans="1:3">
      <c r="A328" s="1" t="s">
        <v>307</v>
      </c>
      <c r="B328" s="38" t="s">
        <v>7100</v>
      </c>
      <c r="C328" s="37"/>
    </row>
    <row r="329" spans="1:3">
      <c r="A329" s="1" t="s">
        <v>308</v>
      </c>
      <c r="B329" s="38" t="s">
        <v>7101</v>
      </c>
      <c r="C329" s="37"/>
    </row>
    <row r="330" spans="1:3">
      <c r="A330" s="1" t="s">
        <v>309</v>
      </c>
      <c r="B330" s="49" t="s">
        <v>7102</v>
      </c>
      <c r="C330" s="37"/>
    </row>
    <row r="331" spans="1:3">
      <c r="A331" s="1" t="s">
        <v>310</v>
      </c>
      <c r="B331" s="49" t="s">
        <v>7103</v>
      </c>
      <c r="C331" s="37"/>
    </row>
    <row r="332" spans="1:3">
      <c r="B332" s="38"/>
      <c r="C332" s="37"/>
    </row>
    <row r="333" spans="1:3">
      <c r="B333" s="38"/>
      <c r="C333" s="37"/>
    </row>
    <row r="334" spans="1:3">
      <c r="B334" s="38"/>
      <c r="C334" s="37"/>
    </row>
    <row r="335" spans="1:3">
      <c r="B335" s="38"/>
      <c r="C335" s="37"/>
    </row>
    <row r="336" spans="1:3">
      <c r="B336" s="38"/>
      <c r="C336" s="37"/>
    </row>
    <row r="337" spans="2:3">
      <c r="B337" s="38"/>
      <c r="C337" s="37"/>
    </row>
    <row r="338" spans="2:3">
      <c r="B338" s="38"/>
      <c r="C338" s="37"/>
    </row>
    <row r="339" spans="2:3">
      <c r="B339" s="38"/>
      <c r="C339" s="37"/>
    </row>
    <row r="340" spans="2:3">
      <c r="B340" s="38"/>
      <c r="C340" s="37"/>
    </row>
  </sheetData>
  <mergeCells count="47">
    <mergeCell ref="B17:B20"/>
    <mergeCell ref="B30:B33"/>
    <mergeCell ref="B36:B39"/>
    <mergeCell ref="B40:B43"/>
    <mergeCell ref="C44:C48"/>
    <mergeCell ref="B49:B52"/>
    <mergeCell ref="B53:B56"/>
    <mergeCell ref="B58:B61"/>
    <mergeCell ref="B64:B67"/>
    <mergeCell ref="C68:C72"/>
    <mergeCell ref="B73:B76"/>
    <mergeCell ref="B79:B82"/>
    <mergeCell ref="C83:C84"/>
    <mergeCell ref="B85:B88"/>
    <mergeCell ref="B94:B97"/>
    <mergeCell ref="B98:B101"/>
    <mergeCell ref="B103:B106"/>
    <mergeCell ref="B109:B112"/>
    <mergeCell ref="C113:C117"/>
    <mergeCell ref="B118:B121"/>
    <mergeCell ref="B124:B127"/>
    <mergeCell ref="C168:C173"/>
    <mergeCell ref="C178:C183"/>
    <mergeCell ref="C188:C189"/>
    <mergeCell ref="B130:B133"/>
    <mergeCell ref="C128:C129"/>
    <mergeCell ref="B139:B142"/>
    <mergeCell ref="B144:B147"/>
    <mergeCell ref="B150:B153"/>
    <mergeCell ref="B164:B167"/>
    <mergeCell ref="B174:B177"/>
    <mergeCell ref="B184:B187"/>
    <mergeCell ref="B190:B193"/>
    <mergeCell ref="B199:B202"/>
    <mergeCell ref="C203:C209"/>
    <mergeCell ref="C226:C231"/>
    <mergeCell ref="C239:C243"/>
    <mergeCell ref="C235:C238"/>
    <mergeCell ref="C270:C272"/>
    <mergeCell ref="C273:C275"/>
    <mergeCell ref="B284:B287"/>
    <mergeCell ref="C288:C292"/>
    <mergeCell ref="C244:C247"/>
    <mergeCell ref="C248:C252"/>
    <mergeCell ref="C253:C256"/>
    <mergeCell ref="C257:C261"/>
    <mergeCell ref="C265:C26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5DB1C-D599-BE45-815C-65D69C307538}">
  <dimension ref="A1:I57"/>
  <sheetViews>
    <sheetView zoomScale="91" workbookViewId="0">
      <selection activeCell="A27" sqref="A27"/>
    </sheetView>
  </sheetViews>
  <sheetFormatPr baseColWidth="10" defaultRowHeight="14"/>
  <cols>
    <col min="1" max="1" width="22.33203125" customWidth="1"/>
    <col min="2" max="2" width="22.83203125" customWidth="1"/>
    <col min="3" max="3" width="12" customWidth="1"/>
    <col min="4" max="4" width="14.83203125" customWidth="1"/>
    <col min="5" max="5" width="14.5" customWidth="1"/>
    <col min="6" max="6" width="20" customWidth="1"/>
  </cols>
  <sheetData>
    <row r="1" spans="1:9">
      <c r="A1" s="75" t="s">
        <v>7174</v>
      </c>
      <c r="B1" s="75" t="s">
        <v>7172</v>
      </c>
      <c r="C1" s="75" t="s">
        <v>7173</v>
      </c>
      <c r="D1" s="75" t="s">
        <v>7178</v>
      </c>
      <c r="E1" s="75" t="s">
        <v>7191</v>
      </c>
      <c r="F1" s="75" t="s">
        <v>7224</v>
      </c>
      <c r="G1" s="75" t="s">
        <v>7227</v>
      </c>
    </row>
    <row r="3" spans="1:9" s="91" customFormat="1">
      <c r="A3" s="92" t="s">
        <v>7175</v>
      </c>
    </row>
    <row r="4" spans="1:9">
      <c r="A4" s="77" t="s">
        <v>7168</v>
      </c>
      <c r="B4" s="88" t="s">
        <v>7165</v>
      </c>
      <c r="C4" s="77" t="s">
        <v>7169</v>
      </c>
      <c r="E4" s="77" t="s">
        <v>479</v>
      </c>
    </row>
    <row r="6" spans="1:9" s="91" customFormat="1">
      <c r="A6" s="92" t="s">
        <v>7170</v>
      </c>
    </row>
    <row r="7" spans="1:9">
      <c r="A7" s="77" t="s">
        <v>7171</v>
      </c>
      <c r="B7" s="88" t="s">
        <v>7165</v>
      </c>
      <c r="C7" s="77" t="s">
        <v>7169</v>
      </c>
      <c r="E7">
        <v>37.33</v>
      </c>
    </row>
    <row r="8" spans="1:9">
      <c r="A8" s="77" t="s">
        <v>7176</v>
      </c>
      <c r="B8" s="87" t="s">
        <v>7179</v>
      </c>
      <c r="C8" s="77" t="s">
        <v>7169</v>
      </c>
      <c r="D8" s="77" t="s">
        <v>7179</v>
      </c>
      <c r="E8" s="77" t="s">
        <v>413</v>
      </c>
      <c r="G8" s="76" t="s">
        <v>7240</v>
      </c>
      <c r="I8" s="77"/>
    </row>
    <row r="9" spans="1:9">
      <c r="A9" s="77" t="s">
        <v>7177</v>
      </c>
      <c r="B9" s="87" t="s">
        <v>7179</v>
      </c>
      <c r="C9" s="77" t="s">
        <v>7169</v>
      </c>
      <c r="D9" s="77" t="s">
        <v>7179</v>
      </c>
      <c r="E9" s="77" t="s">
        <v>414</v>
      </c>
      <c r="G9" s="76" t="s">
        <v>7241</v>
      </c>
    </row>
    <row r="10" spans="1:9">
      <c r="A10" s="77" t="s">
        <v>7192</v>
      </c>
      <c r="B10" s="88" t="s">
        <v>7165</v>
      </c>
      <c r="C10" s="77" t="s">
        <v>7203</v>
      </c>
      <c r="E10">
        <v>37.33</v>
      </c>
      <c r="G10" s="76"/>
    </row>
    <row r="11" spans="1:9">
      <c r="A11" s="77" t="s">
        <v>7193</v>
      </c>
      <c r="B11" s="87" t="s">
        <v>7179</v>
      </c>
      <c r="C11" s="77" t="s">
        <v>7203</v>
      </c>
      <c r="D11" s="77" t="s">
        <v>7179</v>
      </c>
      <c r="E11" s="77" t="s">
        <v>417</v>
      </c>
      <c r="G11" s="76" t="s">
        <v>7242</v>
      </c>
    </row>
    <row r="12" spans="1:9">
      <c r="A12" s="77" t="s">
        <v>7194</v>
      </c>
      <c r="B12" s="87" t="s">
        <v>7179</v>
      </c>
      <c r="C12" s="77" t="s">
        <v>7203</v>
      </c>
      <c r="D12" s="77" t="s">
        <v>7179</v>
      </c>
      <c r="E12" s="77" t="s">
        <v>364</v>
      </c>
      <c r="G12" s="76" t="s">
        <v>7243</v>
      </c>
    </row>
    <row r="13" spans="1:9">
      <c r="A13" s="149" t="s">
        <v>7195</v>
      </c>
      <c r="B13" s="149" t="s">
        <v>7225</v>
      </c>
    </row>
    <row r="15" spans="1:9" s="91" customFormat="1">
      <c r="A15" s="92" t="s">
        <v>7196</v>
      </c>
    </row>
    <row r="16" spans="1:9">
      <c r="A16" s="77" t="s">
        <v>7197</v>
      </c>
      <c r="B16" s="88" t="s">
        <v>7165</v>
      </c>
      <c r="C16" s="77" t="s">
        <v>7169</v>
      </c>
      <c r="E16" s="77" t="s">
        <v>486</v>
      </c>
    </row>
    <row r="17" spans="1:7">
      <c r="A17" s="77" t="s">
        <v>7198</v>
      </c>
      <c r="B17" s="89" t="s">
        <v>7307</v>
      </c>
      <c r="E17" s="77" t="s">
        <v>7222</v>
      </c>
      <c r="F17" s="77" t="s">
        <v>7223</v>
      </c>
      <c r="G17" s="76" t="s">
        <v>7226</v>
      </c>
    </row>
    <row r="18" spans="1:7">
      <c r="A18" s="77" t="s">
        <v>7199</v>
      </c>
      <c r="B18" s="88" t="s">
        <v>7165</v>
      </c>
      <c r="C18" s="77" t="s">
        <v>7203</v>
      </c>
      <c r="E18" s="77" t="s">
        <v>1511</v>
      </c>
    </row>
    <row r="19" spans="1:7">
      <c r="A19" s="77" t="s">
        <v>7200</v>
      </c>
      <c r="B19" s="89" t="s">
        <v>7307</v>
      </c>
      <c r="E19" s="77" t="s">
        <v>7222</v>
      </c>
      <c r="F19" s="77" t="s">
        <v>7223</v>
      </c>
    </row>
    <row r="20" spans="1:7">
      <c r="A20" s="77" t="s">
        <v>7201</v>
      </c>
      <c r="B20" s="87" t="s">
        <v>7179</v>
      </c>
      <c r="E20">
        <v>1</v>
      </c>
    </row>
    <row r="21" spans="1:7">
      <c r="A21" s="77" t="s">
        <v>7202</v>
      </c>
      <c r="B21" s="87" t="s">
        <v>7179</v>
      </c>
      <c r="E21">
        <v>1</v>
      </c>
    </row>
    <row r="23" spans="1:7" s="91" customFormat="1">
      <c r="A23" s="92" t="s">
        <v>7204</v>
      </c>
    </row>
    <row r="24" spans="1:7">
      <c r="A24" s="77" t="s">
        <v>7205</v>
      </c>
      <c r="B24" s="88" t="s">
        <v>7165</v>
      </c>
      <c r="C24" s="77" t="s">
        <v>7169</v>
      </c>
      <c r="E24" s="77" t="s">
        <v>427</v>
      </c>
    </row>
    <row r="25" spans="1:7">
      <c r="A25" s="77" t="s">
        <v>7206</v>
      </c>
      <c r="B25" s="88" t="s">
        <v>7165</v>
      </c>
      <c r="C25" s="77" t="s">
        <v>7169</v>
      </c>
      <c r="E25" s="77" t="s">
        <v>428</v>
      </c>
    </row>
    <row r="26" spans="1:7">
      <c r="A26" s="77" t="s">
        <v>7207</v>
      </c>
      <c r="B26" s="88" t="s">
        <v>7165</v>
      </c>
      <c r="C26" s="77" t="s">
        <v>7203</v>
      </c>
      <c r="E26" s="77" t="s">
        <v>1727</v>
      </c>
    </row>
    <row r="27" spans="1:7">
      <c r="A27" s="77" t="s">
        <v>7208</v>
      </c>
      <c r="B27" s="88" t="s">
        <v>7165</v>
      </c>
      <c r="C27" s="77" t="s">
        <v>7203</v>
      </c>
      <c r="E27" s="77" t="s">
        <v>1467</v>
      </c>
    </row>
    <row r="28" spans="1:7">
      <c r="A28" s="77" t="s">
        <v>7209</v>
      </c>
      <c r="B28" s="88" t="s">
        <v>7165</v>
      </c>
      <c r="D28" s="77" t="s">
        <v>7211</v>
      </c>
      <c r="E28" s="77" t="s">
        <v>435</v>
      </c>
    </row>
    <row r="29" spans="1:7">
      <c r="A29" s="77" t="s">
        <v>7210</v>
      </c>
      <c r="B29" s="88" t="s">
        <v>7165</v>
      </c>
      <c r="D29" s="77" t="s">
        <v>7212</v>
      </c>
      <c r="E29" s="77" t="s">
        <v>635</v>
      </c>
    </row>
    <row r="30" spans="1:7">
      <c r="A30" s="77" t="s">
        <v>7213</v>
      </c>
      <c r="B30" s="89" t="s">
        <v>7307</v>
      </c>
      <c r="E30">
        <v>2</v>
      </c>
      <c r="F30">
        <v>3</v>
      </c>
      <c r="G30" s="76" t="s">
        <v>7226</v>
      </c>
    </row>
    <row r="31" spans="1:7">
      <c r="A31" s="77" t="s">
        <v>7214</v>
      </c>
      <c r="B31" s="87" t="s">
        <v>7179</v>
      </c>
      <c r="E31">
        <v>2</v>
      </c>
    </row>
    <row r="32" spans="1:7">
      <c r="A32" s="77" t="s">
        <v>7215</v>
      </c>
      <c r="B32" s="88" t="s">
        <v>7165</v>
      </c>
      <c r="E32">
        <v>1</v>
      </c>
    </row>
    <row r="33" spans="1:7">
      <c r="A33" s="77" t="s">
        <v>7216</v>
      </c>
      <c r="B33" s="88" t="s">
        <v>7165</v>
      </c>
      <c r="E33">
        <v>2</v>
      </c>
    </row>
    <row r="34" spans="1:7">
      <c r="A34" s="77" t="s">
        <v>7217</v>
      </c>
      <c r="B34" s="88" t="s">
        <v>7165</v>
      </c>
      <c r="E34">
        <v>2</v>
      </c>
      <c r="G34" s="76" t="s">
        <v>7239</v>
      </c>
    </row>
    <row r="35" spans="1:7">
      <c r="A35" s="77" t="s">
        <v>7218</v>
      </c>
      <c r="B35" s="87" t="s">
        <v>7179</v>
      </c>
      <c r="E35">
        <v>3</v>
      </c>
    </row>
    <row r="36" spans="1:7">
      <c r="A36" s="77" t="s">
        <v>7219</v>
      </c>
      <c r="B36" s="88" t="s">
        <v>7165</v>
      </c>
      <c r="E36">
        <v>1</v>
      </c>
    </row>
    <row r="37" spans="1:7">
      <c r="A37" s="77" t="s">
        <v>7220</v>
      </c>
      <c r="B37" s="87" t="s">
        <v>7179</v>
      </c>
      <c r="E37">
        <v>2</v>
      </c>
    </row>
    <row r="38" spans="1:7">
      <c r="A38" s="77" t="s">
        <v>7221</v>
      </c>
      <c r="B38" s="88" t="s">
        <v>7165</v>
      </c>
      <c r="E38">
        <v>1</v>
      </c>
    </row>
    <row r="40" spans="1:7" s="91" customFormat="1">
      <c r="A40" s="92" t="s">
        <v>7228</v>
      </c>
      <c r="B40" s="103" t="s">
        <v>7229</v>
      </c>
    </row>
    <row r="41" spans="1:7">
      <c r="A41" s="77" t="s">
        <v>7231</v>
      </c>
      <c r="B41" s="77" t="s">
        <v>7234</v>
      </c>
    </row>
    <row r="42" spans="1:7">
      <c r="A42" t="s">
        <v>7183</v>
      </c>
      <c r="B42" s="77" t="s">
        <v>7233</v>
      </c>
      <c r="E42" s="76" t="s">
        <v>7230</v>
      </c>
    </row>
    <row r="43" spans="1:7">
      <c r="A43" s="77" t="s">
        <v>7182</v>
      </c>
      <c r="B43" s="77" t="s">
        <v>7232</v>
      </c>
      <c r="E43" s="76"/>
    </row>
    <row r="44" spans="1:7">
      <c r="A44" t="s">
        <v>7235</v>
      </c>
      <c r="B44" s="77" t="s">
        <v>7237</v>
      </c>
      <c r="D44" s="81"/>
      <c r="E44" s="76"/>
    </row>
    <row r="45" spans="1:7">
      <c r="A45" t="s">
        <v>7181</v>
      </c>
      <c r="B45" s="77" t="s">
        <v>7185</v>
      </c>
    </row>
    <row r="46" spans="1:7">
      <c r="A46" s="77" t="s">
        <v>7300</v>
      </c>
      <c r="B46" s="77" t="s">
        <v>7302</v>
      </c>
    </row>
    <row r="47" spans="1:7">
      <c r="A47" s="149" t="s">
        <v>7184</v>
      </c>
      <c r="B47" s="149" t="s">
        <v>7186</v>
      </c>
    </row>
    <row r="48" spans="1:7">
      <c r="A48" s="77" t="s">
        <v>7236</v>
      </c>
      <c r="B48" s="77" t="s">
        <v>7238</v>
      </c>
    </row>
    <row r="49" spans="1:2">
      <c r="A49" s="77" t="s">
        <v>7187</v>
      </c>
      <c r="B49" s="77" t="s">
        <v>7190</v>
      </c>
    </row>
    <row r="50" spans="1:2">
      <c r="A50" s="77" t="s">
        <v>7301</v>
      </c>
      <c r="B50" s="77" t="s">
        <v>7303</v>
      </c>
    </row>
    <row r="51" spans="1:2">
      <c r="A51" s="149" t="s">
        <v>7188</v>
      </c>
      <c r="B51" s="149" t="s">
        <v>7189</v>
      </c>
    </row>
    <row r="53" spans="1:2">
      <c r="A53" s="81" t="s">
        <v>7261</v>
      </c>
      <c r="B53" s="76" t="s">
        <v>7295</v>
      </c>
    </row>
    <row r="54" spans="1:2">
      <c r="A54" s="81" t="s">
        <v>7262</v>
      </c>
    </row>
    <row r="56" spans="1:2">
      <c r="A56" s="81" t="s">
        <v>7297</v>
      </c>
    </row>
    <row r="57" spans="1:2">
      <c r="A57" s="76" t="s">
        <v>7244</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Full data (Cleaned Duplicates)</vt:lpstr>
      <vt:lpstr>Codebook (with time data)</vt:lpstr>
      <vt:lpstr>Math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Emi Cervantes</cp:lastModifiedBy>
  <dcterms:created xsi:type="dcterms:W3CDTF">2021-04-12T17:28:09Z</dcterms:created>
  <dcterms:modified xsi:type="dcterms:W3CDTF">2023-02-20T05:29:12Z</dcterms:modified>
</cp:coreProperties>
</file>