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olarusso.ICEPAR\Desktop\"/>
    </mc:Choice>
  </mc:AlternateContent>
  <bookViews>
    <workbookView xWindow="0" yWindow="0" windowWidth="21600" windowHeight="11025"/>
  </bookViews>
  <sheets>
    <sheet name="Resultado Operativo" sheetId="1" r:id="rId1"/>
    <sheet name="SUMAS Y SALDO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5" i="1" l="1"/>
  <c r="E101" i="1"/>
  <c r="E100" i="1"/>
  <c r="E99" i="1"/>
  <c r="E98" i="1"/>
  <c r="E97" i="1"/>
  <c r="E86" i="1"/>
  <c r="E85" i="1"/>
  <c r="E84" i="1"/>
  <c r="E83" i="1"/>
  <c r="E82" i="1"/>
  <c r="E78" i="1"/>
  <c r="E77" i="1"/>
  <c r="E76" i="1"/>
  <c r="E75" i="1"/>
  <c r="E74" i="1"/>
  <c r="E70" i="1"/>
  <c r="E69" i="1"/>
  <c r="E68" i="1"/>
  <c r="E67" i="1"/>
  <c r="E66" i="1"/>
  <c r="E65" i="1"/>
  <c r="E64" i="1"/>
  <c r="E57" i="1"/>
  <c r="E59" i="1"/>
  <c r="E58" i="1"/>
  <c r="E56" i="1"/>
  <c r="E55" i="1"/>
  <c r="E54" i="1"/>
  <c r="E53" i="1"/>
  <c r="E52" i="1"/>
  <c r="E48" i="1"/>
  <c r="E47" i="1"/>
  <c r="E46" i="1"/>
  <c r="E42" i="1"/>
  <c r="E41" i="1"/>
  <c r="E28" i="1" l="1"/>
  <c r="E27" i="1"/>
  <c r="E26" i="1"/>
  <c r="E17" i="1"/>
  <c r="E15" i="1"/>
  <c r="E71" i="1" l="1"/>
  <c r="E34" i="1"/>
  <c r="E107" i="1" l="1"/>
  <c r="E43" i="1" l="1"/>
  <c r="E49" i="1"/>
  <c r="E60" i="1"/>
  <c r="E102" i="1"/>
  <c r="E79" i="1"/>
  <c r="E87" i="1"/>
  <c r="E5" i="1"/>
  <c r="E90" i="1" l="1"/>
  <c r="E8" i="1"/>
  <c r="E29" i="1"/>
  <c r="E19" i="1"/>
  <c r="E22" i="1" l="1"/>
  <c r="E37" i="1" s="1"/>
  <c r="E93" i="1" l="1"/>
  <c r="E110" i="1" s="1"/>
</calcChain>
</file>

<file path=xl/sharedStrings.xml><?xml version="1.0" encoding="utf-8"?>
<sst xmlns="http://schemas.openxmlformats.org/spreadsheetml/2006/main" count="512" uniqueCount="478">
  <si>
    <t>Ventas Netas</t>
  </si>
  <si>
    <t>Ventas Brutas</t>
  </si>
  <si>
    <t>Descuentos Otorgados</t>
  </si>
  <si>
    <t>Total Ventas Netas</t>
  </si>
  <si>
    <t>Costo de Venta</t>
  </si>
  <si>
    <t>Costo Mercaderia vendida</t>
  </si>
  <si>
    <t>Subtotal Contribucion Marginal</t>
  </si>
  <si>
    <t>Gastos Directos y Variables</t>
  </si>
  <si>
    <t>Comisiones</t>
  </si>
  <si>
    <t>Contribucion Marginal Neta</t>
  </si>
  <si>
    <t>BANCOS</t>
  </si>
  <si>
    <t>CAJA</t>
  </si>
  <si>
    <t>Div 1</t>
  </si>
  <si>
    <t>Div 2</t>
  </si>
  <si>
    <t>ACTIVO</t>
  </si>
  <si>
    <t>ACTIVO CORRIENTE</t>
  </si>
  <si>
    <t>DISPONIBILIDADES</t>
  </si>
  <si>
    <t>CAJA PS</t>
  </si>
  <si>
    <t>CAJA DL</t>
  </si>
  <si>
    <t>Total CAJA</t>
  </si>
  <si>
    <t>FONDO FIJO</t>
  </si>
  <si>
    <t>FONDO FIJO 01</t>
  </si>
  <si>
    <t>Total FONDO FIJO</t>
  </si>
  <si>
    <t>BANCO FRANCES</t>
  </si>
  <si>
    <t>BANCO DE LA NACION ARGENTINA</t>
  </si>
  <si>
    <t>BANCO PROVINCIA DE BS.AS</t>
  </si>
  <si>
    <t>BANCO GALICIA CTA ESPECIAL</t>
  </si>
  <si>
    <t>BANCO GALICIA</t>
  </si>
  <si>
    <t>INTERDEPOSITOS SIN IDENTIF.</t>
  </si>
  <si>
    <t>PARTIDAS SIN ID.EJ.ANTERIOR</t>
  </si>
  <si>
    <t>AMERICAN EXPRESS</t>
  </si>
  <si>
    <t>BANCO FRANCES CTA.DOLARES</t>
  </si>
  <si>
    <t>BANCO GALICIA DOLARES</t>
  </si>
  <si>
    <t>MERCADOPAGO</t>
  </si>
  <si>
    <t>Total BANCOS</t>
  </si>
  <si>
    <t>VALORES EN CARTERA</t>
  </si>
  <si>
    <t>CHEQUES DE CLIENTES PS</t>
  </si>
  <si>
    <t>CHEQUES DE TERCEROS PS</t>
  </si>
  <si>
    <t>CHEQUES RECHAZADOS PS</t>
  </si>
  <si>
    <t>Total VALORES EN CARTERA</t>
  </si>
  <si>
    <t>Total DISPONIBILIDADES</t>
  </si>
  <si>
    <t>INVERSIONES</t>
  </si>
  <si>
    <t>CERTIFICADO PLAZO FIJO PS</t>
  </si>
  <si>
    <t>CERTIFICADO PLAZO FIJO DL</t>
  </si>
  <si>
    <t>Total INVERSIONES</t>
  </si>
  <si>
    <t>CREDITOS COMERCIALES</t>
  </si>
  <si>
    <t>CREDITOS POR VENTAS</t>
  </si>
  <si>
    <t>CREDITOS POR VENTAS PS</t>
  </si>
  <si>
    <t>Total CREDITOS POR VENTAS</t>
  </si>
  <si>
    <t>Total CREDITOS COMERCIALES</t>
  </si>
  <si>
    <t>CREDITOS FISCALES</t>
  </si>
  <si>
    <t>IVA - IMPUESTO VALOR AGREGADO</t>
  </si>
  <si>
    <t>IVA - RETENCIONES SUFRIDAS</t>
  </si>
  <si>
    <t>IVA - PERCEPCIONES RG 3337</t>
  </si>
  <si>
    <t>IVA - PERCEPCIONES RG ADUANA</t>
  </si>
  <si>
    <t>IVA - SDO. A FAVOR 1P ART. 20</t>
  </si>
  <si>
    <t>IVA - SDO. A FAVOR 2P ART. 20</t>
  </si>
  <si>
    <t>Total IVA - IMPUESTO VALOR AGREGADO</t>
  </si>
  <si>
    <t>GCS - GANANCIAS</t>
  </si>
  <si>
    <t>IG - ANTICIPOS</t>
  </si>
  <si>
    <t>IG-PERCEPCIONES</t>
  </si>
  <si>
    <t>IG-RETENCIONES</t>
  </si>
  <si>
    <t>IG-SALDO A FAVOR</t>
  </si>
  <si>
    <t>Total GCS - GANANCIAS</t>
  </si>
  <si>
    <t>OTROS IMPUESTOS</t>
  </si>
  <si>
    <t>CREDITO FISCAL IMP.LEY 25413</t>
  </si>
  <si>
    <t>RETENCION SUSS</t>
  </si>
  <si>
    <t>Total OTROS IMPUESTOS</t>
  </si>
  <si>
    <t>IIBB-INGRESOS BRUTOS</t>
  </si>
  <si>
    <t>IIBB-RETENCIONES SUFRIDAS</t>
  </si>
  <si>
    <t>IIBB-SIRCREB</t>
  </si>
  <si>
    <t>IIBB-PERC SUFRIDAS</t>
  </si>
  <si>
    <t>IIBB-SALDO A FAVOR</t>
  </si>
  <si>
    <t>IIBB-PAGO A CUENTA MISIONES</t>
  </si>
  <si>
    <t>Total IIBB-INGRESOS BRUTOS</t>
  </si>
  <si>
    <t>Total CREDITOS FISCALES</t>
  </si>
  <si>
    <t>OTROS CREDITOS</t>
  </si>
  <si>
    <t>CREDITOS SOCIALES</t>
  </si>
  <si>
    <t>ANTICIPOS AL PERSONAL</t>
  </si>
  <si>
    <t>PRESTAMOS AL PERSONAL</t>
  </si>
  <si>
    <t>ANTICIPOS A VENDEDORES</t>
  </si>
  <si>
    <t>ANTICIPOS A PROVEEDORES</t>
  </si>
  <si>
    <t>Total CREDITOS SOCIALES</t>
  </si>
  <si>
    <t>OTROS ANTICIPOS</t>
  </si>
  <si>
    <t>CUENTAS PARTICULAR SOCIOS</t>
  </si>
  <si>
    <t>Total OTROS ANTICIPOS</t>
  </si>
  <si>
    <t>GASTOS ANTICIPADOS</t>
  </si>
  <si>
    <t>SEGUROS A DEVENGAR</t>
  </si>
  <si>
    <t>ALQUILERES A DEVENGAR</t>
  </si>
  <si>
    <t>INTERESES A DEVENGAR</t>
  </si>
  <si>
    <t>MANTENIMIENTOS A DEVENGAR</t>
  </si>
  <si>
    <t>Total GASTOS ANTICIPADOS</t>
  </si>
  <si>
    <t>Total OTROS CREDITOS</t>
  </si>
  <si>
    <t>BIENES DE CAMBIO</t>
  </si>
  <si>
    <t>PRODUCTO PARA LA VENTA</t>
  </si>
  <si>
    <t>Total PRODUCTO PARA LA VENTA</t>
  </si>
  <si>
    <t>MATERIAS PRIMAS</t>
  </si>
  <si>
    <t>PRODUCTOS EN PROCESO</t>
  </si>
  <si>
    <t>PRODUCTOS TERMINADOS</t>
  </si>
  <si>
    <t>Total BIENES DE CAMBIO</t>
  </si>
  <si>
    <t>Total ACTIVO CORRIENTE</t>
  </si>
  <si>
    <t>ACTIVO NO CORRIENTE</t>
  </si>
  <si>
    <t>CREDITOS NO CORRIENTES</t>
  </si>
  <si>
    <t>CREDITOS POR VENTAS NO CTES.</t>
  </si>
  <si>
    <t>Total CREDITOS NO CORRIENTES</t>
  </si>
  <si>
    <t>CARGOS DIFERIDOS</t>
  </si>
  <si>
    <t>IMPUESTO DIFERIDO</t>
  </si>
  <si>
    <t>Total CARGOS DIFERIDOS</t>
  </si>
  <si>
    <t>BIENES DE USO</t>
  </si>
  <si>
    <t>EDIFICIOS</t>
  </si>
  <si>
    <t>EDI - A.ACUM</t>
  </si>
  <si>
    <t>EDI - A.ACUM (axi)</t>
  </si>
  <si>
    <t>Total EDIFICIOS</t>
  </si>
  <si>
    <t>MEJORAS EN INMUEBLES</t>
  </si>
  <si>
    <t>MEJ - VALOR ORIGEN</t>
  </si>
  <si>
    <t>MEJ - A.ACUM. (axi)</t>
  </si>
  <si>
    <t>Total MEJORAS EN INMUEBLES</t>
  </si>
  <si>
    <t>RODADOS</t>
  </si>
  <si>
    <t>ROD - VALOR ORIGEN (VO)</t>
  </si>
  <si>
    <t>ROD - ACTUALIZACION (ACT)</t>
  </si>
  <si>
    <t>Total RODADOS</t>
  </si>
  <si>
    <t>EQUIPAMIENTO</t>
  </si>
  <si>
    <t>EQU - VALOR ORIGEN (VO)</t>
  </si>
  <si>
    <t>EQU - AMORT ACUM. VO</t>
  </si>
  <si>
    <t>Total EQUIPAMIENTO</t>
  </si>
  <si>
    <t>MUEBLES Y UTILES</t>
  </si>
  <si>
    <t>MUE - VALOR ORIGEN (VO)</t>
  </si>
  <si>
    <t>MUE - AM. ACUM. VO</t>
  </si>
  <si>
    <t>MUE - ACT AM. ACUM. VO</t>
  </si>
  <si>
    <t>Total MUEBLES Y UTILES</t>
  </si>
  <si>
    <t>EQUIPOS DE COMPUTO</t>
  </si>
  <si>
    <t>EQC - VALOR ORIGEN (VO)</t>
  </si>
  <si>
    <t>EQC - A.ACUM</t>
  </si>
  <si>
    <t>EQC - A.ACUM (axi)</t>
  </si>
  <si>
    <t>Total EQUIPOS DE COMPUTO</t>
  </si>
  <si>
    <t>SOFTWARE</t>
  </si>
  <si>
    <t>SOF - VALOR ORIGEN (VO)</t>
  </si>
  <si>
    <t>Total SOFTWARE</t>
  </si>
  <si>
    <t>INSTALACIONES</t>
  </si>
  <si>
    <t>INS-VALOR ORIGEN</t>
  </si>
  <si>
    <t>Total INSTALACIONES</t>
  </si>
  <si>
    <t>Total BIENES DE USO</t>
  </si>
  <si>
    <t>ACTIVOS INTANGIBLES</t>
  </si>
  <si>
    <t>LICENCIAS</t>
  </si>
  <si>
    <t>LICENCIAS WINDOWS</t>
  </si>
  <si>
    <t>A.Acum. Licencias Windows</t>
  </si>
  <si>
    <t>Total ACTIVOS INTANGIBLES</t>
  </si>
  <si>
    <t>Total ACTIVO NO CORRIENTE</t>
  </si>
  <si>
    <t>Total ACTIVO</t>
  </si>
  <si>
    <t>PASIVO</t>
  </si>
  <si>
    <t>PASIVO CORRIENTE</t>
  </si>
  <si>
    <t>DEUDAS COMERCIALES</t>
  </si>
  <si>
    <t>PROVEEDORES</t>
  </si>
  <si>
    <t>PROVEEDORES PS</t>
  </si>
  <si>
    <t>PROVEEDORES DEL EXTERIOR</t>
  </si>
  <si>
    <t>DEUDAS FINANCIERAS</t>
  </si>
  <si>
    <t>ANTICIPO DE CLIENTES</t>
  </si>
  <si>
    <t>CHEQUES DIFERIDOS</t>
  </si>
  <si>
    <t>Total PROVEEDORES</t>
  </si>
  <si>
    <t>CHEQUES PROPIOS A DEBITAR</t>
  </si>
  <si>
    <t>CHEQUES RECHAZADOS PROPIOS</t>
  </si>
  <si>
    <t>Total CHEQUES PROPIOS A DEBITAR</t>
  </si>
  <si>
    <t>PROVISION DEUDAS COMERCIALES</t>
  </si>
  <si>
    <t>PROVISION FACTURAS A RECIBIR</t>
  </si>
  <si>
    <t>Total PROVISION DEUDAS COMERCIALES</t>
  </si>
  <si>
    <t>Total DEUDAS COMERCIALES</t>
  </si>
  <si>
    <t>PRESTAMOS BANCARIOS</t>
  </si>
  <si>
    <t>Total DEUDAS FINANCIERAS</t>
  </si>
  <si>
    <t>DEUDAS SOCIALES</t>
  </si>
  <si>
    <t>REMUNERACIONES</t>
  </si>
  <si>
    <t>SUELDOS A PAGAR</t>
  </si>
  <si>
    <t>SUELDOS A PAGAR I</t>
  </si>
  <si>
    <t>Total REMUNERACIONES</t>
  </si>
  <si>
    <t>CARGAS SOCIALES</t>
  </si>
  <si>
    <t>INACAP</t>
  </si>
  <si>
    <t>F.931 - R.N.S.S. A PAGAR</t>
  </si>
  <si>
    <t>OSDE A PAGAR</t>
  </si>
  <si>
    <t>A.V.I.C. ASOC VIAJ IND Y COM</t>
  </si>
  <si>
    <t>F.931 - S.V.C.O. A PAGAR</t>
  </si>
  <si>
    <t>SIND. EMP. DE COMERCIO</t>
  </si>
  <si>
    <t>LA ESTRELLA</t>
  </si>
  <si>
    <t>FUVA FED UNICA VIAJANTES</t>
  </si>
  <si>
    <t>F.A.E.C. y S.</t>
  </si>
  <si>
    <t>F.931 - L.R.T.</t>
  </si>
  <si>
    <t>F.931 - R.N.O.S. A PAGAR</t>
  </si>
  <si>
    <t>Total CARGAS SOCIALES</t>
  </si>
  <si>
    <t>Total DEUDAS SOCIALES</t>
  </si>
  <si>
    <t>DEUDAS IMPOSITIVAS</t>
  </si>
  <si>
    <t>IVA - DEBITO FISCAL 21.0 %</t>
  </si>
  <si>
    <t>IVA - SALDO A PAGAR DDJJ</t>
  </si>
  <si>
    <t>GCS - PROVISION</t>
  </si>
  <si>
    <t>GCS - SALDO A PAGAR DDJJ</t>
  </si>
  <si>
    <t>BP ACC Y PARTICIPACIONES</t>
  </si>
  <si>
    <t>BS.PERS.ACCS.Y PARTICIPACIONES</t>
  </si>
  <si>
    <t>Total BP ACC Y PARTICIPACIONES</t>
  </si>
  <si>
    <t>INB - INGRESOS BRUTOS</t>
  </si>
  <si>
    <t>INB. RET. II BB BS. AS. EFE</t>
  </si>
  <si>
    <t>INB. PERCEP. II BB BS. AS. EFE</t>
  </si>
  <si>
    <t>INB PERCEPCION EFECT.TUCUMAN</t>
  </si>
  <si>
    <t>INB PERCEPCION EFECT.SAN LUIS</t>
  </si>
  <si>
    <t>INB RETENCIONES EFECT.SANTA FE</t>
  </si>
  <si>
    <t>INB PERCEPC.EFECT.RIO NEGRO</t>
  </si>
  <si>
    <t>INB PERCEPC.EFECT.CABA</t>
  </si>
  <si>
    <t>INB. RET. II BB CABA EFECTUADA</t>
  </si>
  <si>
    <t>INB - SALDO A PAGAR DDJJ</t>
  </si>
  <si>
    <t>INB PERCEPC.EFECT.NEU</t>
  </si>
  <si>
    <t>INB PERCEPC.EFECT.MIS</t>
  </si>
  <si>
    <t>INB PERC EFECT SALTA</t>
  </si>
  <si>
    <t>Total INB - INGRESOS BRUTOS</t>
  </si>
  <si>
    <t>RETENCIONES A DEPOSITAR</t>
  </si>
  <si>
    <t>GCS - RETENCION A TERCEROS</t>
  </si>
  <si>
    <t>Total RETENCIONES A DEPOSITAR</t>
  </si>
  <si>
    <t>MORATORIAS IMPOSITIVAS</t>
  </si>
  <si>
    <t>PLAN AFIP IMPOSITIVO</t>
  </si>
  <si>
    <t>Total MORATORIAS IMPOSITIVAS</t>
  </si>
  <si>
    <t>Total DEUDAS IMPOSITIVAS</t>
  </si>
  <si>
    <t>OTRAS DEUDAS</t>
  </si>
  <si>
    <t>HONORARIOS A PAGAR</t>
  </si>
  <si>
    <t>DIVIDENDOS A PAGAR</t>
  </si>
  <si>
    <t>JUICIOS A PAGAR</t>
  </si>
  <si>
    <t>SEGUROS A PAGAR</t>
  </si>
  <si>
    <t>Total OTRAS DEUDAS</t>
  </si>
  <si>
    <t>PREVISIONES</t>
  </si>
  <si>
    <t>PREV. DEUDAS IMPOSITIVAS</t>
  </si>
  <si>
    <t>Total PREVISIONES</t>
  </si>
  <si>
    <t>Total PASIVO CORRIENTE</t>
  </si>
  <si>
    <t>Total PASIVO</t>
  </si>
  <si>
    <t>PATRIMONIO NETO</t>
  </si>
  <si>
    <t>CAPITAL</t>
  </si>
  <si>
    <t>CAPITAL SOCIAL</t>
  </si>
  <si>
    <t>APORTES IRREVOCABLES</t>
  </si>
  <si>
    <t>AJUSTES DEL CAPITAL</t>
  </si>
  <si>
    <t>Total CAPITAL</t>
  </si>
  <si>
    <t>RESERVAS</t>
  </si>
  <si>
    <t>RESERVA LEGAL</t>
  </si>
  <si>
    <t>RESERVA ESTATUTARIA</t>
  </si>
  <si>
    <t>OTRAS RESERVAS</t>
  </si>
  <si>
    <t>RESERVA FACULTATIVA</t>
  </si>
  <si>
    <t>Total RESERVAS</t>
  </si>
  <si>
    <t>RESULTADOS</t>
  </si>
  <si>
    <t>RESULTADO EJERCICIO</t>
  </si>
  <si>
    <t>RESULTADO EJERCICIOS ANT.</t>
  </si>
  <si>
    <t>AJUSTE RDO. EJERCICIOS ANT.</t>
  </si>
  <si>
    <t>RESULTADOS NO ASIGNADOS</t>
  </si>
  <si>
    <t>Total RESULTADOS</t>
  </si>
  <si>
    <t>Total PATRIMONIO NETO</t>
  </si>
  <si>
    <t>INGRESOS</t>
  </si>
  <si>
    <t>INGRESOS OPERATIVOS</t>
  </si>
  <si>
    <t>INGRESOS POR VENTAS</t>
  </si>
  <si>
    <t>VENTAS</t>
  </si>
  <si>
    <t>Total INGRESOS POR VENTAS</t>
  </si>
  <si>
    <t>DESCUENTOS / BONIFICACIONES</t>
  </si>
  <si>
    <t>DESCUENTOS OTORGADOS</t>
  </si>
  <si>
    <t>BONIFICACIONES OTORGADAS</t>
  </si>
  <si>
    <t>Total DESCUENTOS / BONIFICACIONES</t>
  </si>
  <si>
    <t>Total INGRESOS OPERATIVOS</t>
  </si>
  <si>
    <t>INGRESOS NO OPERATIVOS</t>
  </si>
  <si>
    <t>INGRESOS FINANCIEROS</t>
  </si>
  <si>
    <t>INTERESES FINANCIEROS POS</t>
  </si>
  <si>
    <t>DIFERENCIA CAMBIO POS</t>
  </si>
  <si>
    <t>RESULTADO TENENCIA POS</t>
  </si>
  <si>
    <t>Total INGRESOS FINANCIEROS</t>
  </si>
  <si>
    <t>RECUPEROS</t>
  </si>
  <si>
    <t>RECUPEROS DE INCOBRABLES</t>
  </si>
  <si>
    <t>RECUPEROS DE GASTOS</t>
  </si>
  <si>
    <t>Total RECUPEROS</t>
  </si>
  <si>
    <t>OTROS INGRESOS</t>
  </si>
  <si>
    <t>DIFERENCIA ARQUEO POS</t>
  </si>
  <si>
    <t>DIFERENCIA REDONDEO POS</t>
  </si>
  <si>
    <t>Total OTROS INGRESOS</t>
  </si>
  <si>
    <t>Total INGRESOS NO OPERATIVOS</t>
  </si>
  <si>
    <t>Total INGRESOS</t>
  </si>
  <si>
    <t>EGRESOS</t>
  </si>
  <si>
    <t>COSTOS DIRECTOS</t>
  </si>
  <si>
    <t>COSTOS DIRECTOS VARIABLES</t>
  </si>
  <si>
    <t>COSTO COMPRAS DE MERCADERIA</t>
  </si>
  <si>
    <t>CMV</t>
  </si>
  <si>
    <t>COMPRAS MERCADERIAS</t>
  </si>
  <si>
    <t>COSTO IMPORTACION MERCADERIAS</t>
  </si>
  <si>
    <t>FLETES DE RECEPCION</t>
  </si>
  <si>
    <t>SEGURIDAD E HIGIENE</t>
  </si>
  <si>
    <t>Total COSTO COMPRAS DE MERCADERIA</t>
  </si>
  <si>
    <t>Total COSTOS DIRECTOS VARIABLES</t>
  </si>
  <si>
    <t>COSTOS DIRECTOS FIJOS</t>
  </si>
  <si>
    <t>SUELDOS / CARGAS SOCIALES</t>
  </si>
  <si>
    <t>SUELDOS Y JORNALES</t>
  </si>
  <si>
    <t>CARGAS SOCIALES OTRAS</t>
  </si>
  <si>
    <t>VACACIONES</t>
  </si>
  <si>
    <t>SAC Sueldo Anual complem.</t>
  </si>
  <si>
    <t>INDEMNIZACION PREAVISO / ANTIG</t>
  </si>
  <si>
    <t>VAC. NO GOZADAS/ HS EXTRAS</t>
  </si>
  <si>
    <t>BENEFICIOS AL PERSONAL</t>
  </si>
  <si>
    <t>OSDE</t>
  </si>
  <si>
    <t>OBRAS SOCIALES DIRECTORES</t>
  </si>
  <si>
    <t>JUBILACION AUTONOMOS Y MONOTRI</t>
  </si>
  <si>
    <t>BONIFICACIÓN POR CAMPAÑA VENTA</t>
  </si>
  <si>
    <t>COMISIONES VENDEDORES</t>
  </si>
  <si>
    <t>Total SUELDOS / CARGAS SOCIALES</t>
  </si>
  <si>
    <t>Total COSTOS DIRECTOS FIJOS</t>
  </si>
  <si>
    <t>Total COSTOS DIRECTOS</t>
  </si>
  <si>
    <t>COSTOS INDIRECTOS</t>
  </si>
  <si>
    <t>COSTOS INDIRECTOS OPERATIVOS</t>
  </si>
  <si>
    <t>HONORARIOS PROF CONT/IMP.</t>
  </si>
  <si>
    <t>HONORARIOS PROF SISTE Y TECN</t>
  </si>
  <si>
    <t>SEGURO HSBC</t>
  </si>
  <si>
    <t>DIVIDENDOS PAGADOS</t>
  </si>
  <si>
    <t>GASTOS JUDICIALES</t>
  </si>
  <si>
    <t>EGRESOS VARIOS</t>
  </si>
  <si>
    <t>DIVIDENDOS ASIGNADOS</t>
  </si>
  <si>
    <t>Total COSTOS INDIRECTOS OPERATIVOS</t>
  </si>
  <si>
    <t>GASTOS DE COMERCIALIZACION</t>
  </si>
  <si>
    <t>COMISIONES POR VENTAS SUC.</t>
  </si>
  <si>
    <t>COMISIONES UNDER CAR</t>
  </si>
  <si>
    <t>PUBLICIDAD / PROPAGANDA</t>
  </si>
  <si>
    <t>FOLLETERIA / IMPRESOS</t>
  </si>
  <si>
    <t>EMBALAJES</t>
  </si>
  <si>
    <t>REPRESENTACION</t>
  </si>
  <si>
    <t>FLETES DE DESPACHO</t>
  </si>
  <si>
    <t>TRAM. REMIS MOTO PEAJES ESTAC.</t>
  </si>
  <si>
    <t>MOVILIDAD / VIATICOS</t>
  </si>
  <si>
    <t>HOSPEDAJES Y EVENTOS</t>
  </si>
  <si>
    <t>GASTOS DE RODADOS</t>
  </si>
  <si>
    <t>SEGUROS FLETES</t>
  </si>
  <si>
    <t>SEGURO DE VIDA</t>
  </si>
  <si>
    <t>GASTOS VARIOS</t>
  </si>
  <si>
    <t>PERDIDAS POR ROBO</t>
  </si>
  <si>
    <t>INDUMENTARIA Y ELEM.DE TRABAJO</t>
  </si>
  <si>
    <t>CAPACITACION AL PERSONAL</t>
  </si>
  <si>
    <t>Total GASTOS DE COMERCIALIZACION</t>
  </si>
  <si>
    <t>GASTOS DE ESTRUCTURA</t>
  </si>
  <si>
    <t>ALQUILERES</t>
  </si>
  <si>
    <t>PAPELERIA / LIBRERIA</t>
  </si>
  <si>
    <t>CORREO / ENCOMIENDAS</t>
  </si>
  <si>
    <t>COMEDOR Y LIMPIEZA</t>
  </si>
  <si>
    <t>VIGILANCIA/MONITOREO/ALARMAS</t>
  </si>
  <si>
    <t>SEGUROS BIENES</t>
  </si>
  <si>
    <t>MUEBLES / UTILES</t>
  </si>
  <si>
    <t>MANTENIMIENTO</t>
  </si>
  <si>
    <t>TECNOLOGIA INFORMATICA</t>
  </si>
  <si>
    <t>GASTOS DE COMPUTACION</t>
  </si>
  <si>
    <t>HABILITACIONES/HOMOL</t>
  </si>
  <si>
    <t>HONORARIOS PROFESIONALES</t>
  </si>
  <si>
    <t>HONORARIOS DIRECTORES</t>
  </si>
  <si>
    <t>Total GASTOS DE ESTRUCTURA</t>
  </si>
  <si>
    <t>SERVICIOS</t>
  </si>
  <si>
    <t>TELEFONIA FIJA</t>
  </si>
  <si>
    <t>TELEFONIA CELULAR</t>
  </si>
  <si>
    <t>INTERNET / CONECTIVIDAD</t>
  </si>
  <si>
    <t>ELECTRICIDAD</t>
  </si>
  <si>
    <t>GAS DE RED</t>
  </si>
  <si>
    <t>AGUA DE RED</t>
  </si>
  <si>
    <t>Total SERVICIOS</t>
  </si>
  <si>
    <t>IMPUESTOS / TASAS / CONTRIB.</t>
  </si>
  <si>
    <t>IMPUESTO A LAS GANANCIAS</t>
  </si>
  <si>
    <t>IVA NO COMPUTABLE</t>
  </si>
  <si>
    <t>INGRESOS BRUTOS</t>
  </si>
  <si>
    <t>LEY 25413 (DEB / CRE BRIOS)</t>
  </si>
  <si>
    <t>TASAS DE INMUEBLES</t>
  </si>
  <si>
    <t>TASA MUNICIPAL</t>
  </si>
  <si>
    <t>JUICIOS Y CONCILIACIONES</t>
  </si>
  <si>
    <t>IGJ TASA ANUAL Y RUBRICAS</t>
  </si>
  <si>
    <t>TASA / SELLADOS VARIOS</t>
  </si>
  <si>
    <t>IMP. BS. PS. ACC. PART. SOC.</t>
  </si>
  <si>
    <t>MULTAS IMPOSITIVAS</t>
  </si>
  <si>
    <t>Total IMPUESTOS / TASAS / CONTRIB.</t>
  </si>
  <si>
    <t>AMORTIZACIONES</t>
  </si>
  <si>
    <t>AMORT - EDIFICIOS</t>
  </si>
  <si>
    <t>AMORT - INSTALACIONES</t>
  </si>
  <si>
    <t>AMORT - RODADOS</t>
  </si>
  <si>
    <t>AMORT - EQUIPAMIENTO</t>
  </si>
  <si>
    <t>AMORT - MUEBLES Y UTILES</t>
  </si>
  <si>
    <t>AMORT - EQUIPOS DE COMPUTO</t>
  </si>
  <si>
    <t>AMORT - SOFTWARE</t>
  </si>
  <si>
    <t>AMORT-MEJORAS EN EDIFICIO</t>
  </si>
  <si>
    <t>AMORTIZACION INTANGIBLES</t>
  </si>
  <si>
    <t>Total AMORTIZACIONES</t>
  </si>
  <si>
    <t>GASTOS FINANCIEROS</t>
  </si>
  <si>
    <t>INTERESES POR DESCUBIERTOS</t>
  </si>
  <si>
    <t>INTERESES POR PRESTAMOS</t>
  </si>
  <si>
    <t>INTERESES POR VENTA DE CHEQUES</t>
  </si>
  <si>
    <t>INTERESES FINANCIEROS NEG</t>
  </si>
  <si>
    <t>INTERESES FISCALES NEG</t>
  </si>
  <si>
    <t>INTERESES PREVISIONALES</t>
  </si>
  <si>
    <t>DIFERENCIA CAMBIO NEG</t>
  </si>
  <si>
    <t>RECPAM</t>
  </si>
  <si>
    <t>Total GASTOS FINANCIEROS</t>
  </si>
  <si>
    <t>GASTOS BANCARIOS</t>
  </si>
  <si>
    <t>GASTOS / COMISIONES BANCARIAS</t>
  </si>
  <si>
    <t>GASTOS CHEQUE RECHAZADO</t>
  </si>
  <si>
    <t>OTROS GASTOS BANCARIOA</t>
  </si>
  <si>
    <t>GASTOS BANCARIOS DOLARES</t>
  </si>
  <si>
    <t>Total GASTOS BANCARIOS</t>
  </si>
  <si>
    <t>OTROS EGRESOS</t>
  </si>
  <si>
    <t>DIFERENCIA ARQUEO NEG</t>
  </si>
  <si>
    <t>PERDIDA POR DEUDAS INCOBRABLES</t>
  </si>
  <si>
    <t>Total OTROS EGRESOS</t>
  </si>
  <si>
    <t>Total COSTOS INDIRECTOS</t>
  </si>
  <si>
    <t>Total EGRESOS</t>
  </si>
  <si>
    <t>CUENTAS PUENTE</t>
  </si>
  <si>
    <t>CHEQUE RECHAZADO CTA. PTE.</t>
  </si>
  <si>
    <t>CTA SOCIOS CTA PUENTE</t>
  </si>
  <si>
    <t>COMPENSACIONES</t>
  </si>
  <si>
    <t>AJUSTE AUDITORIA</t>
  </si>
  <si>
    <t>CHEQUE 3ROS RECHAZADOS</t>
  </si>
  <si>
    <t>CAJA SUCURSALES</t>
  </si>
  <si>
    <t>ajuste por inflacion</t>
  </si>
  <si>
    <t>Total CUENTAS PUENTE</t>
  </si>
  <si>
    <t>AJUSTE SALDOS MENORES</t>
  </si>
  <si>
    <t>CUENTA PUENTE</t>
  </si>
  <si>
    <t>SALDOS INICIALES</t>
  </si>
  <si>
    <t>DEBE</t>
  </si>
  <si>
    <t>HABER</t>
  </si>
  <si>
    <t>SALDO DEL PERIODO</t>
  </si>
  <si>
    <t>COSTO DE IMPORTACION</t>
  </si>
  <si>
    <t>CS Comisiones</t>
  </si>
  <si>
    <t>Comision Under Car</t>
  </si>
  <si>
    <t>Salarios</t>
  </si>
  <si>
    <t>Cargas Sociales</t>
  </si>
  <si>
    <t>HONORARIOS</t>
  </si>
  <si>
    <t>SALARIOS Y CARGAS SOCIALES</t>
  </si>
  <si>
    <t>HONORARIOS CONT</t>
  </si>
  <si>
    <t>HONORARIOS SISTEMA</t>
  </si>
  <si>
    <t>OTROS HONORARIOS</t>
  </si>
  <si>
    <t>REPRESENT/MOVILIDAD/HOSPEDAJES/EVENTOS</t>
  </si>
  <si>
    <t>PAPELERIA / LIBRERÍA</t>
  </si>
  <si>
    <t>MANTENIMIENTO / MUEBLE / UTILES</t>
  </si>
  <si>
    <t>TECNOLOGIA INFORMATICA / COMPUTACION</t>
  </si>
  <si>
    <t>OTROS GASTOS ESCTUCTURA</t>
  </si>
  <si>
    <t>SERVICIOS y TASAS</t>
  </si>
  <si>
    <t>CONECTIVIDAD / INTERNET</t>
  </si>
  <si>
    <t>OTROS SERVICIOS (Luz, Gas, Agua)</t>
  </si>
  <si>
    <t>GASTOS BANCARIOS E INTERESES</t>
  </si>
  <si>
    <t>GASTOS Y COMISIONES BANCARIAS</t>
  </si>
  <si>
    <t>INTERESES DESCUBIERTO</t>
  </si>
  <si>
    <t>INTERESES PRESTAMOS</t>
  </si>
  <si>
    <t>INTERESES FINANCIEROS</t>
  </si>
  <si>
    <t>OTRAS CARGAS FINANCIERAS</t>
  </si>
  <si>
    <t>IMPUESTOS Y CONTRIBUCIONES</t>
  </si>
  <si>
    <t>IMPUESTOS A LAS GANANCIAS</t>
  </si>
  <si>
    <t>LEY 25413</t>
  </si>
  <si>
    <t>INTERESES FISCALES</t>
  </si>
  <si>
    <t>IGJ / TASAS / SELLADOS IMP. BS. PS.</t>
  </si>
  <si>
    <t>Total Servicios y Tasas Inmuebles</t>
  </si>
  <si>
    <t>Total Gastos Bancarios e Intereses</t>
  </si>
  <si>
    <t>Total Impuestos y Contribuciones</t>
  </si>
  <si>
    <t>Total Gastos de Estructura</t>
  </si>
  <si>
    <t>Total Gastos de Comercial</t>
  </si>
  <si>
    <t>Total salarios y Cargas Sociales</t>
  </si>
  <si>
    <t>Total Honorarios</t>
  </si>
  <si>
    <t>Div 1 y 2</t>
  </si>
  <si>
    <t>Total Costo de Venta</t>
  </si>
  <si>
    <t>GASTOS DIRECTORES</t>
  </si>
  <si>
    <t>OBRA SOCIALES DIRECTORES</t>
  </si>
  <si>
    <t>OTROS GASTOS DIRECTORES</t>
  </si>
  <si>
    <t>Total Gastos Variables</t>
  </si>
  <si>
    <t>COBRANZAS A IDENTIFICAR</t>
  </si>
  <si>
    <t>IMPUESTO PAIS</t>
  </si>
  <si>
    <t>Total Gastos Indirectos</t>
  </si>
  <si>
    <t>Resultado ante de Impuestos</t>
  </si>
  <si>
    <t>Resultado</t>
  </si>
  <si>
    <t>FCI GALICIA</t>
  </si>
  <si>
    <t>FCI GALICIA SECURITIES</t>
  </si>
  <si>
    <t>FCI BALANZ</t>
  </si>
  <si>
    <t>Gastos Impositivos Variables</t>
  </si>
  <si>
    <t>INB PERC EFECT CORDOBA</t>
  </si>
  <si>
    <t>INB PERC EFECT CORRIENTES</t>
  </si>
  <si>
    <t>CTA. AJUSTE RET.</t>
  </si>
  <si>
    <t>COMPENSACIONES CTAS. CTES.</t>
  </si>
  <si>
    <t>IVA - CREDITO FISCAL</t>
  </si>
  <si>
    <t xml:space="preserve">EDI - VALOR ORIGEN </t>
  </si>
  <si>
    <t xml:space="preserve">MEJ-AM. ACUM. </t>
  </si>
  <si>
    <t xml:space="preserve">ROD - A.ACUM. </t>
  </si>
  <si>
    <t xml:space="preserve">SOF - A.ACUM. </t>
  </si>
  <si>
    <t xml:space="preserve">INS - A.ACUM. </t>
  </si>
  <si>
    <t>embargos sobre sueldos</t>
  </si>
  <si>
    <t>HONORARIOS DIR A PAGAR</t>
  </si>
  <si>
    <t>HONORARIOS COMITE DIRECCION</t>
  </si>
  <si>
    <t xml:space="preserve">REDONDEO SALDOS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</si>
</sst>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[$€]\ #,##0.00"/>
    <numFmt numFmtId="167" formatCode="_ [$€-2]\ * #,##0.00_ ;_ [$€-2]\ * \-#,##0.00_ ;_ [$€-2]\ * &quot;-&quot;??_ "/>
    <numFmt numFmtId="168" formatCode="_-&quot;XDR&quot;* #,##0.00_-;\-&quot;XDR&quot;* #,##0.00_-;_-&quot;XDR&quot;* &quot;-&quot;??_-;_-@_-"/>
    <numFmt numFmtId="169" formatCode="_([$€-2]* #,##0.00_);_([$€-2]* \(#,##0.00\);_([$€-2]* \-??_)"/>
    <numFmt numFmtId="170" formatCode="_-* #,##0.00\ _€_-;\-* #,##0.00\ _€_-;_-* &quot;-&quot;??\ _€_-;_-@_-"/>
    <numFmt numFmtId="171" formatCode="_-* #,##0.00\ &quot;€&quot;_-;\-* #,##0.00\ &quot;€&quot;_-;_-* &quot;-&quot;??\ &quot;€&quot;_-;_-@_-"/>
    <numFmt numFmtId="172" formatCode="_(&quot;R$ &quot;* #,##0.00_);_(&quot;R$ &quot;* \(#,##0.00\);_(&quot;R$ &quot;* &quot;-&quot;??_);_(@_)"/>
    <numFmt numFmtId="173" formatCode="_(* #,##0\ &quot;pta&quot;_);_(* \(#,##0\ &quot;pta&quot;\);_(* &quot;-&quot;??\ &quot;pta&quot;_);_(@_)"/>
    <numFmt numFmtId="174" formatCode="_([$$-409]* #,##0.00_);_([$$-409]* \(#,##0.00\);_([$$-409]* &quot;-&quot;??_);_(@_)"/>
  </numFmts>
  <fonts count="7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0"/>
      <color theme="0"/>
      <name val="Calibri"/>
      <family val="2"/>
      <scheme val="minor"/>
    </font>
    <font>
      <sz val="8"/>
      <color indexed="8"/>
      <name val="MS Sans Serif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8"/>
      <color theme="3"/>
      <name val="Calibri Light"/>
      <family val="2"/>
      <scheme val="major"/>
    </font>
    <font>
      <sz val="10"/>
      <name val="Tahoma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indexed="9"/>
      <name val="Calibri"/>
      <family val="2"/>
    </font>
    <font>
      <sz val="10"/>
      <name val="Helv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theme="0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name val="돋움"/>
      <family val="3"/>
      <charset val="129"/>
    </font>
    <font>
      <sz val="10"/>
      <name val="MS Sans Serif"/>
      <family val="2"/>
    </font>
    <font>
      <sz val="10"/>
      <color theme="1"/>
      <name val="Calibri"/>
      <family val="3"/>
      <charset val="129"/>
      <scheme val="minor"/>
    </font>
    <font>
      <sz val="12"/>
      <name val="宋体"/>
      <charset val="134"/>
    </font>
    <font>
      <sz val="12"/>
      <name val="¡ER￠R¡¿IoUAAA￠RER¡ER￠R￠"/>
      <family val="1"/>
      <charset val="129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827">
    <xf numFmtId="0" fontId="0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21" fillId="0" borderId="0"/>
    <xf numFmtId="166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167" fontId="2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68" fontId="4" fillId="0" borderId="0" applyFont="0" applyFill="0" applyBorder="0" applyAlignment="0" applyProtection="0"/>
    <xf numFmtId="0" fontId="23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21" fillId="0" borderId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6" fillId="0" borderId="0"/>
    <xf numFmtId="164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>
      <alignment vertical="top"/>
    </xf>
    <xf numFmtId="43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9" fillId="0" borderId="0">
      <protection locked="0"/>
    </xf>
    <xf numFmtId="167" fontId="21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3" fillId="0" borderId="0"/>
    <xf numFmtId="164" fontId="22" fillId="0" borderId="0" applyFont="0" applyFill="0" applyBorder="0" applyAlignment="0" applyProtection="0"/>
    <xf numFmtId="0" fontId="27" fillId="0" borderId="0"/>
    <xf numFmtId="0" fontId="30" fillId="0" borderId="0">
      <alignment vertical="top"/>
    </xf>
    <xf numFmtId="0" fontId="22" fillId="0" borderId="0"/>
    <xf numFmtId="170" fontId="4" fillId="0" borderId="0" applyFont="0" applyFill="0" applyBorder="0" applyAlignment="0" applyProtection="0"/>
    <xf numFmtId="0" fontId="21" fillId="0" borderId="0"/>
    <xf numFmtId="170" fontId="4" fillId="0" borderId="0" applyFont="0" applyFill="0" applyBorder="0" applyAlignment="0" applyProtection="0"/>
    <xf numFmtId="0" fontId="21" fillId="0" borderId="0"/>
    <xf numFmtId="0" fontId="21" fillId="0" borderId="0"/>
    <xf numFmtId="165" fontId="4" fillId="0" borderId="0" applyFont="0" applyFill="0" applyBorder="0" applyAlignment="0" applyProtection="0"/>
    <xf numFmtId="166" fontId="30" fillId="0" borderId="0"/>
    <xf numFmtId="166" fontId="21" fillId="0" borderId="0"/>
    <xf numFmtId="166" fontId="37" fillId="0" borderId="0" applyProtection="0"/>
    <xf numFmtId="166" fontId="37" fillId="0" borderId="0" applyProtection="0"/>
    <xf numFmtId="0" fontId="21" fillId="0" borderId="0" applyProtection="0"/>
    <xf numFmtId="166" fontId="19" fillId="33" borderId="0" applyNumberFormat="0" applyBorder="0" applyAlignment="0" applyProtection="0"/>
    <xf numFmtId="166" fontId="19" fillId="34" borderId="0" applyNumberFormat="0" applyBorder="0" applyAlignment="0" applyProtection="0"/>
    <xf numFmtId="166" fontId="19" fillId="35" borderId="0" applyNumberFormat="0" applyBorder="0" applyAlignment="0" applyProtection="0"/>
    <xf numFmtId="166" fontId="19" fillId="36" borderId="0" applyNumberFormat="0" applyBorder="0" applyAlignment="0" applyProtection="0"/>
    <xf numFmtId="166" fontId="19" fillId="37" borderId="0" applyNumberFormat="0" applyBorder="0" applyAlignment="0" applyProtection="0"/>
    <xf numFmtId="166" fontId="19" fillId="38" borderId="0" applyNumberFormat="0" applyBorder="0" applyAlignment="0" applyProtection="0"/>
    <xf numFmtId="166" fontId="4" fillId="10" borderId="0" applyNumberFormat="0" applyBorder="0" applyAlignment="0" applyProtection="0"/>
    <xf numFmtId="166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66" fontId="23" fillId="10" borderId="0" applyNumberFormat="0" applyBorder="0" applyAlignment="0" applyProtection="0"/>
    <xf numFmtId="0" fontId="4" fillId="10" borderId="0" applyNumberFormat="0" applyBorder="0" applyAlignment="0" applyProtection="0"/>
    <xf numFmtId="166" fontId="23" fillId="10" borderId="0" applyNumberFormat="0" applyBorder="0" applyAlignment="0" applyProtection="0"/>
    <xf numFmtId="166" fontId="19" fillId="33" borderId="0" applyNumberFormat="0" applyBorder="0" applyAlignment="0" applyProtection="0"/>
    <xf numFmtId="166" fontId="19" fillId="33" borderId="0" applyNumberFormat="0" applyBorder="0" applyAlignment="0" applyProtection="0"/>
    <xf numFmtId="166" fontId="4" fillId="10" borderId="0" applyNumberFormat="0" applyBorder="0" applyAlignment="0" applyProtection="0"/>
    <xf numFmtId="166" fontId="4" fillId="10" borderId="0" applyNumberFormat="0" applyBorder="0" applyAlignment="0" applyProtection="0"/>
    <xf numFmtId="166" fontId="4" fillId="10" borderId="0" applyNumberFormat="0" applyBorder="0" applyAlignment="0" applyProtection="0"/>
    <xf numFmtId="166" fontId="4" fillId="10" borderId="0" applyNumberFormat="0" applyBorder="0" applyAlignment="0" applyProtection="0"/>
    <xf numFmtId="166" fontId="4" fillId="10" borderId="0" applyNumberFormat="0" applyBorder="0" applyAlignment="0" applyProtection="0"/>
    <xf numFmtId="166" fontId="4" fillId="10" borderId="0" applyNumberFormat="0" applyBorder="0" applyAlignment="0" applyProtection="0"/>
    <xf numFmtId="166" fontId="4" fillId="10" borderId="0" applyNumberFormat="0" applyBorder="0" applyAlignment="0" applyProtection="0"/>
    <xf numFmtId="166" fontId="4" fillId="14" borderId="0" applyNumberFormat="0" applyBorder="0" applyAlignment="0" applyProtection="0"/>
    <xf numFmtId="166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6" fontId="23" fillId="14" borderId="0" applyNumberFormat="0" applyBorder="0" applyAlignment="0" applyProtection="0"/>
    <xf numFmtId="0" fontId="4" fillId="14" borderId="0" applyNumberFormat="0" applyBorder="0" applyAlignment="0" applyProtection="0"/>
    <xf numFmtId="166" fontId="23" fillId="14" borderId="0" applyNumberFormat="0" applyBorder="0" applyAlignment="0" applyProtection="0"/>
    <xf numFmtId="166" fontId="19" fillId="34" borderId="0" applyNumberFormat="0" applyBorder="0" applyAlignment="0" applyProtection="0"/>
    <xf numFmtId="166" fontId="19" fillId="34" borderId="0" applyNumberFormat="0" applyBorder="0" applyAlignment="0" applyProtection="0"/>
    <xf numFmtId="166" fontId="4" fillId="14" borderId="0" applyNumberFormat="0" applyBorder="0" applyAlignment="0" applyProtection="0"/>
    <xf numFmtId="166" fontId="4" fillId="14" borderId="0" applyNumberFormat="0" applyBorder="0" applyAlignment="0" applyProtection="0"/>
    <xf numFmtId="166" fontId="4" fillId="14" borderId="0" applyNumberFormat="0" applyBorder="0" applyAlignment="0" applyProtection="0"/>
    <xf numFmtId="166" fontId="4" fillId="14" borderId="0" applyNumberFormat="0" applyBorder="0" applyAlignment="0" applyProtection="0"/>
    <xf numFmtId="166" fontId="4" fillId="14" borderId="0" applyNumberFormat="0" applyBorder="0" applyAlignment="0" applyProtection="0"/>
    <xf numFmtId="166" fontId="4" fillId="14" borderId="0" applyNumberFormat="0" applyBorder="0" applyAlignment="0" applyProtection="0"/>
    <xf numFmtId="166" fontId="4" fillId="14" borderId="0" applyNumberFormat="0" applyBorder="0" applyAlignment="0" applyProtection="0"/>
    <xf numFmtId="166" fontId="4" fillId="18" borderId="0" applyNumberFormat="0" applyBorder="0" applyAlignment="0" applyProtection="0"/>
    <xf numFmtId="166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6" fontId="23" fillId="18" borderId="0" applyNumberFormat="0" applyBorder="0" applyAlignment="0" applyProtection="0"/>
    <xf numFmtId="0" fontId="4" fillId="18" borderId="0" applyNumberFormat="0" applyBorder="0" applyAlignment="0" applyProtection="0"/>
    <xf numFmtId="166" fontId="23" fillId="18" borderId="0" applyNumberFormat="0" applyBorder="0" applyAlignment="0" applyProtection="0"/>
    <xf numFmtId="166" fontId="19" fillId="35" borderId="0" applyNumberFormat="0" applyBorder="0" applyAlignment="0" applyProtection="0"/>
    <xf numFmtId="166" fontId="19" fillId="35" borderId="0" applyNumberFormat="0" applyBorder="0" applyAlignment="0" applyProtection="0"/>
    <xf numFmtId="166" fontId="4" fillId="18" borderId="0" applyNumberFormat="0" applyBorder="0" applyAlignment="0" applyProtection="0"/>
    <xf numFmtId="166" fontId="4" fillId="18" borderId="0" applyNumberFormat="0" applyBorder="0" applyAlignment="0" applyProtection="0"/>
    <xf numFmtId="166" fontId="4" fillId="18" borderId="0" applyNumberFormat="0" applyBorder="0" applyAlignment="0" applyProtection="0"/>
    <xf numFmtId="166" fontId="4" fillId="18" borderId="0" applyNumberFormat="0" applyBorder="0" applyAlignment="0" applyProtection="0"/>
    <xf numFmtId="166" fontId="4" fillId="18" borderId="0" applyNumberFormat="0" applyBorder="0" applyAlignment="0" applyProtection="0"/>
    <xf numFmtId="166" fontId="4" fillId="18" borderId="0" applyNumberFormat="0" applyBorder="0" applyAlignment="0" applyProtection="0"/>
    <xf numFmtId="166" fontId="4" fillId="18" borderId="0" applyNumberFormat="0" applyBorder="0" applyAlignment="0" applyProtection="0"/>
    <xf numFmtId="166" fontId="4" fillId="22" borderId="0" applyNumberFormat="0" applyBorder="0" applyAlignment="0" applyProtection="0"/>
    <xf numFmtId="166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6" fontId="23" fillId="22" borderId="0" applyNumberFormat="0" applyBorder="0" applyAlignment="0" applyProtection="0"/>
    <xf numFmtId="0" fontId="4" fillId="22" borderId="0" applyNumberFormat="0" applyBorder="0" applyAlignment="0" applyProtection="0"/>
    <xf numFmtId="166" fontId="23" fillId="22" borderId="0" applyNumberFormat="0" applyBorder="0" applyAlignment="0" applyProtection="0"/>
    <xf numFmtId="166" fontId="19" fillId="36" borderId="0" applyNumberFormat="0" applyBorder="0" applyAlignment="0" applyProtection="0"/>
    <xf numFmtId="166" fontId="19" fillId="36" borderId="0" applyNumberFormat="0" applyBorder="0" applyAlignment="0" applyProtection="0"/>
    <xf numFmtId="166" fontId="4" fillId="22" borderId="0" applyNumberFormat="0" applyBorder="0" applyAlignment="0" applyProtection="0"/>
    <xf numFmtId="166" fontId="4" fillId="22" borderId="0" applyNumberFormat="0" applyBorder="0" applyAlignment="0" applyProtection="0"/>
    <xf numFmtId="166" fontId="4" fillId="22" borderId="0" applyNumberFormat="0" applyBorder="0" applyAlignment="0" applyProtection="0"/>
    <xf numFmtId="166" fontId="4" fillId="22" borderId="0" applyNumberFormat="0" applyBorder="0" applyAlignment="0" applyProtection="0"/>
    <xf numFmtId="166" fontId="4" fillId="22" borderId="0" applyNumberFormat="0" applyBorder="0" applyAlignment="0" applyProtection="0"/>
    <xf numFmtId="166" fontId="4" fillId="22" borderId="0" applyNumberFormat="0" applyBorder="0" applyAlignment="0" applyProtection="0"/>
    <xf numFmtId="166" fontId="4" fillId="22" borderId="0" applyNumberFormat="0" applyBorder="0" applyAlignment="0" applyProtection="0"/>
    <xf numFmtId="166" fontId="4" fillId="26" borderId="0" applyNumberFormat="0" applyBorder="0" applyAlignment="0" applyProtection="0"/>
    <xf numFmtId="166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6" fontId="23" fillId="26" borderId="0" applyNumberFormat="0" applyBorder="0" applyAlignment="0" applyProtection="0"/>
    <xf numFmtId="0" fontId="4" fillId="26" borderId="0" applyNumberFormat="0" applyBorder="0" applyAlignment="0" applyProtection="0"/>
    <xf numFmtId="166" fontId="23" fillId="26" borderId="0" applyNumberFormat="0" applyBorder="0" applyAlignment="0" applyProtection="0"/>
    <xf numFmtId="166" fontId="19" fillId="37" borderId="0" applyNumberFormat="0" applyBorder="0" applyAlignment="0" applyProtection="0"/>
    <xf numFmtId="166" fontId="19" fillId="37" borderId="0" applyNumberFormat="0" applyBorder="0" applyAlignment="0" applyProtection="0"/>
    <xf numFmtId="166" fontId="4" fillId="26" borderId="0" applyNumberFormat="0" applyBorder="0" applyAlignment="0" applyProtection="0"/>
    <xf numFmtId="166" fontId="4" fillId="26" borderId="0" applyNumberFormat="0" applyBorder="0" applyAlignment="0" applyProtection="0"/>
    <xf numFmtId="166" fontId="4" fillId="26" borderId="0" applyNumberFormat="0" applyBorder="0" applyAlignment="0" applyProtection="0"/>
    <xf numFmtId="166" fontId="4" fillId="26" borderId="0" applyNumberFormat="0" applyBorder="0" applyAlignment="0" applyProtection="0"/>
    <xf numFmtId="166" fontId="4" fillId="26" borderId="0" applyNumberFormat="0" applyBorder="0" applyAlignment="0" applyProtection="0"/>
    <xf numFmtId="166" fontId="4" fillId="26" borderId="0" applyNumberFormat="0" applyBorder="0" applyAlignment="0" applyProtection="0"/>
    <xf numFmtId="166" fontId="4" fillId="26" borderId="0" applyNumberFormat="0" applyBorder="0" applyAlignment="0" applyProtection="0"/>
    <xf numFmtId="166" fontId="4" fillId="30" borderId="0" applyNumberFormat="0" applyBorder="0" applyAlignment="0" applyProtection="0"/>
    <xf numFmtId="166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6" fontId="23" fillId="30" borderId="0" applyNumberFormat="0" applyBorder="0" applyAlignment="0" applyProtection="0"/>
    <xf numFmtId="0" fontId="4" fillId="30" borderId="0" applyNumberFormat="0" applyBorder="0" applyAlignment="0" applyProtection="0"/>
    <xf numFmtId="166" fontId="23" fillId="30" borderId="0" applyNumberFormat="0" applyBorder="0" applyAlignment="0" applyProtection="0"/>
    <xf numFmtId="166" fontId="19" fillId="38" borderId="0" applyNumberFormat="0" applyBorder="0" applyAlignment="0" applyProtection="0"/>
    <xf numFmtId="166" fontId="19" fillId="38" borderId="0" applyNumberFormat="0" applyBorder="0" applyAlignment="0" applyProtection="0"/>
    <xf numFmtId="166" fontId="4" fillId="30" borderId="0" applyNumberFormat="0" applyBorder="0" applyAlignment="0" applyProtection="0"/>
    <xf numFmtId="166" fontId="4" fillId="30" borderId="0" applyNumberFormat="0" applyBorder="0" applyAlignment="0" applyProtection="0"/>
    <xf numFmtId="166" fontId="4" fillId="30" borderId="0" applyNumberFormat="0" applyBorder="0" applyAlignment="0" applyProtection="0"/>
    <xf numFmtId="166" fontId="4" fillId="30" borderId="0" applyNumberFormat="0" applyBorder="0" applyAlignment="0" applyProtection="0"/>
    <xf numFmtId="166" fontId="4" fillId="30" borderId="0" applyNumberFormat="0" applyBorder="0" applyAlignment="0" applyProtection="0"/>
    <xf numFmtId="166" fontId="4" fillId="30" borderId="0" applyNumberFormat="0" applyBorder="0" applyAlignment="0" applyProtection="0"/>
    <xf numFmtId="166" fontId="4" fillId="30" borderId="0" applyNumberFormat="0" applyBorder="0" applyAlignment="0" applyProtection="0"/>
    <xf numFmtId="166" fontId="19" fillId="40" borderId="0" applyNumberFormat="0" applyBorder="0" applyAlignment="0" applyProtection="0"/>
    <xf numFmtId="166" fontId="19" fillId="41" borderId="0" applyNumberFormat="0" applyBorder="0" applyAlignment="0" applyProtection="0"/>
    <xf numFmtId="166" fontId="19" fillId="42" borderId="0" applyNumberFormat="0" applyBorder="0" applyAlignment="0" applyProtection="0"/>
    <xf numFmtId="166" fontId="19" fillId="36" borderId="0" applyNumberFormat="0" applyBorder="0" applyAlignment="0" applyProtection="0"/>
    <xf numFmtId="166" fontId="19" fillId="40" borderId="0" applyNumberFormat="0" applyBorder="0" applyAlignment="0" applyProtection="0"/>
    <xf numFmtId="166" fontId="19" fillId="43" borderId="0" applyNumberFormat="0" applyBorder="0" applyAlignment="0" applyProtection="0"/>
    <xf numFmtId="166" fontId="4" fillId="11" borderId="0" applyNumberFormat="0" applyBorder="0" applyAlignment="0" applyProtection="0"/>
    <xf numFmtId="166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66" fontId="23" fillId="11" borderId="0" applyNumberFormat="0" applyBorder="0" applyAlignment="0" applyProtection="0"/>
    <xf numFmtId="0" fontId="4" fillId="11" borderId="0" applyNumberFormat="0" applyBorder="0" applyAlignment="0" applyProtection="0"/>
    <xf numFmtId="166" fontId="23" fillId="11" borderId="0" applyNumberFormat="0" applyBorder="0" applyAlignment="0" applyProtection="0"/>
    <xf numFmtId="166" fontId="19" fillId="40" borderId="0" applyNumberFormat="0" applyBorder="0" applyAlignment="0" applyProtection="0"/>
    <xf numFmtId="166" fontId="19" fillId="40" borderId="0" applyNumberFormat="0" applyBorder="0" applyAlignment="0" applyProtection="0"/>
    <xf numFmtId="166" fontId="4" fillId="11" borderId="0" applyNumberFormat="0" applyBorder="0" applyAlignment="0" applyProtection="0"/>
    <xf numFmtId="166" fontId="4" fillId="11" borderId="0" applyNumberFormat="0" applyBorder="0" applyAlignment="0" applyProtection="0"/>
    <xf numFmtId="166" fontId="4" fillId="11" borderId="0" applyNumberFormat="0" applyBorder="0" applyAlignment="0" applyProtection="0"/>
    <xf numFmtId="166" fontId="4" fillId="11" borderId="0" applyNumberFormat="0" applyBorder="0" applyAlignment="0" applyProtection="0"/>
    <xf numFmtId="166" fontId="4" fillId="11" borderId="0" applyNumberFormat="0" applyBorder="0" applyAlignment="0" applyProtection="0"/>
    <xf numFmtId="166" fontId="4" fillId="11" borderId="0" applyNumberFormat="0" applyBorder="0" applyAlignment="0" applyProtection="0"/>
    <xf numFmtId="166" fontId="4" fillId="11" borderId="0" applyNumberFormat="0" applyBorder="0" applyAlignment="0" applyProtection="0"/>
    <xf numFmtId="166" fontId="4" fillId="15" borderId="0" applyNumberFormat="0" applyBorder="0" applyAlignment="0" applyProtection="0"/>
    <xf numFmtId="166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6" fontId="23" fillId="15" borderId="0" applyNumberFormat="0" applyBorder="0" applyAlignment="0" applyProtection="0"/>
    <xf numFmtId="0" fontId="4" fillId="15" borderId="0" applyNumberFormat="0" applyBorder="0" applyAlignment="0" applyProtection="0"/>
    <xf numFmtId="166" fontId="23" fillId="15" borderId="0" applyNumberFormat="0" applyBorder="0" applyAlignment="0" applyProtection="0"/>
    <xf numFmtId="166" fontId="19" fillId="41" borderId="0" applyNumberFormat="0" applyBorder="0" applyAlignment="0" applyProtection="0"/>
    <xf numFmtId="166" fontId="19" fillId="41" borderId="0" applyNumberFormat="0" applyBorder="0" applyAlignment="0" applyProtection="0"/>
    <xf numFmtId="166" fontId="4" fillId="15" borderId="0" applyNumberFormat="0" applyBorder="0" applyAlignment="0" applyProtection="0"/>
    <xf numFmtId="166" fontId="4" fillId="15" borderId="0" applyNumberFormat="0" applyBorder="0" applyAlignment="0" applyProtection="0"/>
    <xf numFmtId="166" fontId="4" fillId="15" borderId="0" applyNumberFormat="0" applyBorder="0" applyAlignment="0" applyProtection="0"/>
    <xf numFmtId="166" fontId="4" fillId="15" borderId="0" applyNumberFormat="0" applyBorder="0" applyAlignment="0" applyProtection="0"/>
    <xf numFmtId="166" fontId="4" fillId="15" borderId="0" applyNumberFormat="0" applyBorder="0" applyAlignment="0" applyProtection="0"/>
    <xf numFmtId="166" fontId="4" fillId="15" borderId="0" applyNumberFormat="0" applyBorder="0" applyAlignment="0" applyProtection="0"/>
    <xf numFmtId="166" fontId="4" fillId="15" borderId="0" applyNumberFormat="0" applyBorder="0" applyAlignment="0" applyProtection="0"/>
    <xf numFmtId="166" fontId="4" fillId="19" borderId="0" applyNumberFormat="0" applyBorder="0" applyAlignment="0" applyProtection="0"/>
    <xf numFmtId="166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6" fontId="23" fillId="19" borderId="0" applyNumberFormat="0" applyBorder="0" applyAlignment="0" applyProtection="0"/>
    <xf numFmtId="0" fontId="4" fillId="19" borderId="0" applyNumberFormat="0" applyBorder="0" applyAlignment="0" applyProtection="0"/>
    <xf numFmtId="166" fontId="23" fillId="19" borderId="0" applyNumberFormat="0" applyBorder="0" applyAlignment="0" applyProtection="0"/>
    <xf numFmtId="166" fontId="19" fillId="42" borderId="0" applyNumberFormat="0" applyBorder="0" applyAlignment="0" applyProtection="0"/>
    <xf numFmtId="166" fontId="19" fillId="42" borderId="0" applyNumberFormat="0" applyBorder="0" applyAlignment="0" applyProtection="0"/>
    <xf numFmtId="166" fontId="4" fillId="19" borderId="0" applyNumberFormat="0" applyBorder="0" applyAlignment="0" applyProtection="0"/>
    <xf numFmtId="166" fontId="4" fillId="19" borderId="0" applyNumberFormat="0" applyBorder="0" applyAlignment="0" applyProtection="0"/>
    <xf numFmtId="166" fontId="4" fillId="19" borderId="0" applyNumberFormat="0" applyBorder="0" applyAlignment="0" applyProtection="0"/>
    <xf numFmtId="166" fontId="4" fillId="19" borderId="0" applyNumberFormat="0" applyBorder="0" applyAlignment="0" applyProtection="0"/>
    <xf numFmtId="166" fontId="4" fillId="19" borderId="0" applyNumberFormat="0" applyBorder="0" applyAlignment="0" applyProtection="0"/>
    <xf numFmtId="166" fontId="4" fillId="19" borderId="0" applyNumberFormat="0" applyBorder="0" applyAlignment="0" applyProtection="0"/>
    <xf numFmtId="166" fontId="4" fillId="19" borderId="0" applyNumberFormat="0" applyBorder="0" applyAlignment="0" applyProtection="0"/>
    <xf numFmtId="166" fontId="4" fillId="23" borderId="0" applyNumberFormat="0" applyBorder="0" applyAlignment="0" applyProtection="0"/>
    <xf numFmtId="166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6" fontId="23" fillId="23" borderId="0" applyNumberFormat="0" applyBorder="0" applyAlignment="0" applyProtection="0"/>
    <xf numFmtId="0" fontId="4" fillId="23" borderId="0" applyNumberFormat="0" applyBorder="0" applyAlignment="0" applyProtection="0"/>
    <xf numFmtId="166" fontId="23" fillId="23" borderId="0" applyNumberFormat="0" applyBorder="0" applyAlignment="0" applyProtection="0"/>
    <xf numFmtId="166" fontId="19" fillId="36" borderId="0" applyNumberFormat="0" applyBorder="0" applyAlignment="0" applyProtection="0"/>
    <xf numFmtId="166" fontId="19" fillId="36" borderId="0" applyNumberFormat="0" applyBorder="0" applyAlignment="0" applyProtection="0"/>
    <xf numFmtId="166" fontId="4" fillId="23" borderId="0" applyNumberFormat="0" applyBorder="0" applyAlignment="0" applyProtection="0"/>
    <xf numFmtId="166" fontId="4" fillId="23" borderId="0" applyNumberFormat="0" applyBorder="0" applyAlignment="0" applyProtection="0"/>
    <xf numFmtId="166" fontId="4" fillId="23" borderId="0" applyNumberFormat="0" applyBorder="0" applyAlignment="0" applyProtection="0"/>
    <xf numFmtId="166" fontId="4" fillId="23" borderId="0" applyNumberFormat="0" applyBorder="0" applyAlignment="0" applyProtection="0"/>
    <xf numFmtId="166" fontId="4" fillId="23" borderId="0" applyNumberFormat="0" applyBorder="0" applyAlignment="0" applyProtection="0"/>
    <xf numFmtId="166" fontId="4" fillId="23" borderId="0" applyNumberFormat="0" applyBorder="0" applyAlignment="0" applyProtection="0"/>
    <xf numFmtId="166" fontId="4" fillId="23" borderId="0" applyNumberFormat="0" applyBorder="0" applyAlignment="0" applyProtection="0"/>
    <xf numFmtId="166" fontId="4" fillId="27" borderId="0" applyNumberFormat="0" applyBorder="0" applyAlignment="0" applyProtection="0"/>
    <xf numFmtId="166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6" fontId="23" fillId="27" borderId="0" applyNumberFormat="0" applyBorder="0" applyAlignment="0" applyProtection="0"/>
    <xf numFmtId="0" fontId="4" fillId="27" borderId="0" applyNumberFormat="0" applyBorder="0" applyAlignment="0" applyProtection="0"/>
    <xf numFmtId="166" fontId="23" fillId="27" borderId="0" applyNumberFormat="0" applyBorder="0" applyAlignment="0" applyProtection="0"/>
    <xf numFmtId="166" fontId="19" fillId="40" borderId="0" applyNumberFormat="0" applyBorder="0" applyAlignment="0" applyProtection="0"/>
    <xf numFmtId="166" fontId="19" fillId="40" borderId="0" applyNumberFormat="0" applyBorder="0" applyAlignment="0" applyProtection="0"/>
    <xf numFmtId="166" fontId="4" fillId="27" borderId="0" applyNumberFormat="0" applyBorder="0" applyAlignment="0" applyProtection="0"/>
    <xf numFmtId="166" fontId="4" fillId="27" borderId="0" applyNumberFormat="0" applyBorder="0" applyAlignment="0" applyProtection="0"/>
    <xf numFmtId="166" fontId="4" fillId="27" borderId="0" applyNumberFormat="0" applyBorder="0" applyAlignment="0" applyProtection="0"/>
    <xf numFmtId="166" fontId="4" fillId="27" borderId="0" applyNumberFormat="0" applyBorder="0" applyAlignment="0" applyProtection="0"/>
    <xf numFmtId="166" fontId="4" fillId="27" borderId="0" applyNumberFormat="0" applyBorder="0" applyAlignment="0" applyProtection="0"/>
    <xf numFmtId="166" fontId="4" fillId="27" borderId="0" applyNumberFormat="0" applyBorder="0" applyAlignment="0" applyProtection="0"/>
    <xf numFmtId="166" fontId="4" fillId="27" borderId="0" applyNumberFormat="0" applyBorder="0" applyAlignment="0" applyProtection="0"/>
    <xf numFmtId="166" fontId="4" fillId="31" borderId="0" applyNumberFormat="0" applyBorder="0" applyAlignment="0" applyProtection="0"/>
    <xf numFmtId="166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6" fontId="23" fillId="31" borderId="0" applyNumberFormat="0" applyBorder="0" applyAlignment="0" applyProtection="0"/>
    <xf numFmtId="0" fontId="4" fillId="31" borderId="0" applyNumberFormat="0" applyBorder="0" applyAlignment="0" applyProtection="0"/>
    <xf numFmtId="166" fontId="23" fillId="31" borderId="0" applyNumberFormat="0" applyBorder="0" applyAlignment="0" applyProtection="0"/>
    <xf numFmtId="166" fontId="19" fillId="43" borderId="0" applyNumberFormat="0" applyBorder="0" applyAlignment="0" applyProtection="0"/>
    <xf numFmtId="166" fontId="19" fillId="43" borderId="0" applyNumberFormat="0" applyBorder="0" applyAlignment="0" applyProtection="0"/>
    <xf numFmtId="166" fontId="4" fillId="31" borderId="0" applyNumberFormat="0" applyBorder="0" applyAlignment="0" applyProtection="0"/>
    <xf numFmtId="166" fontId="4" fillId="31" borderId="0" applyNumberFormat="0" applyBorder="0" applyAlignment="0" applyProtection="0"/>
    <xf numFmtId="166" fontId="4" fillId="31" borderId="0" applyNumberFormat="0" applyBorder="0" applyAlignment="0" applyProtection="0"/>
    <xf numFmtId="166" fontId="4" fillId="31" borderId="0" applyNumberFormat="0" applyBorder="0" applyAlignment="0" applyProtection="0"/>
    <xf numFmtId="166" fontId="4" fillId="31" borderId="0" applyNumberFormat="0" applyBorder="0" applyAlignment="0" applyProtection="0"/>
    <xf numFmtId="166" fontId="4" fillId="31" borderId="0" applyNumberFormat="0" applyBorder="0" applyAlignment="0" applyProtection="0"/>
    <xf numFmtId="166" fontId="4" fillId="31" borderId="0" applyNumberFormat="0" applyBorder="0" applyAlignment="0" applyProtection="0"/>
    <xf numFmtId="166" fontId="36" fillId="44" borderId="0" applyNumberFormat="0" applyBorder="0" applyAlignment="0" applyProtection="0"/>
    <xf numFmtId="166" fontId="36" fillId="41" borderId="0" applyNumberFormat="0" applyBorder="0" applyAlignment="0" applyProtection="0"/>
    <xf numFmtId="166" fontId="36" fillId="42" borderId="0" applyNumberFormat="0" applyBorder="0" applyAlignment="0" applyProtection="0"/>
    <xf numFmtId="166" fontId="36" fillId="45" borderId="0" applyNumberFormat="0" applyBorder="0" applyAlignment="0" applyProtection="0"/>
    <xf numFmtId="166" fontId="36" fillId="46" borderId="0" applyNumberFormat="0" applyBorder="0" applyAlignment="0" applyProtection="0"/>
    <xf numFmtId="166" fontId="36" fillId="47" borderId="0" applyNumberFormat="0" applyBorder="0" applyAlignment="0" applyProtection="0"/>
    <xf numFmtId="166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166" fontId="53" fillId="12" borderId="0" applyNumberFormat="0" applyBorder="0" applyAlignment="0" applyProtection="0"/>
    <xf numFmtId="166" fontId="53" fillId="12" borderId="0" applyNumberFormat="0" applyBorder="0" applyAlignment="0" applyProtection="0"/>
    <xf numFmtId="166" fontId="36" fillId="44" borderId="0" applyNumberFormat="0" applyBorder="0" applyAlignment="0" applyProtection="0"/>
    <xf numFmtId="166" fontId="36" fillId="44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166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166" fontId="53" fillId="16" borderId="0" applyNumberFormat="0" applyBorder="0" applyAlignment="0" applyProtection="0"/>
    <xf numFmtId="166" fontId="53" fillId="16" borderId="0" applyNumberFormat="0" applyBorder="0" applyAlignment="0" applyProtection="0"/>
    <xf numFmtId="166" fontId="36" fillId="41" borderId="0" applyNumberFormat="0" applyBorder="0" applyAlignment="0" applyProtection="0"/>
    <xf numFmtId="166" fontId="36" fillId="41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166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166" fontId="53" fillId="20" borderId="0" applyNumberFormat="0" applyBorder="0" applyAlignment="0" applyProtection="0"/>
    <xf numFmtId="166" fontId="53" fillId="20" borderId="0" applyNumberFormat="0" applyBorder="0" applyAlignment="0" applyProtection="0"/>
    <xf numFmtId="166" fontId="36" fillId="42" borderId="0" applyNumberFormat="0" applyBorder="0" applyAlignment="0" applyProtection="0"/>
    <xf numFmtId="166" fontId="36" fillId="42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166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166" fontId="53" fillId="24" borderId="0" applyNumberFormat="0" applyBorder="0" applyAlignment="0" applyProtection="0"/>
    <xf numFmtId="166" fontId="53" fillId="24" borderId="0" applyNumberFormat="0" applyBorder="0" applyAlignment="0" applyProtection="0"/>
    <xf numFmtId="166" fontId="36" fillId="45" borderId="0" applyNumberFormat="0" applyBorder="0" applyAlignment="0" applyProtection="0"/>
    <xf numFmtId="166" fontId="36" fillId="4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166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166" fontId="53" fillId="28" borderId="0" applyNumberFormat="0" applyBorder="0" applyAlignment="0" applyProtection="0"/>
    <xf numFmtId="166" fontId="53" fillId="28" borderId="0" applyNumberFormat="0" applyBorder="0" applyAlignment="0" applyProtection="0"/>
    <xf numFmtId="166" fontId="36" fillId="46" borderId="0" applyNumberFormat="0" applyBorder="0" applyAlignment="0" applyProtection="0"/>
    <xf numFmtId="166" fontId="36" fillId="4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166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53" fillId="32" borderId="0" applyNumberFormat="0" applyBorder="0" applyAlignment="0" applyProtection="0"/>
    <xf numFmtId="166" fontId="53" fillId="32" borderId="0" applyNumberFormat="0" applyBorder="0" applyAlignment="0" applyProtection="0"/>
    <xf numFmtId="166" fontId="36" fillId="47" borderId="0" applyNumberFormat="0" applyBorder="0" applyAlignment="0" applyProtection="0"/>
    <xf numFmtId="166" fontId="36" fillId="4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38" fillId="35" borderId="0" applyNumberFormat="0" applyBorder="0" applyAlignment="0" applyProtection="0"/>
    <xf numFmtId="166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66" fontId="54" fillId="2" borderId="0" applyNumberFormat="0" applyBorder="0" applyAlignment="0" applyProtection="0"/>
    <xf numFmtId="166" fontId="54" fillId="2" borderId="0" applyNumberFormat="0" applyBorder="0" applyAlignment="0" applyProtection="0"/>
    <xf numFmtId="166" fontId="38" fillId="35" borderId="0" applyNumberFormat="0" applyBorder="0" applyAlignment="0" applyProtection="0"/>
    <xf numFmtId="166" fontId="38" fillId="35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66" fontId="13" fillId="6" borderId="7" applyNumberFormat="0" applyAlignment="0" applyProtection="0"/>
    <xf numFmtId="0" fontId="13" fillId="6" borderId="7" applyNumberFormat="0" applyAlignment="0" applyProtection="0"/>
    <xf numFmtId="0" fontId="13" fillId="6" borderId="7" applyNumberFormat="0" applyAlignment="0" applyProtection="0"/>
    <xf numFmtId="0" fontId="13" fillId="6" borderId="7" applyNumberFormat="0" applyAlignment="0" applyProtection="0"/>
    <xf numFmtId="0" fontId="13" fillId="6" borderId="7" applyNumberFormat="0" applyAlignment="0" applyProtection="0"/>
    <xf numFmtId="0" fontId="13" fillId="6" borderId="7" applyNumberFormat="0" applyAlignment="0" applyProtection="0"/>
    <xf numFmtId="0" fontId="13" fillId="6" borderId="7" applyNumberFormat="0" applyAlignment="0" applyProtection="0"/>
    <xf numFmtId="166" fontId="55" fillId="6" borderId="7" applyNumberFormat="0" applyAlignment="0" applyProtection="0"/>
    <xf numFmtId="166" fontId="55" fillId="6" borderId="7" applyNumberFormat="0" applyAlignment="0" applyProtection="0"/>
    <xf numFmtId="166" fontId="39" fillId="39" borderId="14" applyNumberFormat="0" applyAlignment="0" applyProtection="0"/>
    <xf numFmtId="166" fontId="39" fillId="39" borderId="14" applyNumberFormat="0" applyAlignment="0" applyProtection="0"/>
    <xf numFmtId="0" fontId="13" fillId="6" borderId="7" applyNumberFormat="0" applyAlignment="0" applyProtection="0"/>
    <xf numFmtId="0" fontId="13" fillId="6" borderId="7" applyNumberFormat="0" applyAlignment="0" applyProtection="0"/>
    <xf numFmtId="0" fontId="13" fillId="6" borderId="7" applyNumberFormat="0" applyAlignment="0" applyProtection="0"/>
    <xf numFmtId="0" fontId="13" fillId="6" borderId="7" applyNumberFormat="0" applyAlignment="0" applyProtection="0"/>
    <xf numFmtId="166" fontId="15" fillId="7" borderId="10" applyNumberFormat="0" applyAlignment="0" applyProtection="0"/>
    <xf numFmtId="0" fontId="15" fillId="7" borderId="10" applyNumberFormat="0" applyAlignment="0" applyProtection="0"/>
    <xf numFmtId="0" fontId="15" fillId="7" borderId="10" applyNumberFormat="0" applyAlignment="0" applyProtection="0"/>
    <xf numFmtId="0" fontId="15" fillId="7" borderId="10" applyNumberFormat="0" applyAlignment="0" applyProtection="0"/>
    <xf numFmtId="0" fontId="15" fillId="7" borderId="10" applyNumberFormat="0" applyAlignment="0" applyProtection="0"/>
    <xf numFmtId="0" fontId="15" fillId="7" borderId="10" applyNumberFormat="0" applyAlignment="0" applyProtection="0"/>
    <xf numFmtId="0" fontId="15" fillId="7" borderId="10" applyNumberFormat="0" applyAlignment="0" applyProtection="0"/>
    <xf numFmtId="166" fontId="28" fillId="7" borderId="10" applyNumberFormat="0" applyAlignment="0" applyProtection="0"/>
    <xf numFmtId="166" fontId="28" fillId="7" borderId="10" applyNumberFormat="0" applyAlignment="0" applyProtection="0"/>
    <xf numFmtId="166" fontId="40" fillId="48" borderId="15" applyNumberFormat="0" applyAlignment="0" applyProtection="0"/>
    <xf numFmtId="166" fontId="40" fillId="48" borderId="15" applyNumberFormat="0" applyAlignment="0" applyProtection="0"/>
    <xf numFmtId="0" fontId="15" fillId="7" borderId="10" applyNumberFormat="0" applyAlignment="0" applyProtection="0"/>
    <xf numFmtId="0" fontId="15" fillId="7" borderId="10" applyNumberFormat="0" applyAlignment="0" applyProtection="0"/>
    <xf numFmtId="0" fontId="15" fillId="7" borderId="10" applyNumberFormat="0" applyAlignment="0" applyProtection="0"/>
    <xf numFmtId="0" fontId="15" fillId="7" borderId="10" applyNumberFormat="0" applyAlignment="0" applyProtection="0"/>
    <xf numFmtId="166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166" fontId="56" fillId="0" borderId="9" applyNumberFormat="0" applyFill="0" applyAlignment="0" applyProtection="0"/>
    <xf numFmtId="166" fontId="56" fillId="0" borderId="9" applyNumberFormat="0" applyFill="0" applyAlignment="0" applyProtection="0"/>
    <xf numFmtId="166" fontId="41" fillId="0" borderId="16" applyNumberFormat="0" applyFill="0" applyAlignment="0" applyProtection="0"/>
    <xf numFmtId="166" fontId="41" fillId="0" borderId="16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166" fontId="40" fillId="48" borderId="15" applyNumberFormat="0" applyAlignment="0" applyProtection="0"/>
    <xf numFmtId="166" fontId="41" fillId="0" borderId="16" applyNumberFormat="0" applyFill="0" applyAlignment="0" applyProtection="0"/>
    <xf numFmtId="166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6" fontId="42" fillId="0" borderId="0" applyNumberFormat="0" applyFill="0" applyBorder="0" applyAlignment="0" applyProtection="0"/>
    <xf numFmtId="166" fontId="4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6" fontId="36" fillId="49" borderId="0" applyNumberFormat="0" applyBorder="0" applyAlignment="0" applyProtection="0"/>
    <xf numFmtId="166" fontId="36" fillId="50" borderId="0" applyNumberFormat="0" applyBorder="0" applyAlignment="0" applyProtection="0"/>
    <xf numFmtId="166" fontId="36" fillId="51" borderId="0" applyNumberFormat="0" applyBorder="0" applyAlignment="0" applyProtection="0"/>
    <xf numFmtId="166" fontId="36" fillId="45" borderId="0" applyNumberFormat="0" applyBorder="0" applyAlignment="0" applyProtection="0"/>
    <xf numFmtId="166" fontId="36" fillId="46" borderId="0" applyNumberFormat="0" applyBorder="0" applyAlignment="0" applyProtection="0"/>
    <xf numFmtId="166" fontId="36" fillId="52" borderId="0" applyNumberFormat="0" applyBorder="0" applyAlignment="0" applyProtection="0"/>
    <xf numFmtId="166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6" fontId="53" fillId="9" borderId="0" applyNumberFormat="0" applyBorder="0" applyAlignment="0" applyProtection="0"/>
    <xf numFmtId="166" fontId="53" fillId="9" borderId="0" applyNumberFormat="0" applyBorder="0" applyAlignment="0" applyProtection="0"/>
    <xf numFmtId="166" fontId="36" fillId="49" borderId="0" applyNumberFormat="0" applyBorder="0" applyAlignment="0" applyProtection="0"/>
    <xf numFmtId="166" fontId="36" fillId="4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6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166" fontId="53" fillId="13" borderId="0" applyNumberFormat="0" applyBorder="0" applyAlignment="0" applyProtection="0"/>
    <xf numFmtId="166" fontId="53" fillId="13" borderId="0" applyNumberFormat="0" applyBorder="0" applyAlignment="0" applyProtection="0"/>
    <xf numFmtId="166" fontId="36" fillId="50" borderId="0" applyNumberFormat="0" applyBorder="0" applyAlignment="0" applyProtection="0"/>
    <xf numFmtId="166" fontId="36" fillId="5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166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166" fontId="53" fillId="17" borderId="0" applyNumberFormat="0" applyBorder="0" applyAlignment="0" applyProtection="0"/>
    <xf numFmtId="166" fontId="53" fillId="17" borderId="0" applyNumberFormat="0" applyBorder="0" applyAlignment="0" applyProtection="0"/>
    <xf numFmtId="166" fontId="36" fillId="51" borderId="0" applyNumberFormat="0" applyBorder="0" applyAlignment="0" applyProtection="0"/>
    <xf numFmtId="166" fontId="36" fillId="51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166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166" fontId="53" fillId="21" borderId="0" applyNumberFormat="0" applyBorder="0" applyAlignment="0" applyProtection="0"/>
    <xf numFmtId="166" fontId="53" fillId="21" borderId="0" applyNumberFormat="0" applyBorder="0" applyAlignment="0" applyProtection="0"/>
    <xf numFmtId="166" fontId="36" fillId="45" borderId="0" applyNumberFormat="0" applyBorder="0" applyAlignment="0" applyProtection="0"/>
    <xf numFmtId="166" fontId="36" fillId="4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166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166" fontId="53" fillId="25" borderId="0" applyNumberFormat="0" applyBorder="0" applyAlignment="0" applyProtection="0"/>
    <xf numFmtId="166" fontId="53" fillId="25" borderId="0" applyNumberFormat="0" applyBorder="0" applyAlignment="0" applyProtection="0"/>
    <xf numFmtId="166" fontId="36" fillId="46" borderId="0" applyNumberFormat="0" applyBorder="0" applyAlignment="0" applyProtection="0"/>
    <xf numFmtId="166" fontId="36" fillId="4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166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53" fillId="29" borderId="0" applyNumberFormat="0" applyBorder="0" applyAlignment="0" applyProtection="0"/>
    <xf numFmtId="166" fontId="53" fillId="29" borderId="0" applyNumberFormat="0" applyBorder="0" applyAlignment="0" applyProtection="0"/>
    <xf numFmtId="166" fontId="36" fillId="52" borderId="0" applyNumberFormat="0" applyBorder="0" applyAlignment="0" applyProtection="0"/>
    <xf numFmtId="166" fontId="36" fillId="5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1" fillId="5" borderId="7" applyNumberFormat="0" applyAlignment="0" applyProtection="0"/>
    <xf numFmtId="0" fontId="11" fillId="5" borderId="7" applyNumberFormat="0" applyAlignment="0" applyProtection="0"/>
    <xf numFmtId="0" fontId="11" fillId="5" borderId="7" applyNumberFormat="0" applyAlignment="0" applyProtection="0"/>
    <xf numFmtId="0" fontId="11" fillId="5" borderId="7" applyNumberFormat="0" applyAlignment="0" applyProtection="0"/>
    <xf numFmtId="0" fontId="11" fillId="5" borderId="7" applyNumberFormat="0" applyAlignment="0" applyProtection="0"/>
    <xf numFmtId="0" fontId="11" fillId="5" borderId="7" applyNumberFormat="0" applyAlignment="0" applyProtection="0"/>
    <xf numFmtId="0" fontId="11" fillId="5" borderId="7" applyNumberFormat="0" applyAlignment="0" applyProtection="0"/>
    <xf numFmtId="166" fontId="57" fillId="5" borderId="7" applyNumberFormat="0" applyAlignment="0" applyProtection="0"/>
    <xf numFmtId="166" fontId="57" fillId="5" borderId="7" applyNumberFormat="0" applyAlignment="0" applyProtection="0"/>
    <xf numFmtId="166" fontId="43" fillId="38" borderId="14" applyNumberFormat="0" applyAlignment="0" applyProtection="0"/>
    <xf numFmtId="166" fontId="43" fillId="38" borderId="14" applyNumberFormat="0" applyAlignment="0" applyProtection="0"/>
    <xf numFmtId="0" fontId="11" fillId="5" borderId="7" applyNumberFormat="0" applyAlignment="0" applyProtection="0"/>
    <xf numFmtId="0" fontId="11" fillId="5" borderId="7" applyNumberFormat="0" applyAlignment="0" applyProtection="0"/>
    <xf numFmtId="0" fontId="11" fillId="5" borderId="7" applyNumberFormat="0" applyAlignment="0" applyProtection="0"/>
    <xf numFmtId="0" fontId="11" fillId="5" borderId="7" applyNumberFormat="0" applyAlignment="0" applyProtection="0"/>
    <xf numFmtId="166" fontId="21" fillId="0" borderId="0"/>
    <xf numFmtId="166" fontId="21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166" fontId="58" fillId="3" borderId="0" applyNumberFormat="0" applyBorder="0" applyAlignment="0" applyProtection="0"/>
    <xf numFmtId="166" fontId="58" fillId="3" borderId="0" applyNumberFormat="0" applyBorder="0" applyAlignment="0" applyProtection="0"/>
    <xf numFmtId="166" fontId="44" fillId="34" borderId="0" applyNumberFormat="0" applyBorder="0" applyAlignment="0" applyProtection="0"/>
    <xf numFmtId="166" fontId="44" fillId="34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166" fontId="44" fillId="34" borderId="0" applyNumberFormat="0" applyBorder="0" applyAlignment="0" applyProtection="0"/>
    <xf numFmtId="172" fontId="21" fillId="0" borderId="0" applyFont="0" applyFill="0" applyBorder="0" applyAlignment="0" applyProtection="0"/>
    <xf numFmtId="166" fontId="45" fillId="53" borderId="0" applyNumberFormat="0" applyBorder="0" applyAlignment="0" applyProtection="0"/>
    <xf numFmtId="166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166" fontId="59" fillId="4" borderId="0" applyNumberFormat="0" applyBorder="0" applyAlignment="0" applyProtection="0"/>
    <xf numFmtId="166" fontId="59" fillId="4" borderId="0" applyNumberFormat="0" applyBorder="0" applyAlignment="0" applyProtection="0"/>
    <xf numFmtId="166" fontId="45" fillId="53" borderId="0" applyNumberFormat="0" applyBorder="0" applyAlignment="0" applyProtection="0"/>
    <xf numFmtId="166" fontId="45" fillId="5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21" fillId="0" borderId="0"/>
    <xf numFmtId="0" fontId="4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0" fontId="21" fillId="0" borderId="0"/>
    <xf numFmtId="0" fontId="27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0" fontId="21" fillId="0" borderId="0"/>
    <xf numFmtId="166" fontId="21" fillId="0" borderId="0"/>
    <xf numFmtId="166" fontId="21" fillId="0" borderId="0"/>
    <xf numFmtId="166" fontId="21" fillId="54" borderId="13" applyNumberFormat="0" applyFont="0" applyAlignment="0" applyProtection="0"/>
    <xf numFmtId="166" fontId="21" fillId="54" borderId="13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166" fontId="23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166" fontId="23" fillId="8" borderId="11" applyNumberFormat="0" applyFont="0" applyAlignment="0" applyProtection="0"/>
    <xf numFmtId="166" fontId="19" fillId="54" borderId="13" applyNumberFormat="0" applyFont="0" applyAlignment="0" applyProtection="0"/>
    <xf numFmtId="166" fontId="19" fillId="54" borderId="13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9" fontId="19" fillId="0" borderId="0" applyFont="0" applyFill="0" applyBorder="0" applyAlignment="0" applyProtection="0"/>
    <xf numFmtId="166" fontId="46" fillId="39" borderId="17" applyNumberFormat="0" applyAlignment="0" applyProtection="0"/>
    <xf numFmtId="166" fontId="12" fillId="6" borderId="8" applyNumberFormat="0" applyAlignment="0" applyProtection="0"/>
    <xf numFmtId="0" fontId="12" fillId="6" borderId="8" applyNumberFormat="0" applyAlignment="0" applyProtection="0"/>
    <xf numFmtId="0" fontId="12" fillId="6" borderId="8" applyNumberFormat="0" applyAlignment="0" applyProtection="0"/>
    <xf numFmtId="0" fontId="12" fillId="6" borderId="8" applyNumberFormat="0" applyAlignment="0" applyProtection="0"/>
    <xf numFmtId="0" fontId="12" fillId="6" borderId="8" applyNumberFormat="0" applyAlignment="0" applyProtection="0"/>
    <xf numFmtId="0" fontId="12" fillId="6" borderId="8" applyNumberFormat="0" applyAlignment="0" applyProtection="0"/>
    <xf numFmtId="0" fontId="12" fillId="6" borderId="8" applyNumberFormat="0" applyAlignment="0" applyProtection="0"/>
    <xf numFmtId="166" fontId="60" fillId="6" borderId="8" applyNumberFormat="0" applyAlignment="0" applyProtection="0"/>
    <xf numFmtId="166" fontId="60" fillId="6" borderId="8" applyNumberFormat="0" applyAlignment="0" applyProtection="0"/>
    <xf numFmtId="166" fontId="46" fillId="39" borderId="17" applyNumberFormat="0" applyAlignment="0" applyProtection="0"/>
    <xf numFmtId="166" fontId="46" fillId="39" borderId="17" applyNumberFormat="0" applyAlignment="0" applyProtection="0"/>
    <xf numFmtId="0" fontId="12" fillId="6" borderId="8" applyNumberFormat="0" applyAlignment="0" applyProtection="0"/>
    <xf numFmtId="0" fontId="12" fillId="6" borderId="8" applyNumberFormat="0" applyAlignment="0" applyProtection="0"/>
    <xf numFmtId="0" fontId="12" fillId="6" borderId="8" applyNumberFormat="0" applyAlignment="0" applyProtection="0"/>
    <xf numFmtId="0" fontId="12" fillId="6" borderId="8" applyNumberFormat="0" applyAlignment="0" applyProtection="0"/>
    <xf numFmtId="4" fontId="20" fillId="55" borderId="18" applyNumberFormat="0" applyProtection="0">
      <alignment horizontal="left" vertical="center" indent="1"/>
    </xf>
    <xf numFmtId="166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47" fillId="0" borderId="0" applyNumberFormat="0" applyFill="0" applyBorder="0" applyAlignment="0" applyProtection="0"/>
    <xf numFmtId="166" fontId="4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6" fontId="47" fillId="0" borderId="0" applyNumberFormat="0" applyFill="0" applyBorder="0" applyAlignment="0" applyProtection="0"/>
    <xf numFmtId="166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6" fontId="32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5" fillId="0" borderId="4" applyNumberFormat="0" applyFill="0" applyAlignment="0" applyProtection="0"/>
    <xf numFmtId="0" fontId="5" fillId="0" borderId="4" applyNumberFormat="0" applyFill="0" applyAlignment="0" applyProtection="0"/>
    <xf numFmtId="0" fontId="5" fillId="0" borderId="4" applyNumberFormat="0" applyFill="0" applyAlignment="0" applyProtection="0"/>
    <xf numFmtId="166" fontId="50" fillId="0" borderId="19" applyNumberFormat="0" applyFill="0" applyAlignment="0" applyProtection="0"/>
    <xf numFmtId="166" fontId="50" fillId="0" borderId="19" applyNumberFormat="0" applyFill="0" applyAlignment="0" applyProtection="0"/>
    <xf numFmtId="0" fontId="5" fillId="0" borderId="4" applyNumberFormat="0" applyFill="0" applyAlignment="0" applyProtection="0"/>
    <xf numFmtId="0" fontId="5" fillId="0" borderId="4" applyNumberFormat="0" applyFill="0" applyAlignment="0" applyProtection="0"/>
    <xf numFmtId="0" fontId="5" fillId="0" borderId="4" applyNumberFormat="0" applyFill="0" applyAlignment="0" applyProtection="0"/>
    <xf numFmtId="0" fontId="5" fillId="0" borderId="4" applyNumberFormat="0" applyFill="0" applyAlignment="0" applyProtection="0"/>
    <xf numFmtId="0" fontId="5" fillId="0" borderId="4" applyNumberFormat="0" applyFill="0" applyAlignment="0" applyProtection="0"/>
    <xf numFmtId="0" fontId="5" fillId="0" borderId="4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6" fontId="6" fillId="0" borderId="5" applyNumberFormat="0" applyFill="0" applyAlignment="0" applyProtection="0"/>
    <xf numFmtId="0" fontId="6" fillId="0" borderId="5" applyNumberFormat="0" applyFill="0" applyAlignment="0" applyProtection="0"/>
    <xf numFmtId="0" fontId="6" fillId="0" borderId="5" applyNumberFormat="0" applyFill="0" applyAlignment="0" applyProtection="0"/>
    <xf numFmtId="0" fontId="6" fillId="0" borderId="5" applyNumberFormat="0" applyFill="0" applyAlignment="0" applyProtection="0"/>
    <xf numFmtId="0" fontId="6" fillId="0" borderId="5" applyNumberFormat="0" applyFill="0" applyAlignment="0" applyProtection="0"/>
    <xf numFmtId="166" fontId="51" fillId="0" borderId="20" applyNumberFormat="0" applyFill="0" applyAlignment="0" applyProtection="0"/>
    <xf numFmtId="166" fontId="51" fillId="0" borderId="20" applyNumberFormat="0" applyFill="0" applyAlignment="0" applyProtection="0"/>
    <xf numFmtId="0" fontId="6" fillId="0" borderId="5" applyNumberFormat="0" applyFill="0" applyAlignment="0" applyProtection="0"/>
    <xf numFmtId="0" fontId="6" fillId="0" borderId="5" applyNumberFormat="0" applyFill="0" applyAlignment="0" applyProtection="0"/>
    <xf numFmtId="0" fontId="6" fillId="0" borderId="5" applyNumberFormat="0" applyFill="0" applyAlignment="0" applyProtection="0"/>
    <xf numFmtId="0" fontId="6" fillId="0" borderId="5" applyNumberFormat="0" applyFill="0" applyAlignment="0" applyProtection="0"/>
    <xf numFmtId="0" fontId="6" fillId="0" borderId="5" applyNumberFormat="0" applyFill="0" applyAlignment="0" applyProtection="0"/>
    <xf numFmtId="0" fontId="6" fillId="0" borderId="5" applyNumberFormat="0" applyFill="0" applyAlignment="0" applyProtection="0"/>
    <xf numFmtId="166" fontId="7" fillId="0" borderId="6" applyNumberFormat="0" applyFill="0" applyAlignment="0" applyProtection="0"/>
    <xf numFmtId="0" fontId="7" fillId="0" borderId="6" applyNumberFormat="0" applyFill="0" applyAlignment="0" applyProtection="0"/>
    <xf numFmtId="0" fontId="7" fillId="0" borderId="6" applyNumberFormat="0" applyFill="0" applyAlignment="0" applyProtection="0"/>
    <xf numFmtId="0" fontId="7" fillId="0" borderId="6" applyNumberFormat="0" applyFill="0" applyAlignment="0" applyProtection="0"/>
    <xf numFmtId="0" fontId="7" fillId="0" borderId="6" applyNumberFormat="0" applyFill="0" applyAlignment="0" applyProtection="0"/>
    <xf numFmtId="166" fontId="42" fillId="0" borderId="21" applyNumberFormat="0" applyFill="0" applyAlignment="0" applyProtection="0"/>
    <xf numFmtId="166" fontId="42" fillId="0" borderId="21" applyNumberFormat="0" applyFill="0" applyAlignment="0" applyProtection="0"/>
    <xf numFmtId="0" fontId="7" fillId="0" borderId="6" applyNumberFormat="0" applyFill="0" applyAlignment="0" applyProtection="0"/>
    <xf numFmtId="0" fontId="7" fillId="0" borderId="6" applyNumberFormat="0" applyFill="0" applyAlignment="0" applyProtection="0"/>
    <xf numFmtId="0" fontId="7" fillId="0" borderId="6" applyNumberFormat="0" applyFill="0" applyAlignment="0" applyProtection="0"/>
    <xf numFmtId="0" fontId="7" fillId="0" borderId="6" applyNumberFormat="0" applyFill="0" applyAlignment="0" applyProtection="0"/>
    <xf numFmtId="0" fontId="7" fillId="0" borderId="6" applyNumberFormat="0" applyFill="0" applyAlignment="0" applyProtection="0"/>
    <xf numFmtId="0" fontId="7" fillId="0" borderId="6" applyNumberFormat="0" applyFill="0" applyAlignment="0" applyProtection="0"/>
    <xf numFmtId="166" fontId="49" fillId="0" borderId="0" applyNumberFormat="0" applyFill="0" applyBorder="0" applyAlignment="0" applyProtection="0"/>
    <xf numFmtId="166" fontId="42" fillId="0" borderId="0" applyNumberFormat="0" applyFill="0" applyBorder="0" applyAlignment="0" applyProtection="0"/>
    <xf numFmtId="166" fontId="42" fillId="0" borderId="0" applyNumberFormat="0" applyFill="0" applyBorder="0" applyAlignment="0" applyProtection="0"/>
    <xf numFmtId="166" fontId="4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6" fontId="1" fillId="0" borderId="12" applyNumberFormat="0" applyFill="0" applyAlignment="0" applyProtection="0"/>
    <xf numFmtId="0" fontId="1" fillId="0" borderId="12" applyNumberFormat="0" applyFill="0" applyAlignment="0" applyProtection="0"/>
    <xf numFmtId="0" fontId="1" fillId="0" borderId="12" applyNumberFormat="0" applyFill="0" applyAlignment="0" applyProtection="0"/>
    <xf numFmtId="0" fontId="1" fillId="0" borderId="12" applyNumberFormat="0" applyFill="0" applyAlignment="0" applyProtection="0"/>
    <xf numFmtId="0" fontId="1" fillId="0" borderId="12" applyNumberFormat="0" applyFill="0" applyAlignment="0" applyProtection="0"/>
    <xf numFmtId="0" fontId="1" fillId="0" borderId="12" applyNumberFormat="0" applyFill="0" applyAlignment="0" applyProtection="0"/>
    <xf numFmtId="0" fontId="1" fillId="0" borderId="12" applyNumberFormat="0" applyFill="0" applyAlignment="0" applyProtection="0"/>
    <xf numFmtId="166" fontId="34" fillId="0" borderId="12" applyNumberFormat="0" applyFill="0" applyAlignment="0" applyProtection="0"/>
    <xf numFmtId="166" fontId="34" fillId="0" borderId="12" applyNumberFormat="0" applyFill="0" applyAlignment="0" applyProtection="0"/>
    <xf numFmtId="166" fontId="52" fillId="0" borderId="22" applyNumberFormat="0" applyFill="0" applyAlignment="0" applyProtection="0"/>
    <xf numFmtId="166" fontId="52" fillId="0" borderId="22" applyNumberFormat="0" applyFill="0" applyAlignment="0" applyProtection="0"/>
    <xf numFmtId="0" fontId="1" fillId="0" borderId="12" applyNumberFormat="0" applyFill="0" applyAlignment="0" applyProtection="0"/>
    <xf numFmtId="0" fontId="1" fillId="0" borderId="12" applyNumberFormat="0" applyFill="0" applyAlignment="0" applyProtection="0"/>
    <xf numFmtId="0" fontId="1" fillId="0" borderId="12" applyNumberFormat="0" applyFill="0" applyAlignment="0" applyProtection="0"/>
    <xf numFmtId="0" fontId="1" fillId="0" borderId="12" applyNumberFormat="0" applyFill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0" fontId="4" fillId="0" borderId="0"/>
    <xf numFmtId="0" fontId="4" fillId="0" borderId="0"/>
    <xf numFmtId="166" fontId="63" fillId="0" borderId="0" applyNumberForma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1" fillId="0" borderId="0"/>
    <xf numFmtId="166" fontId="19" fillId="33" borderId="0" applyNumberFormat="0" applyBorder="0" applyAlignment="0" applyProtection="0"/>
    <xf numFmtId="166" fontId="19" fillId="34" borderId="0" applyNumberFormat="0" applyBorder="0" applyAlignment="0" applyProtection="0"/>
    <xf numFmtId="166" fontId="19" fillId="35" borderId="0" applyNumberFormat="0" applyBorder="0" applyAlignment="0" applyProtection="0"/>
    <xf numFmtId="166" fontId="19" fillId="36" borderId="0" applyNumberFormat="0" applyBorder="0" applyAlignment="0" applyProtection="0"/>
    <xf numFmtId="166" fontId="19" fillId="37" borderId="0" applyNumberFormat="0" applyBorder="0" applyAlignment="0" applyProtection="0"/>
    <xf numFmtId="166" fontId="19" fillId="38" borderId="0" applyNumberFormat="0" applyBorder="0" applyAlignment="0" applyProtection="0"/>
    <xf numFmtId="166" fontId="4" fillId="10" borderId="0" applyNumberFormat="0" applyBorder="0" applyAlignment="0" applyProtection="0"/>
    <xf numFmtId="166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66" fontId="19" fillId="33" borderId="0" applyNumberFormat="0" applyBorder="0" applyAlignment="0" applyProtection="0"/>
    <xf numFmtId="166" fontId="19" fillId="33" borderId="0" applyNumberFormat="0" applyBorder="0" applyAlignment="0" applyProtection="0"/>
    <xf numFmtId="166" fontId="4" fillId="10" borderId="0" applyNumberFormat="0" applyBorder="0" applyAlignment="0" applyProtection="0"/>
    <xf numFmtId="166" fontId="4" fillId="10" borderId="0" applyNumberFormat="0" applyBorder="0" applyAlignment="0" applyProtection="0"/>
    <xf numFmtId="166" fontId="4" fillId="10" borderId="0" applyNumberFormat="0" applyBorder="0" applyAlignment="0" applyProtection="0"/>
    <xf numFmtId="166" fontId="4" fillId="10" borderId="0" applyNumberFormat="0" applyBorder="0" applyAlignment="0" applyProtection="0"/>
    <xf numFmtId="166" fontId="4" fillId="10" borderId="0" applyNumberFormat="0" applyBorder="0" applyAlignment="0" applyProtection="0"/>
    <xf numFmtId="166" fontId="4" fillId="10" borderId="0" applyNumberFormat="0" applyBorder="0" applyAlignment="0" applyProtection="0"/>
    <xf numFmtId="166" fontId="4" fillId="10" borderId="0" applyNumberFormat="0" applyBorder="0" applyAlignment="0" applyProtection="0"/>
    <xf numFmtId="166" fontId="4" fillId="14" borderId="0" applyNumberFormat="0" applyBorder="0" applyAlignment="0" applyProtection="0"/>
    <xf numFmtId="166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6" fontId="19" fillId="34" borderId="0" applyNumberFormat="0" applyBorder="0" applyAlignment="0" applyProtection="0"/>
    <xf numFmtId="166" fontId="19" fillId="34" borderId="0" applyNumberFormat="0" applyBorder="0" applyAlignment="0" applyProtection="0"/>
    <xf numFmtId="166" fontId="4" fillId="14" borderId="0" applyNumberFormat="0" applyBorder="0" applyAlignment="0" applyProtection="0"/>
    <xf numFmtId="166" fontId="4" fillId="14" borderId="0" applyNumberFormat="0" applyBorder="0" applyAlignment="0" applyProtection="0"/>
    <xf numFmtId="166" fontId="4" fillId="14" borderId="0" applyNumberFormat="0" applyBorder="0" applyAlignment="0" applyProtection="0"/>
    <xf numFmtId="166" fontId="4" fillId="14" borderId="0" applyNumberFormat="0" applyBorder="0" applyAlignment="0" applyProtection="0"/>
    <xf numFmtId="166" fontId="4" fillId="14" borderId="0" applyNumberFormat="0" applyBorder="0" applyAlignment="0" applyProtection="0"/>
    <xf numFmtId="166" fontId="4" fillId="14" borderId="0" applyNumberFormat="0" applyBorder="0" applyAlignment="0" applyProtection="0"/>
    <xf numFmtId="166" fontId="4" fillId="14" borderId="0" applyNumberFormat="0" applyBorder="0" applyAlignment="0" applyProtection="0"/>
    <xf numFmtId="166" fontId="4" fillId="18" borderId="0" applyNumberFormat="0" applyBorder="0" applyAlignment="0" applyProtection="0"/>
    <xf numFmtId="166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6" fontId="19" fillId="35" borderId="0" applyNumberFormat="0" applyBorder="0" applyAlignment="0" applyProtection="0"/>
    <xf numFmtId="166" fontId="19" fillId="35" borderId="0" applyNumberFormat="0" applyBorder="0" applyAlignment="0" applyProtection="0"/>
    <xf numFmtId="166" fontId="4" fillId="18" borderId="0" applyNumberFormat="0" applyBorder="0" applyAlignment="0" applyProtection="0"/>
    <xf numFmtId="166" fontId="4" fillId="18" borderId="0" applyNumberFormat="0" applyBorder="0" applyAlignment="0" applyProtection="0"/>
    <xf numFmtId="166" fontId="4" fillId="18" borderId="0" applyNumberFormat="0" applyBorder="0" applyAlignment="0" applyProtection="0"/>
    <xf numFmtId="166" fontId="4" fillId="18" borderId="0" applyNumberFormat="0" applyBorder="0" applyAlignment="0" applyProtection="0"/>
    <xf numFmtId="166" fontId="4" fillId="18" borderId="0" applyNumberFormat="0" applyBorder="0" applyAlignment="0" applyProtection="0"/>
    <xf numFmtId="166" fontId="4" fillId="18" borderId="0" applyNumberFormat="0" applyBorder="0" applyAlignment="0" applyProtection="0"/>
    <xf numFmtId="166" fontId="4" fillId="18" borderId="0" applyNumberFormat="0" applyBorder="0" applyAlignment="0" applyProtection="0"/>
    <xf numFmtId="166" fontId="4" fillId="22" borderId="0" applyNumberFormat="0" applyBorder="0" applyAlignment="0" applyProtection="0"/>
    <xf numFmtId="166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6" fontId="19" fillId="36" borderId="0" applyNumberFormat="0" applyBorder="0" applyAlignment="0" applyProtection="0"/>
    <xf numFmtId="166" fontId="19" fillId="36" borderId="0" applyNumberFormat="0" applyBorder="0" applyAlignment="0" applyProtection="0"/>
    <xf numFmtId="166" fontId="4" fillId="22" borderId="0" applyNumberFormat="0" applyBorder="0" applyAlignment="0" applyProtection="0"/>
    <xf numFmtId="166" fontId="4" fillId="22" borderId="0" applyNumberFormat="0" applyBorder="0" applyAlignment="0" applyProtection="0"/>
    <xf numFmtId="166" fontId="4" fillId="22" borderId="0" applyNumberFormat="0" applyBorder="0" applyAlignment="0" applyProtection="0"/>
    <xf numFmtId="166" fontId="4" fillId="22" borderId="0" applyNumberFormat="0" applyBorder="0" applyAlignment="0" applyProtection="0"/>
    <xf numFmtId="166" fontId="4" fillId="22" borderId="0" applyNumberFormat="0" applyBorder="0" applyAlignment="0" applyProtection="0"/>
    <xf numFmtId="166" fontId="4" fillId="22" borderId="0" applyNumberFormat="0" applyBorder="0" applyAlignment="0" applyProtection="0"/>
    <xf numFmtId="166" fontId="4" fillId="22" borderId="0" applyNumberFormat="0" applyBorder="0" applyAlignment="0" applyProtection="0"/>
    <xf numFmtId="166" fontId="4" fillId="26" borderId="0" applyNumberFormat="0" applyBorder="0" applyAlignment="0" applyProtection="0"/>
    <xf numFmtId="166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6" fontId="19" fillId="37" borderId="0" applyNumberFormat="0" applyBorder="0" applyAlignment="0" applyProtection="0"/>
    <xf numFmtId="166" fontId="19" fillId="37" borderId="0" applyNumberFormat="0" applyBorder="0" applyAlignment="0" applyProtection="0"/>
    <xf numFmtId="166" fontId="4" fillId="26" borderId="0" applyNumberFormat="0" applyBorder="0" applyAlignment="0" applyProtection="0"/>
    <xf numFmtId="166" fontId="4" fillId="26" borderId="0" applyNumberFormat="0" applyBorder="0" applyAlignment="0" applyProtection="0"/>
    <xf numFmtId="166" fontId="4" fillId="26" borderId="0" applyNumberFormat="0" applyBorder="0" applyAlignment="0" applyProtection="0"/>
    <xf numFmtId="166" fontId="4" fillId="26" borderId="0" applyNumberFormat="0" applyBorder="0" applyAlignment="0" applyProtection="0"/>
    <xf numFmtId="166" fontId="4" fillId="26" borderId="0" applyNumberFormat="0" applyBorder="0" applyAlignment="0" applyProtection="0"/>
    <xf numFmtId="166" fontId="4" fillId="26" borderId="0" applyNumberFormat="0" applyBorder="0" applyAlignment="0" applyProtection="0"/>
    <xf numFmtId="166" fontId="4" fillId="26" borderId="0" applyNumberFormat="0" applyBorder="0" applyAlignment="0" applyProtection="0"/>
    <xf numFmtId="166" fontId="4" fillId="30" borderId="0" applyNumberFormat="0" applyBorder="0" applyAlignment="0" applyProtection="0"/>
    <xf numFmtId="166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6" fontId="19" fillId="38" borderId="0" applyNumberFormat="0" applyBorder="0" applyAlignment="0" applyProtection="0"/>
    <xf numFmtId="166" fontId="19" fillId="38" borderId="0" applyNumberFormat="0" applyBorder="0" applyAlignment="0" applyProtection="0"/>
    <xf numFmtId="166" fontId="4" fillId="30" borderId="0" applyNumberFormat="0" applyBorder="0" applyAlignment="0" applyProtection="0"/>
    <xf numFmtId="166" fontId="4" fillId="30" borderId="0" applyNumberFormat="0" applyBorder="0" applyAlignment="0" applyProtection="0"/>
    <xf numFmtId="166" fontId="4" fillId="30" borderId="0" applyNumberFormat="0" applyBorder="0" applyAlignment="0" applyProtection="0"/>
    <xf numFmtId="166" fontId="4" fillId="30" borderId="0" applyNumberFormat="0" applyBorder="0" applyAlignment="0" applyProtection="0"/>
    <xf numFmtId="166" fontId="4" fillId="30" borderId="0" applyNumberFormat="0" applyBorder="0" applyAlignment="0" applyProtection="0"/>
    <xf numFmtId="166" fontId="4" fillId="30" borderId="0" applyNumberFormat="0" applyBorder="0" applyAlignment="0" applyProtection="0"/>
    <xf numFmtId="166" fontId="4" fillId="30" borderId="0" applyNumberFormat="0" applyBorder="0" applyAlignment="0" applyProtection="0"/>
    <xf numFmtId="166" fontId="19" fillId="40" borderId="0" applyNumberFormat="0" applyBorder="0" applyAlignment="0" applyProtection="0"/>
    <xf numFmtId="166" fontId="19" fillId="41" borderId="0" applyNumberFormat="0" applyBorder="0" applyAlignment="0" applyProtection="0"/>
    <xf numFmtId="166" fontId="19" fillId="42" borderId="0" applyNumberFormat="0" applyBorder="0" applyAlignment="0" applyProtection="0"/>
    <xf numFmtId="166" fontId="19" fillId="36" borderId="0" applyNumberFormat="0" applyBorder="0" applyAlignment="0" applyProtection="0"/>
    <xf numFmtId="166" fontId="19" fillId="40" borderId="0" applyNumberFormat="0" applyBorder="0" applyAlignment="0" applyProtection="0"/>
    <xf numFmtId="166" fontId="19" fillId="43" borderId="0" applyNumberFormat="0" applyBorder="0" applyAlignment="0" applyProtection="0"/>
    <xf numFmtId="166" fontId="4" fillId="11" borderId="0" applyNumberFormat="0" applyBorder="0" applyAlignment="0" applyProtection="0"/>
    <xf numFmtId="166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66" fontId="19" fillId="40" borderId="0" applyNumberFormat="0" applyBorder="0" applyAlignment="0" applyProtection="0"/>
    <xf numFmtId="166" fontId="19" fillId="40" borderId="0" applyNumberFormat="0" applyBorder="0" applyAlignment="0" applyProtection="0"/>
    <xf numFmtId="166" fontId="4" fillId="11" borderId="0" applyNumberFormat="0" applyBorder="0" applyAlignment="0" applyProtection="0"/>
    <xf numFmtId="166" fontId="4" fillId="11" borderId="0" applyNumberFormat="0" applyBorder="0" applyAlignment="0" applyProtection="0"/>
    <xf numFmtId="166" fontId="4" fillId="11" borderId="0" applyNumberFormat="0" applyBorder="0" applyAlignment="0" applyProtection="0"/>
    <xf numFmtId="166" fontId="4" fillId="11" borderId="0" applyNumberFormat="0" applyBorder="0" applyAlignment="0" applyProtection="0"/>
    <xf numFmtId="166" fontId="4" fillId="11" borderId="0" applyNumberFormat="0" applyBorder="0" applyAlignment="0" applyProtection="0"/>
    <xf numFmtId="166" fontId="4" fillId="11" borderId="0" applyNumberFormat="0" applyBorder="0" applyAlignment="0" applyProtection="0"/>
    <xf numFmtId="166" fontId="4" fillId="11" borderId="0" applyNumberFormat="0" applyBorder="0" applyAlignment="0" applyProtection="0"/>
    <xf numFmtId="166" fontId="4" fillId="15" borderId="0" applyNumberFormat="0" applyBorder="0" applyAlignment="0" applyProtection="0"/>
    <xf numFmtId="166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6" fontId="19" fillId="41" borderId="0" applyNumberFormat="0" applyBorder="0" applyAlignment="0" applyProtection="0"/>
    <xf numFmtId="166" fontId="19" fillId="41" borderId="0" applyNumberFormat="0" applyBorder="0" applyAlignment="0" applyProtection="0"/>
    <xf numFmtId="166" fontId="4" fillId="15" borderId="0" applyNumberFormat="0" applyBorder="0" applyAlignment="0" applyProtection="0"/>
    <xf numFmtId="166" fontId="4" fillId="15" borderId="0" applyNumberFormat="0" applyBorder="0" applyAlignment="0" applyProtection="0"/>
    <xf numFmtId="166" fontId="4" fillId="15" borderId="0" applyNumberFormat="0" applyBorder="0" applyAlignment="0" applyProtection="0"/>
    <xf numFmtId="166" fontId="4" fillId="15" borderId="0" applyNumberFormat="0" applyBorder="0" applyAlignment="0" applyProtection="0"/>
    <xf numFmtId="166" fontId="4" fillId="15" borderId="0" applyNumberFormat="0" applyBorder="0" applyAlignment="0" applyProtection="0"/>
    <xf numFmtId="166" fontId="4" fillId="15" borderId="0" applyNumberFormat="0" applyBorder="0" applyAlignment="0" applyProtection="0"/>
    <xf numFmtId="166" fontId="4" fillId="15" borderId="0" applyNumberFormat="0" applyBorder="0" applyAlignment="0" applyProtection="0"/>
    <xf numFmtId="166" fontId="4" fillId="19" borderId="0" applyNumberFormat="0" applyBorder="0" applyAlignment="0" applyProtection="0"/>
    <xf numFmtId="166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6" fontId="19" fillId="42" borderId="0" applyNumberFormat="0" applyBorder="0" applyAlignment="0" applyProtection="0"/>
    <xf numFmtId="166" fontId="19" fillId="42" borderId="0" applyNumberFormat="0" applyBorder="0" applyAlignment="0" applyProtection="0"/>
    <xf numFmtId="166" fontId="4" fillId="19" borderId="0" applyNumberFormat="0" applyBorder="0" applyAlignment="0" applyProtection="0"/>
    <xf numFmtId="166" fontId="4" fillId="19" borderId="0" applyNumberFormat="0" applyBorder="0" applyAlignment="0" applyProtection="0"/>
    <xf numFmtId="166" fontId="4" fillId="19" borderId="0" applyNumberFormat="0" applyBorder="0" applyAlignment="0" applyProtection="0"/>
    <xf numFmtId="166" fontId="4" fillId="19" borderId="0" applyNumberFormat="0" applyBorder="0" applyAlignment="0" applyProtection="0"/>
    <xf numFmtId="166" fontId="4" fillId="19" borderId="0" applyNumberFormat="0" applyBorder="0" applyAlignment="0" applyProtection="0"/>
    <xf numFmtId="166" fontId="4" fillId="19" borderId="0" applyNumberFormat="0" applyBorder="0" applyAlignment="0" applyProtection="0"/>
    <xf numFmtId="166" fontId="4" fillId="19" borderId="0" applyNumberFormat="0" applyBorder="0" applyAlignment="0" applyProtection="0"/>
    <xf numFmtId="166" fontId="4" fillId="23" borderId="0" applyNumberFormat="0" applyBorder="0" applyAlignment="0" applyProtection="0"/>
    <xf numFmtId="166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6" fontId="19" fillId="36" borderId="0" applyNumberFormat="0" applyBorder="0" applyAlignment="0" applyProtection="0"/>
    <xf numFmtId="166" fontId="19" fillId="36" borderId="0" applyNumberFormat="0" applyBorder="0" applyAlignment="0" applyProtection="0"/>
    <xf numFmtId="166" fontId="4" fillId="23" borderId="0" applyNumberFormat="0" applyBorder="0" applyAlignment="0" applyProtection="0"/>
    <xf numFmtId="166" fontId="4" fillId="23" borderId="0" applyNumberFormat="0" applyBorder="0" applyAlignment="0" applyProtection="0"/>
    <xf numFmtId="166" fontId="4" fillId="23" borderId="0" applyNumberFormat="0" applyBorder="0" applyAlignment="0" applyProtection="0"/>
    <xf numFmtId="166" fontId="4" fillId="23" borderId="0" applyNumberFormat="0" applyBorder="0" applyAlignment="0" applyProtection="0"/>
    <xf numFmtId="166" fontId="4" fillId="23" borderId="0" applyNumberFormat="0" applyBorder="0" applyAlignment="0" applyProtection="0"/>
    <xf numFmtId="166" fontId="4" fillId="23" borderId="0" applyNumberFormat="0" applyBorder="0" applyAlignment="0" applyProtection="0"/>
    <xf numFmtId="166" fontId="4" fillId="23" borderId="0" applyNumberFormat="0" applyBorder="0" applyAlignment="0" applyProtection="0"/>
    <xf numFmtId="166" fontId="4" fillId="27" borderId="0" applyNumberFormat="0" applyBorder="0" applyAlignment="0" applyProtection="0"/>
    <xf numFmtId="166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6" fontId="19" fillId="40" borderId="0" applyNumberFormat="0" applyBorder="0" applyAlignment="0" applyProtection="0"/>
    <xf numFmtId="166" fontId="19" fillId="40" borderId="0" applyNumberFormat="0" applyBorder="0" applyAlignment="0" applyProtection="0"/>
    <xf numFmtId="166" fontId="4" fillId="27" borderId="0" applyNumberFormat="0" applyBorder="0" applyAlignment="0" applyProtection="0"/>
    <xf numFmtId="166" fontId="4" fillId="27" borderId="0" applyNumberFormat="0" applyBorder="0" applyAlignment="0" applyProtection="0"/>
    <xf numFmtId="166" fontId="4" fillId="27" borderId="0" applyNumberFormat="0" applyBorder="0" applyAlignment="0" applyProtection="0"/>
    <xf numFmtId="166" fontId="4" fillId="27" borderId="0" applyNumberFormat="0" applyBorder="0" applyAlignment="0" applyProtection="0"/>
    <xf numFmtId="166" fontId="4" fillId="27" borderId="0" applyNumberFormat="0" applyBorder="0" applyAlignment="0" applyProtection="0"/>
    <xf numFmtId="166" fontId="4" fillId="27" borderId="0" applyNumberFormat="0" applyBorder="0" applyAlignment="0" applyProtection="0"/>
    <xf numFmtId="166" fontId="4" fillId="27" borderId="0" applyNumberFormat="0" applyBorder="0" applyAlignment="0" applyProtection="0"/>
    <xf numFmtId="166" fontId="4" fillId="31" borderId="0" applyNumberFormat="0" applyBorder="0" applyAlignment="0" applyProtection="0"/>
    <xf numFmtId="166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6" fontId="19" fillId="43" borderId="0" applyNumberFormat="0" applyBorder="0" applyAlignment="0" applyProtection="0"/>
    <xf numFmtId="166" fontId="19" fillId="43" borderId="0" applyNumberFormat="0" applyBorder="0" applyAlignment="0" applyProtection="0"/>
    <xf numFmtId="166" fontId="4" fillId="31" borderId="0" applyNumberFormat="0" applyBorder="0" applyAlignment="0" applyProtection="0"/>
    <xf numFmtId="166" fontId="4" fillId="31" borderId="0" applyNumberFormat="0" applyBorder="0" applyAlignment="0" applyProtection="0"/>
    <xf numFmtId="166" fontId="4" fillId="31" borderId="0" applyNumberFormat="0" applyBorder="0" applyAlignment="0" applyProtection="0"/>
    <xf numFmtId="166" fontId="4" fillId="31" borderId="0" applyNumberFormat="0" applyBorder="0" applyAlignment="0" applyProtection="0"/>
    <xf numFmtId="166" fontId="4" fillId="31" borderId="0" applyNumberFormat="0" applyBorder="0" applyAlignment="0" applyProtection="0"/>
    <xf numFmtId="166" fontId="4" fillId="31" borderId="0" applyNumberFormat="0" applyBorder="0" applyAlignment="0" applyProtection="0"/>
    <xf numFmtId="166" fontId="4" fillId="31" borderId="0" applyNumberFormat="0" applyBorder="0" applyAlignment="0" applyProtection="0"/>
    <xf numFmtId="0" fontId="4" fillId="0" borderId="0"/>
    <xf numFmtId="0" fontId="21" fillId="0" borderId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0" fontId="4" fillId="8" borderId="11" applyNumberFormat="0" applyFont="0" applyAlignment="0" applyProtection="0"/>
    <xf numFmtId="166" fontId="19" fillId="54" borderId="13" applyNumberFormat="0" applyFont="0" applyAlignment="0" applyProtection="0"/>
    <xf numFmtId="166" fontId="19" fillId="54" borderId="13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166" fontId="4" fillId="8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30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4" fillId="0" borderId="0"/>
    <xf numFmtId="0" fontId="4" fillId="0" borderId="0"/>
    <xf numFmtId="0" fontId="21" fillId="0" borderId="0"/>
    <xf numFmtId="0" fontId="4" fillId="0" borderId="0"/>
    <xf numFmtId="171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0" fillId="0" borderId="0">
      <alignment vertical="top"/>
    </xf>
    <xf numFmtId="0" fontId="64" fillId="0" borderId="0"/>
    <xf numFmtId="0" fontId="4" fillId="0" borderId="0"/>
    <xf numFmtId="0" fontId="20" fillId="0" borderId="0">
      <alignment vertical="top"/>
    </xf>
    <xf numFmtId="0" fontId="21" fillId="0" borderId="0"/>
    <xf numFmtId="165" fontId="21" fillId="0" borderId="0" applyFont="0" applyFill="0" applyBorder="0" applyAlignment="0" applyProtection="0"/>
    <xf numFmtId="0" fontId="21" fillId="0" borderId="0"/>
    <xf numFmtId="0" fontId="4" fillId="0" borderId="0"/>
    <xf numFmtId="43" fontId="4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65" fillId="0" borderId="0">
      <alignment vertical="center"/>
    </xf>
    <xf numFmtId="44" fontId="65" fillId="0" borderId="0" applyFont="0" applyFill="0" applyBorder="0" applyAlignment="0" applyProtection="0"/>
    <xf numFmtId="0" fontId="21" fillId="0" borderId="0"/>
    <xf numFmtId="0" fontId="21" fillId="0" borderId="0"/>
    <xf numFmtId="0" fontId="19" fillId="0" borderId="0"/>
    <xf numFmtId="0" fontId="4" fillId="0" borderId="0"/>
    <xf numFmtId="0" fontId="2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21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3" fillId="0" borderId="0"/>
    <xf numFmtId="174" fontId="4" fillId="0" borderId="0">
      <alignment vertical="center"/>
    </xf>
    <xf numFmtId="174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9" fontId="6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1" fillId="0" borderId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6" fillId="45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8" fillId="35" borderId="0" applyNumberFormat="0" applyBorder="0" applyAlignment="0" applyProtection="0"/>
    <xf numFmtId="0" fontId="39" fillId="39" borderId="14" applyNumberFormat="0" applyAlignment="0" applyProtection="0"/>
    <xf numFmtId="0" fontId="40" fillId="48" borderId="15" applyNumberFormat="0" applyAlignment="0" applyProtection="0"/>
    <xf numFmtId="0" fontId="41" fillId="0" borderId="16" applyNumberFormat="0" applyFill="0" applyAlignment="0" applyProtection="0"/>
    <xf numFmtId="0" fontId="42" fillId="0" borderId="0" applyNumberFormat="0" applyFill="0" applyBorder="0" applyAlignment="0" applyProtection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51" borderId="0" applyNumberFormat="0" applyBorder="0" applyAlignment="0" applyProtection="0"/>
    <xf numFmtId="0" fontId="36" fillId="45" borderId="0" applyNumberFormat="0" applyBorder="0" applyAlignment="0" applyProtection="0"/>
    <xf numFmtId="0" fontId="36" fillId="46" borderId="0" applyNumberFormat="0" applyBorder="0" applyAlignment="0" applyProtection="0"/>
    <xf numFmtId="0" fontId="36" fillId="52" borderId="0" applyNumberFormat="0" applyBorder="0" applyAlignment="0" applyProtection="0"/>
    <xf numFmtId="0" fontId="43" fillId="38" borderId="14" applyNumberFormat="0" applyAlignment="0" applyProtection="0"/>
    <xf numFmtId="0" fontId="44" fillId="34" borderId="0" applyNumberFormat="0" applyBorder="0" applyAlignment="0" applyProtection="0"/>
    <xf numFmtId="0" fontId="45" fillId="53" borderId="0" applyNumberFormat="0" applyBorder="0" applyAlignment="0" applyProtection="0"/>
    <xf numFmtId="0" fontId="21" fillId="54" borderId="13" applyNumberFormat="0" applyFont="0" applyAlignment="0" applyProtection="0"/>
    <xf numFmtId="0" fontId="46" fillId="39" borderId="17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19" applyNumberFormat="0" applyFill="0" applyAlignment="0" applyProtection="0"/>
    <xf numFmtId="0" fontId="51" fillId="0" borderId="20" applyNumberFormat="0" applyFill="0" applyAlignment="0" applyProtection="0"/>
    <xf numFmtId="0" fontId="42" fillId="0" borderId="21" applyNumberFormat="0" applyFill="0" applyAlignment="0" applyProtection="0"/>
    <xf numFmtId="0" fontId="52" fillId="0" borderId="22" applyNumberFormat="0" applyFill="0" applyAlignment="0" applyProtection="0"/>
    <xf numFmtId="9" fontId="21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21" fillId="0" borderId="0">
      <alignment vertical="top"/>
    </xf>
    <xf numFmtId="43" fontId="21" fillId="0" borderId="0" applyFont="0" applyFill="0" applyBorder="0" applyAlignment="0" applyProtection="0"/>
    <xf numFmtId="0" fontId="21" fillId="0" borderId="0">
      <alignment vertical="top"/>
    </xf>
    <xf numFmtId="170" fontId="4" fillId="0" borderId="0" applyFont="0" applyFill="0" applyBorder="0" applyAlignment="0" applyProtection="0"/>
    <xf numFmtId="166" fontId="21" fillId="0" borderId="0"/>
    <xf numFmtId="166" fontId="23" fillId="10" borderId="0" applyNumberFormat="0" applyBorder="0" applyAlignment="0" applyProtection="0"/>
    <xf numFmtId="166" fontId="23" fillId="14" borderId="0" applyNumberFormat="0" applyBorder="0" applyAlignment="0" applyProtection="0"/>
    <xf numFmtId="166" fontId="23" fillId="18" borderId="0" applyNumberFormat="0" applyBorder="0" applyAlignment="0" applyProtection="0"/>
    <xf numFmtId="166" fontId="23" fillId="22" borderId="0" applyNumberFormat="0" applyBorder="0" applyAlignment="0" applyProtection="0"/>
    <xf numFmtId="166" fontId="23" fillId="26" borderId="0" applyNumberFormat="0" applyBorder="0" applyAlignment="0" applyProtection="0"/>
    <xf numFmtId="166" fontId="23" fillId="30" borderId="0" applyNumberFormat="0" applyBorder="0" applyAlignment="0" applyProtection="0"/>
    <xf numFmtId="166" fontId="23" fillId="11" borderId="0" applyNumberFormat="0" applyBorder="0" applyAlignment="0" applyProtection="0"/>
    <xf numFmtId="166" fontId="23" fillId="15" borderId="0" applyNumberFormat="0" applyBorder="0" applyAlignment="0" applyProtection="0"/>
    <xf numFmtId="166" fontId="23" fillId="19" borderId="0" applyNumberFormat="0" applyBorder="0" applyAlignment="0" applyProtection="0"/>
    <xf numFmtId="166" fontId="23" fillId="23" borderId="0" applyNumberFormat="0" applyBorder="0" applyAlignment="0" applyProtection="0"/>
    <xf numFmtId="166" fontId="23" fillId="27" borderId="0" applyNumberFormat="0" applyBorder="0" applyAlignment="0" applyProtection="0"/>
    <xf numFmtId="166" fontId="23" fillId="31" borderId="0" applyNumberFormat="0" applyBorder="0" applyAlignment="0" applyProtection="0"/>
    <xf numFmtId="166" fontId="53" fillId="12" borderId="0" applyNumberFormat="0" applyBorder="0" applyAlignment="0" applyProtection="0"/>
    <xf numFmtId="166" fontId="53" fillId="16" borderId="0" applyNumberFormat="0" applyBorder="0" applyAlignment="0" applyProtection="0"/>
    <xf numFmtId="166" fontId="53" fillId="20" borderId="0" applyNumberFormat="0" applyBorder="0" applyAlignment="0" applyProtection="0"/>
    <xf numFmtId="166" fontId="53" fillId="24" borderId="0" applyNumberFormat="0" applyBorder="0" applyAlignment="0" applyProtection="0"/>
    <xf numFmtId="166" fontId="53" fillId="28" borderId="0" applyNumberFormat="0" applyBorder="0" applyAlignment="0" applyProtection="0"/>
    <xf numFmtId="166" fontId="53" fillId="32" borderId="0" applyNumberFormat="0" applyBorder="0" applyAlignment="0" applyProtection="0"/>
    <xf numFmtId="166" fontId="8" fillId="2" borderId="0" applyNumberFormat="0" applyBorder="0" applyAlignment="0" applyProtection="0"/>
    <xf numFmtId="166" fontId="55" fillId="6" borderId="7" applyNumberFormat="0" applyAlignment="0" applyProtection="0"/>
    <xf numFmtId="166" fontId="39" fillId="39" borderId="14" applyNumberFormat="0" applyAlignment="0" applyProtection="0"/>
    <xf numFmtId="166" fontId="39" fillId="39" borderId="14" applyNumberFormat="0" applyAlignment="0" applyProtection="0"/>
    <xf numFmtId="166" fontId="28" fillId="7" borderId="10" applyNumberFormat="0" applyAlignment="0" applyProtection="0"/>
    <xf numFmtId="166" fontId="56" fillId="0" borderId="9" applyNumberFormat="0" applyFill="0" applyAlignment="0" applyProtection="0"/>
    <xf numFmtId="166" fontId="42" fillId="0" borderId="0" applyNumberFormat="0" applyFill="0" applyBorder="0" applyAlignment="0" applyProtection="0"/>
    <xf numFmtId="166" fontId="53" fillId="9" borderId="0" applyNumberFormat="0" applyBorder="0" applyAlignment="0" applyProtection="0"/>
    <xf numFmtId="166" fontId="53" fillId="13" borderId="0" applyNumberFormat="0" applyBorder="0" applyAlignment="0" applyProtection="0"/>
    <xf numFmtId="166" fontId="53" fillId="17" borderId="0" applyNumberFormat="0" applyBorder="0" applyAlignment="0" applyProtection="0"/>
    <xf numFmtId="166" fontId="53" fillId="21" borderId="0" applyNumberFormat="0" applyBorder="0" applyAlignment="0" applyProtection="0"/>
    <xf numFmtId="166" fontId="53" fillId="25" borderId="0" applyNumberFormat="0" applyBorder="0" applyAlignment="0" applyProtection="0"/>
    <xf numFmtId="166" fontId="53" fillId="29" borderId="0" applyNumberFormat="0" applyBorder="0" applyAlignment="0" applyProtection="0"/>
    <xf numFmtId="166" fontId="57" fillId="5" borderId="7" applyNumberFormat="0" applyAlignment="0" applyProtection="0"/>
    <xf numFmtId="166" fontId="43" fillId="38" borderId="14" applyNumberFormat="0" applyAlignment="0" applyProtection="0"/>
    <xf numFmtId="166" fontId="43" fillId="38" borderId="14" applyNumberFormat="0" applyAlignment="0" applyProtection="0"/>
    <xf numFmtId="166" fontId="58" fillId="3" borderId="0" applyNumberFormat="0" applyBorder="0" applyAlignment="0" applyProtection="0"/>
    <xf numFmtId="166" fontId="59" fillId="4" borderId="0" applyNumberFormat="0" applyBorder="0" applyAlignment="0" applyProtection="0"/>
    <xf numFmtId="0" fontId="4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54" borderId="13" applyNumberFormat="0" applyFont="0" applyAlignment="0" applyProtection="0"/>
    <xf numFmtId="166" fontId="21" fillId="54" borderId="13" applyNumberFormat="0" applyFont="0" applyAlignment="0" applyProtection="0"/>
    <xf numFmtId="166" fontId="23" fillId="8" borderId="11" applyNumberFormat="0" applyFont="0" applyAlignment="0" applyProtection="0"/>
    <xf numFmtId="166" fontId="19" fillId="54" borderId="13" applyNumberFormat="0" applyFont="0" applyAlignment="0" applyProtection="0"/>
    <xf numFmtId="166" fontId="19" fillId="54" borderId="13" applyNumberFormat="0" applyFont="0" applyAlignment="0" applyProtection="0"/>
    <xf numFmtId="166" fontId="46" fillId="39" borderId="17" applyNumberFormat="0" applyAlignment="0" applyProtection="0"/>
    <xf numFmtId="166" fontId="60" fillId="6" borderId="8" applyNumberFormat="0" applyAlignment="0" applyProtection="0"/>
    <xf numFmtId="166" fontId="46" fillId="39" borderId="17" applyNumberFormat="0" applyAlignment="0" applyProtection="0"/>
    <xf numFmtId="166" fontId="46" fillId="39" borderId="17" applyNumberFormat="0" applyAlignment="0" applyProtection="0"/>
    <xf numFmtId="4" fontId="20" fillId="55" borderId="18" applyNumberFormat="0" applyProtection="0">
      <alignment horizontal="left" vertical="center" indent="1"/>
    </xf>
    <xf numFmtId="166" fontId="61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51" fillId="0" borderId="20" applyNumberFormat="0" applyFill="0" applyAlignment="0" applyProtection="0"/>
    <xf numFmtId="166" fontId="42" fillId="0" borderId="21" applyNumberFormat="0" applyFill="0" applyAlignment="0" applyProtection="0"/>
    <xf numFmtId="166" fontId="49" fillId="0" borderId="0" applyNumberFormat="0" applyFill="0" applyBorder="0" applyAlignment="0" applyProtection="0"/>
    <xf numFmtId="166" fontId="34" fillId="0" borderId="12" applyNumberFormat="0" applyFill="0" applyAlignment="0" applyProtection="0"/>
    <xf numFmtId="166" fontId="52" fillId="0" borderId="22" applyNumberFormat="0" applyFill="0" applyAlignment="0" applyProtection="0"/>
    <xf numFmtId="166" fontId="52" fillId="0" borderId="22" applyNumberFormat="0" applyFill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6" fontId="19" fillId="54" borderId="13" applyNumberFormat="0" applyFont="0" applyAlignment="0" applyProtection="0"/>
    <xf numFmtId="166" fontId="19" fillId="54" borderId="13" applyNumberFormat="0" applyFont="0" applyAlignment="0" applyProtection="0"/>
    <xf numFmtId="44" fontId="4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69" fillId="0" borderId="0"/>
    <xf numFmtId="0" fontId="68" fillId="0" borderId="0"/>
    <xf numFmtId="0" fontId="67" fillId="0" borderId="0">
      <alignment vertical="center"/>
    </xf>
    <xf numFmtId="0" fontId="21" fillId="0" borderId="0" applyBorder="0"/>
    <xf numFmtId="43" fontId="65" fillId="0" borderId="0" applyFont="0" applyFill="0" applyBorder="0" applyAlignment="0" applyProtection="0">
      <alignment vertical="center"/>
    </xf>
    <xf numFmtId="0" fontId="65" fillId="0" borderId="0">
      <alignment vertical="center"/>
    </xf>
    <xf numFmtId="0" fontId="4" fillId="0" borderId="0"/>
    <xf numFmtId="0" fontId="20" fillId="0" borderId="0">
      <alignment vertical="top"/>
    </xf>
    <xf numFmtId="0" fontId="64" fillId="0" borderId="0"/>
    <xf numFmtId="0" fontId="68" fillId="0" borderId="0">
      <alignment vertical="center"/>
    </xf>
    <xf numFmtId="0" fontId="68" fillId="0" borderId="0">
      <alignment vertical="center"/>
    </xf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5" fillId="0" borderId="0"/>
    <xf numFmtId="44" fontId="4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5" fillId="0" borderId="0"/>
    <xf numFmtId="164" fontId="19" fillId="0" borderId="0" applyFont="0" applyFill="0" applyBorder="0" applyAlignment="0" applyProtection="0"/>
    <xf numFmtId="0" fontId="68" fillId="0" borderId="0">
      <alignment vertical="center"/>
    </xf>
    <xf numFmtId="166" fontId="21" fillId="0" borderId="0"/>
    <xf numFmtId="166" fontId="21" fillId="0" borderId="0"/>
    <xf numFmtId="43" fontId="21" fillId="0" borderId="0" applyFont="0" applyFill="0" applyBorder="0" applyAlignment="0" applyProtection="0"/>
    <xf numFmtId="166" fontId="21" fillId="0" borderId="0"/>
    <xf numFmtId="0" fontId="21" fillId="0" borderId="0">
      <alignment vertical="top"/>
    </xf>
    <xf numFmtId="0" fontId="2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Font="1"/>
    <xf numFmtId="0" fontId="0" fillId="0" borderId="0" xfId="0"/>
    <xf numFmtId="0" fontId="1" fillId="0" borderId="0" xfId="0" applyFont="1" applyBorder="1" applyAlignment="1">
      <alignment horizontal="right"/>
    </xf>
    <xf numFmtId="3" fontId="1" fillId="0" borderId="0" xfId="0" applyNumberFormat="1" applyFont="1" applyBorder="1"/>
    <xf numFmtId="0" fontId="3" fillId="0" borderId="0" xfId="0" applyFont="1"/>
    <xf numFmtId="3" fontId="2" fillId="0" borderId="1" xfId="0" applyNumberFormat="1" applyFont="1" applyBorder="1"/>
    <xf numFmtId="0" fontId="0" fillId="0" borderId="0" xfId="0"/>
    <xf numFmtId="0" fontId="0" fillId="0" borderId="0" xfId="0" quotePrefix="1"/>
    <xf numFmtId="2" fontId="0" fillId="0" borderId="0" xfId="0" applyNumberFormat="1"/>
    <xf numFmtId="3" fontId="0" fillId="56" borderId="0" xfId="0" applyNumberFormat="1" applyFill="1"/>
    <xf numFmtId="3" fontId="0" fillId="56" borderId="1" xfId="0" applyNumberFormat="1" applyFill="1" applyBorder="1"/>
    <xf numFmtId="3" fontId="0" fillId="57" borderId="0" xfId="0" applyNumberFormat="1" applyFill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</cellXfs>
  <cellStyles count="1827">
    <cellStyle name="          _x000d__x000a_386grabber=VGA.3GR_x000d__x000a_" xfId="553"/>
    <cellStyle name="          _x000d__x000a_386grabber=VGA.3GR_x000d__x000a_ 2" xfId="554"/>
    <cellStyle name="          _x000d__x000a_386grabber=VGA.3GR_x000d__x000a_ 3" xfId="555"/>
    <cellStyle name="          _x000d__x000a_386grabber=VGA.3GR_x000d__x000a_ 4" xfId="6"/>
    <cellStyle name="          _x000d__x000a_386grabber=VGA.3GR_x000d__x000a_ 5" xfId="556"/>
    <cellStyle name="          _x000d__x000a_386grabber=VGA.3GR_x000d__x000a_ 6" xfId="1338"/>
    <cellStyle name="=C:\WINNT\SYSTEM32\COMMAND.COM" xfId="13"/>
    <cellStyle name="=C:\WINNT\SYSTEM32\COMMAND.COM 2" xfId="1664"/>
    <cellStyle name="=C:\WINNT\SYSTEM32\COMMAND.COM 2 2" xfId="1826"/>
    <cellStyle name="1991-" xfId="5"/>
    <cellStyle name="20% - Ênfase1" xfId="557"/>
    <cellStyle name="20% - Ênfase1 2" xfId="1339"/>
    <cellStyle name="20% - Ênfase2" xfId="558"/>
    <cellStyle name="20% - Ênfase2 2" xfId="1340"/>
    <cellStyle name="20% - Ênfase3" xfId="559"/>
    <cellStyle name="20% - Ênfase3 2" xfId="1341"/>
    <cellStyle name="20% - Ênfase4" xfId="560"/>
    <cellStyle name="20% - Ênfase4 2" xfId="1342"/>
    <cellStyle name="20% - Ênfase5" xfId="561"/>
    <cellStyle name="20% - Ênfase5 2" xfId="1343"/>
    <cellStyle name="20% - Ênfase6" xfId="562"/>
    <cellStyle name="20% - Ênfase6 2" xfId="1344"/>
    <cellStyle name="20% - Énfasis1 10" xfId="564"/>
    <cellStyle name="20% - Énfasis1 10 2" xfId="1346"/>
    <cellStyle name="20% - Énfasis1 11" xfId="565"/>
    <cellStyle name="20% - Énfasis1 11 2" xfId="1347"/>
    <cellStyle name="20% - Énfasis1 12" xfId="566"/>
    <cellStyle name="20% - Énfasis1 12 2" xfId="1348"/>
    <cellStyle name="20% - Énfasis1 13" xfId="567"/>
    <cellStyle name="20% - Énfasis1 13 2" xfId="1349"/>
    <cellStyle name="20% - Énfasis1 14" xfId="568"/>
    <cellStyle name="20% - Énfasis1 14 2" xfId="1350"/>
    <cellStyle name="20% - Énfasis1 15" xfId="569"/>
    <cellStyle name="20% - Énfasis1 15 2" xfId="1351"/>
    <cellStyle name="20% - Énfasis1 16" xfId="570"/>
    <cellStyle name="20% - Énfasis1 16 2" xfId="1352"/>
    <cellStyle name="20% - Énfasis1 17" xfId="571"/>
    <cellStyle name="20% - Énfasis1 17 2" xfId="1353"/>
    <cellStyle name="20% - Énfasis1 18" xfId="572"/>
    <cellStyle name="20% - Énfasis1 18 2" xfId="1354"/>
    <cellStyle name="20% - Énfasis1 19" xfId="573"/>
    <cellStyle name="20% - Énfasis1 19 2" xfId="1355"/>
    <cellStyle name="20% - Énfasis1 2" xfId="574"/>
    <cellStyle name="20% - Énfasis1 2 2" xfId="1731"/>
    <cellStyle name="20% - Énfasis1 2 3" xfId="1682"/>
    <cellStyle name="20% - Énfasis1 20" xfId="575"/>
    <cellStyle name="20% - Énfasis1 20 2" xfId="1356"/>
    <cellStyle name="20% - Énfasis1 21" xfId="1345"/>
    <cellStyle name="20% - Énfasis1 22" xfId="563"/>
    <cellStyle name="20% - Énfasis1 3" xfId="576"/>
    <cellStyle name="20% - Énfasis1 4" xfId="577"/>
    <cellStyle name="20% - Énfasis1 4 2" xfId="1357"/>
    <cellStyle name="20% - Énfasis1 5" xfId="578"/>
    <cellStyle name="20% - Énfasis1 5 2" xfId="1358"/>
    <cellStyle name="20% - Énfasis1 6" xfId="579"/>
    <cellStyle name="20% - Énfasis1 6 2" xfId="580"/>
    <cellStyle name="20% - Énfasis1 6 2 2" xfId="1360"/>
    <cellStyle name="20% - Énfasis1 6 3" xfId="1359"/>
    <cellStyle name="20% - Énfasis1 7" xfId="581"/>
    <cellStyle name="20% - Énfasis1 7 2" xfId="582"/>
    <cellStyle name="20% - Énfasis1 7 2 2" xfId="1362"/>
    <cellStyle name="20% - Énfasis1 7 3" xfId="1361"/>
    <cellStyle name="20% - Énfasis1 8" xfId="583"/>
    <cellStyle name="20% - Énfasis1 8 2" xfId="584"/>
    <cellStyle name="20% - Énfasis1 8 2 2" xfId="1364"/>
    <cellStyle name="20% - Énfasis1 8 3" xfId="1363"/>
    <cellStyle name="20% - Énfasis1 9" xfId="585"/>
    <cellStyle name="20% - Énfasis1 9 2" xfId="1365"/>
    <cellStyle name="20% - Énfasis2 10" xfId="587"/>
    <cellStyle name="20% - Énfasis2 10 2" xfId="1367"/>
    <cellStyle name="20% - Énfasis2 11" xfId="588"/>
    <cellStyle name="20% - Énfasis2 11 2" xfId="1368"/>
    <cellStyle name="20% - Énfasis2 12" xfId="589"/>
    <cellStyle name="20% - Énfasis2 12 2" xfId="1369"/>
    <cellStyle name="20% - Énfasis2 13" xfId="590"/>
    <cellStyle name="20% - Énfasis2 13 2" xfId="1370"/>
    <cellStyle name="20% - Énfasis2 14" xfId="591"/>
    <cellStyle name="20% - Énfasis2 14 2" xfId="1371"/>
    <cellStyle name="20% - Énfasis2 15" xfId="592"/>
    <cellStyle name="20% - Énfasis2 15 2" xfId="1372"/>
    <cellStyle name="20% - Énfasis2 16" xfId="593"/>
    <cellStyle name="20% - Énfasis2 16 2" xfId="1373"/>
    <cellStyle name="20% - Énfasis2 17" xfId="594"/>
    <cellStyle name="20% - Énfasis2 17 2" xfId="1374"/>
    <cellStyle name="20% - Énfasis2 18" xfId="595"/>
    <cellStyle name="20% - Énfasis2 18 2" xfId="1375"/>
    <cellStyle name="20% - Énfasis2 19" xfId="596"/>
    <cellStyle name="20% - Énfasis2 19 2" xfId="1376"/>
    <cellStyle name="20% - Énfasis2 2" xfId="597"/>
    <cellStyle name="20% - Énfasis2 2 2" xfId="1732"/>
    <cellStyle name="20% - Énfasis2 2 3" xfId="1683"/>
    <cellStyle name="20% - Énfasis2 20" xfId="598"/>
    <cellStyle name="20% - Énfasis2 20 2" xfId="1377"/>
    <cellStyle name="20% - Énfasis2 21" xfId="1366"/>
    <cellStyle name="20% - Énfasis2 22" xfId="586"/>
    <cellStyle name="20% - Énfasis2 3" xfId="599"/>
    <cellStyle name="20% - Énfasis2 4" xfId="600"/>
    <cellStyle name="20% - Énfasis2 4 2" xfId="1378"/>
    <cellStyle name="20% - Énfasis2 5" xfId="601"/>
    <cellStyle name="20% - Énfasis2 5 2" xfId="1379"/>
    <cellStyle name="20% - Énfasis2 6" xfId="602"/>
    <cellStyle name="20% - Énfasis2 6 2" xfId="603"/>
    <cellStyle name="20% - Énfasis2 6 2 2" xfId="1381"/>
    <cellStyle name="20% - Énfasis2 6 3" xfId="1380"/>
    <cellStyle name="20% - Énfasis2 7" xfId="604"/>
    <cellStyle name="20% - Énfasis2 7 2" xfId="605"/>
    <cellStyle name="20% - Énfasis2 7 2 2" xfId="1383"/>
    <cellStyle name="20% - Énfasis2 7 3" xfId="1382"/>
    <cellStyle name="20% - Énfasis2 8" xfId="606"/>
    <cellStyle name="20% - Énfasis2 8 2" xfId="607"/>
    <cellStyle name="20% - Énfasis2 8 2 2" xfId="1385"/>
    <cellStyle name="20% - Énfasis2 8 3" xfId="1384"/>
    <cellStyle name="20% - Énfasis2 9" xfId="608"/>
    <cellStyle name="20% - Énfasis2 9 2" xfId="1386"/>
    <cellStyle name="20% - Énfasis3 10" xfId="610"/>
    <cellStyle name="20% - Énfasis3 10 2" xfId="1388"/>
    <cellStyle name="20% - Énfasis3 11" xfId="611"/>
    <cellStyle name="20% - Énfasis3 11 2" xfId="1389"/>
    <cellStyle name="20% - Énfasis3 12" xfId="612"/>
    <cellStyle name="20% - Énfasis3 12 2" xfId="1390"/>
    <cellStyle name="20% - Énfasis3 13" xfId="613"/>
    <cellStyle name="20% - Énfasis3 13 2" xfId="1391"/>
    <cellStyle name="20% - Énfasis3 14" xfId="614"/>
    <cellStyle name="20% - Énfasis3 14 2" xfId="1392"/>
    <cellStyle name="20% - Énfasis3 15" xfId="615"/>
    <cellStyle name="20% - Énfasis3 15 2" xfId="1393"/>
    <cellStyle name="20% - Énfasis3 16" xfId="616"/>
    <cellStyle name="20% - Énfasis3 16 2" xfId="1394"/>
    <cellStyle name="20% - Énfasis3 17" xfId="617"/>
    <cellStyle name="20% - Énfasis3 17 2" xfId="1395"/>
    <cellStyle name="20% - Énfasis3 18" xfId="618"/>
    <cellStyle name="20% - Énfasis3 18 2" xfId="1396"/>
    <cellStyle name="20% - Énfasis3 19" xfId="619"/>
    <cellStyle name="20% - Énfasis3 19 2" xfId="1397"/>
    <cellStyle name="20% - Énfasis3 2" xfId="620"/>
    <cellStyle name="20% - Énfasis3 2 2" xfId="1733"/>
    <cellStyle name="20% - Énfasis3 2 3" xfId="1684"/>
    <cellStyle name="20% - Énfasis3 20" xfId="621"/>
    <cellStyle name="20% - Énfasis3 20 2" xfId="1398"/>
    <cellStyle name="20% - Énfasis3 21" xfId="1387"/>
    <cellStyle name="20% - Énfasis3 22" xfId="609"/>
    <cellStyle name="20% - Énfasis3 3" xfId="622"/>
    <cellStyle name="20% - Énfasis3 4" xfId="623"/>
    <cellStyle name="20% - Énfasis3 4 2" xfId="1399"/>
    <cellStyle name="20% - Énfasis3 5" xfId="624"/>
    <cellStyle name="20% - Énfasis3 5 2" xfId="1400"/>
    <cellStyle name="20% - Énfasis3 6" xfId="625"/>
    <cellStyle name="20% - Énfasis3 6 2" xfId="626"/>
    <cellStyle name="20% - Énfasis3 6 2 2" xfId="1402"/>
    <cellStyle name="20% - Énfasis3 6 3" xfId="1401"/>
    <cellStyle name="20% - Énfasis3 7" xfId="627"/>
    <cellStyle name="20% - Énfasis3 7 2" xfId="628"/>
    <cellStyle name="20% - Énfasis3 7 2 2" xfId="1404"/>
    <cellStyle name="20% - Énfasis3 7 3" xfId="1403"/>
    <cellStyle name="20% - Énfasis3 8" xfId="629"/>
    <cellStyle name="20% - Énfasis3 8 2" xfId="630"/>
    <cellStyle name="20% - Énfasis3 8 2 2" xfId="1406"/>
    <cellStyle name="20% - Énfasis3 8 3" xfId="1405"/>
    <cellStyle name="20% - Énfasis3 9" xfId="631"/>
    <cellStyle name="20% - Énfasis3 9 2" xfId="1407"/>
    <cellStyle name="20% - Énfasis4 10" xfId="633"/>
    <cellStyle name="20% - Énfasis4 10 2" xfId="1409"/>
    <cellStyle name="20% - Énfasis4 11" xfId="634"/>
    <cellStyle name="20% - Énfasis4 11 2" xfId="1410"/>
    <cellStyle name="20% - Énfasis4 12" xfId="635"/>
    <cellStyle name="20% - Énfasis4 12 2" xfId="1411"/>
    <cellStyle name="20% - Énfasis4 13" xfId="636"/>
    <cellStyle name="20% - Énfasis4 13 2" xfId="1412"/>
    <cellStyle name="20% - Énfasis4 14" xfId="637"/>
    <cellStyle name="20% - Énfasis4 14 2" xfId="1413"/>
    <cellStyle name="20% - Énfasis4 15" xfId="638"/>
    <cellStyle name="20% - Énfasis4 15 2" xfId="1414"/>
    <cellStyle name="20% - Énfasis4 16" xfId="639"/>
    <cellStyle name="20% - Énfasis4 16 2" xfId="1415"/>
    <cellStyle name="20% - Énfasis4 17" xfId="640"/>
    <cellStyle name="20% - Énfasis4 17 2" xfId="1416"/>
    <cellStyle name="20% - Énfasis4 18" xfId="641"/>
    <cellStyle name="20% - Énfasis4 18 2" xfId="1417"/>
    <cellStyle name="20% - Énfasis4 19" xfId="642"/>
    <cellStyle name="20% - Énfasis4 19 2" xfId="1418"/>
    <cellStyle name="20% - Énfasis4 2" xfId="643"/>
    <cellStyle name="20% - Énfasis4 2 2" xfId="1734"/>
    <cellStyle name="20% - Énfasis4 2 3" xfId="1685"/>
    <cellStyle name="20% - Énfasis4 20" xfId="644"/>
    <cellStyle name="20% - Énfasis4 20 2" xfId="1419"/>
    <cellStyle name="20% - Énfasis4 21" xfId="1408"/>
    <cellStyle name="20% - Énfasis4 22" xfId="632"/>
    <cellStyle name="20% - Énfasis4 3" xfId="645"/>
    <cellStyle name="20% - Énfasis4 4" xfId="646"/>
    <cellStyle name="20% - Énfasis4 4 2" xfId="1420"/>
    <cellStyle name="20% - Énfasis4 5" xfId="647"/>
    <cellStyle name="20% - Énfasis4 5 2" xfId="1421"/>
    <cellStyle name="20% - Énfasis4 6" xfId="648"/>
    <cellStyle name="20% - Énfasis4 6 2" xfId="649"/>
    <cellStyle name="20% - Énfasis4 6 2 2" xfId="1423"/>
    <cellStyle name="20% - Énfasis4 6 3" xfId="1422"/>
    <cellStyle name="20% - Énfasis4 7" xfId="650"/>
    <cellStyle name="20% - Énfasis4 7 2" xfId="651"/>
    <cellStyle name="20% - Énfasis4 7 2 2" xfId="1425"/>
    <cellStyle name="20% - Énfasis4 7 3" xfId="1424"/>
    <cellStyle name="20% - Énfasis4 8" xfId="652"/>
    <cellStyle name="20% - Énfasis4 8 2" xfId="653"/>
    <cellStyle name="20% - Énfasis4 8 2 2" xfId="1427"/>
    <cellStyle name="20% - Énfasis4 8 3" xfId="1426"/>
    <cellStyle name="20% - Énfasis4 9" xfId="654"/>
    <cellStyle name="20% - Énfasis4 9 2" xfId="1428"/>
    <cellStyle name="20% - Énfasis5 10" xfId="656"/>
    <cellStyle name="20% - Énfasis5 10 2" xfId="1430"/>
    <cellStyle name="20% - Énfasis5 11" xfId="657"/>
    <cellStyle name="20% - Énfasis5 11 2" xfId="1431"/>
    <cellStyle name="20% - Énfasis5 12" xfId="658"/>
    <cellStyle name="20% - Énfasis5 12 2" xfId="1432"/>
    <cellStyle name="20% - Énfasis5 13" xfId="659"/>
    <cellStyle name="20% - Énfasis5 13 2" xfId="1433"/>
    <cellStyle name="20% - Énfasis5 14" xfId="660"/>
    <cellStyle name="20% - Énfasis5 14 2" xfId="1434"/>
    <cellStyle name="20% - Énfasis5 15" xfId="661"/>
    <cellStyle name="20% - Énfasis5 15 2" xfId="1435"/>
    <cellStyle name="20% - Énfasis5 16" xfId="662"/>
    <cellStyle name="20% - Énfasis5 16 2" xfId="1436"/>
    <cellStyle name="20% - Énfasis5 17" xfId="663"/>
    <cellStyle name="20% - Énfasis5 17 2" xfId="1437"/>
    <cellStyle name="20% - Énfasis5 18" xfId="664"/>
    <cellStyle name="20% - Énfasis5 18 2" xfId="1438"/>
    <cellStyle name="20% - Énfasis5 19" xfId="665"/>
    <cellStyle name="20% - Énfasis5 19 2" xfId="1439"/>
    <cellStyle name="20% - Énfasis5 2" xfId="666"/>
    <cellStyle name="20% - Énfasis5 2 2" xfId="1735"/>
    <cellStyle name="20% - Énfasis5 2 3" xfId="1686"/>
    <cellStyle name="20% - Énfasis5 20" xfId="667"/>
    <cellStyle name="20% - Énfasis5 20 2" xfId="1440"/>
    <cellStyle name="20% - Énfasis5 21" xfId="1429"/>
    <cellStyle name="20% - Énfasis5 22" xfId="655"/>
    <cellStyle name="20% - Énfasis5 3" xfId="668"/>
    <cellStyle name="20% - Énfasis5 4" xfId="669"/>
    <cellStyle name="20% - Énfasis5 4 2" xfId="1441"/>
    <cellStyle name="20% - Énfasis5 5" xfId="670"/>
    <cellStyle name="20% - Énfasis5 5 2" xfId="1442"/>
    <cellStyle name="20% - Énfasis5 6" xfId="671"/>
    <cellStyle name="20% - Énfasis5 6 2" xfId="672"/>
    <cellStyle name="20% - Énfasis5 6 2 2" xfId="1444"/>
    <cellStyle name="20% - Énfasis5 6 3" xfId="1443"/>
    <cellStyle name="20% - Énfasis5 7" xfId="673"/>
    <cellStyle name="20% - Énfasis5 7 2" xfId="674"/>
    <cellStyle name="20% - Énfasis5 7 2 2" xfId="1446"/>
    <cellStyle name="20% - Énfasis5 7 3" xfId="1445"/>
    <cellStyle name="20% - Énfasis5 8" xfId="675"/>
    <cellStyle name="20% - Énfasis5 8 2" xfId="676"/>
    <cellStyle name="20% - Énfasis5 8 2 2" xfId="1448"/>
    <cellStyle name="20% - Énfasis5 8 3" xfId="1447"/>
    <cellStyle name="20% - Énfasis5 9" xfId="677"/>
    <cellStyle name="20% - Énfasis5 9 2" xfId="1449"/>
    <cellStyle name="20% - Énfasis6 10" xfId="679"/>
    <cellStyle name="20% - Énfasis6 10 2" xfId="1451"/>
    <cellStyle name="20% - Énfasis6 11" xfId="680"/>
    <cellStyle name="20% - Énfasis6 11 2" xfId="1452"/>
    <cellStyle name="20% - Énfasis6 12" xfId="681"/>
    <cellStyle name="20% - Énfasis6 12 2" xfId="1453"/>
    <cellStyle name="20% - Énfasis6 13" xfId="682"/>
    <cellStyle name="20% - Énfasis6 13 2" xfId="1454"/>
    <cellStyle name="20% - Énfasis6 14" xfId="683"/>
    <cellStyle name="20% - Énfasis6 14 2" xfId="1455"/>
    <cellStyle name="20% - Énfasis6 15" xfId="684"/>
    <cellStyle name="20% - Énfasis6 15 2" xfId="1456"/>
    <cellStyle name="20% - Énfasis6 16" xfId="685"/>
    <cellStyle name="20% - Énfasis6 16 2" xfId="1457"/>
    <cellStyle name="20% - Énfasis6 17" xfId="686"/>
    <cellStyle name="20% - Énfasis6 17 2" xfId="1458"/>
    <cellStyle name="20% - Énfasis6 18" xfId="687"/>
    <cellStyle name="20% - Énfasis6 18 2" xfId="1459"/>
    <cellStyle name="20% - Énfasis6 19" xfId="688"/>
    <cellStyle name="20% - Énfasis6 19 2" xfId="1460"/>
    <cellStyle name="20% - Énfasis6 2" xfId="689"/>
    <cellStyle name="20% - Énfasis6 2 2" xfId="1736"/>
    <cellStyle name="20% - Énfasis6 2 3" xfId="1687"/>
    <cellStyle name="20% - Énfasis6 20" xfId="690"/>
    <cellStyle name="20% - Énfasis6 20 2" xfId="1461"/>
    <cellStyle name="20% - Énfasis6 21" xfId="1450"/>
    <cellStyle name="20% - Énfasis6 22" xfId="678"/>
    <cellStyle name="20% - Énfasis6 3" xfId="691"/>
    <cellStyle name="20% - Énfasis6 4" xfId="692"/>
    <cellStyle name="20% - Énfasis6 4 2" xfId="1462"/>
    <cellStyle name="20% - Énfasis6 5" xfId="693"/>
    <cellStyle name="20% - Énfasis6 5 2" xfId="1463"/>
    <cellStyle name="20% - Énfasis6 6" xfId="694"/>
    <cellStyle name="20% - Énfasis6 6 2" xfId="695"/>
    <cellStyle name="20% - Énfasis6 6 2 2" xfId="1465"/>
    <cellStyle name="20% - Énfasis6 6 3" xfId="1464"/>
    <cellStyle name="20% - Énfasis6 7" xfId="696"/>
    <cellStyle name="20% - Énfasis6 7 2" xfId="697"/>
    <cellStyle name="20% - Énfasis6 7 2 2" xfId="1467"/>
    <cellStyle name="20% - Énfasis6 7 3" xfId="1466"/>
    <cellStyle name="20% - Énfasis6 8" xfId="698"/>
    <cellStyle name="20% - Énfasis6 8 2" xfId="699"/>
    <cellStyle name="20% - Énfasis6 8 2 2" xfId="1469"/>
    <cellStyle name="20% - Énfasis6 8 3" xfId="1468"/>
    <cellStyle name="20% - Énfasis6 9" xfId="700"/>
    <cellStyle name="20% - Énfasis6 9 2" xfId="1470"/>
    <cellStyle name="40% - Ênfase1" xfId="701"/>
    <cellStyle name="40% - Ênfase1 2" xfId="1471"/>
    <cellStyle name="40% - Ênfase2" xfId="702"/>
    <cellStyle name="40% - Ênfase2 2" xfId="1472"/>
    <cellStyle name="40% - Ênfase3" xfId="703"/>
    <cellStyle name="40% - Ênfase3 2" xfId="1473"/>
    <cellStyle name="40% - Ênfase4" xfId="704"/>
    <cellStyle name="40% - Ênfase4 2" xfId="1474"/>
    <cellStyle name="40% - Ênfase5" xfId="705"/>
    <cellStyle name="40% - Ênfase5 2" xfId="1475"/>
    <cellStyle name="40% - Ênfase6" xfId="706"/>
    <cellStyle name="40% - Ênfase6 2" xfId="1476"/>
    <cellStyle name="40% - Énfasis1 10" xfId="708"/>
    <cellStyle name="40% - Énfasis1 10 2" xfId="1478"/>
    <cellStyle name="40% - Énfasis1 11" xfId="709"/>
    <cellStyle name="40% - Énfasis1 11 2" xfId="1479"/>
    <cellStyle name="40% - Énfasis1 12" xfId="710"/>
    <cellStyle name="40% - Énfasis1 12 2" xfId="1480"/>
    <cellStyle name="40% - Énfasis1 13" xfId="711"/>
    <cellStyle name="40% - Énfasis1 13 2" xfId="1481"/>
    <cellStyle name="40% - Énfasis1 14" xfId="712"/>
    <cellStyle name="40% - Énfasis1 14 2" xfId="1482"/>
    <cellStyle name="40% - Énfasis1 15" xfId="713"/>
    <cellStyle name="40% - Énfasis1 15 2" xfId="1483"/>
    <cellStyle name="40% - Énfasis1 16" xfId="714"/>
    <cellStyle name="40% - Énfasis1 16 2" xfId="1484"/>
    <cellStyle name="40% - Énfasis1 17" xfId="715"/>
    <cellStyle name="40% - Énfasis1 17 2" xfId="1485"/>
    <cellStyle name="40% - Énfasis1 18" xfId="716"/>
    <cellStyle name="40% - Énfasis1 18 2" xfId="1486"/>
    <cellStyle name="40% - Énfasis1 19" xfId="717"/>
    <cellStyle name="40% - Énfasis1 19 2" xfId="1487"/>
    <cellStyle name="40% - Énfasis1 2" xfId="718"/>
    <cellStyle name="40% - Énfasis1 2 2" xfId="1737"/>
    <cellStyle name="40% - Énfasis1 2 3" xfId="1688"/>
    <cellStyle name="40% - Énfasis1 20" xfId="719"/>
    <cellStyle name="40% - Énfasis1 20 2" xfId="1488"/>
    <cellStyle name="40% - Énfasis1 21" xfId="1477"/>
    <cellStyle name="40% - Énfasis1 22" xfId="707"/>
    <cellStyle name="40% - Énfasis1 3" xfId="720"/>
    <cellStyle name="40% - Énfasis1 4" xfId="721"/>
    <cellStyle name="40% - Énfasis1 4 2" xfId="1489"/>
    <cellStyle name="40% - Énfasis1 5" xfId="722"/>
    <cellStyle name="40% - Énfasis1 5 2" xfId="1490"/>
    <cellStyle name="40% - Énfasis1 6" xfId="723"/>
    <cellStyle name="40% - Énfasis1 6 2" xfId="724"/>
    <cellStyle name="40% - Énfasis1 6 2 2" xfId="1492"/>
    <cellStyle name="40% - Énfasis1 6 3" xfId="1491"/>
    <cellStyle name="40% - Énfasis1 7" xfId="725"/>
    <cellStyle name="40% - Énfasis1 7 2" xfId="726"/>
    <cellStyle name="40% - Énfasis1 7 2 2" xfId="1494"/>
    <cellStyle name="40% - Énfasis1 7 3" xfId="1493"/>
    <cellStyle name="40% - Énfasis1 8" xfId="727"/>
    <cellStyle name="40% - Énfasis1 8 2" xfId="728"/>
    <cellStyle name="40% - Énfasis1 8 2 2" xfId="1496"/>
    <cellStyle name="40% - Énfasis1 8 3" xfId="1495"/>
    <cellStyle name="40% - Énfasis1 9" xfId="729"/>
    <cellStyle name="40% - Énfasis1 9 2" xfId="1497"/>
    <cellStyle name="40% - Énfasis2 10" xfId="731"/>
    <cellStyle name="40% - Énfasis2 10 2" xfId="1499"/>
    <cellStyle name="40% - Énfasis2 11" xfId="732"/>
    <cellStyle name="40% - Énfasis2 11 2" xfId="1500"/>
    <cellStyle name="40% - Énfasis2 12" xfId="733"/>
    <cellStyle name="40% - Énfasis2 12 2" xfId="1501"/>
    <cellStyle name="40% - Énfasis2 13" xfId="734"/>
    <cellStyle name="40% - Énfasis2 13 2" xfId="1502"/>
    <cellStyle name="40% - Énfasis2 14" xfId="735"/>
    <cellStyle name="40% - Énfasis2 14 2" xfId="1503"/>
    <cellStyle name="40% - Énfasis2 15" xfId="736"/>
    <cellStyle name="40% - Énfasis2 15 2" xfId="1504"/>
    <cellStyle name="40% - Énfasis2 16" xfId="737"/>
    <cellStyle name="40% - Énfasis2 16 2" xfId="1505"/>
    <cellStyle name="40% - Énfasis2 17" xfId="738"/>
    <cellStyle name="40% - Énfasis2 17 2" xfId="1506"/>
    <cellStyle name="40% - Énfasis2 18" xfId="739"/>
    <cellStyle name="40% - Énfasis2 18 2" xfId="1507"/>
    <cellStyle name="40% - Énfasis2 19" xfId="740"/>
    <cellStyle name="40% - Énfasis2 19 2" xfId="1508"/>
    <cellStyle name="40% - Énfasis2 2" xfId="741"/>
    <cellStyle name="40% - Énfasis2 2 2" xfId="1738"/>
    <cellStyle name="40% - Énfasis2 2 3" xfId="1689"/>
    <cellStyle name="40% - Énfasis2 20" xfId="742"/>
    <cellStyle name="40% - Énfasis2 20 2" xfId="1509"/>
    <cellStyle name="40% - Énfasis2 21" xfId="1498"/>
    <cellStyle name="40% - Énfasis2 22" xfId="730"/>
    <cellStyle name="40% - Énfasis2 3" xfId="743"/>
    <cellStyle name="40% - Énfasis2 4" xfId="744"/>
    <cellStyle name="40% - Énfasis2 4 2" xfId="1510"/>
    <cellStyle name="40% - Énfasis2 5" xfId="745"/>
    <cellStyle name="40% - Énfasis2 5 2" xfId="1511"/>
    <cellStyle name="40% - Énfasis2 6" xfId="746"/>
    <cellStyle name="40% - Énfasis2 6 2" xfId="747"/>
    <cellStyle name="40% - Énfasis2 6 2 2" xfId="1513"/>
    <cellStyle name="40% - Énfasis2 6 3" xfId="1512"/>
    <cellStyle name="40% - Énfasis2 7" xfId="748"/>
    <cellStyle name="40% - Énfasis2 7 2" xfId="749"/>
    <cellStyle name="40% - Énfasis2 7 2 2" xfId="1515"/>
    <cellStyle name="40% - Énfasis2 7 3" xfId="1514"/>
    <cellStyle name="40% - Énfasis2 8" xfId="750"/>
    <cellStyle name="40% - Énfasis2 8 2" xfId="751"/>
    <cellStyle name="40% - Énfasis2 8 2 2" xfId="1517"/>
    <cellStyle name="40% - Énfasis2 8 3" xfId="1516"/>
    <cellStyle name="40% - Énfasis2 9" xfId="752"/>
    <cellStyle name="40% - Énfasis2 9 2" xfId="1518"/>
    <cellStyle name="40% - Énfasis3 10" xfId="754"/>
    <cellStyle name="40% - Énfasis3 10 2" xfId="1520"/>
    <cellStyle name="40% - Énfasis3 11" xfId="755"/>
    <cellStyle name="40% - Énfasis3 11 2" xfId="1521"/>
    <cellStyle name="40% - Énfasis3 12" xfId="756"/>
    <cellStyle name="40% - Énfasis3 12 2" xfId="1522"/>
    <cellStyle name="40% - Énfasis3 13" xfId="757"/>
    <cellStyle name="40% - Énfasis3 13 2" xfId="1523"/>
    <cellStyle name="40% - Énfasis3 14" xfId="758"/>
    <cellStyle name="40% - Énfasis3 14 2" xfId="1524"/>
    <cellStyle name="40% - Énfasis3 15" xfId="759"/>
    <cellStyle name="40% - Énfasis3 15 2" xfId="1525"/>
    <cellStyle name="40% - Énfasis3 16" xfId="760"/>
    <cellStyle name="40% - Énfasis3 16 2" xfId="1526"/>
    <cellStyle name="40% - Énfasis3 17" xfId="761"/>
    <cellStyle name="40% - Énfasis3 17 2" xfId="1527"/>
    <cellStyle name="40% - Énfasis3 18" xfId="762"/>
    <cellStyle name="40% - Énfasis3 18 2" xfId="1528"/>
    <cellStyle name="40% - Énfasis3 19" xfId="763"/>
    <cellStyle name="40% - Énfasis3 19 2" xfId="1529"/>
    <cellStyle name="40% - Énfasis3 2" xfId="764"/>
    <cellStyle name="40% - Énfasis3 2 2" xfId="1739"/>
    <cellStyle name="40% - Énfasis3 2 3" xfId="1690"/>
    <cellStyle name="40% - Énfasis3 20" xfId="765"/>
    <cellStyle name="40% - Énfasis3 20 2" xfId="1530"/>
    <cellStyle name="40% - Énfasis3 21" xfId="1519"/>
    <cellStyle name="40% - Énfasis3 22" xfId="753"/>
    <cellStyle name="40% - Énfasis3 3" xfId="766"/>
    <cellStyle name="40% - Énfasis3 4" xfId="767"/>
    <cellStyle name="40% - Énfasis3 4 2" xfId="1531"/>
    <cellStyle name="40% - Énfasis3 5" xfId="768"/>
    <cellStyle name="40% - Énfasis3 5 2" xfId="1532"/>
    <cellStyle name="40% - Énfasis3 6" xfId="769"/>
    <cellStyle name="40% - Énfasis3 6 2" xfId="770"/>
    <cellStyle name="40% - Énfasis3 6 2 2" xfId="1534"/>
    <cellStyle name="40% - Énfasis3 6 3" xfId="1533"/>
    <cellStyle name="40% - Énfasis3 7" xfId="771"/>
    <cellStyle name="40% - Énfasis3 7 2" xfId="772"/>
    <cellStyle name="40% - Énfasis3 7 2 2" xfId="1536"/>
    <cellStyle name="40% - Énfasis3 7 3" xfId="1535"/>
    <cellStyle name="40% - Énfasis3 8" xfId="773"/>
    <cellStyle name="40% - Énfasis3 8 2" xfId="774"/>
    <cellStyle name="40% - Énfasis3 8 2 2" xfId="1538"/>
    <cellStyle name="40% - Énfasis3 8 3" xfId="1537"/>
    <cellStyle name="40% - Énfasis3 9" xfId="775"/>
    <cellStyle name="40% - Énfasis3 9 2" xfId="1539"/>
    <cellStyle name="40% - Énfasis4 10" xfId="777"/>
    <cellStyle name="40% - Énfasis4 10 2" xfId="1541"/>
    <cellStyle name="40% - Énfasis4 11" xfId="778"/>
    <cellStyle name="40% - Énfasis4 11 2" xfId="1542"/>
    <cellStyle name="40% - Énfasis4 12" xfId="779"/>
    <cellStyle name="40% - Énfasis4 12 2" xfId="1543"/>
    <cellStyle name="40% - Énfasis4 13" xfId="780"/>
    <cellStyle name="40% - Énfasis4 13 2" xfId="1544"/>
    <cellStyle name="40% - Énfasis4 14" xfId="781"/>
    <cellStyle name="40% - Énfasis4 14 2" xfId="1545"/>
    <cellStyle name="40% - Énfasis4 15" xfId="782"/>
    <cellStyle name="40% - Énfasis4 15 2" xfId="1546"/>
    <cellStyle name="40% - Énfasis4 16" xfId="783"/>
    <cellStyle name="40% - Énfasis4 16 2" xfId="1547"/>
    <cellStyle name="40% - Énfasis4 17" xfId="784"/>
    <cellStyle name="40% - Énfasis4 17 2" xfId="1548"/>
    <cellStyle name="40% - Énfasis4 18" xfId="785"/>
    <cellStyle name="40% - Énfasis4 18 2" xfId="1549"/>
    <cellStyle name="40% - Énfasis4 19" xfId="786"/>
    <cellStyle name="40% - Énfasis4 19 2" xfId="1550"/>
    <cellStyle name="40% - Énfasis4 2" xfId="787"/>
    <cellStyle name="40% - Énfasis4 2 2" xfId="1740"/>
    <cellStyle name="40% - Énfasis4 2 3" xfId="1691"/>
    <cellStyle name="40% - Énfasis4 20" xfId="788"/>
    <cellStyle name="40% - Énfasis4 20 2" xfId="1551"/>
    <cellStyle name="40% - Énfasis4 21" xfId="1540"/>
    <cellStyle name="40% - Énfasis4 22" xfId="776"/>
    <cellStyle name="40% - Énfasis4 3" xfId="789"/>
    <cellStyle name="40% - Énfasis4 4" xfId="790"/>
    <cellStyle name="40% - Énfasis4 4 2" xfId="1552"/>
    <cellStyle name="40% - Énfasis4 5" xfId="791"/>
    <cellStyle name="40% - Énfasis4 5 2" xfId="1553"/>
    <cellStyle name="40% - Énfasis4 6" xfId="792"/>
    <cellStyle name="40% - Énfasis4 6 2" xfId="793"/>
    <cellStyle name="40% - Énfasis4 6 2 2" xfId="1555"/>
    <cellStyle name="40% - Énfasis4 6 3" xfId="1554"/>
    <cellStyle name="40% - Énfasis4 7" xfId="794"/>
    <cellStyle name="40% - Énfasis4 7 2" xfId="795"/>
    <cellStyle name="40% - Énfasis4 7 2 2" xfId="1557"/>
    <cellStyle name="40% - Énfasis4 7 3" xfId="1556"/>
    <cellStyle name="40% - Énfasis4 8" xfId="796"/>
    <cellStyle name="40% - Énfasis4 8 2" xfId="797"/>
    <cellStyle name="40% - Énfasis4 8 2 2" xfId="1559"/>
    <cellStyle name="40% - Énfasis4 8 3" xfId="1558"/>
    <cellStyle name="40% - Énfasis4 9" xfId="798"/>
    <cellStyle name="40% - Énfasis4 9 2" xfId="1560"/>
    <cellStyle name="40% - Énfasis5 10" xfId="800"/>
    <cellStyle name="40% - Énfasis5 10 2" xfId="1562"/>
    <cellStyle name="40% - Énfasis5 11" xfId="801"/>
    <cellStyle name="40% - Énfasis5 11 2" xfId="1563"/>
    <cellStyle name="40% - Énfasis5 12" xfId="802"/>
    <cellStyle name="40% - Énfasis5 12 2" xfId="1564"/>
    <cellStyle name="40% - Énfasis5 13" xfId="803"/>
    <cellStyle name="40% - Énfasis5 13 2" xfId="1565"/>
    <cellStyle name="40% - Énfasis5 14" xfId="804"/>
    <cellStyle name="40% - Énfasis5 14 2" xfId="1566"/>
    <cellStyle name="40% - Énfasis5 15" xfId="805"/>
    <cellStyle name="40% - Énfasis5 15 2" xfId="1567"/>
    <cellStyle name="40% - Énfasis5 16" xfId="806"/>
    <cellStyle name="40% - Énfasis5 16 2" xfId="1568"/>
    <cellStyle name="40% - Énfasis5 17" xfId="807"/>
    <cellStyle name="40% - Énfasis5 17 2" xfId="1569"/>
    <cellStyle name="40% - Énfasis5 18" xfId="808"/>
    <cellStyle name="40% - Énfasis5 18 2" xfId="1570"/>
    <cellStyle name="40% - Énfasis5 19" xfId="809"/>
    <cellStyle name="40% - Énfasis5 19 2" xfId="1571"/>
    <cellStyle name="40% - Énfasis5 2" xfId="810"/>
    <cellStyle name="40% - Énfasis5 2 2" xfId="1741"/>
    <cellStyle name="40% - Énfasis5 2 3" xfId="1692"/>
    <cellStyle name="40% - Énfasis5 20" xfId="811"/>
    <cellStyle name="40% - Énfasis5 20 2" xfId="1572"/>
    <cellStyle name="40% - Énfasis5 21" xfId="1561"/>
    <cellStyle name="40% - Énfasis5 22" xfId="799"/>
    <cellStyle name="40% - Énfasis5 3" xfId="812"/>
    <cellStyle name="40% - Énfasis5 4" xfId="813"/>
    <cellStyle name="40% - Énfasis5 4 2" xfId="1573"/>
    <cellStyle name="40% - Énfasis5 5" xfId="814"/>
    <cellStyle name="40% - Énfasis5 5 2" xfId="1574"/>
    <cellStyle name="40% - Énfasis5 6" xfId="815"/>
    <cellStyle name="40% - Énfasis5 6 2" xfId="816"/>
    <cellStyle name="40% - Énfasis5 6 2 2" xfId="1576"/>
    <cellStyle name="40% - Énfasis5 6 3" xfId="1575"/>
    <cellStyle name="40% - Énfasis5 7" xfId="817"/>
    <cellStyle name="40% - Énfasis5 7 2" xfId="818"/>
    <cellStyle name="40% - Énfasis5 7 2 2" xfId="1578"/>
    <cellStyle name="40% - Énfasis5 7 3" xfId="1577"/>
    <cellStyle name="40% - Énfasis5 8" xfId="819"/>
    <cellStyle name="40% - Énfasis5 8 2" xfId="820"/>
    <cellStyle name="40% - Énfasis5 8 2 2" xfId="1580"/>
    <cellStyle name="40% - Énfasis5 8 3" xfId="1579"/>
    <cellStyle name="40% - Énfasis5 9" xfId="821"/>
    <cellStyle name="40% - Énfasis5 9 2" xfId="1581"/>
    <cellStyle name="40% - Énfasis6 10" xfId="823"/>
    <cellStyle name="40% - Énfasis6 10 2" xfId="1583"/>
    <cellStyle name="40% - Énfasis6 11" xfId="824"/>
    <cellStyle name="40% - Énfasis6 11 2" xfId="1584"/>
    <cellStyle name="40% - Énfasis6 12" xfId="825"/>
    <cellStyle name="40% - Énfasis6 12 2" xfId="1585"/>
    <cellStyle name="40% - Énfasis6 13" xfId="826"/>
    <cellStyle name="40% - Énfasis6 13 2" xfId="1586"/>
    <cellStyle name="40% - Énfasis6 14" xfId="827"/>
    <cellStyle name="40% - Énfasis6 14 2" xfId="1587"/>
    <cellStyle name="40% - Énfasis6 15" xfId="828"/>
    <cellStyle name="40% - Énfasis6 15 2" xfId="1588"/>
    <cellStyle name="40% - Énfasis6 16" xfId="829"/>
    <cellStyle name="40% - Énfasis6 16 2" xfId="1589"/>
    <cellStyle name="40% - Énfasis6 17" xfId="830"/>
    <cellStyle name="40% - Énfasis6 17 2" xfId="1590"/>
    <cellStyle name="40% - Énfasis6 18" xfId="831"/>
    <cellStyle name="40% - Énfasis6 18 2" xfId="1591"/>
    <cellStyle name="40% - Énfasis6 19" xfId="832"/>
    <cellStyle name="40% - Énfasis6 19 2" xfId="1592"/>
    <cellStyle name="40% - Énfasis6 2" xfId="833"/>
    <cellStyle name="40% - Énfasis6 2 2" xfId="1742"/>
    <cellStyle name="40% - Énfasis6 2 3" xfId="1693"/>
    <cellStyle name="40% - Énfasis6 20" xfId="834"/>
    <cellStyle name="40% - Énfasis6 20 2" xfId="1593"/>
    <cellStyle name="40% - Énfasis6 21" xfId="1582"/>
    <cellStyle name="40% - Énfasis6 22" xfId="822"/>
    <cellStyle name="40% - Énfasis6 3" xfId="835"/>
    <cellStyle name="40% - Énfasis6 4" xfId="836"/>
    <cellStyle name="40% - Énfasis6 4 2" xfId="1594"/>
    <cellStyle name="40% - Énfasis6 5" xfId="837"/>
    <cellStyle name="40% - Énfasis6 5 2" xfId="1595"/>
    <cellStyle name="40% - Énfasis6 6" xfId="838"/>
    <cellStyle name="40% - Énfasis6 6 2" xfId="839"/>
    <cellStyle name="40% - Énfasis6 6 2 2" xfId="1597"/>
    <cellStyle name="40% - Énfasis6 6 3" xfId="1596"/>
    <cellStyle name="40% - Énfasis6 7" xfId="840"/>
    <cellStyle name="40% - Énfasis6 7 2" xfId="841"/>
    <cellStyle name="40% - Énfasis6 7 2 2" xfId="1599"/>
    <cellStyle name="40% - Énfasis6 7 3" xfId="1598"/>
    <cellStyle name="40% - Énfasis6 8" xfId="842"/>
    <cellStyle name="40% - Énfasis6 8 2" xfId="843"/>
    <cellStyle name="40% - Énfasis6 8 2 2" xfId="1601"/>
    <cellStyle name="40% - Énfasis6 8 3" xfId="1600"/>
    <cellStyle name="40% - Énfasis6 9" xfId="844"/>
    <cellStyle name="40% - Énfasis6 9 2" xfId="1602"/>
    <cellStyle name="60% - Ênfase1" xfId="845"/>
    <cellStyle name="60% - Ênfase2" xfId="846"/>
    <cellStyle name="60% - Ênfase3" xfId="847"/>
    <cellStyle name="60% - Ênfase4" xfId="848"/>
    <cellStyle name="60% - Ênfase5" xfId="849"/>
    <cellStyle name="60% - Ênfase6" xfId="850"/>
    <cellStyle name="60% - Énfasis1 10" xfId="852"/>
    <cellStyle name="60% - Énfasis1 11" xfId="853"/>
    <cellStyle name="60% - Énfasis1 12" xfId="854"/>
    <cellStyle name="60% - Énfasis1 13" xfId="855"/>
    <cellStyle name="60% - Énfasis1 14" xfId="856"/>
    <cellStyle name="60% - Énfasis1 15" xfId="857"/>
    <cellStyle name="60% - Énfasis1 16" xfId="851"/>
    <cellStyle name="60% - Énfasis1 2" xfId="858"/>
    <cellStyle name="60% - Énfasis1 2 2" xfId="1743"/>
    <cellStyle name="60% - Énfasis1 2 3" xfId="1694"/>
    <cellStyle name="60% - Énfasis1 3" xfId="859"/>
    <cellStyle name="60% - Énfasis1 4" xfId="860"/>
    <cellStyle name="60% - Énfasis1 5" xfId="861"/>
    <cellStyle name="60% - Énfasis1 6" xfId="862"/>
    <cellStyle name="60% - Énfasis1 7" xfId="863"/>
    <cellStyle name="60% - Énfasis1 8" xfId="864"/>
    <cellStyle name="60% - Énfasis1 9" xfId="865"/>
    <cellStyle name="60% - Énfasis2 10" xfId="867"/>
    <cellStyle name="60% - Énfasis2 11" xfId="868"/>
    <cellStyle name="60% - Énfasis2 12" xfId="869"/>
    <cellStyle name="60% - Énfasis2 13" xfId="870"/>
    <cellStyle name="60% - Énfasis2 14" xfId="871"/>
    <cellStyle name="60% - Énfasis2 15" xfId="872"/>
    <cellStyle name="60% - Énfasis2 16" xfId="866"/>
    <cellStyle name="60% - Énfasis2 2" xfId="873"/>
    <cellStyle name="60% - Énfasis2 2 2" xfId="1744"/>
    <cellStyle name="60% - Énfasis2 2 3" xfId="1695"/>
    <cellStyle name="60% - Énfasis2 3" xfId="874"/>
    <cellStyle name="60% - Énfasis2 4" xfId="875"/>
    <cellStyle name="60% - Énfasis2 5" xfId="876"/>
    <cellStyle name="60% - Énfasis2 6" xfId="877"/>
    <cellStyle name="60% - Énfasis2 7" xfId="878"/>
    <cellStyle name="60% - Énfasis2 8" xfId="879"/>
    <cellStyle name="60% - Énfasis2 9" xfId="880"/>
    <cellStyle name="60% - Énfasis3 10" xfId="882"/>
    <cellStyle name="60% - Énfasis3 11" xfId="883"/>
    <cellStyle name="60% - Énfasis3 12" xfId="884"/>
    <cellStyle name="60% - Énfasis3 13" xfId="885"/>
    <cellStyle name="60% - Énfasis3 14" xfId="886"/>
    <cellStyle name="60% - Énfasis3 15" xfId="887"/>
    <cellStyle name="60% - Énfasis3 16" xfId="881"/>
    <cellStyle name="60% - Énfasis3 2" xfId="888"/>
    <cellStyle name="60% - Énfasis3 2 2" xfId="1745"/>
    <cellStyle name="60% - Énfasis3 2 3" xfId="1696"/>
    <cellStyle name="60% - Énfasis3 3" xfId="889"/>
    <cellStyle name="60% - Énfasis3 4" xfId="890"/>
    <cellStyle name="60% - Énfasis3 5" xfId="891"/>
    <cellStyle name="60% - Énfasis3 6" xfId="892"/>
    <cellStyle name="60% - Énfasis3 7" xfId="893"/>
    <cellStyle name="60% - Énfasis3 8" xfId="894"/>
    <cellStyle name="60% - Énfasis3 9" xfId="895"/>
    <cellStyle name="60% - Énfasis4 10" xfId="897"/>
    <cellStyle name="60% - Énfasis4 11" xfId="898"/>
    <cellStyle name="60% - Énfasis4 12" xfId="899"/>
    <cellStyle name="60% - Énfasis4 13" xfId="900"/>
    <cellStyle name="60% - Énfasis4 14" xfId="901"/>
    <cellStyle name="60% - Énfasis4 15" xfId="902"/>
    <cellStyle name="60% - Énfasis4 16" xfId="896"/>
    <cellStyle name="60% - Énfasis4 2" xfId="903"/>
    <cellStyle name="60% - Énfasis4 2 2" xfId="1746"/>
    <cellStyle name="60% - Énfasis4 2 3" xfId="1697"/>
    <cellStyle name="60% - Énfasis4 3" xfId="904"/>
    <cellStyle name="60% - Énfasis4 4" xfId="905"/>
    <cellStyle name="60% - Énfasis4 5" xfId="906"/>
    <cellStyle name="60% - Énfasis4 6" xfId="907"/>
    <cellStyle name="60% - Énfasis4 7" xfId="908"/>
    <cellStyle name="60% - Énfasis4 8" xfId="909"/>
    <cellStyle name="60% - Énfasis4 9" xfId="910"/>
    <cellStyle name="60% - Énfasis5 10" xfId="912"/>
    <cellStyle name="60% - Énfasis5 11" xfId="913"/>
    <cellStyle name="60% - Énfasis5 12" xfId="914"/>
    <cellStyle name="60% - Énfasis5 13" xfId="915"/>
    <cellStyle name="60% - Énfasis5 14" xfId="916"/>
    <cellStyle name="60% - Énfasis5 15" xfId="917"/>
    <cellStyle name="60% - Énfasis5 16" xfId="911"/>
    <cellStyle name="60% - Énfasis5 2" xfId="918"/>
    <cellStyle name="60% - Énfasis5 2 2" xfId="1747"/>
    <cellStyle name="60% - Énfasis5 2 3" xfId="1698"/>
    <cellStyle name="60% - Énfasis5 3" xfId="919"/>
    <cellStyle name="60% - Énfasis5 4" xfId="920"/>
    <cellStyle name="60% - Énfasis5 5" xfId="921"/>
    <cellStyle name="60% - Énfasis5 6" xfId="922"/>
    <cellStyle name="60% - Énfasis5 7" xfId="923"/>
    <cellStyle name="60% - Énfasis5 8" xfId="924"/>
    <cellStyle name="60% - Énfasis5 9" xfId="925"/>
    <cellStyle name="60% - Énfasis6 10" xfId="927"/>
    <cellStyle name="60% - Énfasis6 11" xfId="928"/>
    <cellStyle name="60% - Énfasis6 12" xfId="929"/>
    <cellStyle name="60% - Énfasis6 13" xfId="930"/>
    <cellStyle name="60% - Énfasis6 14" xfId="931"/>
    <cellStyle name="60% - Énfasis6 15" xfId="932"/>
    <cellStyle name="60% - Énfasis6 16" xfId="926"/>
    <cellStyle name="60% - Énfasis6 2" xfId="933"/>
    <cellStyle name="60% - Énfasis6 2 2" xfId="1748"/>
    <cellStyle name="60% - Énfasis6 2 3" xfId="1699"/>
    <cellStyle name="60% - Énfasis6 3" xfId="934"/>
    <cellStyle name="60% - Énfasis6 4" xfId="935"/>
    <cellStyle name="60% - Énfasis6 5" xfId="936"/>
    <cellStyle name="60% - Énfasis6 6" xfId="937"/>
    <cellStyle name="60% - Énfasis6 7" xfId="938"/>
    <cellStyle name="60% - Énfasis6 8" xfId="939"/>
    <cellStyle name="60% - Énfasis6 9" xfId="940"/>
    <cellStyle name="Bom" xfId="941"/>
    <cellStyle name="Buena 10" xfId="943"/>
    <cellStyle name="Buena 11" xfId="944"/>
    <cellStyle name="Buena 12" xfId="945"/>
    <cellStyle name="Buena 13" xfId="946"/>
    <cellStyle name="Buena 14" xfId="947"/>
    <cellStyle name="Buena 15" xfId="948"/>
    <cellStyle name="Buena 2" xfId="949"/>
    <cellStyle name="Buena 3" xfId="950"/>
    <cellStyle name="Buena 4" xfId="951"/>
    <cellStyle name="Buena 5" xfId="952"/>
    <cellStyle name="Buena 6" xfId="953"/>
    <cellStyle name="Buena 7" xfId="954"/>
    <cellStyle name="Buena 8" xfId="955"/>
    <cellStyle name="Buena 9" xfId="956"/>
    <cellStyle name="Bueno 2" xfId="942"/>
    <cellStyle name="Bueno 2 2" xfId="1700"/>
    <cellStyle name="Bueno 3" xfId="1749"/>
    <cellStyle name="Cálculo 10" xfId="958"/>
    <cellStyle name="Cálculo 11" xfId="959"/>
    <cellStyle name="Cálculo 12" xfId="960"/>
    <cellStyle name="Cálculo 13" xfId="961"/>
    <cellStyle name="Cálculo 14" xfId="962"/>
    <cellStyle name="Cálculo 15" xfId="963"/>
    <cellStyle name="Cálculo 16" xfId="957"/>
    <cellStyle name="Cálculo 2" xfId="964"/>
    <cellStyle name="Cálculo 2 2" xfId="1750"/>
    <cellStyle name="Cálculo 2 3" xfId="1701"/>
    <cellStyle name="Cálculo 3" xfId="965"/>
    <cellStyle name="Cálculo 4" xfId="966"/>
    <cellStyle name="Cálculo 4 2" xfId="1751"/>
    <cellStyle name="Cálculo 5" xfId="967"/>
    <cellStyle name="Cálculo 5 2" xfId="1752"/>
    <cellStyle name="Cálculo 6" xfId="968"/>
    <cellStyle name="Cálculo 7" xfId="969"/>
    <cellStyle name="Cálculo 8" xfId="970"/>
    <cellStyle name="Cálculo 9" xfId="971"/>
    <cellStyle name="Celda de comprobación 10" xfId="973"/>
    <cellStyle name="Celda de comprobación 11" xfId="974"/>
    <cellStyle name="Celda de comprobación 12" xfId="975"/>
    <cellStyle name="Celda de comprobación 13" xfId="976"/>
    <cellStyle name="Celda de comprobación 14" xfId="977"/>
    <cellStyle name="Celda de comprobación 15" xfId="978"/>
    <cellStyle name="Celda de comprobación 16" xfId="972"/>
    <cellStyle name="Celda de comprobación 2" xfId="979"/>
    <cellStyle name="Celda de comprobación 2 2" xfId="1753"/>
    <cellStyle name="Celda de comprobación 2 3" xfId="1702"/>
    <cellStyle name="Celda de comprobación 3" xfId="980"/>
    <cellStyle name="Celda de comprobación 4" xfId="981"/>
    <cellStyle name="Celda de comprobación 5" xfId="982"/>
    <cellStyle name="Celda de comprobación 6" xfId="983"/>
    <cellStyle name="Celda de comprobación 7" xfId="984"/>
    <cellStyle name="Celda de comprobación 8" xfId="985"/>
    <cellStyle name="Celda de comprobación 9" xfId="986"/>
    <cellStyle name="Celda vinculada 10" xfId="988"/>
    <cellStyle name="Celda vinculada 11" xfId="989"/>
    <cellStyle name="Celda vinculada 12" xfId="990"/>
    <cellStyle name="Celda vinculada 13" xfId="991"/>
    <cellStyle name="Celda vinculada 14" xfId="992"/>
    <cellStyle name="Celda vinculada 15" xfId="993"/>
    <cellStyle name="Celda vinculada 16" xfId="987"/>
    <cellStyle name="Celda vinculada 2" xfId="994"/>
    <cellStyle name="Celda vinculada 2 2" xfId="1754"/>
    <cellStyle name="Celda vinculada 2 3" xfId="1703"/>
    <cellStyle name="Celda vinculada 3" xfId="995"/>
    <cellStyle name="Celda vinculada 4" xfId="996"/>
    <cellStyle name="Celda vinculada 5" xfId="997"/>
    <cellStyle name="Celda vinculada 6" xfId="998"/>
    <cellStyle name="Celda vinculada 7" xfId="999"/>
    <cellStyle name="Celda vinculada 8" xfId="1000"/>
    <cellStyle name="Celda vinculada 9" xfId="1001"/>
    <cellStyle name="Célula de Verificação" xfId="1002"/>
    <cellStyle name="Célula Vinculada" xfId="1003"/>
    <cellStyle name="Currency 2" xfId="1810"/>
    <cellStyle name="Encabezado 1 2" xfId="1719"/>
    <cellStyle name="Encabezado 4 10" xfId="1005"/>
    <cellStyle name="Encabezado 4 11" xfId="1006"/>
    <cellStyle name="Encabezado 4 12" xfId="1007"/>
    <cellStyle name="Encabezado 4 13" xfId="1008"/>
    <cellStyle name="Encabezado 4 14" xfId="1004"/>
    <cellStyle name="Encabezado 4 2" xfId="1009"/>
    <cellStyle name="Encabezado 4 2 2" xfId="1755"/>
    <cellStyle name="Encabezado 4 2 3" xfId="1704"/>
    <cellStyle name="Encabezado 4 3" xfId="1010"/>
    <cellStyle name="Encabezado 4 4" xfId="1011"/>
    <cellStyle name="Encabezado 4 5" xfId="1012"/>
    <cellStyle name="Encabezado 4 6" xfId="1013"/>
    <cellStyle name="Encabezado 4 7" xfId="1014"/>
    <cellStyle name="Encabezado 4 8" xfId="1015"/>
    <cellStyle name="Encabezado 4 9" xfId="1016"/>
    <cellStyle name="Ênfase1" xfId="1017"/>
    <cellStyle name="Ênfase2" xfId="1018"/>
    <cellStyle name="Ênfase3" xfId="1019"/>
    <cellStyle name="Ênfase4" xfId="1020"/>
    <cellStyle name="Ênfase5" xfId="1021"/>
    <cellStyle name="Ênfase6" xfId="1022"/>
    <cellStyle name="Énfasis1 10" xfId="1024"/>
    <cellStyle name="Énfasis1 11" xfId="1025"/>
    <cellStyle name="Énfasis1 12" xfId="1026"/>
    <cellStyle name="Énfasis1 13" xfId="1027"/>
    <cellStyle name="Énfasis1 14" xfId="1028"/>
    <cellStyle name="Énfasis1 15" xfId="1029"/>
    <cellStyle name="Énfasis1 16" xfId="1023"/>
    <cellStyle name="Énfasis1 2" xfId="1030"/>
    <cellStyle name="Énfasis1 2 2" xfId="1756"/>
    <cellStyle name="Énfasis1 2 3" xfId="1705"/>
    <cellStyle name="Énfasis1 3" xfId="1031"/>
    <cellStyle name="Énfasis1 4" xfId="1032"/>
    <cellStyle name="Énfasis1 5" xfId="1033"/>
    <cellStyle name="Énfasis1 6" xfId="1034"/>
    <cellStyle name="Énfasis1 7" xfId="1035"/>
    <cellStyle name="Énfasis1 8" xfId="1036"/>
    <cellStyle name="Énfasis1 9" xfId="1037"/>
    <cellStyle name="Énfasis2 10" xfId="1039"/>
    <cellStyle name="Énfasis2 11" xfId="1040"/>
    <cellStyle name="Énfasis2 12" xfId="1041"/>
    <cellStyle name="Énfasis2 13" xfId="1042"/>
    <cellStyle name="Énfasis2 14" xfId="1043"/>
    <cellStyle name="Énfasis2 15" xfId="1044"/>
    <cellStyle name="Énfasis2 16" xfId="1038"/>
    <cellStyle name="Énfasis2 2" xfId="1045"/>
    <cellStyle name="Énfasis2 2 2" xfId="1757"/>
    <cellStyle name="Énfasis2 2 3" xfId="1706"/>
    <cellStyle name="Énfasis2 3" xfId="1046"/>
    <cellStyle name="Énfasis2 4" xfId="1047"/>
    <cellStyle name="Énfasis2 5" xfId="1048"/>
    <cellStyle name="Énfasis2 6" xfId="1049"/>
    <cellStyle name="Énfasis2 7" xfId="1050"/>
    <cellStyle name="Énfasis2 8" xfId="1051"/>
    <cellStyle name="Énfasis2 9" xfId="1052"/>
    <cellStyle name="Énfasis3 10" xfId="1054"/>
    <cellStyle name="Énfasis3 11" xfId="1055"/>
    <cellStyle name="Énfasis3 12" xfId="1056"/>
    <cellStyle name="Énfasis3 13" xfId="1057"/>
    <cellStyle name="Énfasis3 14" xfId="1058"/>
    <cellStyle name="Énfasis3 15" xfId="1059"/>
    <cellStyle name="Énfasis3 16" xfId="1053"/>
    <cellStyle name="Énfasis3 2" xfId="1060"/>
    <cellStyle name="Énfasis3 2 2" xfId="1758"/>
    <cellStyle name="Énfasis3 2 3" xfId="1707"/>
    <cellStyle name="Énfasis3 3" xfId="1061"/>
    <cellStyle name="Énfasis3 4" xfId="1062"/>
    <cellStyle name="Énfasis3 5" xfId="1063"/>
    <cellStyle name="Énfasis3 6" xfId="1064"/>
    <cellStyle name="Énfasis3 7" xfId="1065"/>
    <cellStyle name="Énfasis3 8" xfId="1066"/>
    <cellStyle name="Énfasis3 9" xfId="1067"/>
    <cellStyle name="Énfasis4 10" xfId="1069"/>
    <cellStyle name="Énfasis4 11" xfId="1070"/>
    <cellStyle name="Énfasis4 12" xfId="1071"/>
    <cellStyle name="Énfasis4 13" xfId="1072"/>
    <cellStyle name="Énfasis4 14" xfId="1073"/>
    <cellStyle name="Énfasis4 15" xfId="1074"/>
    <cellStyle name="Énfasis4 16" xfId="1068"/>
    <cellStyle name="Énfasis4 2" xfId="1075"/>
    <cellStyle name="Énfasis4 2 2" xfId="1759"/>
    <cellStyle name="Énfasis4 2 3" xfId="1708"/>
    <cellStyle name="Énfasis4 3" xfId="1076"/>
    <cellStyle name="Énfasis4 4" xfId="1077"/>
    <cellStyle name="Énfasis4 5" xfId="1078"/>
    <cellStyle name="Énfasis4 6" xfId="1079"/>
    <cellStyle name="Énfasis4 7" xfId="1080"/>
    <cellStyle name="Énfasis4 8" xfId="1081"/>
    <cellStyle name="Énfasis4 9" xfId="1082"/>
    <cellStyle name="Énfasis5 10" xfId="1084"/>
    <cellStyle name="Énfasis5 11" xfId="1085"/>
    <cellStyle name="Énfasis5 12" xfId="1086"/>
    <cellStyle name="Énfasis5 13" xfId="1087"/>
    <cellStyle name="Énfasis5 14" xfId="1088"/>
    <cellStyle name="Énfasis5 15" xfId="1089"/>
    <cellStyle name="Énfasis5 16" xfId="1083"/>
    <cellStyle name="Énfasis5 2" xfId="1090"/>
    <cellStyle name="Énfasis5 2 2" xfId="1760"/>
    <cellStyle name="Énfasis5 2 3" xfId="1709"/>
    <cellStyle name="Énfasis5 3" xfId="1091"/>
    <cellStyle name="Énfasis5 4" xfId="1092"/>
    <cellStyle name="Énfasis5 5" xfId="1093"/>
    <cellStyle name="Énfasis5 6" xfId="1094"/>
    <cellStyle name="Énfasis5 7" xfId="1095"/>
    <cellStyle name="Énfasis5 8" xfId="1096"/>
    <cellStyle name="Énfasis5 9" xfId="1097"/>
    <cellStyle name="Énfasis6 10" xfId="1099"/>
    <cellStyle name="Énfasis6 11" xfId="1100"/>
    <cellStyle name="Énfasis6 12" xfId="1101"/>
    <cellStyle name="Énfasis6 13" xfId="1102"/>
    <cellStyle name="Énfasis6 14" xfId="1103"/>
    <cellStyle name="Énfasis6 15" xfId="1104"/>
    <cellStyle name="Énfasis6 16" xfId="1098"/>
    <cellStyle name="Énfasis6 2" xfId="1105"/>
    <cellStyle name="Énfasis6 2 2" xfId="1761"/>
    <cellStyle name="Énfasis6 2 3" xfId="1710"/>
    <cellStyle name="Énfasis6 3" xfId="1106"/>
    <cellStyle name="Énfasis6 4" xfId="1107"/>
    <cellStyle name="Énfasis6 5" xfId="1108"/>
    <cellStyle name="Énfasis6 6" xfId="1109"/>
    <cellStyle name="Énfasis6 7" xfId="1110"/>
    <cellStyle name="Énfasis6 8" xfId="1111"/>
    <cellStyle name="Énfasis6 9" xfId="1112"/>
    <cellStyle name="Entrada 10" xfId="1114"/>
    <cellStyle name="Entrada 11" xfId="1115"/>
    <cellStyle name="Entrada 12" xfId="1116"/>
    <cellStyle name="Entrada 13" xfId="1117"/>
    <cellStyle name="Entrada 14" xfId="1118"/>
    <cellStyle name="Entrada 15" xfId="1119"/>
    <cellStyle name="Entrada 16" xfId="1113"/>
    <cellStyle name="Entrada 2" xfId="1120"/>
    <cellStyle name="Entrada 2 2" xfId="1762"/>
    <cellStyle name="Entrada 2 3" xfId="1711"/>
    <cellStyle name="Entrada 3" xfId="1121"/>
    <cellStyle name="Entrada 4" xfId="1122"/>
    <cellStyle name="Entrada 4 2" xfId="1763"/>
    <cellStyle name="Entrada 5" xfId="1123"/>
    <cellStyle name="Entrada 5 2" xfId="1764"/>
    <cellStyle name="Entrada 6" xfId="1124"/>
    <cellStyle name="Entrada 7" xfId="1125"/>
    <cellStyle name="Entrada 8" xfId="1126"/>
    <cellStyle name="Entrada 9" xfId="1127"/>
    <cellStyle name="Estilo 1" xfId="549"/>
    <cellStyle name="Estilo 1 2" xfId="1129"/>
    <cellStyle name="Estilo 1 3" xfId="1128"/>
    <cellStyle name="Euro" xfId="12"/>
    <cellStyle name="Euro 2" xfId="539"/>
    <cellStyle name="Euro 2 2" xfId="1131"/>
    <cellStyle name="Euro 3" xfId="1130"/>
    <cellStyle name="Euro 4" xfId="528"/>
    <cellStyle name="Hipervínculo 2" xfId="1334"/>
    <cellStyle name="Hipervínculo 3" xfId="1665"/>
    <cellStyle name="Incorrecto 10" xfId="1133"/>
    <cellStyle name="Incorrecto 11" xfId="1134"/>
    <cellStyle name="Incorrecto 12" xfId="1135"/>
    <cellStyle name="Incorrecto 13" xfId="1136"/>
    <cellStyle name="Incorrecto 14" xfId="1137"/>
    <cellStyle name="Incorrecto 15" xfId="1138"/>
    <cellStyle name="Incorrecto 16" xfId="1132"/>
    <cellStyle name="Incorrecto 2" xfId="1139"/>
    <cellStyle name="Incorrecto 2 2" xfId="1765"/>
    <cellStyle name="Incorrecto 2 3" xfId="1712"/>
    <cellStyle name="Incorrecto 3" xfId="1140"/>
    <cellStyle name="Incorrecto 4" xfId="1141"/>
    <cellStyle name="Incorrecto 5" xfId="1142"/>
    <cellStyle name="Incorrecto 6" xfId="1143"/>
    <cellStyle name="Incorrecto 7" xfId="1144"/>
    <cellStyle name="Incorrecto 8" xfId="1145"/>
    <cellStyle name="Incorrecto 9" xfId="1146"/>
    <cellStyle name="Incorreto" xfId="1147"/>
    <cellStyle name="Millares 2" xfId="530"/>
    <cellStyle name="Millares 2 2" xfId="548"/>
    <cellStyle name="Millares 2 2 2" xfId="1649"/>
    <cellStyle name="Millares 2 3" xfId="1635"/>
    <cellStyle name="Millares 2 4" xfId="1642"/>
    <cellStyle name="Millares 2 5" xfId="1662"/>
    <cellStyle name="Millares 2 6" xfId="1725"/>
    <cellStyle name="Millares 3" xfId="533"/>
    <cellStyle name="Millares 3 2" xfId="1634"/>
    <cellStyle name="Millares 3 3" xfId="1661"/>
    <cellStyle name="Millares 3 4" xfId="1727"/>
    <cellStyle name="Millares 4" xfId="551"/>
    <cellStyle name="Millares 4 2" xfId="1729"/>
    <cellStyle name="Millares 5" xfId="546"/>
    <cellStyle name="Millares 5 2" xfId="1803"/>
    <cellStyle name="Millares 6" xfId="1652"/>
    <cellStyle name="Millares 7" xfId="1815"/>
    <cellStyle name="Millares 8" xfId="1817"/>
    <cellStyle name="Millares 9" xfId="1823"/>
    <cellStyle name="Moneda 2" xfId="3"/>
    <cellStyle name="Moneda 2 2" xfId="537"/>
    <cellStyle name="Moneda 2 2 2" xfId="540"/>
    <cellStyle name="Moneda 2 2 2 2" xfId="1797"/>
    <cellStyle name="Moneda 2 2 3" xfId="1631"/>
    <cellStyle name="Moneda 2 3" xfId="536"/>
    <cellStyle name="Moneda 2 3 2" xfId="1794"/>
    <cellStyle name="Moneda 2 4" xfId="542"/>
    <cellStyle name="Moneda 2 5" xfId="1336"/>
    <cellStyle name="Moneda 2 6" xfId="14"/>
    <cellStyle name="Moneda 3" xfId="17"/>
    <cellStyle name="Moneda 3 10" xfId="273"/>
    <cellStyle name="Moneda 3 10 2" xfId="1813"/>
    <cellStyle name="Moneda 3 10 3" xfId="1798"/>
    <cellStyle name="Moneda 3 11" xfId="1640"/>
    <cellStyle name="Moneda 3 2" xfId="2"/>
    <cellStyle name="Moneda 3 2 2" xfId="19"/>
    <cellStyle name="Moneda 3 2 2 2" xfId="23"/>
    <cellStyle name="Moneda 3 2 2 2 2" xfId="31"/>
    <cellStyle name="Moneda 3 2 2 2 2 2" xfId="47"/>
    <cellStyle name="Moneda 3 2 2 2 2 2 2" xfId="79"/>
    <cellStyle name="Moneda 3 2 2 2 2 2 2 2" xfId="143"/>
    <cellStyle name="Moneda 3 2 2 2 2 2 2 2 2" xfId="271"/>
    <cellStyle name="Moneda 3 2 2 2 2 2 2 2 2 2" xfId="527"/>
    <cellStyle name="Moneda 3 2 2 2 2 2 2 2 3" xfId="399"/>
    <cellStyle name="Moneda 3 2 2 2 2 2 2 3" xfId="207"/>
    <cellStyle name="Moneda 3 2 2 2 2 2 2 3 2" xfId="463"/>
    <cellStyle name="Moneda 3 2 2 2 2 2 2 4" xfId="335"/>
    <cellStyle name="Moneda 3 2 2 2 2 2 3" xfId="111"/>
    <cellStyle name="Moneda 3 2 2 2 2 2 3 2" xfId="239"/>
    <cellStyle name="Moneda 3 2 2 2 2 2 3 2 2" xfId="495"/>
    <cellStyle name="Moneda 3 2 2 2 2 2 3 3" xfId="367"/>
    <cellStyle name="Moneda 3 2 2 2 2 2 4" xfId="175"/>
    <cellStyle name="Moneda 3 2 2 2 2 2 4 2" xfId="431"/>
    <cellStyle name="Moneda 3 2 2 2 2 2 5" xfId="303"/>
    <cellStyle name="Moneda 3 2 2 2 2 3" xfId="63"/>
    <cellStyle name="Moneda 3 2 2 2 2 3 2" xfId="127"/>
    <cellStyle name="Moneda 3 2 2 2 2 3 2 2" xfId="255"/>
    <cellStyle name="Moneda 3 2 2 2 2 3 2 2 2" xfId="511"/>
    <cellStyle name="Moneda 3 2 2 2 2 3 2 3" xfId="383"/>
    <cellStyle name="Moneda 3 2 2 2 2 3 3" xfId="191"/>
    <cellStyle name="Moneda 3 2 2 2 2 3 3 2" xfId="447"/>
    <cellStyle name="Moneda 3 2 2 2 2 3 4" xfId="319"/>
    <cellStyle name="Moneda 3 2 2 2 2 4" xfId="95"/>
    <cellStyle name="Moneda 3 2 2 2 2 4 2" xfId="223"/>
    <cellStyle name="Moneda 3 2 2 2 2 4 2 2" xfId="479"/>
    <cellStyle name="Moneda 3 2 2 2 2 4 3" xfId="351"/>
    <cellStyle name="Moneda 3 2 2 2 2 5" xfId="159"/>
    <cellStyle name="Moneda 3 2 2 2 2 5 2" xfId="415"/>
    <cellStyle name="Moneda 3 2 2 2 2 6" xfId="287"/>
    <cellStyle name="Moneda 3 2 2 2 3" xfId="39"/>
    <cellStyle name="Moneda 3 2 2 2 3 2" xfId="71"/>
    <cellStyle name="Moneda 3 2 2 2 3 2 2" xfId="135"/>
    <cellStyle name="Moneda 3 2 2 2 3 2 2 2" xfId="263"/>
    <cellStyle name="Moneda 3 2 2 2 3 2 2 2 2" xfId="519"/>
    <cellStyle name="Moneda 3 2 2 2 3 2 2 3" xfId="391"/>
    <cellStyle name="Moneda 3 2 2 2 3 2 3" xfId="199"/>
    <cellStyle name="Moneda 3 2 2 2 3 2 3 2" xfId="455"/>
    <cellStyle name="Moneda 3 2 2 2 3 2 4" xfId="327"/>
    <cellStyle name="Moneda 3 2 2 2 3 3" xfId="103"/>
    <cellStyle name="Moneda 3 2 2 2 3 3 2" xfId="231"/>
    <cellStyle name="Moneda 3 2 2 2 3 3 2 2" xfId="487"/>
    <cellStyle name="Moneda 3 2 2 2 3 3 3" xfId="359"/>
    <cellStyle name="Moneda 3 2 2 2 3 4" xfId="167"/>
    <cellStyle name="Moneda 3 2 2 2 3 4 2" xfId="423"/>
    <cellStyle name="Moneda 3 2 2 2 3 5" xfId="295"/>
    <cellStyle name="Moneda 3 2 2 2 4" xfId="55"/>
    <cellStyle name="Moneda 3 2 2 2 4 2" xfId="119"/>
    <cellStyle name="Moneda 3 2 2 2 4 2 2" xfId="247"/>
    <cellStyle name="Moneda 3 2 2 2 4 2 2 2" xfId="503"/>
    <cellStyle name="Moneda 3 2 2 2 4 2 3" xfId="375"/>
    <cellStyle name="Moneda 3 2 2 2 4 3" xfId="183"/>
    <cellStyle name="Moneda 3 2 2 2 4 3 2" xfId="439"/>
    <cellStyle name="Moneda 3 2 2 2 4 4" xfId="311"/>
    <cellStyle name="Moneda 3 2 2 2 5" xfId="87"/>
    <cellStyle name="Moneda 3 2 2 2 5 2" xfId="215"/>
    <cellStyle name="Moneda 3 2 2 2 5 2 2" xfId="471"/>
    <cellStyle name="Moneda 3 2 2 2 5 3" xfId="343"/>
    <cellStyle name="Moneda 3 2 2 2 6" xfId="151"/>
    <cellStyle name="Moneda 3 2 2 2 6 2" xfId="407"/>
    <cellStyle name="Moneda 3 2 2 2 7" xfId="279"/>
    <cellStyle name="Moneda 3 2 2 3" xfId="27"/>
    <cellStyle name="Moneda 3 2 2 3 2" xfId="43"/>
    <cellStyle name="Moneda 3 2 2 3 2 2" xfId="75"/>
    <cellStyle name="Moneda 3 2 2 3 2 2 2" xfId="139"/>
    <cellStyle name="Moneda 3 2 2 3 2 2 2 2" xfId="267"/>
    <cellStyle name="Moneda 3 2 2 3 2 2 2 2 2" xfId="523"/>
    <cellStyle name="Moneda 3 2 2 3 2 2 2 3" xfId="395"/>
    <cellStyle name="Moneda 3 2 2 3 2 2 3" xfId="203"/>
    <cellStyle name="Moneda 3 2 2 3 2 2 3 2" xfId="459"/>
    <cellStyle name="Moneda 3 2 2 3 2 2 4" xfId="331"/>
    <cellStyle name="Moneda 3 2 2 3 2 3" xfId="107"/>
    <cellStyle name="Moneda 3 2 2 3 2 3 2" xfId="235"/>
    <cellStyle name="Moneda 3 2 2 3 2 3 2 2" xfId="491"/>
    <cellStyle name="Moneda 3 2 2 3 2 3 3" xfId="363"/>
    <cellStyle name="Moneda 3 2 2 3 2 4" xfId="171"/>
    <cellStyle name="Moneda 3 2 2 3 2 4 2" xfId="427"/>
    <cellStyle name="Moneda 3 2 2 3 2 5" xfId="299"/>
    <cellStyle name="Moneda 3 2 2 3 3" xfId="59"/>
    <cellStyle name="Moneda 3 2 2 3 3 2" xfId="123"/>
    <cellStyle name="Moneda 3 2 2 3 3 2 2" xfId="251"/>
    <cellStyle name="Moneda 3 2 2 3 3 2 2 2" xfId="507"/>
    <cellStyle name="Moneda 3 2 2 3 3 2 3" xfId="379"/>
    <cellStyle name="Moneda 3 2 2 3 3 3" xfId="187"/>
    <cellStyle name="Moneda 3 2 2 3 3 3 2" xfId="443"/>
    <cellStyle name="Moneda 3 2 2 3 3 4" xfId="315"/>
    <cellStyle name="Moneda 3 2 2 3 4" xfId="91"/>
    <cellStyle name="Moneda 3 2 2 3 4 2" xfId="219"/>
    <cellStyle name="Moneda 3 2 2 3 4 2 2" xfId="475"/>
    <cellStyle name="Moneda 3 2 2 3 4 3" xfId="347"/>
    <cellStyle name="Moneda 3 2 2 3 5" xfId="155"/>
    <cellStyle name="Moneda 3 2 2 3 5 2" xfId="411"/>
    <cellStyle name="Moneda 3 2 2 3 6" xfId="283"/>
    <cellStyle name="Moneda 3 2 2 4" xfId="35"/>
    <cellStyle name="Moneda 3 2 2 4 2" xfId="67"/>
    <cellStyle name="Moneda 3 2 2 4 2 2" xfId="131"/>
    <cellStyle name="Moneda 3 2 2 4 2 2 2" xfId="259"/>
    <cellStyle name="Moneda 3 2 2 4 2 2 2 2" xfId="515"/>
    <cellStyle name="Moneda 3 2 2 4 2 2 3" xfId="387"/>
    <cellStyle name="Moneda 3 2 2 4 2 3" xfId="195"/>
    <cellStyle name="Moneda 3 2 2 4 2 3 2" xfId="451"/>
    <cellStyle name="Moneda 3 2 2 4 2 4" xfId="323"/>
    <cellStyle name="Moneda 3 2 2 4 3" xfId="99"/>
    <cellStyle name="Moneda 3 2 2 4 3 2" xfId="227"/>
    <cellStyle name="Moneda 3 2 2 4 3 2 2" xfId="483"/>
    <cellStyle name="Moneda 3 2 2 4 3 3" xfId="355"/>
    <cellStyle name="Moneda 3 2 2 4 4" xfId="163"/>
    <cellStyle name="Moneda 3 2 2 4 4 2" xfId="419"/>
    <cellStyle name="Moneda 3 2 2 4 5" xfId="291"/>
    <cellStyle name="Moneda 3 2 2 5" xfId="51"/>
    <cellStyle name="Moneda 3 2 2 5 2" xfId="115"/>
    <cellStyle name="Moneda 3 2 2 5 2 2" xfId="243"/>
    <cellStyle name="Moneda 3 2 2 5 2 2 2" xfId="499"/>
    <cellStyle name="Moneda 3 2 2 5 2 3" xfId="371"/>
    <cellStyle name="Moneda 3 2 2 5 3" xfId="179"/>
    <cellStyle name="Moneda 3 2 2 5 3 2" xfId="435"/>
    <cellStyle name="Moneda 3 2 2 5 4" xfId="307"/>
    <cellStyle name="Moneda 3 2 2 6" xfId="83"/>
    <cellStyle name="Moneda 3 2 2 6 2" xfId="211"/>
    <cellStyle name="Moneda 3 2 2 6 2 2" xfId="467"/>
    <cellStyle name="Moneda 3 2 2 6 3" xfId="339"/>
    <cellStyle name="Moneda 3 2 2 7" xfId="147"/>
    <cellStyle name="Moneda 3 2 2 7 2" xfId="403"/>
    <cellStyle name="Moneda 3 2 2 8" xfId="275"/>
    <cellStyle name="Moneda 3 2 3" xfId="21"/>
    <cellStyle name="Moneda 3 2 3 2" xfId="29"/>
    <cellStyle name="Moneda 3 2 3 2 2" xfId="45"/>
    <cellStyle name="Moneda 3 2 3 2 2 2" xfId="77"/>
    <cellStyle name="Moneda 3 2 3 2 2 2 2" xfId="141"/>
    <cellStyle name="Moneda 3 2 3 2 2 2 2 2" xfId="269"/>
    <cellStyle name="Moneda 3 2 3 2 2 2 2 2 2" xfId="525"/>
    <cellStyle name="Moneda 3 2 3 2 2 2 2 3" xfId="397"/>
    <cellStyle name="Moneda 3 2 3 2 2 2 3" xfId="205"/>
    <cellStyle name="Moneda 3 2 3 2 2 2 3 2" xfId="461"/>
    <cellStyle name="Moneda 3 2 3 2 2 2 4" xfId="333"/>
    <cellStyle name="Moneda 3 2 3 2 2 3" xfId="109"/>
    <cellStyle name="Moneda 3 2 3 2 2 3 2" xfId="237"/>
    <cellStyle name="Moneda 3 2 3 2 2 3 2 2" xfId="493"/>
    <cellStyle name="Moneda 3 2 3 2 2 3 3" xfId="365"/>
    <cellStyle name="Moneda 3 2 3 2 2 4" xfId="173"/>
    <cellStyle name="Moneda 3 2 3 2 2 4 2" xfId="429"/>
    <cellStyle name="Moneda 3 2 3 2 2 5" xfId="301"/>
    <cellStyle name="Moneda 3 2 3 2 3" xfId="61"/>
    <cellStyle name="Moneda 3 2 3 2 3 2" xfId="125"/>
    <cellStyle name="Moneda 3 2 3 2 3 2 2" xfId="253"/>
    <cellStyle name="Moneda 3 2 3 2 3 2 2 2" xfId="509"/>
    <cellStyle name="Moneda 3 2 3 2 3 2 3" xfId="381"/>
    <cellStyle name="Moneda 3 2 3 2 3 3" xfId="189"/>
    <cellStyle name="Moneda 3 2 3 2 3 3 2" xfId="445"/>
    <cellStyle name="Moneda 3 2 3 2 3 4" xfId="317"/>
    <cellStyle name="Moneda 3 2 3 2 4" xfId="93"/>
    <cellStyle name="Moneda 3 2 3 2 4 2" xfId="221"/>
    <cellStyle name="Moneda 3 2 3 2 4 2 2" xfId="477"/>
    <cellStyle name="Moneda 3 2 3 2 4 3" xfId="349"/>
    <cellStyle name="Moneda 3 2 3 2 5" xfId="157"/>
    <cellStyle name="Moneda 3 2 3 2 5 2" xfId="413"/>
    <cellStyle name="Moneda 3 2 3 2 6" xfId="285"/>
    <cellStyle name="Moneda 3 2 3 3" xfId="37"/>
    <cellStyle name="Moneda 3 2 3 3 2" xfId="69"/>
    <cellStyle name="Moneda 3 2 3 3 2 2" xfId="133"/>
    <cellStyle name="Moneda 3 2 3 3 2 2 2" xfId="261"/>
    <cellStyle name="Moneda 3 2 3 3 2 2 2 2" xfId="517"/>
    <cellStyle name="Moneda 3 2 3 3 2 2 3" xfId="389"/>
    <cellStyle name="Moneda 3 2 3 3 2 3" xfId="197"/>
    <cellStyle name="Moneda 3 2 3 3 2 3 2" xfId="453"/>
    <cellStyle name="Moneda 3 2 3 3 2 4" xfId="325"/>
    <cellStyle name="Moneda 3 2 3 3 3" xfId="101"/>
    <cellStyle name="Moneda 3 2 3 3 3 2" xfId="229"/>
    <cellStyle name="Moneda 3 2 3 3 3 2 2" xfId="485"/>
    <cellStyle name="Moneda 3 2 3 3 3 3" xfId="357"/>
    <cellStyle name="Moneda 3 2 3 3 4" xfId="165"/>
    <cellStyle name="Moneda 3 2 3 3 4 2" xfId="421"/>
    <cellStyle name="Moneda 3 2 3 3 5" xfId="293"/>
    <cellStyle name="Moneda 3 2 3 4" xfId="53"/>
    <cellStyle name="Moneda 3 2 3 4 2" xfId="117"/>
    <cellStyle name="Moneda 3 2 3 4 2 2" xfId="245"/>
    <cellStyle name="Moneda 3 2 3 4 2 2 2" xfId="501"/>
    <cellStyle name="Moneda 3 2 3 4 2 3" xfId="373"/>
    <cellStyle name="Moneda 3 2 3 4 3" xfId="181"/>
    <cellStyle name="Moneda 3 2 3 4 3 2" xfId="437"/>
    <cellStyle name="Moneda 3 2 3 4 4" xfId="309"/>
    <cellStyle name="Moneda 3 2 3 5" xfId="85"/>
    <cellStyle name="Moneda 3 2 3 5 2" xfId="213"/>
    <cellStyle name="Moneda 3 2 3 5 2 2" xfId="469"/>
    <cellStyle name="Moneda 3 2 3 5 3" xfId="341"/>
    <cellStyle name="Moneda 3 2 3 6" xfId="149"/>
    <cellStyle name="Moneda 3 2 3 6 2" xfId="405"/>
    <cellStyle name="Moneda 3 2 3 7" xfId="277"/>
    <cellStyle name="Moneda 3 2 4" xfId="25"/>
    <cellStyle name="Moneda 3 2 4 2" xfId="41"/>
    <cellStyle name="Moneda 3 2 4 2 2" xfId="73"/>
    <cellStyle name="Moneda 3 2 4 2 2 2" xfId="137"/>
    <cellStyle name="Moneda 3 2 4 2 2 2 2" xfId="265"/>
    <cellStyle name="Moneda 3 2 4 2 2 2 2 2" xfId="521"/>
    <cellStyle name="Moneda 3 2 4 2 2 2 3" xfId="393"/>
    <cellStyle name="Moneda 3 2 4 2 2 3" xfId="201"/>
    <cellStyle name="Moneda 3 2 4 2 2 3 2" xfId="457"/>
    <cellStyle name="Moneda 3 2 4 2 2 4" xfId="329"/>
    <cellStyle name="Moneda 3 2 4 2 3" xfId="105"/>
    <cellStyle name="Moneda 3 2 4 2 3 2" xfId="233"/>
    <cellStyle name="Moneda 3 2 4 2 3 2 2" xfId="489"/>
    <cellStyle name="Moneda 3 2 4 2 3 3" xfId="361"/>
    <cellStyle name="Moneda 3 2 4 2 4" xfId="169"/>
    <cellStyle name="Moneda 3 2 4 2 4 2" xfId="425"/>
    <cellStyle name="Moneda 3 2 4 2 5" xfId="297"/>
    <cellStyle name="Moneda 3 2 4 3" xfId="57"/>
    <cellStyle name="Moneda 3 2 4 3 2" xfId="121"/>
    <cellStyle name="Moneda 3 2 4 3 2 2" xfId="249"/>
    <cellStyle name="Moneda 3 2 4 3 2 2 2" xfId="505"/>
    <cellStyle name="Moneda 3 2 4 3 2 3" xfId="377"/>
    <cellStyle name="Moneda 3 2 4 3 3" xfId="185"/>
    <cellStyle name="Moneda 3 2 4 3 3 2" xfId="441"/>
    <cellStyle name="Moneda 3 2 4 3 4" xfId="313"/>
    <cellStyle name="Moneda 3 2 4 4" xfId="89"/>
    <cellStyle name="Moneda 3 2 4 4 2" xfId="217"/>
    <cellStyle name="Moneda 3 2 4 4 2 2" xfId="473"/>
    <cellStyle name="Moneda 3 2 4 4 3" xfId="345"/>
    <cellStyle name="Moneda 3 2 4 5" xfId="153"/>
    <cellStyle name="Moneda 3 2 4 5 2" xfId="409"/>
    <cellStyle name="Moneda 3 2 4 6" xfId="281"/>
    <cellStyle name="Moneda 3 2 5" xfId="33"/>
    <cellStyle name="Moneda 3 2 5 2" xfId="65"/>
    <cellStyle name="Moneda 3 2 5 2 2" xfId="129"/>
    <cellStyle name="Moneda 3 2 5 2 2 2" xfId="257"/>
    <cellStyle name="Moneda 3 2 5 2 2 2 2" xfId="513"/>
    <cellStyle name="Moneda 3 2 5 2 2 3" xfId="385"/>
    <cellStyle name="Moneda 3 2 5 2 3" xfId="193"/>
    <cellStyle name="Moneda 3 2 5 2 3 2" xfId="449"/>
    <cellStyle name="Moneda 3 2 5 2 4" xfId="321"/>
    <cellStyle name="Moneda 3 2 5 3" xfId="97"/>
    <cellStyle name="Moneda 3 2 5 3 2" xfId="225"/>
    <cellStyle name="Moneda 3 2 5 3 2 2" xfId="481"/>
    <cellStyle name="Moneda 3 2 5 3 3" xfId="353"/>
    <cellStyle name="Moneda 3 2 5 4" xfId="161"/>
    <cellStyle name="Moneda 3 2 5 4 2" xfId="417"/>
    <cellStyle name="Moneda 3 2 5 5" xfId="289"/>
    <cellStyle name="Moneda 3 2 6" xfId="49"/>
    <cellStyle name="Moneda 3 2 6 2" xfId="113"/>
    <cellStyle name="Moneda 3 2 6 2 2" xfId="241"/>
    <cellStyle name="Moneda 3 2 6 2 2 2" xfId="497"/>
    <cellStyle name="Moneda 3 2 6 2 3" xfId="369"/>
    <cellStyle name="Moneda 3 2 6 3" xfId="177"/>
    <cellStyle name="Moneda 3 2 6 3 2" xfId="433"/>
    <cellStyle name="Moneda 3 2 6 4" xfId="305"/>
    <cellStyle name="Moneda 3 2 7" xfId="81"/>
    <cellStyle name="Moneda 3 2 7 2" xfId="209"/>
    <cellStyle name="Moneda 3 2 7 2 2" xfId="465"/>
    <cellStyle name="Moneda 3 2 7 3" xfId="337"/>
    <cellStyle name="Moneda 3 2 8" xfId="145"/>
    <cellStyle name="Moneda 3 2 8 2" xfId="401"/>
    <cellStyle name="Moneda 3 2 9" xfId="272"/>
    <cellStyle name="Moneda 3 3" xfId="18"/>
    <cellStyle name="Moneda 3 3 2" xfId="22"/>
    <cellStyle name="Moneda 3 3 2 2" xfId="30"/>
    <cellStyle name="Moneda 3 3 2 2 2" xfId="46"/>
    <cellStyle name="Moneda 3 3 2 2 2 2" xfId="78"/>
    <cellStyle name="Moneda 3 3 2 2 2 2 2" xfId="142"/>
    <cellStyle name="Moneda 3 3 2 2 2 2 2 2" xfId="270"/>
    <cellStyle name="Moneda 3 3 2 2 2 2 2 2 2" xfId="526"/>
    <cellStyle name="Moneda 3 3 2 2 2 2 2 3" xfId="398"/>
    <cellStyle name="Moneda 3 3 2 2 2 2 3" xfId="206"/>
    <cellStyle name="Moneda 3 3 2 2 2 2 3 2" xfId="462"/>
    <cellStyle name="Moneda 3 3 2 2 2 2 4" xfId="334"/>
    <cellStyle name="Moneda 3 3 2 2 2 3" xfId="110"/>
    <cellStyle name="Moneda 3 3 2 2 2 3 2" xfId="238"/>
    <cellStyle name="Moneda 3 3 2 2 2 3 2 2" xfId="494"/>
    <cellStyle name="Moneda 3 3 2 2 2 3 3" xfId="366"/>
    <cellStyle name="Moneda 3 3 2 2 2 4" xfId="174"/>
    <cellStyle name="Moneda 3 3 2 2 2 4 2" xfId="430"/>
    <cellStyle name="Moneda 3 3 2 2 2 5" xfId="302"/>
    <cellStyle name="Moneda 3 3 2 2 3" xfId="62"/>
    <cellStyle name="Moneda 3 3 2 2 3 2" xfId="126"/>
    <cellStyle name="Moneda 3 3 2 2 3 2 2" xfId="254"/>
    <cellStyle name="Moneda 3 3 2 2 3 2 2 2" xfId="510"/>
    <cellStyle name="Moneda 3 3 2 2 3 2 3" xfId="382"/>
    <cellStyle name="Moneda 3 3 2 2 3 3" xfId="190"/>
    <cellStyle name="Moneda 3 3 2 2 3 3 2" xfId="446"/>
    <cellStyle name="Moneda 3 3 2 2 3 4" xfId="318"/>
    <cellStyle name="Moneda 3 3 2 2 4" xfId="94"/>
    <cellStyle name="Moneda 3 3 2 2 4 2" xfId="222"/>
    <cellStyle name="Moneda 3 3 2 2 4 2 2" xfId="478"/>
    <cellStyle name="Moneda 3 3 2 2 4 3" xfId="350"/>
    <cellStyle name="Moneda 3 3 2 2 5" xfId="158"/>
    <cellStyle name="Moneda 3 3 2 2 5 2" xfId="414"/>
    <cellStyle name="Moneda 3 3 2 2 6" xfId="286"/>
    <cellStyle name="Moneda 3 3 2 3" xfId="38"/>
    <cellStyle name="Moneda 3 3 2 3 2" xfId="70"/>
    <cellStyle name="Moneda 3 3 2 3 2 2" xfId="134"/>
    <cellStyle name="Moneda 3 3 2 3 2 2 2" xfId="262"/>
    <cellStyle name="Moneda 3 3 2 3 2 2 2 2" xfId="518"/>
    <cellStyle name="Moneda 3 3 2 3 2 2 3" xfId="390"/>
    <cellStyle name="Moneda 3 3 2 3 2 3" xfId="198"/>
    <cellStyle name="Moneda 3 3 2 3 2 3 2" xfId="454"/>
    <cellStyle name="Moneda 3 3 2 3 2 4" xfId="326"/>
    <cellStyle name="Moneda 3 3 2 3 3" xfId="102"/>
    <cellStyle name="Moneda 3 3 2 3 3 2" xfId="230"/>
    <cellStyle name="Moneda 3 3 2 3 3 2 2" xfId="486"/>
    <cellStyle name="Moneda 3 3 2 3 3 3" xfId="358"/>
    <cellStyle name="Moneda 3 3 2 3 4" xfId="166"/>
    <cellStyle name="Moneda 3 3 2 3 4 2" xfId="422"/>
    <cellStyle name="Moneda 3 3 2 3 5" xfId="294"/>
    <cellStyle name="Moneda 3 3 2 4" xfId="54"/>
    <cellStyle name="Moneda 3 3 2 4 2" xfId="118"/>
    <cellStyle name="Moneda 3 3 2 4 2 2" xfId="246"/>
    <cellStyle name="Moneda 3 3 2 4 2 2 2" xfId="502"/>
    <cellStyle name="Moneda 3 3 2 4 2 3" xfId="374"/>
    <cellStyle name="Moneda 3 3 2 4 3" xfId="182"/>
    <cellStyle name="Moneda 3 3 2 4 3 2" xfId="438"/>
    <cellStyle name="Moneda 3 3 2 4 4" xfId="310"/>
    <cellStyle name="Moneda 3 3 2 5" xfId="86"/>
    <cellStyle name="Moneda 3 3 2 5 2" xfId="214"/>
    <cellStyle name="Moneda 3 3 2 5 2 2" xfId="470"/>
    <cellStyle name="Moneda 3 3 2 5 3" xfId="342"/>
    <cellStyle name="Moneda 3 3 2 6" xfId="150"/>
    <cellStyle name="Moneda 3 3 2 6 2" xfId="406"/>
    <cellStyle name="Moneda 3 3 2 7" xfId="278"/>
    <cellStyle name="Moneda 3 3 3" xfId="26"/>
    <cellStyle name="Moneda 3 3 3 2" xfId="42"/>
    <cellStyle name="Moneda 3 3 3 2 2" xfId="74"/>
    <cellStyle name="Moneda 3 3 3 2 2 2" xfId="138"/>
    <cellStyle name="Moneda 3 3 3 2 2 2 2" xfId="266"/>
    <cellStyle name="Moneda 3 3 3 2 2 2 2 2" xfId="522"/>
    <cellStyle name="Moneda 3 3 3 2 2 2 3" xfId="394"/>
    <cellStyle name="Moneda 3 3 3 2 2 3" xfId="202"/>
    <cellStyle name="Moneda 3 3 3 2 2 3 2" xfId="458"/>
    <cellStyle name="Moneda 3 3 3 2 2 4" xfId="330"/>
    <cellStyle name="Moneda 3 3 3 2 3" xfId="106"/>
    <cellStyle name="Moneda 3 3 3 2 3 2" xfId="234"/>
    <cellStyle name="Moneda 3 3 3 2 3 2 2" xfId="490"/>
    <cellStyle name="Moneda 3 3 3 2 3 3" xfId="362"/>
    <cellStyle name="Moneda 3 3 3 2 4" xfId="170"/>
    <cellStyle name="Moneda 3 3 3 2 4 2" xfId="426"/>
    <cellStyle name="Moneda 3 3 3 2 5" xfId="298"/>
    <cellStyle name="Moneda 3 3 3 3" xfId="58"/>
    <cellStyle name="Moneda 3 3 3 3 2" xfId="122"/>
    <cellStyle name="Moneda 3 3 3 3 2 2" xfId="250"/>
    <cellStyle name="Moneda 3 3 3 3 2 2 2" xfId="506"/>
    <cellStyle name="Moneda 3 3 3 3 2 3" xfId="378"/>
    <cellStyle name="Moneda 3 3 3 3 3" xfId="186"/>
    <cellStyle name="Moneda 3 3 3 3 3 2" xfId="442"/>
    <cellStyle name="Moneda 3 3 3 3 4" xfId="314"/>
    <cellStyle name="Moneda 3 3 3 4" xfId="90"/>
    <cellStyle name="Moneda 3 3 3 4 2" xfId="218"/>
    <cellStyle name="Moneda 3 3 3 4 2 2" xfId="474"/>
    <cellStyle name="Moneda 3 3 3 4 3" xfId="346"/>
    <cellStyle name="Moneda 3 3 3 5" xfId="154"/>
    <cellStyle name="Moneda 3 3 3 5 2" xfId="410"/>
    <cellStyle name="Moneda 3 3 3 6" xfId="282"/>
    <cellStyle name="Moneda 3 3 4" xfId="34"/>
    <cellStyle name="Moneda 3 3 4 2" xfId="66"/>
    <cellStyle name="Moneda 3 3 4 2 2" xfId="130"/>
    <cellStyle name="Moneda 3 3 4 2 2 2" xfId="258"/>
    <cellStyle name="Moneda 3 3 4 2 2 2 2" xfId="514"/>
    <cellStyle name="Moneda 3 3 4 2 2 3" xfId="386"/>
    <cellStyle name="Moneda 3 3 4 2 3" xfId="194"/>
    <cellStyle name="Moneda 3 3 4 2 3 2" xfId="450"/>
    <cellStyle name="Moneda 3 3 4 2 4" xfId="322"/>
    <cellStyle name="Moneda 3 3 4 3" xfId="98"/>
    <cellStyle name="Moneda 3 3 4 3 2" xfId="226"/>
    <cellStyle name="Moneda 3 3 4 3 2 2" xfId="482"/>
    <cellStyle name="Moneda 3 3 4 3 3" xfId="354"/>
    <cellStyle name="Moneda 3 3 4 4" xfId="162"/>
    <cellStyle name="Moneda 3 3 4 4 2" xfId="418"/>
    <cellStyle name="Moneda 3 3 4 5" xfId="290"/>
    <cellStyle name="Moneda 3 3 5" xfId="50"/>
    <cellStyle name="Moneda 3 3 5 2" xfId="114"/>
    <cellStyle name="Moneda 3 3 5 2 2" xfId="242"/>
    <cellStyle name="Moneda 3 3 5 2 2 2" xfId="498"/>
    <cellStyle name="Moneda 3 3 5 2 3" xfId="370"/>
    <cellStyle name="Moneda 3 3 5 3" xfId="178"/>
    <cellStyle name="Moneda 3 3 5 3 2" xfId="434"/>
    <cellStyle name="Moneda 3 3 5 4" xfId="306"/>
    <cellStyle name="Moneda 3 3 6" xfId="82"/>
    <cellStyle name="Moneda 3 3 6 2" xfId="210"/>
    <cellStyle name="Moneda 3 3 6 2 2" xfId="466"/>
    <cellStyle name="Moneda 3 3 6 3" xfId="338"/>
    <cellStyle name="Moneda 3 3 7" xfId="146"/>
    <cellStyle name="Moneda 3 3 7 2" xfId="402"/>
    <cellStyle name="Moneda 3 3 8" xfId="274"/>
    <cellStyle name="Moneda 3 4" xfId="20"/>
    <cellStyle name="Moneda 3 4 2" xfId="28"/>
    <cellStyle name="Moneda 3 4 2 2" xfId="44"/>
    <cellStyle name="Moneda 3 4 2 2 2" xfId="76"/>
    <cellStyle name="Moneda 3 4 2 2 2 2" xfId="140"/>
    <cellStyle name="Moneda 3 4 2 2 2 2 2" xfId="268"/>
    <cellStyle name="Moneda 3 4 2 2 2 2 2 2" xfId="524"/>
    <cellStyle name="Moneda 3 4 2 2 2 2 3" xfId="396"/>
    <cellStyle name="Moneda 3 4 2 2 2 3" xfId="204"/>
    <cellStyle name="Moneda 3 4 2 2 2 3 2" xfId="460"/>
    <cellStyle name="Moneda 3 4 2 2 2 4" xfId="332"/>
    <cellStyle name="Moneda 3 4 2 2 3" xfId="108"/>
    <cellStyle name="Moneda 3 4 2 2 3 2" xfId="236"/>
    <cellStyle name="Moneda 3 4 2 2 3 2 2" xfId="492"/>
    <cellStyle name="Moneda 3 4 2 2 3 3" xfId="364"/>
    <cellStyle name="Moneda 3 4 2 2 4" xfId="172"/>
    <cellStyle name="Moneda 3 4 2 2 4 2" xfId="428"/>
    <cellStyle name="Moneda 3 4 2 2 5" xfId="300"/>
    <cellStyle name="Moneda 3 4 2 3" xfId="60"/>
    <cellStyle name="Moneda 3 4 2 3 2" xfId="124"/>
    <cellStyle name="Moneda 3 4 2 3 2 2" xfId="252"/>
    <cellStyle name="Moneda 3 4 2 3 2 2 2" xfId="508"/>
    <cellStyle name="Moneda 3 4 2 3 2 3" xfId="380"/>
    <cellStyle name="Moneda 3 4 2 3 3" xfId="188"/>
    <cellStyle name="Moneda 3 4 2 3 3 2" xfId="444"/>
    <cellStyle name="Moneda 3 4 2 3 4" xfId="316"/>
    <cellStyle name="Moneda 3 4 2 4" xfId="92"/>
    <cellStyle name="Moneda 3 4 2 4 2" xfId="220"/>
    <cellStyle name="Moneda 3 4 2 4 2 2" xfId="476"/>
    <cellStyle name="Moneda 3 4 2 4 3" xfId="348"/>
    <cellStyle name="Moneda 3 4 2 5" xfId="156"/>
    <cellStyle name="Moneda 3 4 2 5 2" xfId="412"/>
    <cellStyle name="Moneda 3 4 2 6" xfId="284"/>
    <cellStyle name="Moneda 3 4 3" xfId="36"/>
    <cellStyle name="Moneda 3 4 3 2" xfId="68"/>
    <cellStyle name="Moneda 3 4 3 2 2" xfId="132"/>
    <cellStyle name="Moneda 3 4 3 2 2 2" xfId="260"/>
    <cellStyle name="Moneda 3 4 3 2 2 2 2" xfId="516"/>
    <cellStyle name="Moneda 3 4 3 2 2 3" xfId="388"/>
    <cellStyle name="Moneda 3 4 3 2 3" xfId="196"/>
    <cellStyle name="Moneda 3 4 3 2 3 2" xfId="452"/>
    <cellStyle name="Moneda 3 4 3 2 4" xfId="324"/>
    <cellStyle name="Moneda 3 4 3 3" xfId="100"/>
    <cellStyle name="Moneda 3 4 3 3 2" xfId="228"/>
    <cellStyle name="Moneda 3 4 3 3 2 2" xfId="484"/>
    <cellStyle name="Moneda 3 4 3 3 3" xfId="356"/>
    <cellStyle name="Moneda 3 4 3 4" xfId="164"/>
    <cellStyle name="Moneda 3 4 3 4 2" xfId="420"/>
    <cellStyle name="Moneda 3 4 3 5" xfId="292"/>
    <cellStyle name="Moneda 3 4 4" xfId="52"/>
    <cellStyle name="Moneda 3 4 4 2" xfId="116"/>
    <cellStyle name="Moneda 3 4 4 2 2" xfId="244"/>
    <cellStyle name="Moneda 3 4 4 2 2 2" xfId="500"/>
    <cellStyle name="Moneda 3 4 4 2 3" xfId="372"/>
    <cellStyle name="Moneda 3 4 4 3" xfId="180"/>
    <cellStyle name="Moneda 3 4 4 3 2" xfId="436"/>
    <cellStyle name="Moneda 3 4 4 4" xfId="308"/>
    <cellStyle name="Moneda 3 4 5" xfId="84"/>
    <cellStyle name="Moneda 3 4 5 2" xfId="212"/>
    <cellStyle name="Moneda 3 4 5 2 2" xfId="468"/>
    <cellStyle name="Moneda 3 4 5 3" xfId="340"/>
    <cellStyle name="Moneda 3 4 6" xfId="148"/>
    <cellStyle name="Moneda 3 4 6 2" xfId="404"/>
    <cellStyle name="Moneda 3 4 7" xfId="276"/>
    <cellStyle name="Moneda 3 5" xfId="24"/>
    <cellStyle name="Moneda 3 5 2" xfId="40"/>
    <cellStyle name="Moneda 3 5 2 2" xfId="72"/>
    <cellStyle name="Moneda 3 5 2 2 2" xfId="136"/>
    <cellStyle name="Moneda 3 5 2 2 2 2" xfId="264"/>
    <cellStyle name="Moneda 3 5 2 2 2 2 2" xfId="520"/>
    <cellStyle name="Moneda 3 5 2 2 2 3" xfId="392"/>
    <cellStyle name="Moneda 3 5 2 2 3" xfId="200"/>
    <cellStyle name="Moneda 3 5 2 2 3 2" xfId="456"/>
    <cellStyle name="Moneda 3 5 2 2 4" xfId="328"/>
    <cellStyle name="Moneda 3 5 2 3" xfId="104"/>
    <cellStyle name="Moneda 3 5 2 3 2" xfId="232"/>
    <cellStyle name="Moneda 3 5 2 3 2 2" xfId="488"/>
    <cellStyle name="Moneda 3 5 2 3 3" xfId="360"/>
    <cellStyle name="Moneda 3 5 2 4" xfId="168"/>
    <cellStyle name="Moneda 3 5 2 4 2" xfId="424"/>
    <cellStyle name="Moneda 3 5 2 5" xfId="296"/>
    <cellStyle name="Moneda 3 5 3" xfId="56"/>
    <cellStyle name="Moneda 3 5 3 2" xfId="120"/>
    <cellStyle name="Moneda 3 5 3 2 2" xfId="248"/>
    <cellStyle name="Moneda 3 5 3 2 2 2" xfId="504"/>
    <cellStyle name="Moneda 3 5 3 2 3" xfId="376"/>
    <cellStyle name="Moneda 3 5 3 3" xfId="184"/>
    <cellStyle name="Moneda 3 5 3 3 2" xfId="440"/>
    <cellStyle name="Moneda 3 5 3 4" xfId="312"/>
    <cellStyle name="Moneda 3 5 4" xfId="88"/>
    <cellStyle name="Moneda 3 5 4 2" xfId="216"/>
    <cellStyle name="Moneda 3 5 4 2 2" xfId="472"/>
    <cellStyle name="Moneda 3 5 4 3" xfId="344"/>
    <cellStyle name="Moneda 3 5 5" xfId="152"/>
    <cellStyle name="Moneda 3 5 5 2" xfId="408"/>
    <cellStyle name="Moneda 3 5 6" xfId="280"/>
    <cellStyle name="Moneda 3 6" xfId="32"/>
    <cellStyle name="Moneda 3 6 2" xfId="64"/>
    <cellStyle name="Moneda 3 6 2 2" xfId="128"/>
    <cellStyle name="Moneda 3 6 2 2 2" xfId="256"/>
    <cellStyle name="Moneda 3 6 2 2 2 2" xfId="512"/>
    <cellStyle name="Moneda 3 6 2 2 3" xfId="384"/>
    <cellStyle name="Moneda 3 6 2 3" xfId="192"/>
    <cellStyle name="Moneda 3 6 2 3 2" xfId="448"/>
    <cellStyle name="Moneda 3 6 2 4" xfId="320"/>
    <cellStyle name="Moneda 3 6 3" xfId="96"/>
    <cellStyle name="Moneda 3 6 3 2" xfId="224"/>
    <cellStyle name="Moneda 3 6 3 2 2" xfId="480"/>
    <cellStyle name="Moneda 3 6 3 3" xfId="352"/>
    <cellStyle name="Moneda 3 6 4" xfId="160"/>
    <cellStyle name="Moneda 3 6 4 2" xfId="416"/>
    <cellStyle name="Moneda 3 6 5" xfId="288"/>
    <cellStyle name="Moneda 3 7" xfId="48"/>
    <cellStyle name="Moneda 3 7 2" xfId="112"/>
    <cellStyle name="Moneda 3 7 2 2" xfId="240"/>
    <cellStyle name="Moneda 3 7 2 2 2" xfId="496"/>
    <cellStyle name="Moneda 3 7 2 3" xfId="368"/>
    <cellStyle name="Moneda 3 7 3" xfId="176"/>
    <cellStyle name="Moneda 3 7 3 2" xfId="432"/>
    <cellStyle name="Moneda 3 7 4" xfId="304"/>
    <cellStyle name="Moneda 3 8" xfId="80"/>
    <cellStyle name="Moneda 3 8 2" xfId="208"/>
    <cellStyle name="Moneda 3 8 2 2" xfId="464"/>
    <cellStyle name="Moneda 3 8 3" xfId="336"/>
    <cellStyle name="Moneda 3 9" xfId="144"/>
    <cellStyle name="Moneda 3 9 2" xfId="400"/>
    <cellStyle name="Moneda 4" xfId="532"/>
    <cellStyle name="Moneda 5" xfId="1148"/>
    <cellStyle name="Moneda 6" xfId="1643"/>
    <cellStyle name="Moneda 7" xfId="1653"/>
    <cellStyle name="Moneda 8" xfId="1655"/>
    <cellStyle name="Moneda 9" xfId="1819"/>
    <cellStyle name="Neutra" xfId="1149"/>
    <cellStyle name="Neutral 10" xfId="1151"/>
    <cellStyle name="Neutral 11" xfId="1152"/>
    <cellStyle name="Neutral 12" xfId="1153"/>
    <cellStyle name="Neutral 13" xfId="1154"/>
    <cellStyle name="Neutral 14" xfId="1155"/>
    <cellStyle name="Neutral 15" xfId="1156"/>
    <cellStyle name="Neutral 16" xfId="1150"/>
    <cellStyle name="Neutral 2" xfId="1157"/>
    <cellStyle name="Neutral 2 2" xfId="1766"/>
    <cellStyle name="Neutral 2 3" xfId="1713"/>
    <cellStyle name="Neutral 3" xfId="1158"/>
    <cellStyle name="Neutral 4" xfId="1159"/>
    <cellStyle name="Neutral 5" xfId="1160"/>
    <cellStyle name="Neutral 6" xfId="1161"/>
    <cellStyle name="Neutral 7" xfId="1162"/>
    <cellStyle name="Neutral 8" xfId="1163"/>
    <cellStyle name="Neutral 9" xfId="1164"/>
    <cellStyle name="Normal" xfId="0" builtinId="0"/>
    <cellStyle name="Normal 10" xfId="1332"/>
    <cellStyle name="Normal 10 2" xfId="1333"/>
    <cellStyle name="Normal 10 2 2" xfId="1629"/>
    <cellStyle name="Normal 10 3" xfId="1628"/>
    <cellStyle name="Normal 10 4" xfId="1792"/>
    <cellStyle name="Normal 10 5" xfId="1681"/>
    <cellStyle name="Normal 11" xfId="1165"/>
    <cellStyle name="Normal 11 4" xfId="1670"/>
    <cellStyle name="Normal 12" xfId="1166"/>
    <cellStyle name="Normal 12 2" xfId="1603"/>
    <cellStyle name="Normal 12 3" xfId="1767"/>
    <cellStyle name="Normal 12 4" xfId="1724"/>
    <cellStyle name="Normal 13" xfId="1335"/>
    <cellStyle name="Normal 13 2" xfId="1630"/>
    <cellStyle name="Normal 13 3" xfId="1793"/>
    <cellStyle name="Normal 13 4" xfId="1728"/>
    <cellStyle name="Normal 14" xfId="1337"/>
    <cellStyle name="Normal 14 2" xfId="1632"/>
    <cellStyle name="Normal 15" xfId="552"/>
    <cellStyle name="Normal 15 2" xfId="1730"/>
    <cellStyle name="Normal 16" xfId="1633"/>
    <cellStyle name="Normal 16 2" xfId="1804"/>
    <cellStyle name="Normal 17" xfId="1654"/>
    <cellStyle name="Normal 17 2" xfId="1808"/>
    <cellStyle name="Normal 18" xfId="1812"/>
    <cellStyle name="Normal 19" xfId="1814"/>
    <cellStyle name="Normal 2" xfId="4"/>
    <cellStyle name="Normal 2 10" xfId="1666"/>
    <cellStyle name="Normal 2 11" xfId="15"/>
    <cellStyle name="Normal 2 2" xfId="8"/>
    <cellStyle name="Normal 2 2 2" xfId="10"/>
    <cellStyle name="Normal 2 2 2 2" xfId="1660"/>
    <cellStyle name="Normal 2 2 2 3" xfId="1169"/>
    <cellStyle name="Normal 2 2 3" xfId="1636"/>
    <cellStyle name="Normal 2 2 4" xfId="1168"/>
    <cellStyle name="Normal 2 2 5" xfId="1656"/>
    <cellStyle name="Normal 2 2 6" xfId="1667"/>
    <cellStyle name="Normal 2 2 7" xfId="531"/>
    <cellStyle name="Normal 2 3" xfId="534"/>
    <cellStyle name="Normal 2 3 2" xfId="1171"/>
    <cellStyle name="Normal 2 3 3" xfId="1170"/>
    <cellStyle name="Normal 2 3 4" xfId="1659"/>
    <cellStyle name="Normal 2 3 5" xfId="1671"/>
    <cellStyle name="Normal 2 4" xfId="541"/>
    <cellStyle name="Normal 2 4 2" xfId="1172"/>
    <cellStyle name="Normal 2 4 3" xfId="1726"/>
    <cellStyle name="Normal 2 5" xfId="545"/>
    <cellStyle name="Normal 2 6" xfId="1167"/>
    <cellStyle name="Normal 2 7" xfId="1644"/>
    <cellStyle name="Normal 2 8" xfId="1818"/>
    <cellStyle name="Normal 2 9" xfId="1657"/>
    <cellStyle name="Normal 2_Lista FOB vs Margen - 14-11-2018.trabajo" xfId="1658"/>
    <cellStyle name="Normal 20" xfId="1821"/>
    <cellStyle name="Normal 21" xfId="1824"/>
    <cellStyle name="Normal 22" xfId="1822"/>
    <cellStyle name="Normal 23" xfId="1825"/>
    <cellStyle name="Normal 3" xfId="9"/>
    <cellStyle name="Normal 3 2" xfId="538"/>
    <cellStyle name="Normal 3 2 2" xfId="1637"/>
    <cellStyle name="Normal 3 2 3" xfId="1174"/>
    <cellStyle name="Normal 3 3" xfId="547"/>
    <cellStyle name="Normal 3 3 2" xfId="1768"/>
    <cellStyle name="Normal 3 4" xfId="1173"/>
    <cellStyle name="Normal 3 4 2" xfId="1807"/>
    <cellStyle name="Normal 3 5" xfId="1645"/>
    <cellStyle name="Normal 3 5 2" xfId="1802"/>
    <cellStyle name="Normal 3 6" xfId="1809"/>
    <cellStyle name="Normal 3 7" xfId="529"/>
    <cellStyle name="Normal 36 6" xfId="1175"/>
    <cellStyle name="Normal 4" xfId="11"/>
    <cellStyle name="Normal 4 2" xfId="7"/>
    <cellStyle name="Normal 4 3" xfId="1176"/>
    <cellStyle name="Normal 4 4" xfId="1663"/>
    <cellStyle name="Normal 4 4 2" xfId="1820"/>
    <cellStyle name="Normal 4 5" xfId="544"/>
    <cellStyle name="Normal 5" xfId="543"/>
    <cellStyle name="Normal 5 2" xfId="1178"/>
    <cellStyle name="Normal 5 2 2" xfId="1650"/>
    <cellStyle name="Normal 5 2 2 2" xfId="1769"/>
    <cellStyle name="Normal 5 3" xfId="1638"/>
    <cellStyle name="Normal 5 4" xfId="1177"/>
    <cellStyle name="Normal 5 5" xfId="1646"/>
    <cellStyle name="Normal 6" xfId="1179"/>
    <cellStyle name="Normal 6 2" xfId="1180"/>
    <cellStyle name="Normal 6 2 2" xfId="1651"/>
    <cellStyle name="Normal 6 2 2 2" xfId="1771"/>
    <cellStyle name="Normal 6 2 3" xfId="1805"/>
    <cellStyle name="Normal 6 2 4" xfId="1672"/>
    <cellStyle name="Normal 6 3" xfId="1639"/>
    <cellStyle name="Normal 6 4" xfId="1647"/>
    <cellStyle name="Normal 6 4 2" xfId="1770"/>
    <cellStyle name="Normal 6 5" xfId="1806"/>
    <cellStyle name="Normal 6 6" xfId="1677"/>
    <cellStyle name="Normal 7" xfId="1181"/>
    <cellStyle name="Normal 7 2" xfId="1182"/>
    <cellStyle name="Normal 7 3" xfId="1648"/>
    <cellStyle name="Normal 7 3 2" xfId="1772"/>
    <cellStyle name="Normal 8" xfId="16"/>
    <cellStyle name="Normal 8 2" xfId="1"/>
    <cellStyle name="Normal 8 2 2" xfId="1604"/>
    <cellStyle name="Normal 8 3" xfId="1183"/>
    <cellStyle name="Normal 9" xfId="1184"/>
    <cellStyle name="Normal 9 2" xfId="1185"/>
    <cellStyle name="Normal 9 3" xfId="1773"/>
    <cellStyle name="Normal 9 4" xfId="1673"/>
    <cellStyle name="Nota" xfId="1186"/>
    <cellStyle name="Nota 2" xfId="1187"/>
    <cellStyle name="Nota 2 2" xfId="1775"/>
    <cellStyle name="Nota 3" xfId="1774"/>
    <cellStyle name="Notas 10" xfId="1188"/>
    <cellStyle name="Notas 10 2" xfId="1189"/>
    <cellStyle name="Notas 10 2 2" xfId="1606"/>
    <cellStyle name="Notas 10 3" xfId="1605"/>
    <cellStyle name="Notas 11" xfId="1190"/>
    <cellStyle name="Notas 11 2" xfId="1607"/>
    <cellStyle name="Notas 12" xfId="1191"/>
    <cellStyle name="Notas 12 2" xfId="1608"/>
    <cellStyle name="Notas 13" xfId="1192"/>
    <cellStyle name="Notas 13 2" xfId="1609"/>
    <cellStyle name="Notas 14" xfId="1193"/>
    <cellStyle name="Notas 14 2" xfId="1610"/>
    <cellStyle name="Notas 15" xfId="1194"/>
    <cellStyle name="Notas 15 2" xfId="1611"/>
    <cellStyle name="Notas 16" xfId="1195"/>
    <cellStyle name="Notas 16 2" xfId="1612"/>
    <cellStyle name="Notas 17" xfId="1196"/>
    <cellStyle name="Notas 17 2" xfId="1613"/>
    <cellStyle name="Notas 18" xfId="1197"/>
    <cellStyle name="Notas 18 2" xfId="1614"/>
    <cellStyle name="Notas 19" xfId="1198"/>
    <cellStyle name="Notas 19 2" xfId="1615"/>
    <cellStyle name="Notas 2" xfId="1199"/>
    <cellStyle name="Notas 2 2" xfId="1776"/>
    <cellStyle name="Notas 2 3" xfId="1714"/>
    <cellStyle name="Notas 20" xfId="1200"/>
    <cellStyle name="Notas 20 2" xfId="1616"/>
    <cellStyle name="Notas 21" xfId="1201"/>
    <cellStyle name="Notas 21 2" xfId="1617"/>
    <cellStyle name="Notas 3" xfId="1202"/>
    <cellStyle name="Notas 4" xfId="1203"/>
    <cellStyle name="Notas 4 2" xfId="1618"/>
    <cellStyle name="Notas 4 2 2" xfId="1795"/>
    <cellStyle name="Notas 4 3" xfId="1777"/>
    <cellStyle name="Notas 5" xfId="1204"/>
    <cellStyle name="Notas 5 2" xfId="1619"/>
    <cellStyle name="Notas 5 2 2" xfId="1796"/>
    <cellStyle name="Notas 5 3" xfId="1778"/>
    <cellStyle name="Notas 6" xfId="1205"/>
    <cellStyle name="Notas 6 2" xfId="1206"/>
    <cellStyle name="Notas 6 2 2" xfId="1621"/>
    <cellStyle name="Notas 6 3" xfId="1620"/>
    <cellStyle name="Notas 7" xfId="1207"/>
    <cellStyle name="Notas 7 2" xfId="1208"/>
    <cellStyle name="Notas 7 2 2" xfId="1623"/>
    <cellStyle name="Notas 7 3" xfId="1622"/>
    <cellStyle name="Notas 8" xfId="1209"/>
    <cellStyle name="Notas 8 2" xfId="1210"/>
    <cellStyle name="Notas 8 2 2" xfId="1625"/>
    <cellStyle name="Notas 8 3" xfId="1624"/>
    <cellStyle name="Notas 9" xfId="1211"/>
    <cellStyle name="Notas 9 2" xfId="1212"/>
    <cellStyle name="Notas 9 2 2" xfId="1627"/>
    <cellStyle name="Notas 9 3" xfId="1626"/>
    <cellStyle name="Porcentagem 2 2" xfId="1674"/>
    <cellStyle name="Porcentaje 2" xfId="1641"/>
    <cellStyle name="Porcentaje 2 2" xfId="1678"/>
    <cellStyle name="Porcentaje 3" xfId="1723"/>
    <cellStyle name="Porcentual 2" xfId="1213"/>
    <cellStyle name="Saída" xfId="1214"/>
    <cellStyle name="Saída 2" xfId="1779"/>
    <cellStyle name="Salida 10" xfId="1216"/>
    <cellStyle name="Salida 11" xfId="1217"/>
    <cellStyle name="Salida 12" xfId="1218"/>
    <cellStyle name="Salida 13" xfId="1219"/>
    <cellStyle name="Salida 14" xfId="1220"/>
    <cellStyle name="Salida 15" xfId="1221"/>
    <cellStyle name="Salida 16" xfId="1215"/>
    <cellStyle name="Salida 2" xfId="1222"/>
    <cellStyle name="Salida 2 2" xfId="1780"/>
    <cellStyle name="Salida 2 3" xfId="1715"/>
    <cellStyle name="Salida 3" xfId="1223"/>
    <cellStyle name="Salida 4" xfId="1224"/>
    <cellStyle name="Salida 4 2" xfId="1781"/>
    <cellStyle name="Salida 5" xfId="1225"/>
    <cellStyle name="Salida 5 2" xfId="1782"/>
    <cellStyle name="Salida 6" xfId="1226"/>
    <cellStyle name="Salida 7" xfId="1227"/>
    <cellStyle name="Salida 8" xfId="1228"/>
    <cellStyle name="Salida 9" xfId="1229"/>
    <cellStyle name="SAPBEXstdItem" xfId="1230"/>
    <cellStyle name="SAPBEXstdItem 2" xfId="1783"/>
    <cellStyle name="Separador de milhares 2" xfId="1675"/>
    <cellStyle name="Separador de milhares 2 2" xfId="1679"/>
    <cellStyle name="Texto de advertencia 10" xfId="1232"/>
    <cellStyle name="Texto de advertencia 11" xfId="1233"/>
    <cellStyle name="Texto de advertencia 12" xfId="1234"/>
    <cellStyle name="Texto de advertencia 13" xfId="1235"/>
    <cellStyle name="Texto de advertencia 14" xfId="1236"/>
    <cellStyle name="Texto de advertencia 15" xfId="1237"/>
    <cellStyle name="Texto de advertencia 16" xfId="1231"/>
    <cellStyle name="Texto de advertencia 2" xfId="1238"/>
    <cellStyle name="Texto de advertencia 2 2" xfId="1784"/>
    <cellStyle name="Texto de advertencia 2 3" xfId="1716"/>
    <cellStyle name="Texto de advertencia 3" xfId="1239"/>
    <cellStyle name="Texto de advertencia 4" xfId="1240"/>
    <cellStyle name="Texto de advertencia 5" xfId="1241"/>
    <cellStyle name="Texto de advertencia 6" xfId="1242"/>
    <cellStyle name="Texto de advertencia 7" xfId="1243"/>
    <cellStyle name="Texto de advertencia 8" xfId="1244"/>
    <cellStyle name="Texto de advertencia 9" xfId="1245"/>
    <cellStyle name="Texto de Aviso" xfId="1246"/>
    <cellStyle name="Texto explicativo 10" xfId="1248"/>
    <cellStyle name="Texto explicativo 11" xfId="1249"/>
    <cellStyle name="Texto explicativo 12" xfId="1250"/>
    <cellStyle name="Texto explicativo 13" xfId="1251"/>
    <cellStyle name="Texto explicativo 14" xfId="1252"/>
    <cellStyle name="Texto explicativo 15" xfId="1253"/>
    <cellStyle name="Texto explicativo 16" xfId="1247"/>
    <cellStyle name="Texto explicativo 2" xfId="1254"/>
    <cellStyle name="Texto explicativo 2 2" xfId="1785"/>
    <cellStyle name="Texto explicativo 2 3" xfId="1717"/>
    <cellStyle name="Texto explicativo 3" xfId="1255"/>
    <cellStyle name="Texto Explicativo 4" xfId="1256"/>
    <cellStyle name="Texto Explicativo 5" xfId="1257"/>
    <cellStyle name="Texto explicativo 6" xfId="1258"/>
    <cellStyle name="Texto explicativo 7" xfId="1259"/>
    <cellStyle name="Texto explicativo 8" xfId="1260"/>
    <cellStyle name="Texto explicativo 9" xfId="1261"/>
    <cellStyle name="Título 1 10" xfId="1263"/>
    <cellStyle name="Título 1 11" xfId="1264"/>
    <cellStyle name="Título 1 12" xfId="1265"/>
    <cellStyle name="Título 1 13" xfId="1266"/>
    <cellStyle name="Título 1 2" xfId="1267"/>
    <cellStyle name="Título 1 3" xfId="1268"/>
    <cellStyle name="Título 1 4" xfId="1269"/>
    <cellStyle name="Título 1 5" xfId="1270"/>
    <cellStyle name="Título 1 6" xfId="1271"/>
    <cellStyle name="Título 1 7" xfId="1272"/>
    <cellStyle name="Título 1 8" xfId="1273"/>
    <cellStyle name="Título 1 9" xfId="1274"/>
    <cellStyle name="Título 10" xfId="1275"/>
    <cellStyle name="Título 11" xfId="1276"/>
    <cellStyle name="Título 12" xfId="1277"/>
    <cellStyle name="Título 13" xfId="1278"/>
    <cellStyle name="Título 14" xfId="1279"/>
    <cellStyle name="Título 15" xfId="1280"/>
    <cellStyle name="Título 16" xfId="1262"/>
    <cellStyle name="Título 2 10" xfId="1282"/>
    <cellStyle name="Título 2 11" xfId="1283"/>
    <cellStyle name="Título 2 12" xfId="1284"/>
    <cellStyle name="Título 2 13" xfId="1285"/>
    <cellStyle name="Título 2 14" xfId="1281"/>
    <cellStyle name="Título 2 2" xfId="1286"/>
    <cellStyle name="Título 2 2 2" xfId="1786"/>
    <cellStyle name="Título 2 2 3" xfId="1720"/>
    <cellStyle name="Título 2 3" xfId="1287"/>
    <cellStyle name="Título 2 4" xfId="1288"/>
    <cellStyle name="Título 2 5" xfId="1289"/>
    <cellStyle name="Título 2 6" xfId="1290"/>
    <cellStyle name="Título 2 7" xfId="1291"/>
    <cellStyle name="Título 2 8" xfId="1292"/>
    <cellStyle name="Título 2 9" xfId="1293"/>
    <cellStyle name="Título 3 10" xfId="1295"/>
    <cellStyle name="Título 3 11" xfId="1296"/>
    <cellStyle name="Título 3 12" xfId="1297"/>
    <cellStyle name="Título 3 13" xfId="1298"/>
    <cellStyle name="Título 3 14" xfId="1294"/>
    <cellStyle name="Título 3 2" xfId="1299"/>
    <cellStyle name="Título 3 2 2" xfId="1787"/>
    <cellStyle name="Título 3 2 3" xfId="1721"/>
    <cellStyle name="Título 3 3" xfId="1300"/>
    <cellStyle name="Título 3 4" xfId="1301"/>
    <cellStyle name="Título 3 5" xfId="1302"/>
    <cellStyle name="Título 3 6" xfId="1303"/>
    <cellStyle name="Título 3 7" xfId="1304"/>
    <cellStyle name="Título 3 8" xfId="1305"/>
    <cellStyle name="Título 3 9" xfId="1306"/>
    <cellStyle name="Título 4" xfId="1307"/>
    <cellStyle name="Título 4 2" xfId="1308"/>
    <cellStyle name="Título 4 3" xfId="1309"/>
    <cellStyle name="Título 4 4" xfId="1788"/>
    <cellStyle name="Título 4 5" xfId="1718"/>
    <cellStyle name="Título 5" xfId="1310"/>
    <cellStyle name="Título 6" xfId="1311"/>
    <cellStyle name="Título 7" xfId="1312"/>
    <cellStyle name="Título 8" xfId="1313"/>
    <cellStyle name="Título 9" xfId="1314"/>
    <cellStyle name="Total 10" xfId="1316"/>
    <cellStyle name="Total 11" xfId="1317"/>
    <cellStyle name="Total 12" xfId="1318"/>
    <cellStyle name="Total 13" xfId="1319"/>
    <cellStyle name="Total 14" xfId="1320"/>
    <cellStyle name="Total 15" xfId="1321"/>
    <cellStyle name="Total 16" xfId="1315"/>
    <cellStyle name="Total 2" xfId="1322"/>
    <cellStyle name="Total 2 2" xfId="1789"/>
    <cellStyle name="Total 2 3" xfId="1722"/>
    <cellStyle name="Total 3" xfId="1323"/>
    <cellStyle name="Total 4" xfId="1324"/>
    <cellStyle name="Total 4 2" xfId="1790"/>
    <cellStyle name="Total 5" xfId="1325"/>
    <cellStyle name="Total 5 2" xfId="1791"/>
    <cellStyle name="Total 6" xfId="1326"/>
    <cellStyle name="Total 7" xfId="1327"/>
    <cellStyle name="Total 8" xfId="1328"/>
    <cellStyle name="Total 9" xfId="1329"/>
    <cellStyle name="Vírgula 2" xfId="535"/>
    <cellStyle name="Vírgula 2 2" xfId="1676"/>
    <cellStyle name="Vírgula 2 2 2" xfId="1680"/>
    <cellStyle name="Vírgula 2 2 3" xfId="1811"/>
    <cellStyle name="Vírgula 2 2 4" xfId="1816"/>
    <cellStyle name="Währung" xfId="1330"/>
    <cellStyle name="Währung 2" xfId="1331"/>
    <cellStyle name="표준 4" xfId="1801"/>
    <cellStyle name="표준_내부CAT" xfId="1799"/>
    <cellStyle name="常规 2 3" xfId="1669"/>
    <cellStyle name="常规 3" xfId="1800"/>
    <cellStyle name="常规 3 2" xfId="1668"/>
    <cellStyle name="常规_IDENTIFY2" xfId="550"/>
  </cellStyles>
  <dxfs count="0"/>
  <tableStyles count="2" defaultTableStyle="TableStyleMedium2" defaultPivotStyle="PivotStyleLight16">
    <tableStyle name="Invisible" pivot="0" table="0" count="0"/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0"/>
  <sheetViews>
    <sheetView tabSelected="1" zoomScale="130" zoomScaleNormal="130" workbookViewId="0">
      <selection activeCell="B18" sqref="B18"/>
    </sheetView>
  </sheetViews>
  <sheetFormatPr baseColWidth="10" defaultRowHeight="15"/>
  <cols>
    <col min="1" max="1" width="7.7109375" customWidth="1"/>
    <col min="2" max="2" width="42.42578125" customWidth="1"/>
    <col min="4" max="4" width="6.5703125" customWidth="1"/>
    <col min="5" max="5" width="15.7109375" style="2" customWidth="1"/>
  </cols>
  <sheetData>
    <row r="1" spans="1:5" ht="15.75" thickBot="1">
      <c r="A1" s="22" t="s">
        <v>0</v>
      </c>
      <c r="B1" s="23"/>
    </row>
    <row r="2" spans="1:5">
      <c r="B2" s="1" t="s">
        <v>1</v>
      </c>
      <c r="C2" t="s">
        <v>12</v>
      </c>
      <c r="E2" s="17">
        <v>1042955714</v>
      </c>
    </row>
    <row r="3" spans="1:5">
      <c r="B3" s="1"/>
      <c r="C3" t="s">
        <v>13</v>
      </c>
      <c r="E3" s="17">
        <v>96469594</v>
      </c>
    </row>
    <row r="5" spans="1:5">
      <c r="B5" s="1" t="s">
        <v>2</v>
      </c>
      <c r="C5" t="s">
        <v>449</v>
      </c>
      <c r="D5" s="3">
        <v>0.14000000000000001</v>
      </c>
      <c r="E5" s="17">
        <f>-E2*D5</f>
        <v>-146013799.96000001</v>
      </c>
    </row>
    <row r="7" spans="1:5" ht="15.75" thickBot="1"/>
    <row r="8" spans="1:5" ht="15.75" thickBot="1">
      <c r="B8" s="20" t="s">
        <v>3</v>
      </c>
      <c r="C8" s="21"/>
      <c r="E8" s="18">
        <f>SUM(E2:E6)</f>
        <v>993411508.03999996</v>
      </c>
    </row>
    <row r="10" spans="1:5" ht="15.75" thickBot="1"/>
    <row r="11" spans="1:5" ht="15.75" thickBot="1">
      <c r="A11" s="22" t="s">
        <v>4</v>
      </c>
      <c r="B11" s="23"/>
    </row>
    <row r="13" spans="1:5">
      <c r="B13" s="1" t="s">
        <v>5</v>
      </c>
      <c r="E13" s="17">
        <v>690866299</v>
      </c>
    </row>
    <row r="15" spans="1:5">
      <c r="B15" t="s">
        <v>279</v>
      </c>
      <c r="E15" s="17">
        <f>+'SUMAS Y SALDOS'!F338</f>
        <v>2846280.18</v>
      </c>
    </row>
    <row r="17" spans="1:5">
      <c r="B17" t="s">
        <v>413</v>
      </c>
      <c r="E17" s="17">
        <f>+'SUMAS Y SALDOS'!F337+'SUMAS Y SALDOS'!F431</f>
        <v>3944148.4499999997</v>
      </c>
    </row>
    <row r="18" spans="1:5" ht="15.75" thickBot="1">
      <c r="B18" s="1"/>
    </row>
    <row r="19" spans="1:5" ht="15.75" thickBot="1">
      <c r="B19" s="24" t="s">
        <v>450</v>
      </c>
      <c r="C19" s="25"/>
      <c r="E19" s="6">
        <f>+E13+E15+E17</f>
        <v>697656727.63</v>
      </c>
    </row>
    <row r="21" spans="1:5" ht="15.75" thickBot="1"/>
    <row r="22" spans="1:5" ht="15.75" thickBot="1">
      <c r="B22" s="20" t="s">
        <v>6</v>
      </c>
      <c r="C22" s="21"/>
      <c r="E22" s="7">
        <f>+E8-E19</f>
        <v>295754780.40999997</v>
      </c>
    </row>
    <row r="23" spans="1:5" ht="15.75" thickBot="1"/>
    <row r="24" spans="1:5" ht="15.75" thickBot="1">
      <c r="A24" s="22" t="s">
        <v>7</v>
      </c>
      <c r="B24" s="23"/>
    </row>
    <row r="25" spans="1:5">
      <c r="A25" s="1"/>
      <c r="B25" s="1"/>
    </row>
    <row r="26" spans="1:5">
      <c r="A26" s="1"/>
      <c r="B26" s="8" t="s">
        <v>8</v>
      </c>
      <c r="E26" s="17">
        <f>+'SUMAS Y SALDOS'!F374</f>
        <v>35848160.439999998</v>
      </c>
    </row>
    <row r="27" spans="1:5">
      <c r="A27" s="1"/>
      <c r="B27" s="8" t="s">
        <v>414</v>
      </c>
      <c r="E27" s="17">
        <f>(+'SUMAS Y SALDOS'!F346+'SUMAS Y SALDOS'!F347)*0.3984</f>
        <v>6325509.5352480002</v>
      </c>
    </row>
    <row r="28" spans="1:5" ht="15.75" thickBot="1">
      <c r="A28" s="1"/>
      <c r="B28" s="8" t="s">
        <v>415</v>
      </c>
      <c r="E28" s="17">
        <f>+'SUMAS Y SALDOS'!F375</f>
        <v>4220026.6100000003</v>
      </c>
    </row>
    <row r="29" spans="1:5" ht="15.75" thickBot="1">
      <c r="A29" s="1"/>
      <c r="B29" s="20" t="s">
        <v>454</v>
      </c>
      <c r="C29" s="21"/>
      <c r="E29" s="6">
        <f>SUM(E26:E28)</f>
        <v>46393696.585247993</v>
      </c>
    </row>
    <row r="30" spans="1:5" ht="15.75" thickBot="1">
      <c r="A30" s="1"/>
      <c r="B30" s="1"/>
    </row>
    <row r="31" spans="1:5" ht="15.75" thickBot="1">
      <c r="A31" s="22" t="s">
        <v>463</v>
      </c>
      <c r="B31" s="23"/>
    </row>
    <row r="33" spans="1:5" s="9" customFormat="1" ht="15.75" thickBot="1">
      <c r="A33"/>
      <c r="B33" t="s">
        <v>355</v>
      </c>
      <c r="C33"/>
      <c r="D33"/>
      <c r="E33" s="19">
        <v>45398905</v>
      </c>
    </row>
    <row r="34" spans="1:5" s="9" customFormat="1" ht="15.75" thickBot="1">
      <c r="B34" s="20" t="s">
        <v>454</v>
      </c>
      <c r="C34" s="21"/>
      <c r="E34" s="6">
        <f>SUM(E33)</f>
        <v>45398905</v>
      </c>
    </row>
    <row r="35" spans="1:5" s="9" customFormat="1">
      <c r="E35" s="2"/>
    </row>
    <row r="36" spans="1:5" s="9" customFormat="1" ht="15.75" thickBot="1">
      <c r="E36" s="2"/>
    </row>
    <row r="37" spans="1:5" ht="15.75" thickBot="1">
      <c r="B37" s="20" t="s">
        <v>9</v>
      </c>
      <c r="C37" s="21"/>
      <c r="E37" s="7">
        <f>+E22-E29-E34</f>
        <v>203962178.82475197</v>
      </c>
    </row>
    <row r="38" spans="1:5" s="9" customFormat="1">
      <c r="B38" s="10"/>
      <c r="C38" s="10"/>
      <c r="E38" s="11"/>
    </row>
    <row r="39" spans="1:5" ht="15.75" thickBot="1"/>
    <row r="40" spans="1:5" ht="15.75" thickBot="1">
      <c r="A40" s="22" t="s">
        <v>419</v>
      </c>
      <c r="B40" s="23"/>
    </row>
    <row r="41" spans="1:5">
      <c r="B41" s="8" t="s">
        <v>416</v>
      </c>
      <c r="E41" s="17">
        <f>+'SUMAS Y SALDOS'!F345+'SUMAS Y SALDOS'!F351</f>
        <v>58142439.759999998</v>
      </c>
    </row>
    <row r="42" spans="1:5" ht="15.75" thickBot="1">
      <c r="B42" s="8" t="s">
        <v>417</v>
      </c>
      <c r="E42" s="17">
        <f>((+'SUMAS Y SALDOS'!F346+'SUMAS Y SALDOS'!F347)*0.6016)+'SUMAS Y SALDOS'!F353+'SUMAS Y SALDOS'!F366</f>
        <v>10459587.824751999</v>
      </c>
    </row>
    <row r="43" spans="1:5" ht="15.75" thickBot="1">
      <c r="B43" s="20" t="s">
        <v>447</v>
      </c>
      <c r="C43" s="21"/>
      <c r="E43" s="7">
        <f>SUM(E41:E42)</f>
        <v>68602027.584751993</v>
      </c>
    </row>
    <row r="44" spans="1:5" ht="15.75" thickBot="1"/>
    <row r="45" spans="1:5" ht="15.75" thickBot="1">
      <c r="A45" s="22" t="s">
        <v>418</v>
      </c>
      <c r="B45" s="23"/>
    </row>
    <row r="46" spans="1:5">
      <c r="A46" s="1"/>
      <c r="B46" s="1" t="s">
        <v>420</v>
      </c>
      <c r="E46" s="17">
        <f>+'SUMAS Y SALDOS'!F364</f>
        <v>1639200</v>
      </c>
    </row>
    <row r="47" spans="1:5">
      <c r="A47" s="1"/>
      <c r="B47" s="1" t="s">
        <v>421</v>
      </c>
      <c r="E47" s="17">
        <f>+'SUMAS Y SALDOS'!F365</f>
        <v>3990603.14</v>
      </c>
    </row>
    <row r="48" spans="1:5" ht="15.75" thickBot="1">
      <c r="A48" s="1"/>
      <c r="B48" s="1" t="s">
        <v>422</v>
      </c>
      <c r="E48" s="17">
        <f>+'SUMAS Y SALDOS'!F405</f>
        <v>3143413</v>
      </c>
    </row>
    <row r="49" spans="1:5" ht="15.75" thickBot="1">
      <c r="A49" s="1"/>
      <c r="B49" s="20" t="s">
        <v>448</v>
      </c>
      <c r="C49" s="21"/>
      <c r="E49" s="7">
        <f>SUM(E46:E48)</f>
        <v>8773216.1400000006</v>
      </c>
    </row>
    <row r="50" spans="1:5" ht="15.75" thickBot="1"/>
    <row r="51" spans="1:5" ht="15.75" thickBot="1">
      <c r="A51" s="22" t="s">
        <v>310</v>
      </c>
      <c r="B51" s="23"/>
    </row>
    <row r="52" spans="1:5">
      <c r="A52" s="1"/>
      <c r="B52" s="8" t="s">
        <v>313</v>
      </c>
      <c r="E52" s="17">
        <f>+'SUMAS Y SALDOS'!F376</f>
        <v>6380247.1600000001</v>
      </c>
    </row>
    <row r="53" spans="1:5">
      <c r="A53" s="1"/>
      <c r="B53" s="8" t="s">
        <v>314</v>
      </c>
      <c r="E53" s="17">
        <f>+'SUMAS Y SALDOS'!F377</f>
        <v>3184400</v>
      </c>
    </row>
    <row r="54" spans="1:5">
      <c r="A54" s="1"/>
      <c r="B54" s="8" t="s">
        <v>315</v>
      </c>
      <c r="E54" s="17">
        <f>+'SUMAS Y SALDOS'!F378</f>
        <v>85735.44</v>
      </c>
    </row>
    <row r="55" spans="1:5">
      <c r="A55" s="1"/>
      <c r="B55" s="8" t="s">
        <v>423</v>
      </c>
      <c r="E55" s="17">
        <f>+'SUMAS Y SALDOS'!F382+'SUMAS Y SALDOS'!F379</f>
        <v>1755475.79</v>
      </c>
    </row>
    <row r="56" spans="1:5">
      <c r="A56" s="1"/>
      <c r="B56" s="8" t="s">
        <v>324</v>
      </c>
      <c r="E56" s="17">
        <f>+'SUMAS Y SALDOS'!F387+'SUMAS Y SALDOS'!F389</f>
        <v>59937.58</v>
      </c>
    </row>
    <row r="57" spans="1:5">
      <c r="A57" s="1"/>
      <c r="B57" s="8" t="s">
        <v>317</v>
      </c>
      <c r="E57" s="17">
        <f>+'SUMAS Y SALDOS'!F380+'SUMAS Y SALDOS'!F381</f>
        <v>12039010.48</v>
      </c>
    </row>
    <row r="58" spans="1:5">
      <c r="A58" s="1"/>
      <c r="B58" s="8" t="s">
        <v>322</v>
      </c>
      <c r="E58" s="17">
        <f>+'SUMAS Y SALDOS'!F385</f>
        <v>0</v>
      </c>
    </row>
    <row r="59" spans="1:5" ht="15.75" thickBot="1">
      <c r="A59" s="1"/>
      <c r="B59" s="8" t="s">
        <v>321</v>
      </c>
      <c r="E59" s="17">
        <f>+'SUMAS Y SALDOS'!F384</f>
        <v>559752.06000000006</v>
      </c>
    </row>
    <row r="60" spans="1:5" ht="15.75" thickBot="1">
      <c r="A60" s="1"/>
      <c r="B60" s="20" t="s">
        <v>446</v>
      </c>
      <c r="C60" s="21"/>
      <c r="E60" s="7">
        <f>SUM(E52:E59)</f>
        <v>24064558.510000002</v>
      </c>
    </row>
    <row r="61" spans="1:5" ht="15.75" thickBot="1"/>
    <row r="62" spans="1:5" ht="15.75" thickBot="1">
      <c r="A62" s="22" t="s">
        <v>329</v>
      </c>
      <c r="B62" s="23"/>
    </row>
    <row r="63" spans="1:5">
      <c r="A63" s="1"/>
      <c r="B63" s="8" t="s">
        <v>330</v>
      </c>
      <c r="E63" s="17">
        <v>3255000</v>
      </c>
    </row>
    <row r="64" spans="1:5">
      <c r="A64" s="1"/>
      <c r="B64" s="8" t="s">
        <v>424</v>
      </c>
      <c r="E64" s="17">
        <f>+'SUMAS Y SALDOS'!F395</f>
        <v>1050431.4099999999</v>
      </c>
    </row>
    <row r="65" spans="1:5">
      <c r="A65" s="1"/>
      <c r="B65" s="8" t="s">
        <v>332</v>
      </c>
      <c r="E65" s="17">
        <f>+'SUMAS Y SALDOS'!F396</f>
        <v>0</v>
      </c>
    </row>
    <row r="66" spans="1:5">
      <c r="A66" s="1"/>
      <c r="B66" s="8" t="s">
        <v>333</v>
      </c>
      <c r="E66" s="17">
        <f>+'SUMAS Y SALDOS'!F397</f>
        <v>1448085.38</v>
      </c>
    </row>
    <row r="67" spans="1:5">
      <c r="A67" s="1"/>
      <c r="B67" s="8" t="s">
        <v>335</v>
      </c>
      <c r="E67" s="17">
        <f>+'SUMAS Y SALDOS'!F399</f>
        <v>54933.38</v>
      </c>
    </row>
    <row r="68" spans="1:5">
      <c r="A68" s="1"/>
      <c r="B68" s="8" t="s">
        <v>425</v>
      </c>
      <c r="E68" s="17">
        <f>+'SUMAS Y SALDOS'!F401</f>
        <v>4276157.12</v>
      </c>
    </row>
    <row r="69" spans="1:5">
      <c r="A69" s="1"/>
      <c r="B69" s="8" t="s">
        <v>426</v>
      </c>
      <c r="E69" s="17">
        <f>+'SUMAS Y SALDOS'!F402+'SUMAS Y SALDOS'!F403</f>
        <v>552237.18999999994</v>
      </c>
    </row>
    <row r="70" spans="1:5" ht="15.75" thickBot="1">
      <c r="A70" s="1"/>
      <c r="B70" s="8" t="s">
        <v>427</v>
      </c>
      <c r="E70" s="17">
        <f>+'SUMAS Y SALDOS'!F398+'SUMAS Y SALDOS'!F400+'SUMAS Y SALDOS'!F339</f>
        <v>1284169.67</v>
      </c>
    </row>
    <row r="71" spans="1:5" ht="15.75" thickBot="1">
      <c r="A71" s="1"/>
      <c r="B71" s="20" t="s">
        <v>445</v>
      </c>
      <c r="C71" s="21"/>
      <c r="E71" s="7">
        <f>SUM(E63:E70)</f>
        <v>11921014.149999999</v>
      </c>
    </row>
    <row r="72" spans="1:5" ht="15.75" thickBot="1"/>
    <row r="73" spans="1:5" ht="15.75" thickBot="1">
      <c r="A73" s="22" t="s">
        <v>428</v>
      </c>
      <c r="B73" s="23"/>
    </row>
    <row r="74" spans="1:5">
      <c r="A74" s="1"/>
      <c r="B74" s="8" t="s">
        <v>345</v>
      </c>
      <c r="E74" s="17">
        <f>+'SUMAS Y SALDOS'!F412</f>
        <v>97785</v>
      </c>
    </row>
    <row r="75" spans="1:5">
      <c r="A75" s="1"/>
      <c r="B75" s="8" t="s">
        <v>346</v>
      </c>
      <c r="E75" s="17">
        <f>+'SUMAS Y SALDOS'!F413</f>
        <v>1197499.19</v>
      </c>
    </row>
    <row r="76" spans="1:5">
      <c r="A76" s="1"/>
      <c r="B76" s="8" t="s">
        <v>429</v>
      </c>
      <c r="E76" s="17">
        <f>+'SUMAS Y SALDOS'!F414</f>
        <v>535977.73</v>
      </c>
    </row>
    <row r="77" spans="1:5">
      <c r="A77" s="1"/>
      <c r="B77" s="8" t="s">
        <v>430</v>
      </c>
      <c r="E77" s="17">
        <f>+'SUMAS Y SALDOS'!F415+'SUMAS Y SALDOS'!F416+'SUMAS Y SALDOS'!F417</f>
        <v>441631.81</v>
      </c>
    </row>
    <row r="78" spans="1:5" ht="15.75" thickBot="1">
      <c r="A78" s="1"/>
      <c r="B78" s="8" t="s">
        <v>357</v>
      </c>
      <c r="E78" s="17">
        <f>+'SUMAS Y SALDOS'!F425</f>
        <v>411147.2</v>
      </c>
    </row>
    <row r="79" spans="1:5" ht="15.75" thickBot="1">
      <c r="A79" s="1"/>
      <c r="B79" s="20" t="s">
        <v>442</v>
      </c>
      <c r="C79" s="21"/>
      <c r="E79" s="7">
        <f>SUM(E74:E78)</f>
        <v>2684040.9300000002</v>
      </c>
    </row>
    <row r="80" spans="1:5" ht="15.75" thickBot="1"/>
    <row r="81" spans="1:5" ht="15.75" thickBot="1">
      <c r="A81" s="22" t="s">
        <v>431</v>
      </c>
      <c r="B81" s="23"/>
    </row>
    <row r="82" spans="1:5">
      <c r="A82" s="1"/>
      <c r="B82" s="8" t="s">
        <v>432</v>
      </c>
      <c r="E82" s="17">
        <f>+'SUMAS Y SALDOS'!F459</f>
        <v>1363949.61</v>
      </c>
    </row>
    <row r="83" spans="1:5">
      <c r="A83" s="1"/>
      <c r="B83" s="8" t="s">
        <v>433</v>
      </c>
      <c r="E83" s="17">
        <f>+'SUMAS Y SALDOS'!F448</f>
        <v>49943.38</v>
      </c>
    </row>
    <row r="84" spans="1:5">
      <c r="A84" s="1"/>
      <c r="B84" s="8" t="s">
        <v>434</v>
      </c>
      <c r="E84" s="17">
        <f>+'SUMAS Y SALDOS'!F449</f>
        <v>0</v>
      </c>
    </row>
    <row r="85" spans="1:5">
      <c r="A85" s="1"/>
      <c r="B85" s="8" t="s">
        <v>435</v>
      </c>
      <c r="E85" s="17">
        <f>+'SUMAS Y SALDOS'!F451</f>
        <v>126656</v>
      </c>
    </row>
    <row r="86" spans="1:5" ht="15.75" thickBot="1">
      <c r="B86" s="8" t="s">
        <v>436</v>
      </c>
      <c r="E86" s="17">
        <f>+'SUMAS Y SALDOS'!F450+'SUMAS Y SALDOS'!F453</f>
        <v>0</v>
      </c>
    </row>
    <row r="87" spans="1:5" ht="15.75" thickBot="1">
      <c r="B87" s="20" t="s">
        <v>443</v>
      </c>
      <c r="C87" s="21"/>
      <c r="E87" s="7">
        <f>SUM(E82:E86)</f>
        <v>1540548.99</v>
      </c>
    </row>
    <row r="88" spans="1:5" s="9" customFormat="1">
      <c r="B88" s="10"/>
      <c r="C88" s="10"/>
      <c r="E88" s="11"/>
    </row>
    <row r="89" spans="1:5" s="9" customFormat="1" ht="15.75" thickBot="1">
      <c r="B89" s="10"/>
      <c r="C89" s="10"/>
      <c r="E89" s="11"/>
    </row>
    <row r="90" spans="1:5" s="9" customFormat="1" ht="15.75" thickBot="1">
      <c r="B90" s="20" t="s">
        <v>457</v>
      </c>
      <c r="C90" s="21"/>
      <c r="E90" s="7">
        <f>+E87+E79+E71+E60+E49+E43</f>
        <v>117585406.30475199</v>
      </c>
    </row>
    <row r="91" spans="1:5" s="9" customFormat="1">
      <c r="B91" s="10"/>
      <c r="C91" s="10"/>
      <c r="E91" s="11"/>
    </row>
    <row r="92" spans="1:5" s="9" customFormat="1" ht="15.75" thickBot="1">
      <c r="B92" s="10"/>
      <c r="C92" s="10"/>
      <c r="E92" s="11"/>
    </row>
    <row r="93" spans="1:5" s="9" customFormat="1" ht="19.5" thickBot="1">
      <c r="B93" s="26" t="s">
        <v>458</v>
      </c>
      <c r="C93" s="27"/>
      <c r="D93" s="12"/>
      <c r="E93" s="13">
        <f>+E37-E90</f>
        <v>86376772.519999981</v>
      </c>
    </row>
    <row r="94" spans="1:5" s="9" customFormat="1">
      <c r="B94" s="10"/>
      <c r="C94" s="10"/>
      <c r="E94" s="11"/>
    </row>
    <row r="95" spans="1:5" ht="15.75" thickBot="1"/>
    <row r="96" spans="1:5" ht="15.75" thickBot="1">
      <c r="A96" s="22" t="s">
        <v>437</v>
      </c>
      <c r="B96" s="23"/>
    </row>
    <row r="97" spans="1:5">
      <c r="B97" t="s">
        <v>438</v>
      </c>
      <c r="E97" s="17">
        <f>+'SUMAS Y SALDOS'!F421</f>
        <v>0</v>
      </c>
    </row>
    <row r="98" spans="1:5">
      <c r="B98" t="s">
        <v>439</v>
      </c>
      <c r="E98" s="17">
        <f>+'SUMAS Y SALDOS'!F424</f>
        <v>4469361.0199999996</v>
      </c>
    </row>
    <row r="99" spans="1:5">
      <c r="B99" t="s">
        <v>64</v>
      </c>
      <c r="E99" s="17">
        <f>+'SUMAS Y SALDOS'!F429+'SUMAS Y SALDOS'!F430+'SUMAS Y SALDOS'!F432</f>
        <v>53465.39</v>
      </c>
    </row>
    <row r="100" spans="1:5">
      <c r="B100" t="s">
        <v>440</v>
      </c>
      <c r="E100" s="17">
        <f>+'SUMAS Y SALDOS'!F452</f>
        <v>281458.09000000003</v>
      </c>
    </row>
    <row r="101" spans="1:5" ht="15.75" thickBot="1">
      <c r="B101" t="s">
        <v>441</v>
      </c>
      <c r="E101" s="17">
        <f>+'SUMAS Y SALDOS'!F426+'SUMAS Y SALDOS'!F427+'SUMAS Y SALDOS'!F428</f>
        <v>0</v>
      </c>
    </row>
    <row r="102" spans="1:5" ht="15.75" thickBot="1">
      <c r="B102" s="20" t="s">
        <v>444</v>
      </c>
      <c r="C102" s="21"/>
      <c r="E102" s="7">
        <f>SUM(E97:E101)</f>
        <v>4804284.4999999991</v>
      </c>
    </row>
    <row r="103" spans="1:5" ht="15.75" thickBot="1"/>
    <row r="104" spans="1:5" ht="15.75" thickBot="1">
      <c r="A104" s="22" t="s">
        <v>451</v>
      </c>
      <c r="B104" s="23"/>
    </row>
    <row r="105" spans="1:5">
      <c r="A105" s="1"/>
      <c r="B105" s="8" t="s">
        <v>452</v>
      </c>
      <c r="E105" s="17">
        <f>+'SUMAS Y SALDOS'!F354</f>
        <v>2071844.19</v>
      </c>
    </row>
    <row r="106" spans="1:5" ht="15.75" thickBot="1">
      <c r="A106" s="1"/>
      <c r="B106" s="8" t="s">
        <v>453</v>
      </c>
      <c r="E106" s="17"/>
    </row>
    <row r="107" spans="1:5" ht="15.75" thickBot="1">
      <c r="A107" s="1"/>
      <c r="B107" s="20" t="s">
        <v>448</v>
      </c>
      <c r="C107" s="21"/>
      <c r="E107" s="7">
        <f>SUM(E105:E106)</f>
        <v>2071844.19</v>
      </c>
    </row>
    <row r="109" spans="1:5" ht="15.75" thickBot="1"/>
    <row r="110" spans="1:5" ht="19.5" thickBot="1">
      <c r="B110" s="26" t="s">
        <v>459</v>
      </c>
      <c r="C110" s="27"/>
      <c r="D110" s="12"/>
      <c r="E110" s="13">
        <f>+E93-E102-E107</f>
        <v>79500643.829999983</v>
      </c>
    </row>
  </sheetData>
  <mergeCells count="29">
    <mergeCell ref="B110:C110"/>
    <mergeCell ref="A104:B104"/>
    <mergeCell ref="B107:C107"/>
    <mergeCell ref="B29:C29"/>
    <mergeCell ref="B79:C79"/>
    <mergeCell ref="B87:C87"/>
    <mergeCell ref="A96:B96"/>
    <mergeCell ref="B102:C102"/>
    <mergeCell ref="A81:B81"/>
    <mergeCell ref="A73:B73"/>
    <mergeCell ref="B90:C90"/>
    <mergeCell ref="B93:C93"/>
    <mergeCell ref="B34:C34"/>
    <mergeCell ref="B8:C8"/>
    <mergeCell ref="A11:B11"/>
    <mergeCell ref="A1:B1"/>
    <mergeCell ref="A40:B40"/>
    <mergeCell ref="B71:C71"/>
    <mergeCell ref="A62:B62"/>
    <mergeCell ref="B43:C43"/>
    <mergeCell ref="B49:C49"/>
    <mergeCell ref="B60:C60"/>
    <mergeCell ref="A51:B51"/>
    <mergeCell ref="A45:B45"/>
    <mergeCell ref="B37:C37"/>
    <mergeCell ref="B22:C22"/>
    <mergeCell ref="B19:C19"/>
    <mergeCell ref="A24:B24"/>
    <mergeCell ref="A31:B31"/>
  </mergeCells>
  <pageMargins left="0.70866141732283472" right="0.70866141732283472" top="0.74803149606299213" bottom="0.74803149606299213" header="0.31496062992125984" footer="0.31496062992125984"/>
  <pageSetup scale="27" fitToHeight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2"/>
  <sheetViews>
    <sheetView workbookViewId="0">
      <pane xSplit="2" ySplit="1" topLeftCell="C371" activePane="bottomRight" state="frozen"/>
      <selection pane="topRight" activeCell="C1" sqref="C1"/>
      <selection pane="bottomLeft" activeCell="A2" sqref="A2"/>
      <selection pane="bottomRight" activeCell="F387" sqref="F387"/>
    </sheetView>
  </sheetViews>
  <sheetFormatPr baseColWidth="10" defaultRowHeight="15"/>
  <cols>
    <col min="1" max="1" width="20.85546875" customWidth="1"/>
    <col min="2" max="2" width="35.85546875" customWidth="1"/>
    <col min="3" max="7" width="29.42578125" customWidth="1"/>
  </cols>
  <sheetData>
    <row r="1" spans="1:7">
      <c r="D1" s="5" t="s">
        <v>410</v>
      </c>
      <c r="E1" s="5" t="s">
        <v>411</v>
      </c>
      <c r="F1" s="5" t="s">
        <v>412</v>
      </c>
    </row>
    <row r="2" spans="1:7">
      <c r="A2" s="15">
        <v>1</v>
      </c>
      <c r="B2" s="14" t="s">
        <v>14</v>
      </c>
      <c r="C2" s="16"/>
      <c r="D2" s="16"/>
      <c r="E2" s="16"/>
      <c r="F2" s="16"/>
      <c r="G2" s="16"/>
    </row>
    <row r="3" spans="1:7">
      <c r="A3" s="15">
        <v>11</v>
      </c>
      <c r="B3" s="14" t="s">
        <v>15</v>
      </c>
      <c r="C3" s="16"/>
      <c r="D3" s="16"/>
      <c r="E3" s="16"/>
      <c r="F3" s="16"/>
      <c r="G3" s="16"/>
    </row>
    <row r="4" spans="1:7">
      <c r="A4" s="15">
        <v>1101</v>
      </c>
      <c r="B4" s="14" t="s">
        <v>16</v>
      </c>
      <c r="C4" s="16"/>
      <c r="D4" s="16"/>
      <c r="E4" s="16"/>
      <c r="F4" s="16"/>
      <c r="G4" s="16"/>
    </row>
    <row r="5" spans="1:7">
      <c r="A5" s="15">
        <v>110101</v>
      </c>
      <c r="B5" s="14" t="s">
        <v>11</v>
      </c>
      <c r="C5" s="16"/>
      <c r="D5" s="16"/>
      <c r="E5" s="16"/>
      <c r="F5" s="16"/>
      <c r="G5" s="16"/>
    </row>
    <row r="6" spans="1:7">
      <c r="A6" s="15">
        <v>110101001</v>
      </c>
      <c r="B6" s="14" t="s">
        <v>17</v>
      </c>
      <c r="C6" s="16">
        <v>12728901.630000001</v>
      </c>
      <c r="D6" s="16">
        <v>293489496</v>
      </c>
      <c r="E6" s="16">
        <v>298206475.63999999</v>
      </c>
      <c r="F6" s="16">
        <v>-4716979.6399999997</v>
      </c>
      <c r="G6" s="16">
        <v>8011921.9900000002</v>
      </c>
    </row>
    <row r="7" spans="1:7">
      <c r="A7" s="15">
        <v>110101002</v>
      </c>
      <c r="B7" s="14" t="s">
        <v>18</v>
      </c>
      <c r="C7" s="16">
        <v>47567826.5</v>
      </c>
      <c r="D7" s="16">
        <v>8972500</v>
      </c>
      <c r="E7" s="16">
        <v>1328000</v>
      </c>
      <c r="F7" s="16">
        <v>7644500</v>
      </c>
      <c r="G7" s="16">
        <v>55212326.5</v>
      </c>
    </row>
    <row r="8" spans="1:7">
      <c r="A8" s="14"/>
      <c r="B8" s="14" t="s">
        <v>19</v>
      </c>
      <c r="C8" s="16">
        <v>60296728.130000003</v>
      </c>
      <c r="D8" s="16">
        <v>302461996</v>
      </c>
      <c r="E8" s="16">
        <v>299534475.63999999</v>
      </c>
      <c r="F8" s="16">
        <v>2927520.36</v>
      </c>
      <c r="G8" s="16">
        <v>63224248.490000002</v>
      </c>
    </row>
    <row r="9" spans="1:7">
      <c r="A9" s="14"/>
      <c r="B9" s="14"/>
      <c r="C9" s="16"/>
      <c r="D9" s="16"/>
      <c r="E9" s="16"/>
      <c r="F9" s="16"/>
      <c r="G9" s="16"/>
    </row>
    <row r="10" spans="1:7">
      <c r="A10" s="15">
        <v>110102</v>
      </c>
      <c r="B10" s="14" t="s">
        <v>20</v>
      </c>
      <c r="C10" s="16"/>
      <c r="D10" s="16"/>
      <c r="E10" s="16"/>
      <c r="F10" s="16"/>
      <c r="G10" s="16"/>
    </row>
    <row r="11" spans="1:7">
      <c r="A11" s="15">
        <v>110102001</v>
      </c>
      <c r="B11" s="14" t="s">
        <v>21</v>
      </c>
      <c r="C11" s="16">
        <v>641047.62</v>
      </c>
      <c r="D11" s="16">
        <v>0</v>
      </c>
      <c r="E11" s="16">
        <v>0</v>
      </c>
      <c r="F11" s="16">
        <v>0</v>
      </c>
      <c r="G11" s="16">
        <v>641047.62</v>
      </c>
    </row>
    <row r="12" spans="1:7">
      <c r="A12" s="14"/>
      <c r="B12" s="14" t="s">
        <v>22</v>
      </c>
      <c r="C12" s="16">
        <v>641047.62</v>
      </c>
      <c r="D12" s="16">
        <v>0</v>
      </c>
      <c r="E12" s="16">
        <v>0</v>
      </c>
      <c r="F12" s="16">
        <v>0</v>
      </c>
      <c r="G12" s="16">
        <v>641047.62</v>
      </c>
    </row>
    <row r="13" spans="1:7">
      <c r="A13" s="14"/>
      <c r="B13" s="14"/>
      <c r="C13" s="16"/>
      <c r="D13" s="16"/>
      <c r="E13" s="16"/>
      <c r="F13" s="16"/>
      <c r="G13" s="16"/>
    </row>
    <row r="14" spans="1:7">
      <c r="A14" s="15">
        <v>110103</v>
      </c>
      <c r="B14" s="14" t="s">
        <v>10</v>
      </c>
      <c r="C14" s="16"/>
      <c r="D14" s="16"/>
      <c r="E14" s="16"/>
      <c r="F14" s="16"/>
      <c r="G14" s="16"/>
    </row>
    <row r="15" spans="1:7">
      <c r="A15" s="15">
        <v>110103001</v>
      </c>
      <c r="B15" s="14" t="s">
        <v>23</v>
      </c>
      <c r="C15" s="16">
        <v>-1227696.02</v>
      </c>
      <c r="D15" s="16">
        <v>188030473.22</v>
      </c>
      <c r="E15" s="16">
        <v>181905075.53999999</v>
      </c>
      <c r="F15" s="16">
        <v>6125397.6799999997</v>
      </c>
      <c r="G15" s="16">
        <v>4897701.66</v>
      </c>
    </row>
    <row r="16" spans="1:7">
      <c r="A16" s="15">
        <v>110103002</v>
      </c>
      <c r="B16" s="14" t="s">
        <v>24</v>
      </c>
      <c r="C16" s="16">
        <v>5480349.1600000001</v>
      </c>
      <c r="D16" s="16">
        <v>117846106.16</v>
      </c>
      <c r="E16" s="16">
        <v>129235901.97</v>
      </c>
      <c r="F16" s="16">
        <v>-11389795.810000001</v>
      </c>
      <c r="G16" s="16">
        <v>-5909446.6500000004</v>
      </c>
    </row>
    <row r="17" spans="1:7">
      <c r="A17" s="15">
        <v>110103003</v>
      </c>
      <c r="B17" s="14" t="s">
        <v>25</v>
      </c>
      <c r="C17" s="16">
        <v>7130645.7199999997</v>
      </c>
      <c r="D17" s="16">
        <v>42184847.359999999</v>
      </c>
      <c r="E17" s="16">
        <v>45985624.420000002</v>
      </c>
      <c r="F17" s="16">
        <v>-3800777.06</v>
      </c>
      <c r="G17" s="16">
        <v>3329868.66</v>
      </c>
    </row>
    <row r="18" spans="1:7">
      <c r="A18" s="15">
        <v>110103004</v>
      </c>
      <c r="B18" s="14" t="s">
        <v>26</v>
      </c>
      <c r="C18" s="16">
        <v>5180505.01</v>
      </c>
      <c r="D18" s="16">
        <v>72237006.340000004</v>
      </c>
      <c r="E18" s="16">
        <v>70819711.400000006</v>
      </c>
      <c r="F18" s="16">
        <v>1417294.94</v>
      </c>
      <c r="G18" s="16">
        <v>6597799.9500000002</v>
      </c>
    </row>
    <row r="19" spans="1:7">
      <c r="A19" s="15">
        <v>110103005</v>
      </c>
      <c r="B19" s="14" t="s">
        <v>27</v>
      </c>
      <c r="C19" s="16">
        <v>14041510.689999999</v>
      </c>
      <c r="D19" s="16">
        <v>157326981.63</v>
      </c>
      <c r="E19" s="16">
        <v>173229917.80000001</v>
      </c>
      <c r="F19" s="16">
        <v>-15902936.17</v>
      </c>
      <c r="G19" s="16">
        <v>-1861425.48</v>
      </c>
    </row>
    <row r="20" spans="1:7">
      <c r="A20" s="15">
        <v>110103006</v>
      </c>
      <c r="B20" s="14" t="s">
        <v>28</v>
      </c>
      <c r="C20" s="16">
        <v>-41108399.729999997</v>
      </c>
      <c r="D20" s="16">
        <v>52264756.759999998</v>
      </c>
      <c r="E20" s="16">
        <v>41511135</v>
      </c>
      <c r="F20" s="16">
        <v>10753621.76</v>
      </c>
      <c r="G20" s="16">
        <v>-30354777.969999999</v>
      </c>
    </row>
    <row r="21" spans="1:7">
      <c r="A21" s="15">
        <v>110103007</v>
      </c>
      <c r="B21" s="14" t="s">
        <v>29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>
      <c r="A22" s="15">
        <v>110103008</v>
      </c>
      <c r="B22" s="14" t="s">
        <v>30</v>
      </c>
      <c r="C22" s="16">
        <v>-7518173.0199999996</v>
      </c>
      <c r="D22" s="16">
        <v>6703900</v>
      </c>
      <c r="E22" s="16">
        <v>4360781.32</v>
      </c>
      <c r="F22" s="16">
        <v>2343118.6800000002</v>
      </c>
      <c r="G22" s="16">
        <v>-5175054.34</v>
      </c>
    </row>
    <row r="23" spans="1:7">
      <c r="A23" s="15">
        <v>110103009</v>
      </c>
      <c r="B23" s="14" t="s">
        <v>31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>
      <c r="A24" s="15">
        <v>110103010</v>
      </c>
      <c r="B24" s="14" t="s">
        <v>32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>
      <c r="A25" s="15">
        <v>110103011</v>
      </c>
      <c r="B25" s="14" t="s">
        <v>33</v>
      </c>
      <c r="C25" s="16">
        <v>1547565.56</v>
      </c>
      <c r="D25" s="16">
        <v>16323954.48</v>
      </c>
      <c r="E25" s="16">
        <v>14923351.9</v>
      </c>
      <c r="F25" s="16">
        <v>1400602.58</v>
      </c>
      <c r="G25" s="16">
        <v>2948168.14</v>
      </c>
    </row>
    <row r="26" spans="1:7">
      <c r="A26" s="15">
        <v>110103012</v>
      </c>
      <c r="B26" s="14" t="s">
        <v>455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>
      <c r="A27" s="14"/>
      <c r="B27" s="14" t="s">
        <v>34</v>
      </c>
      <c r="C27" s="16">
        <v>-16473692.630000001</v>
      </c>
      <c r="D27" s="16">
        <v>652918025.95000005</v>
      </c>
      <c r="E27" s="16">
        <v>661971499.35000002</v>
      </c>
      <c r="F27" s="16">
        <v>-9053473.4000000004</v>
      </c>
      <c r="G27" s="16">
        <v>-25527166.030000001</v>
      </c>
    </row>
    <row r="28" spans="1:7">
      <c r="A28" s="14"/>
      <c r="B28" s="14"/>
      <c r="C28" s="16"/>
      <c r="D28" s="16"/>
      <c r="E28" s="16"/>
      <c r="F28" s="16"/>
      <c r="G28" s="16"/>
    </row>
    <row r="29" spans="1:7">
      <c r="A29" s="15">
        <v>110104</v>
      </c>
      <c r="B29" s="14" t="s">
        <v>35</v>
      </c>
      <c r="C29" s="16"/>
      <c r="D29" s="16"/>
      <c r="E29" s="16"/>
      <c r="F29" s="16"/>
      <c r="G29" s="16"/>
    </row>
    <row r="30" spans="1:7">
      <c r="A30" s="15">
        <v>110104001</v>
      </c>
      <c r="B30" s="14" t="s">
        <v>36</v>
      </c>
      <c r="C30" s="16">
        <v>3479441.45</v>
      </c>
      <c r="D30" s="16">
        <v>5370000</v>
      </c>
      <c r="E30" s="16">
        <v>0</v>
      </c>
      <c r="F30" s="16">
        <v>5370000</v>
      </c>
      <c r="G30" s="16">
        <v>8849441.4499999993</v>
      </c>
    </row>
    <row r="31" spans="1:7">
      <c r="A31" s="15">
        <v>110104002</v>
      </c>
      <c r="B31" s="14" t="s">
        <v>37</v>
      </c>
      <c r="C31" s="16">
        <v>272292290.97000003</v>
      </c>
      <c r="D31" s="16">
        <v>456467635.39999998</v>
      </c>
      <c r="E31" s="16">
        <v>474863847.50999999</v>
      </c>
      <c r="F31" s="16">
        <v>-18396212.109999999</v>
      </c>
      <c r="G31" s="16">
        <v>253896078.86000001</v>
      </c>
    </row>
    <row r="32" spans="1:7">
      <c r="A32" s="15">
        <v>110104003</v>
      </c>
      <c r="B32" s="14" t="s">
        <v>38</v>
      </c>
      <c r="C32" s="16">
        <v>4715286.32</v>
      </c>
      <c r="D32" s="16">
        <v>0</v>
      </c>
      <c r="E32" s="16">
        <v>0</v>
      </c>
      <c r="F32" s="16">
        <v>0</v>
      </c>
      <c r="G32" s="16">
        <v>4715286.32</v>
      </c>
    </row>
    <row r="33" spans="1:7">
      <c r="A33" s="14"/>
      <c r="B33" s="14" t="s">
        <v>39</v>
      </c>
      <c r="C33" s="16">
        <v>280487018.74000001</v>
      </c>
      <c r="D33" s="16">
        <v>461837635.39999998</v>
      </c>
      <c r="E33" s="16">
        <v>474863847.50999999</v>
      </c>
      <c r="F33" s="16">
        <v>-13026212.109999999</v>
      </c>
      <c r="G33" s="16">
        <v>267460806.63</v>
      </c>
    </row>
    <row r="34" spans="1:7">
      <c r="A34" s="14"/>
      <c r="B34" s="14" t="s">
        <v>40</v>
      </c>
      <c r="C34" s="16">
        <v>324951101.86000001</v>
      </c>
      <c r="D34" s="16">
        <v>1417217657.3499999</v>
      </c>
      <c r="E34" s="16">
        <v>1436369822.5</v>
      </c>
      <c r="F34" s="16">
        <v>-19152165.149999999</v>
      </c>
      <c r="G34" s="16">
        <v>305798936.70999998</v>
      </c>
    </row>
    <row r="35" spans="1:7">
      <c r="A35" s="14"/>
      <c r="B35" s="14"/>
      <c r="C35" s="16"/>
      <c r="D35" s="16"/>
      <c r="E35" s="16"/>
      <c r="F35" s="16"/>
      <c r="G35" s="16"/>
    </row>
    <row r="36" spans="1:7">
      <c r="A36" s="15">
        <v>1102</v>
      </c>
      <c r="B36" s="14" t="s">
        <v>41</v>
      </c>
      <c r="C36" s="16"/>
      <c r="D36" s="16"/>
      <c r="E36" s="16"/>
      <c r="F36" s="16"/>
      <c r="G36" s="16"/>
    </row>
    <row r="37" spans="1:7">
      <c r="A37" s="15">
        <v>110201</v>
      </c>
      <c r="B37" s="14" t="s">
        <v>42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</row>
    <row r="38" spans="1:7">
      <c r="A38" s="15">
        <v>110202</v>
      </c>
      <c r="B38" s="14" t="s">
        <v>43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</row>
    <row r="39" spans="1:7">
      <c r="A39" s="15">
        <v>110203</v>
      </c>
      <c r="B39" s="14" t="s">
        <v>460</v>
      </c>
      <c r="C39" s="16">
        <v>58788785.729999997</v>
      </c>
      <c r="D39" s="16">
        <v>8400000</v>
      </c>
      <c r="E39" s="16">
        <v>27530075.670000002</v>
      </c>
      <c r="F39" s="16">
        <v>-19130075.670000002</v>
      </c>
      <c r="G39" s="16">
        <v>39658710.060000002</v>
      </c>
    </row>
    <row r="40" spans="1:7">
      <c r="A40" s="15">
        <v>110204</v>
      </c>
      <c r="B40" s="14" t="s">
        <v>461</v>
      </c>
      <c r="C40" s="16">
        <v>-42537843.840000004</v>
      </c>
      <c r="D40" s="16">
        <v>0</v>
      </c>
      <c r="E40" s="16">
        <v>0</v>
      </c>
      <c r="F40" s="16">
        <v>0</v>
      </c>
      <c r="G40" s="16">
        <v>-42537843.840000004</v>
      </c>
    </row>
    <row r="41" spans="1:7">
      <c r="A41" s="15">
        <v>110205</v>
      </c>
      <c r="B41" s="14" t="s">
        <v>462</v>
      </c>
      <c r="C41" s="16">
        <v>91572751.310000002</v>
      </c>
      <c r="D41" s="16">
        <v>6500000</v>
      </c>
      <c r="E41" s="16">
        <v>0</v>
      </c>
      <c r="F41" s="16">
        <v>6500000</v>
      </c>
      <c r="G41" s="16">
        <v>98072751.310000002</v>
      </c>
    </row>
    <row r="42" spans="1:7">
      <c r="A42" s="14"/>
      <c r="B42" s="14" t="s">
        <v>44</v>
      </c>
      <c r="C42" s="16">
        <v>107823693.2</v>
      </c>
      <c r="D42" s="16">
        <v>14900000</v>
      </c>
      <c r="E42" s="16">
        <v>27530075.670000002</v>
      </c>
      <c r="F42" s="16">
        <v>-12630075.67</v>
      </c>
      <c r="G42" s="16">
        <v>95193617.530000001</v>
      </c>
    </row>
    <row r="43" spans="1:7">
      <c r="A43" s="14"/>
      <c r="B43" s="14"/>
      <c r="C43" s="16"/>
      <c r="D43" s="16"/>
      <c r="E43" s="16"/>
      <c r="F43" s="16"/>
      <c r="G43" s="16"/>
    </row>
    <row r="44" spans="1:7">
      <c r="A44" s="15">
        <v>1103</v>
      </c>
      <c r="B44" s="14" t="s">
        <v>45</v>
      </c>
      <c r="C44" s="16"/>
      <c r="D44" s="16"/>
      <c r="E44" s="16"/>
      <c r="F44" s="16"/>
      <c r="G44" s="16"/>
    </row>
    <row r="45" spans="1:7">
      <c r="A45" s="15">
        <v>110301</v>
      </c>
      <c r="B45" s="14" t="s">
        <v>46</v>
      </c>
      <c r="C45" s="16"/>
      <c r="D45" s="16"/>
      <c r="E45" s="16"/>
      <c r="F45" s="16"/>
      <c r="G45" s="16"/>
    </row>
    <row r="46" spans="1:7">
      <c r="A46" s="15">
        <v>110301001</v>
      </c>
      <c r="B46" s="14" t="s">
        <v>47</v>
      </c>
      <c r="C46" s="16">
        <v>1916412231.1099999</v>
      </c>
      <c r="D46" s="16">
        <v>1641213112.2</v>
      </c>
      <c r="E46" s="16">
        <v>1551044006.02</v>
      </c>
      <c r="F46" s="16">
        <v>90169106.180000007</v>
      </c>
      <c r="G46" s="16">
        <v>2006581337.29</v>
      </c>
    </row>
    <row r="47" spans="1:7">
      <c r="A47" s="14"/>
      <c r="B47" s="14" t="s">
        <v>48</v>
      </c>
      <c r="C47" s="16">
        <v>1916412231.1099999</v>
      </c>
      <c r="D47" s="16">
        <v>1641213112.2</v>
      </c>
      <c r="E47" s="16">
        <v>1551044006.02</v>
      </c>
      <c r="F47" s="16">
        <v>90169106.180000007</v>
      </c>
      <c r="G47" s="16">
        <v>2006581337.29</v>
      </c>
    </row>
    <row r="48" spans="1:7">
      <c r="A48" s="14"/>
      <c r="B48" s="14" t="s">
        <v>49</v>
      </c>
      <c r="C48" s="16">
        <v>1916412231.1099999</v>
      </c>
      <c r="D48" s="16">
        <v>1641213112.2</v>
      </c>
      <c r="E48" s="16">
        <v>1551044006.02</v>
      </c>
      <c r="F48" s="16">
        <v>90169106.180000007</v>
      </c>
      <c r="G48" s="16">
        <v>2006581337.29</v>
      </c>
    </row>
    <row r="49" spans="1:7">
      <c r="A49" s="14"/>
      <c r="B49" s="14"/>
      <c r="C49" s="16"/>
      <c r="D49" s="16"/>
      <c r="E49" s="16"/>
      <c r="F49" s="16"/>
      <c r="G49" s="16"/>
    </row>
    <row r="50" spans="1:7">
      <c r="A50" s="15">
        <v>1104</v>
      </c>
      <c r="B50" s="14" t="s">
        <v>50</v>
      </c>
      <c r="C50" s="16"/>
      <c r="D50" s="16"/>
      <c r="E50" s="16"/>
      <c r="F50" s="16"/>
      <c r="G50" s="16"/>
    </row>
    <row r="51" spans="1:7">
      <c r="A51" s="15">
        <v>110401</v>
      </c>
      <c r="B51" s="14" t="s">
        <v>51</v>
      </c>
      <c r="C51" s="16"/>
      <c r="D51" s="16"/>
      <c r="E51" s="16"/>
      <c r="F51" s="16"/>
      <c r="G51" s="16"/>
    </row>
    <row r="52" spans="1:7">
      <c r="A52" s="15">
        <v>110401001</v>
      </c>
      <c r="B52" s="14" t="s">
        <v>468</v>
      </c>
      <c r="C52" s="16">
        <v>-73180778.939999998</v>
      </c>
      <c r="D52" s="16">
        <v>119190858.70999999</v>
      </c>
      <c r="E52" s="16">
        <v>2851398.71</v>
      </c>
      <c r="F52" s="16">
        <v>116339460</v>
      </c>
      <c r="G52" s="16">
        <v>43158681.060000002</v>
      </c>
    </row>
    <row r="53" spans="1:7">
      <c r="A53" s="15">
        <v>110401008</v>
      </c>
      <c r="B53" s="14" t="s">
        <v>52</v>
      </c>
      <c r="C53" s="16">
        <v>111639.29</v>
      </c>
      <c r="D53" s="16">
        <v>0</v>
      </c>
      <c r="E53" s="16">
        <v>0</v>
      </c>
      <c r="F53" s="16">
        <v>0</v>
      </c>
      <c r="G53" s="16">
        <v>111639.29</v>
      </c>
    </row>
    <row r="54" spans="1:7">
      <c r="A54" s="15">
        <v>110401009</v>
      </c>
      <c r="B54" s="14" t="s">
        <v>53</v>
      </c>
      <c r="C54" s="16">
        <v>-40860806.659999996</v>
      </c>
      <c r="D54" s="16">
        <v>4876814.6100000003</v>
      </c>
      <c r="E54" s="16">
        <v>339102.15</v>
      </c>
      <c r="F54" s="16">
        <v>4537712.46</v>
      </c>
      <c r="G54" s="16">
        <v>-36323094.200000003</v>
      </c>
    </row>
    <row r="55" spans="1:7">
      <c r="A55" s="15">
        <v>110401010</v>
      </c>
      <c r="B55" s="14" t="s">
        <v>54</v>
      </c>
      <c r="C55" s="16">
        <v>36497096.340000004</v>
      </c>
      <c r="D55" s="16">
        <v>0</v>
      </c>
      <c r="E55" s="16">
        <v>0</v>
      </c>
      <c r="F55" s="16">
        <v>0</v>
      </c>
      <c r="G55" s="16">
        <v>36497096.340000004</v>
      </c>
    </row>
    <row r="56" spans="1:7">
      <c r="A56" s="15">
        <v>110401011</v>
      </c>
      <c r="B56" s="14" t="s">
        <v>55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</row>
    <row r="57" spans="1:7">
      <c r="A57" s="15">
        <v>110401012</v>
      </c>
      <c r="B57" s="14" t="s">
        <v>56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</row>
    <row r="58" spans="1:7">
      <c r="A58" s="14"/>
      <c r="B58" s="14" t="s">
        <v>57</v>
      </c>
      <c r="C58" s="16">
        <v>-77432849.969999999</v>
      </c>
      <c r="D58" s="16">
        <v>124067673.31999999</v>
      </c>
      <c r="E58" s="16">
        <v>3190500.86</v>
      </c>
      <c r="F58" s="16">
        <v>120877172.45999999</v>
      </c>
      <c r="G58" s="16">
        <v>43444322.490000002</v>
      </c>
    </row>
    <row r="59" spans="1:7">
      <c r="A59" s="14"/>
      <c r="B59" s="14"/>
      <c r="C59" s="16"/>
      <c r="D59" s="16"/>
      <c r="E59" s="16"/>
      <c r="F59" s="16"/>
      <c r="G59" s="16"/>
    </row>
    <row r="60" spans="1:7">
      <c r="A60" s="15">
        <v>110402</v>
      </c>
      <c r="B60" s="14" t="s">
        <v>58</v>
      </c>
      <c r="C60" s="16"/>
      <c r="D60" s="16"/>
      <c r="E60" s="16"/>
      <c r="F60" s="16"/>
      <c r="G60" s="16"/>
    </row>
    <row r="61" spans="1:7">
      <c r="A61" s="15">
        <v>110402001</v>
      </c>
      <c r="B61" s="14" t="s">
        <v>59</v>
      </c>
      <c r="C61" s="16">
        <v>-23237739.760000002</v>
      </c>
      <c r="D61" s="16">
        <v>0</v>
      </c>
      <c r="E61" s="16">
        <v>0</v>
      </c>
      <c r="F61" s="16">
        <v>0</v>
      </c>
      <c r="G61" s="16">
        <v>-23237739.760000002</v>
      </c>
    </row>
    <row r="62" spans="1:7">
      <c r="A62" s="15">
        <v>110402002</v>
      </c>
      <c r="B62" s="14" t="s">
        <v>60</v>
      </c>
      <c r="C62" s="16">
        <v>21858063.550000001</v>
      </c>
      <c r="D62" s="16">
        <v>1182768.78</v>
      </c>
      <c r="E62" s="16">
        <v>0</v>
      </c>
      <c r="F62" s="16">
        <v>1182768.78</v>
      </c>
      <c r="G62" s="16">
        <v>23040832.329999998</v>
      </c>
    </row>
    <row r="63" spans="1:7">
      <c r="A63" s="15">
        <v>110402003</v>
      </c>
      <c r="B63" s="14" t="s">
        <v>61</v>
      </c>
      <c r="C63" s="16">
        <v>-3272384.76</v>
      </c>
      <c r="D63" s="16">
        <v>0</v>
      </c>
      <c r="E63" s="16">
        <v>0</v>
      </c>
      <c r="F63" s="16">
        <v>0</v>
      </c>
      <c r="G63" s="16">
        <v>-3272384.76</v>
      </c>
    </row>
    <row r="64" spans="1:7">
      <c r="A64" s="15">
        <v>110402004</v>
      </c>
      <c r="B64" s="14" t="s">
        <v>62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</row>
    <row r="65" spans="1:7">
      <c r="A65" s="14"/>
      <c r="B65" s="14" t="s">
        <v>63</v>
      </c>
      <c r="C65" s="16">
        <v>-4652060.97</v>
      </c>
      <c r="D65" s="16">
        <v>1182768.78</v>
      </c>
      <c r="E65" s="16">
        <v>0</v>
      </c>
      <c r="F65" s="16">
        <v>1182768.78</v>
      </c>
      <c r="G65" s="16">
        <v>-3469292.19</v>
      </c>
    </row>
    <row r="66" spans="1:7">
      <c r="A66" s="14"/>
      <c r="B66" s="14"/>
      <c r="C66" s="16"/>
      <c r="D66" s="16"/>
      <c r="E66" s="16"/>
      <c r="F66" s="16"/>
      <c r="G66" s="16"/>
    </row>
    <row r="67" spans="1:7">
      <c r="A67" s="15">
        <v>110403</v>
      </c>
      <c r="B67" s="14" t="s">
        <v>64</v>
      </c>
      <c r="C67" s="16"/>
      <c r="D67" s="16"/>
      <c r="E67" s="16"/>
      <c r="F67" s="16"/>
      <c r="G67" s="16"/>
    </row>
    <row r="68" spans="1:7">
      <c r="A68" s="15">
        <v>110403001</v>
      </c>
      <c r="B68" s="14" t="s">
        <v>65</v>
      </c>
      <c r="C68" s="16">
        <v>21238431.219999999</v>
      </c>
      <c r="D68" s="16">
        <v>2201327.1</v>
      </c>
      <c r="E68" s="16">
        <v>0</v>
      </c>
      <c r="F68" s="16">
        <v>2201327.1</v>
      </c>
      <c r="G68" s="16">
        <v>23439758.32</v>
      </c>
    </row>
    <row r="69" spans="1:7">
      <c r="A69" s="15">
        <v>110403002</v>
      </c>
      <c r="B69" s="14" t="s">
        <v>66</v>
      </c>
      <c r="C69" s="16">
        <v>0</v>
      </c>
      <c r="D69" s="16">
        <v>9264.08</v>
      </c>
      <c r="E69" s="16">
        <v>0</v>
      </c>
      <c r="F69" s="16">
        <v>9264.08</v>
      </c>
      <c r="G69" s="16">
        <v>9264.08</v>
      </c>
    </row>
    <row r="70" spans="1:7">
      <c r="A70" s="14"/>
      <c r="B70" s="14" t="s">
        <v>67</v>
      </c>
      <c r="C70" s="16">
        <v>21238431.219999999</v>
      </c>
      <c r="D70" s="16">
        <v>2210591.1800000002</v>
      </c>
      <c r="E70" s="16">
        <v>0</v>
      </c>
      <c r="F70" s="16">
        <v>2210591.1800000002</v>
      </c>
      <c r="G70" s="16">
        <v>23449022.399999999</v>
      </c>
    </row>
    <row r="71" spans="1:7">
      <c r="A71" s="14"/>
      <c r="B71" s="14"/>
      <c r="C71" s="16"/>
      <c r="D71" s="16"/>
      <c r="E71" s="16"/>
      <c r="F71" s="16"/>
      <c r="G71" s="16"/>
    </row>
    <row r="72" spans="1:7">
      <c r="A72" s="15">
        <v>110404</v>
      </c>
      <c r="B72" s="14" t="s">
        <v>68</v>
      </c>
      <c r="C72" s="16"/>
      <c r="D72" s="16"/>
      <c r="E72" s="16"/>
      <c r="F72" s="16"/>
      <c r="G72" s="16"/>
    </row>
    <row r="73" spans="1:7">
      <c r="A73" s="15">
        <v>110404001</v>
      </c>
      <c r="B73" s="14" t="s">
        <v>69</v>
      </c>
      <c r="C73" s="16">
        <v>1569573.79</v>
      </c>
      <c r="D73" s="16">
        <v>1236717.9099999999</v>
      </c>
      <c r="E73" s="16">
        <v>0</v>
      </c>
      <c r="F73" s="16">
        <v>1236717.9099999999</v>
      </c>
      <c r="G73" s="16">
        <v>2806291.7</v>
      </c>
    </row>
    <row r="74" spans="1:7">
      <c r="A74" s="15">
        <v>110404002</v>
      </c>
      <c r="B74" s="14" t="s">
        <v>70</v>
      </c>
      <c r="C74" s="16">
        <v>257067.95</v>
      </c>
      <c r="D74" s="16">
        <v>6853978.9699999997</v>
      </c>
      <c r="E74" s="16">
        <v>0</v>
      </c>
      <c r="F74" s="16">
        <v>6853978.9699999997</v>
      </c>
      <c r="G74" s="16">
        <v>7111046.9199999999</v>
      </c>
    </row>
    <row r="75" spans="1:7">
      <c r="A75" s="15">
        <v>110404004</v>
      </c>
      <c r="B75" s="14" t="s">
        <v>71</v>
      </c>
      <c r="C75" s="16">
        <v>-1218080.54</v>
      </c>
      <c r="D75" s="16">
        <v>16646264.83</v>
      </c>
      <c r="E75" s="16">
        <v>202187.98</v>
      </c>
      <c r="F75" s="16">
        <v>16444076.85</v>
      </c>
      <c r="G75" s="16">
        <v>15225996.310000001</v>
      </c>
    </row>
    <row r="76" spans="1:7">
      <c r="A76" s="15">
        <v>110404005</v>
      </c>
      <c r="B76" s="14" t="s">
        <v>72</v>
      </c>
      <c r="C76" s="16">
        <v>17713808.760000002</v>
      </c>
      <c r="D76" s="16">
        <v>0</v>
      </c>
      <c r="E76" s="16">
        <v>0</v>
      </c>
      <c r="F76" s="16">
        <v>0</v>
      </c>
      <c r="G76" s="16">
        <v>17713808.760000002</v>
      </c>
    </row>
    <row r="77" spans="1:7">
      <c r="A77" s="15">
        <v>110404006</v>
      </c>
      <c r="B77" s="14" t="s">
        <v>73</v>
      </c>
      <c r="C77" s="16">
        <v>867732.95</v>
      </c>
      <c r="D77" s="16">
        <v>76514.61</v>
      </c>
      <c r="E77" s="16">
        <v>0</v>
      </c>
      <c r="F77" s="16">
        <v>76514.61</v>
      </c>
      <c r="G77" s="16">
        <v>944247.56</v>
      </c>
    </row>
    <row r="78" spans="1:7">
      <c r="A78" s="14"/>
      <c r="B78" s="14" t="s">
        <v>74</v>
      </c>
      <c r="C78" s="16">
        <v>19190102.91</v>
      </c>
      <c r="D78" s="16">
        <v>24813476.32</v>
      </c>
      <c r="E78" s="16">
        <v>202187.98</v>
      </c>
      <c r="F78" s="16">
        <v>24611288.34</v>
      </c>
      <c r="G78" s="16">
        <v>43801391.25</v>
      </c>
    </row>
    <row r="79" spans="1:7">
      <c r="A79" s="14"/>
      <c r="B79" s="14" t="s">
        <v>75</v>
      </c>
      <c r="C79" s="16">
        <v>-41656376.810000002</v>
      </c>
      <c r="D79" s="16">
        <v>152274509.59999999</v>
      </c>
      <c r="E79" s="16">
        <v>3392688.84</v>
      </c>
      <c r="F79" s="16">
        <v>148881820.75999999</v>
      </c>
      <c r="G79" s="16">
        <v>107225443.95</v>
      </c>
    </row>
    <row r="80" spans="1:7">
      <c r="A80" s="14"/>
      <c r="B80" s="14"/>
      <c r="C80" s="16"/>
      <c r="D80" s="16"/>
      <c r="E80" s="16"/>
      <c r="F80" s="16"/>
      <c r="G80" s="16"/>
    </row>
    <row r="81" spans="1:7">
      <c r="A81" s="15">
        <v>1105</v>
      </c>
      <c r="B81" s="14" t="s">
        <v>76</v>
      </c>
      <c r="C81" s="16"/>
      <c r="D81" s="16"/>
      <c r="E81" s="16"/>
      <c r="F81" s="16"/>
      <c r="G81" s="16"/>
    </row>
    <row r="82" spans="1:7">
      <c r="A82" s="15">
        <v>110501</v>
      </c>
      <c r="B82" s="14" t="s">
        <v>77</v>
      </c>
      <c r="C82" s="16"/>
      <c r="D82" s="16"/>
      <c r="E82" s="16"/>
      <c r="F82" s="16"/>
      <c r="G82" s="16"/>
    </row>
    <row r="83" spans="1:7">
      <c r="A83" s="15">
        <v>110501001</v>
      </c>
      <c r="B83" s="14" t="s">
        <v>78</v>
      </c>
      <c r="C83" s="16"/>
      <c r="D83" s="16"/>
      <c r="E83" s="16"/>
      <c r="F83" s="16"/>
      <c r="G83" s="16"/>
    </row>
    <row r="84" spans="1:7">
      <c r="A84" s="15">
        <v>110501002</v>
      </c>
      <c r="B84" s="14" t="s">
        <v>79</v>
      </c>
      <c r="C84" s="16">
        <v>8516507.8599999994</v>
      </c>
      <c r="D84" s="16">
        <v>0</v>
      </c>
      <c r="E84" s="16">
        <v>0</v>
      </c>
      <c r="F84" s="16">
        <v>0</v>
      </c>
      <c r="G84" s="16">
        <v>8516507.8599999994</v>
      </c>
    </row>
    <row r="85" spans="1:7">
      <c r="A85" s="15">
        <v>110501003</v>
      </c>
      <c r="B85" s="14" t="s">
        <v>80</v>
      </c>
      <c r="C85" s="16">
        <v>-2653826.8199999998</v>
      </c>
      <c r="D85" s="16">
        <v>2884598.43</v>
      </c>
      <c r="E85" s="16">
        <v>2817297.31</v>
      </c>
      <c r="F85" s="16">
        <v>67301.119999999995</v>
      </c>
      <c r="G85" s="16">
        <v>-2586525.7000000002</v>
      </c>
    </row>
    <row r="86" spans="1:7">
      <c r="A86" s="15">
        <v>110501004</v>
      </c>
      <c r="B86" s="14" t="s">
        <v>81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</row>
    <row r="87" spans="1:7">
      <c r="A87" s="14"/>
      <c r="B87" s="14" t="s">
        <v>82</v>
      </c>
      <c r="C87" s="16">
        <v>5862681.04</v>
      </c>
      <c r="D87" s="16">
        <v>2884598.43</v>
      </c>
      <c r="E87" s="16">
        <v>2817297.31</v>
      </c>
      <c r="F87" s="16">
        <v>67301.119999999995</v>
      </c>
      <c r="G87" s="16">
        <v>5929982.1600000001</v>
      </c>
    </row>
    <row r="88" spans="1:7">
      <c r="A88" s="14"/>
      <c r="B88" s="14"/>
      <c r="C88" s="16"/>
      <c r="D88" s="16"/>
      <c r="E88" s="16"/>
      <c r="F88" s="16"/>
      <c r="G88" s="16"/>
    </row>
    <row r="89" spans="1:7">
      <c r="A89" s="15">
        <v>110502</v>
      </c>
      <c r="B89" s="14" t="s">
        <v>83</v>
      </c>
      <c r="C89" s="16"/>
      <c r="D89" s="16"/>
      <c r="E89" s="16"/>
      <c r="F89" s="16"/>
      <c r="G89" s="16"/>
    </row>
    <row r="90" spans="1:7">
      <c r="A90" s="15">
        <v>110502001</v>
      </c>
      <c r="B90" s="14" t="s">
        <v>84</v>
      </c>
      <c r="C90" s="16">
        <v>151633159.87</v>
      </c>
      <c r="D90" s="16">
        <v>16949122.460000001</v>
      </c>
      <c r="E90" s="16">
        <v>0</v>
      </c>
      <c r="F90" s="16">
        <v>16949122.460000001</v>
      </c>
      <c r="G90" s="16">
        <v>168582282.33000001</v>
      </c>
    </row>
    <row r="91" spans="1:7">
      <c r="A91" s="14"/>
      <c r="B91" s="14" t="s">
        <v>85</v>
      </c>
      <c r="C91" s="16">
        <v>151633159.87</v>
      </c>
      <c r="D91" s="16">
        <v>16949122.460000001</v>
      </c>
      <c r="E91" s="16">
        <v>0</v>
      </c>
      <c r="F91" s="16">
        <v>16949122.460000001</v>
      </c>
      <c r="G91" s="16">
        <v>168582282.33000001</v>
      </c>
    </row>
    <row r="92" spans="1:7">
      <c r="A92" s="14"/>
      <c r="B92" s="14"/>
      <c r="C92" s="16"/>
      <c r="D92" s="16"/>
      <c r="E92" s="16"/>
      <c r="F92" s="16"/>
      <c r="G92" s="16"/>
    </row>
    <row r="93" spans="1:7">
      <c r="A93" s="15">
        <v>110503</v>
      </c>
      <c r="B93" s="14" t="s">
        <v>86</v>
      </c>
      <c r="C93" s="16"/>
      <c r="D93" s="16"/>
      <c r="E93" s="16"/>
      <c r="F93" s="16"/>
      <c r="G93" s="16"/>
    </row>
    <row r="94" spans="1:7">
      <c r="A94" s="15">
        <v>110503001</v>
      </c>
      <c r="B94" s="14" t="s">
        <v>87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</row>
    <row r="95" spans="1:7">
      <c r="A95" s="15">
        <v>110503002</v>
      </c>
      <c r="B95" s="14" t="s">
        <v>88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</row>
    <row r="96" spans="1:7">
      <c r="A96" s="15">
        <v>110503003</v>
      </c>
      <c r="B96" s="14" t="s">
        <v>89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</row>
    <row r="97" spans="1:7">
      <c r="A97" s="15">
        <v>110503004</v>
      </c>
      <c r="B97" s="14" t="s">
        <v>90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</row>
    <row r="98" spans="1:7">
      <c r="A98" s="14"/>
      <c r="B98" s="14" t="s">
        <v>91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</row>
    <row r="99" spans="1:7">
      <c r="A99" s="14"/>
      <c r="B99" s="14" t="s">
        <v>92</v>
      </c>
      <c r="C99" s="16">
        <v>157495840.91</v>
      </c>
      <c r="D99" s="16">
        <v>19833720.890000001</v>
      </c>
      <c r="E99" s="16">
        <v>2817297.31</v>
      </c>
      <c r="F99" s="16">
        <v>17016423.579999998</v>
      </c>
      <c r="G99" s="16">
        <v>174512264.49000001</v>
      </c>
    </row>
    <row r="100" spans="1:7">
      <c r="A100" s="14"/>
      <c r="B100" s="14"/>
      <c r="C100" s="16"/>
      <c r="D100" s="16"/>
      <c r="E100" s="16"/>
      <c r="F100" s="16"/>
      <c r="G100" s="16"/>
    </row>
    <row r="101" spans="1:7">
      <c r="A101" s="15">
        <v>1106</v>
      </c>
      <c r="B101" s="14" t="s">
        <v>93</v>
      </c>
      <c r="C101" s="16"/>
      <c r="D101" s="16"/>
      <c r="E101" s="16"/>
      <c r="F101" s="16"/>
      <c r="G101" s="16"/>
    </row>
    <row r="102" spans="1:7">
      <c r="A102" s="15">
        <v>110600</v>
      </c>
      <c r="B102" s="14" t="s">
        <v>94</v>
      </c>
      <c r="C102" s="16"/>
      <c r="D102" s="16"/>
      <c r="E102" s="16"/>
      <c r="F102" s="16"/>
      <c r="G102" s="16"/>
    </row>
    <row r="103" spans="1:7">
      <c r="A103" s="15">
        <v>110600001</v>
      </c>
      <c r="B103" s="14" t="s">
        <v>94</v>
      </c>
      <c r="C103" s="16">
        <v>7023956456.4899998</v>
      </c>
      <c r="D103" s="16">
        <v>594197911.91999996</v>
      </c>
      <c r="E103" s="16">
        <v>284626.5</v>
      </c>
      <c r="F103" s="16">
        <v>593913285.41999996</v>
      </c>
      <c r="G103" s="16">
        <v>7617869741.9099998</v>
      </c>
    </row>
    <row r="104" spans="1:7">
      <c r="A104" s="14"/>
      <c r="B104" s="14" t="s">
        <v>95</v>
      </c>
      <c r="C104" s="16">
        <v>7023956456.4899998</v>
      </c>
      <c r="D104" s="16">
        <v>594197911.91999996</v>
      </c>
      <c r="E104" s="16">
        <v>284626.5</v>
      </c>
      <c r="F104" s="16">
        <v>593913285.41999996</v>
      </c>
      <c r="G104" s="16">
        <v>7617869741.9099998</v>
      </c>
    </row>
    <row r="105" spans="1:7">
      <c r="A105" s="14"/>
      <c r="B105" s="14"/>
      <c r="C105" s="16"/>
      <c r="D105" s="16"/>
      <c r="E105" s="16"/>
      <c r="F105" s="16"/>
      <c r="G105" s="16"/>
    </row>
    <row r="106" spans="1:7">
      <c r="A106" s="15">
        <v>110601</v>
      </c>
      <c r="B106" s="14" t="s">
        <v>96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</row>
    <row r="107" spans="1:7">
      <c r="A107" s="15">
        <v>110602</v>
      </c>
      <c r="B107" s="14" t="s">
        <v>97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</row>
    <row r="108" spans="1:7">
      <c r="A108" s="15">
        <v>110603</v>
      </c>
      <c r="B108" s="14" t="s">
        <v>98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</row>
    <row r="109" spans="1:7">
      <c r="A109" s="14"/>
      <c r="B109" s="14" t="s">
        <v>99</v>
      </c>
      <c r="C109" s="16">
        <v>7023956456.4899998</v>
      </c>
      <c r="D109" s="16">
        <v>594197911.91999996</v>
      </c>
      <c r="E109" s="16">
        <v>284626.5</v>
      </c>
      <c r="F109" s="16">
        <v>593913285.41999996</v>
      </c>
      <c r="G109" s="16">
        <v>7617869741.9099998</v>
      </c>
    </row>
    <row r="110" spans="1:7">
      <c r="A110" s="14"/>
      <c r="B110" s="14" t="s">
        <v>100</v>
      </c>
      <c r="C110" s="16">
        <v>9488982946.7600002</v>
      </c>
      <c r="D110" s="16">
        <v>3839636911.96</v>
      </c>
      <c r="E110" s="16">
        <v>3021438516.8400002</v>
      </c>
      <c r="F110" s="16">
        <v>818198395.12</v>
      </c>
      <c r="G110" s="16">
        <v>10307181341.879999</v>
      </c>
    </row>
    <row r="111" spans="1:7">
      <c r="A111" s="14"/>
      <c r="B111" s="14"/>
      <c r="C111" s="16"/>
      <c r="D111" s="16"/>
      <c r="E111" s="16"/>
      <c r="F111" s="16"/>
      <c r="G111" s="16"/>
    </row>
    <row r="112" spans="1:7">
      <c r="A112" s="15">
        <v>12</v>
      </c>
      <c r="B112" s="14" t="s">
        <v>101</v>
      </c>
      <c r="C112" s="16"/>
      <c r="D112" s="16"/>
      <c r="E112" s="16"/>
      <c r="F112" s="16"/>
      <c r="G112" s="16"/>
    </row>
    <row r="113" spans="1:7">
      <c r="A113" s="15">
        <v>1201</v>
      </c>
      <c r="B113" s="14" t="s">
        <v>102</v>
      </c>
      <c r="C113" s="16"/>
      <c r="D113" s="16"/>
      <c r="E113" s="16"/>
      <c r="F113" s="16"/>
      <c r="G113" s="16"/>
    </row>
    <row r="114" spans="1:7">
      <c r="A114" s="15">
        <v>120101</v>
      </c>
      <c r="B114" s="14" t="s">
        <v>103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</row>
    <row r="115" spans="1:7">
      <c r="A115" s="14"/>
      <c r="B115" s="14" t="s">
        <v>104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</row>
    <row r="116" spans="1:7">
      <c r="A116" s="14"/>
      <c r="B116" s="14"/>
      <c r="C116" s="16"/>
      <c r="D116" s="16"/>
      <c r="E116" s="16"/>
      <c r="F116" s="16"/>
      <c r="G116" s="16"/>
    </row>
    <row r="117" spans="1:7">
      <c r="A117" s="15">
        <v>1202</v>
      </c>
      <c r="B117" s="14" t="s">
        <v>105</v>
      </c>
      <c r="C117" s="16"/>
      <c r="D117" s="16"/>
      <c r="E117" s="16"/>
      <c r="F117" s="16"/>
      <c r="G117" s="16"/>
    </row>
    <row r="118" spans="1:7">
      <c r="A118" s="15">
        <v>120201</v>
      </c>
      <c r="B118" s="14" t="s">
        <v>106</v>
      </c>
      <c r="C118" s="16">
        <v>24962303.66</v>
      </c>
      <c r="D118" s="16">
        <v>0</v>
      </c>
      <c r="E118" s="16">
        <v>0</v>
      </c>
      <c r="F118" s="16">
        <v>0</v>
      </c>
      <c r="G118" s="16">
        <v>24962303.66</v>
      </c>
    </row>
    <row r="119" spans="1:7">
      <c r="A119" s="14"/>
      <c r="B119" s="14" t="s">
        <v>107</v>
      </c>
      <c r="C119" s="16">
        <v>24962303.66</v>
      </c>
      <c r="D119" s="16">
        <v>0</v>
      </c>
      <c r="E119" s="16">
        <v>0</v>
      </c>
      <c r="F119" s="16">
        <v>0</v>
      </c>
      <c r="G119" s="16">
        <v>24962303.66</v>
      </c>
    </row>
    <row r="120" spans="1:7">
      <c r="A120" s="14"/>
      <c r="B120" s="14"/>
      <c r="C120" s="16"/>
      <c r="D120" s="16"/>
      <c r="E120" s="16"/>
      <c r="F120" s="16"/>
      <c r="G120" s="16"/>
    </row>
    <row r="121" spans="1:7">
      <c r="A121" s="15">
        <v>1204</v>
      </c>
      <c r="B121" s="14" t="s">
        <v>108</v>
      </c>
      <c r="C121" s="16"/>
      <c r="D121" s="16"/>
      <c r="E121" s="16"/>
      <c r="F121" s="16"/>
      <c r="G121" s="16"/>
    </row>
    <row r="122" spans="1:7">
      <c r="A122" s="15">
        <v>120401</v>
      </c>
      <c r="B122" s="14" t="s">
        <v>109</v>
      </c>
      <c r="C122" s="16"/>
      <c r="D122" s="16"/>
      <c r="E122" s="16"/>
      <c r="F122" s="16"/>
      <c r="G122" s="16"/>
    </row>
    <row r="123" spans="1:7">
      <c r="A123" s="15">
        <v>120401001</v>
      </c>
      <c r="B123" s="14" t="s">
        <v>469</v>
      </c>
      <c r="C123" s="16">
        <v>34071151.079999998</v>
      </c>
      <c r="D123" s="16">
        <v>0</v>
      </c>
      <c r="E123" s="16">
        <v>0</v>
      </c>
      <c r="F123" s="16">
        <v>0</v>
      </c>
      <c r="G123" s="16">
        <v>34071151.079999998</v>
      </c>
    </row>
    <row r="124" spans="1:7">
      <c r="A124" s="15">
        <v>120401002</v>
      </c>
      <c r="B124" s="14" t="s">
        <v>110</v>
      </c>
      <c r="C124" s="16">
        <v>-10801803.699999999</v>
      </c>
      <c r="D124" s="16">
        <v>0</v>
      </c>
      <c r="E124" s="16">
        <v>0</v>
      </c>
      <c r="F124" s="16">
        <v>0</v>
      </c>
      <c r="G124" s="16">
        <v>-10801803.699999999</v>
      </c>
    </row>
    <row r="125" spans="1:7">
      <c r="A125" s="15">
        <v>120401003</v>
      </c>
      <c r="B125" s="14" t="s">
        <v>111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</row>
    <row r="126" spans="1:7">
      <c r="A126" s="14"/>
      <c r="B126" s="14" t="s">
        <v>112</v>
      </c>
      <c r="C126" s="16">
        <v>23269347.379999999</v>
      </c>
      <c r="D126" s="16">
        <v>0</v>
      </c>
      <c r="E126" s="16">
        <v>0</v>
      </c>
      <c r="F126" s="16">
        <v>0</v>
      </c>
      <c r="G126" s="16">
        <v>23269347.379999999</v>
      </c>
    </row>
    <row r="127" spans="1:7">
      <c r="A127" s="14"/>
      <c r="B127" s="14"/>
      <c r="C127" s="16"/>
      <c r="D127" s="16"/>
      <c r="E127" s="16"/>
      <c r="F127" s="16"/>
      <c r="G127" s="16"/>
    </row>
    <row r="128" spans="1:7">
      <c r="A128" s="15">
        <v>120402</v>
      </c>
      <c r="B128" s="14" t="s">
        <v>113</v>
      </c>
      <c r="C128" s="16"/>
      <c r="D128" s="16"/>
      <c r="E128" s="16"/>
      <c r="F128" s="16"/>
      <c r="G128" s="16"/>
    </row>
    <row r="129" spans="1:7">
      <c r="A129" s="15">
        <v>120402001</v>
      </c>
      <c r="B129" s="14" t="s">
        <v>114</v>
      </c>
      <c r="C129" s="16">
        <v>32239129.280000001</v>
      </c>
      <c r="D129" s="16">
        <v>0</v>
      </c>
      <c r="E129" s="16">
        <v>0</v>
      </c>
      <c r="F129" s="16">
        <v>0</v>
      </c>
      <c r="G129" s="16">
        <v>32239129.280000001</v>
      </c>
    </row>
    <row r="130" spans="1:7">
      <c r="A130" s="15">
        <v>120402002</v>
      </c>
      <c r="B130" s="14" t="s">
        <v>470</v>
      </c>
      <c r="C130" s="16">
        <v>-24788546.460000001</v>
      </c>
      <c r="D130" s="16">
        <v>0</v>
      </c>
      <c r="E130" s="16">
        <v>0</v>
      </c>
      <c r="F130" s="16">
        <v>0</v>
      </c>
      <c r="G130" s="16">
        <v>-24788546.460000001</v>
      </c>
    </row>
    <row r="131" spans="1:7">
      <c r="A131" s="15">
        <v>120402003</v>
      </c>
      <c r="B131" s="14" t="s">
        <v>115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</row>
    <row r="132" spans="1:7">
      <c r="A132" s="14"/>
      <c r="B132" s="14" t="s">
        <v>116</v>
      </c>
      <c r="C132" s="16">
        <v>7450582.8200000003</v>
      </c>
      <c r="D132" s="16">
        <v>0</v>
      </c>
      <c r="E132" s="16">
        <v>0</v>
      </c>
      <c r="F132" s="16">
        <v>0</v>
      </c>
      <c r="G132" s="16">
        <v>7450582.8200000003</v>
      </c>
    </row>
    <row r="133" spans="1:7">
      <c r="A133" s="14"/>
      <c r="B133" s="14"/>
      <c r="C133" s="16"/>
      <c r="D133" s="16"/>
      <c r="E133" s="16"/>
      <c r="F133" s="16"/>
      <c r="G133" s="16"/>
    </row>
    <row r="134" spans="1:7">
      <c r="A134" s="15">
        <v>120403</v>
      </c>
      <c r="B134" s="14" t="s">
        <v>117</v>
      </c>
      <c r="C134" s="16"/>
      <c r="D134" s="16"/>
      <c r="E134" s="16"/>
      <c r="F134" s="16"/>
      <c r="G134" s="16"/>
    </row>
    <row r="135" spans="1:7">
      <c r="A135" s="15">
        <v>120403001</v>
      </c>
      <c r="B135" s="14" t="s">
        <v>118</v>
      </c>
      <c r="C135" s="16">
        <v>3136412.68</v>
      </c>
      <c r="D135" s="16">
        <v>0</v>
      </c>
      <c r="E135" s="16">
        <v>0</v>
      </c>
      <c r="F135" s="16">
        <v>0</v>
      </c>
      <c r="G135" s="16">
        <v>3136412.68</v>
      </c>
    </row>
    <row r="136" spans="1:7">
      <c r="A136" s="15">
        <v>120403002</v>
      </c>
      <c r="B136" s="14" t="s">
        <v>119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</row>
    <row r="137" spans="1:7">
      <c r="A137" s="15">
        <v>120403003</v>
      </c>
      <c r="B137" s="14" t="s">
        <v>471</v>
      </c>
      <c r="C137" s="16">
        <v>-2509130.14</v>
      </c>
      <c r="D137" s="16">
        <v>0</v>
      </c>
      <c r="E137" s="16">
        <v>0</v>
      </c>
      <c r="F137" s="16">
        <v>0</v>
      </c>
      <c r="G137" s="16">
        <v>-2509130.14</v>
      </c>
    </row>
    <row r="138" spans="1:7">
      <c r="A138" s="14"/>
      <c r="B138" s="14" t="s">
        <v>120</v>
      </c>
      <c r="C138" s="16">
        <v>627282.54</v>
      </c>
      <c r="D138" s="16">
        <v>0</v>
      </c>
      <c r="E138" s="16">
        <v>0</v>
      </c>
      <c r="F138" s="16">
        <v>0</v>
      </c>
      <c r="G138" s="16">
        <v>627282.54</v>
      </c>
    </row>
    <row r="139" spans="1:7">
      <c r="A139" s="14"/>
      <c r="B139" s="14"/>
      <c r="C139" s="16"/>
      <c r="D139" s="16"/>
      <c r="E139" s="16"/>
      <c r="F139" s="16"/>
      <c r="G139" s="16"/>
    </row>
    <row r="140" spans="1:7">
      <c r="A140" s="15">
        <v>120404</v>
      </c>
      <c r="B140" s="14" t="s">
        <v>121</v>
      </c>
      <c r="C140" s="16"/>
      <c r="D140" s="16"/>
      <c r="E140" s="16"/>
      <c r="F140" s="16"/>
      <c r="G140" s="16"/>
    </row>
    <row r="141" spans="1:7">
      <c r="A141" s="15">
        <v>120404001</v>
      </c>
      <c r="B141" s="14" t="s">
        <v>122</v>
      </c>
      <c r="C141" s="16">
        <v>10190796.43</v>
      </c>
      <c r="D141" s="16">
        <v>0</v>
      </c>
      <c r="E141" s="16">
        <v>0</v>
      </c>
      <c r="F141" s="16">
        <v>0</v>
      </c>
      <c r="G141" s="16">
        <v>10190796.43</v>
      </c>
    </row>
    <row r="142" spans="1:7">
      <c r="A142" s="15">
        <v>120404002</v>
      </c>
      <c r="B142" s="14" t="s">
        <v>123</v>
      </c>
      <c r="C142" s="16">
        <v>-7331476.6600000001</v>
      </c>
      <c r="D142" s="16">
        <v>0</v>
      </c>
      <c r="E142" s="16">
        <v>0</v>
      </c>
      <c r="F142" s="16">
        <v>0</v>
      </c>
      <c r="G142" s="16">
        <v>-7331476.6600000001</v>
      </c>
    </row>
    <row r="143" spans="1:7">
      <c r="A143" s="14"/>
      <c r="B143" s="14" t="s">
        <v>124</v>
      </c>
      <c r="C143" s="16">
        <v>2859319.77</v>
      </c>
      <c r="D143" s="16">
        <v>0</v>
      </c>
      <c r="E143" s="16">
        <v>0</v>
      </c>
      <c r="F143" s="16">
        <v>0</v>
      </c>
      <c r="G143" s="16">
        <v>2859319.77</v>
      </c>
    </row>
    <row r="144" spans="1:7">
      <c r="A144" s="14"/>
      <c r="B144" s="14"/>
      <c r="C144" s="16"/>
      <c r="D144" s="16"/>
      <c r="E144" s="16"/>
      <c r="F144" s="16"/>
      <c r="G144" s="16"/>
    </row>
    <row r="145" spans="1:7">
      <c r="A145" s="15">
        <v>120405</v>
      </c>
      <c r="B145" s="14" t="s">
        <v>125</v>
      </c>
      <c r="C145" s="16"/>
      <c r="D145" s="16"/>
      <c r="E145" s="16"/>
      <c r="F145" s="16"/>
      <c r="G145" s="16"/>
    </row>
    <row r="146" spans="1:7">
      <c r="A146" s="15">
        <v>120405001</v>
      </c>
      <c r="B146" s="14" t="s">
        <v>126</v>
      </c>
      <c r="C146" s="16">
        <v>40247596.329999998</v>
      </c>
      <c r="D146" s="16">
        <v>0</v>
      </c>
      <c r="E146" s="16">
        <v>0</v>
      </c>
      <c r="F146" s="16">
        <v>0</v>
      </c>
      <c r="G146" s="16">
        <v>40247596.329999998</v>
      </c>
    </row>
    <row r="147" spans="1:7">
      <c r="A147" s="15">
        <v>120405002</v>
      </c>
      <c r="B147" s="14" t="s">
        <v>127</v>
      </c>
      <c r="C147" s="16">
        <v>-39745112.189999998</v>
      </c>
      <c r="D147" s="16">
        <v>0</v>
      </c>
      <c r="E147" s="16">
        <v>0</v>
      </c>
      <c r="F147" s="16">
        <v>0</v>
      </c>
      <c r="G147" s="16">
        <v>-39745112.189999998</v>
      </c>
    </row>
    <row r="148" spans="1:7">
      <c r="A148" s="15">
        <v>120405003</v>
      </c>
      <c r="B148" s="14" t="s">
        <v>128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</row>
    <row r="149" spans="1:7">
      <c r="A149" s="14"/>
      <c r="B149" s="14" t="s">
        <v>129</v>
      </c>
      <c r="C149" s="16">
        <v>502484.14</v>
      </c>
      <c r="D149" s="16">
        <v>0</v>
      </c>
      <c r="E149" s="16">
        <v>0</v>
      </c>
      <c r="F149" s="16">
        <v>0</v>
      </c>
      <c r="G149" s="16">
        <v>502484.14</v>
      </c>
    </row>
    <row r="150" spans="1:7">
      <c r="A150" s="14"/>
      <c r="B150" s="14"/>
      <c r="C150" s="16"/>
      <c r="D150" s="16"/>
      <c r="E150" s="16"/>
      <c r="F150" s="16"/>
      <c r="G150" s="16"/>
    </row>
    <row r="151" spans="1:7">
      <c r="A151" s="15">
        <v>120406</v>
      </c>
      <c r="B151" s="14" t="s">
        <v>130</v>
      </c>
      <c r="C151" s="16"/>
      <c r="D151" s="16"/>
      <c r="E151" s="16"/>
      <c r="F151" s="16"/>
      <c r="G151" s="16"/>
    </row>
    <row r="152" spans="1:7">
      <c r="A152" s="15">
        <v>120406001</v>
      </c>
      <c r="B152" s="14" t="s">
        <v>131</v>
      </c>
      <c r="C152" s="16">
        <v>12091146.300000001</v>
      </c>
      <c r="D152" s="16">
        <v>0</v>
      </c>
      <c r="E152" s="16">
        <v>0</v>
      </c>
      <c r="F152" s="16">
        <v>0</v>
      </c>
      <c r="G152" s="16">
        <v>12091146.300000001</v>
      </c>
    </row>
    <row r="153" spans="1:7">
      <c r="A153" s="15">
        <v>120406002</v>
      </c>
      <c r="B153" s="14" t="s">
        <v>132</v>
      </c>
      <c r="C153" s="16">
        <v>-9605547.6300000008</v>
      </c>
      <c r="D153" s="16">
        <v>0</v>
      </c>
      <c r="E153" s="16">
        <v>0</v>
      </c>
      <c r="F153" s="16">
        <v>0</v>
      </c>
      <c r="G153" s="16">
        <v>-9605547.6300000008</v>
      </c>
    </row>
    <row r="154" spans="1:7">
      <c r="A154" s="15">
        <v>120406003</v>
      </c>
      <c r="B154" s="14" t="s">
        <v>133</v>
      </c>
      <c r="C154" s="16">
        <v>0</v>
      </c>
      <c r="D154" s="16">
        <v>0</v>
      </c>
      <c r="E154" s="16">
        <v>0</v>
      </c>
      <c r="F154" s="16">
        <v>0</v>
      </c>
      <c r="G154" s="16">
        <v>0</v>
      </c>
    </row>
    <row r="155" spans="1:7">
      <c r="A155" s="14"/>
      <c r="B155" s="14" t="s">
        <v>134</v>
      </c>
      <c r="C155" s="16">
        <v>2485598.67</v>
      </c>
      <c r="D155" s="16">
        <v>0</v>
      </c>
      <c r="E155" s="16">
        <v>0</v>
      </c>
      <c r="F155" s="16">
        <v>0</v>
      </c>
      <c r="G155" s="16">
        <v>2485598.67</v>
      </c>
    </row>
    <row r="156" spans="1:7">
      <c r="A156" s="14"/>
      <c r="B156" s="14"/>
      <c r="C156" s="16"/>
      <c r="D156" s="16"/>
      <c r="E156" s="16"/>
      <c r="F156" s="16"/>
      <c r="G156" s="16"/>
    </row>
    <row r="157" spans="1:7">
      <c r="A157" s="15">
        <v>120407</v>
      </c>
      <c r="B157" s="14" t="s">
        <v>135</v>
      </c>
      <c r="C157" s="16"/>
      <c r="D157" s="16"/>
      <c r="E157" s="16"/>
      <c r="F157" s="16"/>
      <c r="G157" s="16"/>
    </row>
    <row r="158" spans="1:7">
      <c r="A158" s="15">
        <v>120407001</v>
      </c>
      <c r="B158" s="14" t="s">
        <v>136</v>
      </c>
      <c r="C158" s="16">
        <v>1203216.1299999999</v>
      </c>
      <c r="D158" s="16">
        <v>0</v>
      </c>
      <c r="E158" s="16">
        <v>0</v>
      </c>
      <c r="F158" s="16">
        <v>0</v>
      </c>
      <c r="G158" s="16">
        <v>1203216.1299999999</v>
      </c>
    </row>
    <row r="159" spans="1:7">
      <c r="A159" s="15">
        <v>120407002</v>
      </c>
      <c r="B159" s="14" t="s">
        <v>472</v>
      </c>
      <c r="C159" s="16">
        <v>-1203216.1299999999</v>
      </c>
      <c r="D159" s="16">
        <v>0</v>
      </c>
      <c r="E159" s="16">
        <v>0</v>
      </c>
      <c r="F159" s="16">
        <v>0</v>
      </c>
      <c r="G159" s="16">
        <v>-1203216.1299999999</v>
      </c>
    </row>
    <row r="160" spans="1:7">
      <c r="A160" s="14"/>
      <c r="B160" s="14" t="s">
        <v>137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</row>
    <row r="161" spans="1:7">
      <c r="A161" s="14"/>
      <c r="B161" s="14"/>
      <c r="C161" s="16"/>
      <c r="D161" s="16"/>
      <c r="E161" s="16"/>
      <c r="F161" s="16"/>
      <c r="G161" s="16"/>
    </row>
    <row r="162" spans="1:7">
      <c r="A162" s="15">
        <v>120408</v>
      </c>
      <c r="B162" s="14" t="s">
        <v>138</v>
      </c>
      <c r="C162" s="16"/>
      <c r="D162" s="16"/>
      <c r="E162" s="16"/>
      <c r="F162" s="16"/>
      <c r="G162" s="16"/>
    </row>
    <row r="163" spans="1:7">
      <c r="A163" s="15">
        <v>120408001</v>
      </c>
      <c r="B163" s="14" t="s">
        <v>139</v>
      </c>
      <c r="C163" s="16">
        <v>8727375.0199999996</v>
      </c>
      <c r="D163" s="16">
        <v>0</v>
      </c>
      <c r="E163" s="16">
        <v>0</v>
      </c>
      <c r="F163" s="16">
        <v>0</v>
      </c>
      <c r="G163" s="16">
        <v>8727375.0199999996</v>
      </c>
    </row>
    <row r="164" spans="1:7">
      <c r="A164" s="15">
        <v>120408002</v>
      </c>
      <c r="B164" s="14" t="s">
        <v>473</v>
      </c>
      <c r="C164" s="16">
        <v>-7937611.21</v>
      </c>
      <c r="D164" s="16">
        <v>0</v>
      </c>
      <c r="E164" s="16">
        <v>0</v>
      </c>
      <c r="F164" s="16">
        <v>0</v>
      </c>
      <c r="G164" s="16">
        <v>-7937611.21</v>
      </c>
    </row>
    <row r="165" spans="1:7">
      <c r="A165" s="14"/>
      <c r="B165" s="14" t="s">
        <v>140</v>
      </c>
      <c r="C165" s="16">
        <v>789763.81</v>
      </c>
      <c r="D165" s="16">
        <v>0</v>
      </c>
      <c r="E165" s="16">
        <v>0</v>
      </c>
      <c r="F165" s="16">
        <v>0</v>
      </c>
      <c r="G165" s="16">
        <v>789763.81</v>
      </c>
    </row>
    <row r="166" spans="1:7">
      <c r="A166" s="14"/>
      <c r="B166" s="14" t="s">
        <v>141</v>
      </c>
      <c r="C166" s="16">
        <v>37984379.130000003</v>
      </c>
      <c r="D166" s="16">
        <v>0</v>
      </c>
      <c r="E166" s="16">
        <v>0</v>
      </c>
      <c r="F166" s="16">
        <v>0</v>
      </c>
      <c r="G166" s="16">
        <v>37984379.130000003</v>
      </c>
    </row>
    <row r="167" spans="1:7">
      <c r="A167" s="14"/>
      <c r="B167" s="14"/>
      <c r="C167" s="16"/>
      <c r="D167" s="16"/>
      <c r="E167" s="16"/>
      <c r="F167" s="16"/>
      <c r="G167" s="16"/>
    </row>
    <row r="168" spans="1:7">
      <c r="A168" s="15">
        <v>1205</v>
      </c>
      <c r="B168" s="14" t="s">
        <v>142</v>
      </c>
      <c r="C168" s="16"/>
      <c r="D168" s="16"/>
      <c r="E168" s="16"/>
      <c r="F168" s="16"/>
      <c r="G168" s="16"/>
    </row>
    <row r="169" spans="1:7">
      <c r="A169" s="15">
        <v>120501</v>
      </c>
      <c r="B169" s="14" t="s">
        <v>143</v>
      </c>
      <c r="C169" s="16">
        <v>5416598</v>
      </c>
      <c r="D169" s="16">
        <v>767438</v>
      </c>
      <c r="E169" s="16">
        <v>0</v>
      </c>
      <c r="F169" s="16">
        <v>767438</v>
      </c>
      <c r="G169" s="16">
        <v>6184036</v>
      </c>
    </row>
    <row r="170" spans="1:7">
      <c r="A170" s="15">
        <v>120502</v>
      </c>
      <c r="B170" s="14" t="s">
        <v>144</v>
      </c>
      <c r="C170" s="16">
        <v>61181.85</v>
      </c>
      <c r="D170" s="16">
        <v>0</v>
      </c>
      <c r="E170" s="16">
        <v>0</v>
      </c>
      <c r="F170" s="16">
        <v>0</v>
      </c>
      <c r="G170" s="16">
        <v>61181.85</v>
      </c>
    </row>
    <row r="171" spans="1:7">
      <c r="A171" s="15">
        <v>120503</v>
      </c>
      <c r="B171" s="14" t="s">
        <v>145</v>
      </c>
      <c r="C171" s="16">
        <v>-61181.85</v>
      </c>
      <c r="D171" s="16">
        <v>0</v>
      </c>
      <c r="E171" s="16">
        <v>0</v>
      </c>
      <c r="F171" s="16">
        <v>0</v>
      </c>
      <c r="G171" s="16">
        <v>-61181.85</v>
      </c>
    </row>
    <row r="172" spans="1:7">
      <c r="A172" s="14"/>
      <c r="B172" s="14" t="s">
        <v>146</v>
      </c>
      <c r="C172" s="16">
        <v>5416598</v>
      </c>
      <c r="D172" s="16">
        <v>767438</v>
      </c>
      <c r="E172" s="16">
        <v>0</v>
      </c>
      <c r="F172" s="16">
        <v>767438</v>
      </c>
      <c r="G172" s="16">
        <v>6184036</v>
      </c>
    </row>
    <row r="173" spans="1:7">
      <c r="A173" s="14"/>
      <c r="B173" s="14" t="s">
        <v>147</v>
      </c>
      <c r="C173" s="16">
        <v>68363280.790000007</v>
      </c>
      <c r="D173" s="16">
        <v>767438</v>
      </c>
      <c r="E173" s="16">
        <v>0</v>
      </c>
      <c r="F173" s="16">
        <v>767438</v>
      </c>
      <c r="G173" s="16">
        <v>69130718.790000007</v>
      </c>
    </row>
    <row r="174" spans="1:7">
      <c r="A174" s="14"/>
      <c r="B174" s="14" t="s">
        <v>148</v>
      </c>
      <c r="C174" s="16">
        <v>9557346227.5499992</v>
      </c>
      <c r="D174" s="16">
        <v>3840404349.96</v>
      </c>
      <c r="E174" s="16">
        <v>3021438516.8400002</v>
      </c>
      <c r="F174" s="16">
        <v>818965833.12</v>
      </c>
      <c r="G174" s="16">
        <v>10376312060.67</v>
      </c>
    </row>
    <row r="175" spans="1:7">
      <c r="A175" s="14"/>
      <c r="B175" s="14"/>
      <c r="C175" s="16"/>
      <c r="D175" s="16"/>
      <c r="E175" s="16"/>
      <c r="F175" s="16"/>
      <c r="G175" s="16"/>
    </row>
    <row r="176" spans="1:7">
      <c r="A176" s="15">
        <v>2</v>
      </c>
      <c r="B176" s="14" t="s">
        <v>149</v>
      </c>
      <c r="C176" s="16"/>
      <c r="D176" s="16"/>
      <c r="E176" s="16"/>
      <c r="F176" s="16"/>
      <c r="G176" s="16"/>
    </row>
    <row r="177" spans="1:7">
      <c r="A177" s="15">
        <v>21</v>
      </c>
      <c r="B177" s="14" t="s">
        <v>150</v>
      </c>
      <c r="C177" s="16"/>
      <c r="D177" s="16"/>
      <c r="E177" s="16"/>
      <c r="F177" s="16"/>
      <c r="G177" s="16"/>
    </row>
    <row r="178" spans="1:7">
      <c r="A178" s="15">
        <v>2101</v>
      </c>
      <c r="B178" s="14" t="s">
        <v>151</v>
      </c>
      <c r="C178" s="16"/>
      <c r="D178" s="16"/>
      <c r="E178" s="16"/>
      <c r="F178" s="16"/>
      <c r="G178" s="16"/>
    </row>
    <row r="179" spans="1:7">
      <c r="A179" s="15">
        <v>210101</v>
      </c>
      <c r="B179" s="14" t="s">
        <v>152</v>
      </c>
      <c r="C179" s="16"/>
      <c r="D179" s="16"/>
      <c r="E179" s="16"/>
      <c r="F179" s="16"/>
      <c r="G179" s="16"/>
    </row>
    <row r="180" spans="1:7">
      <c r="A180" s="15">
        <v>210101001</v>
      </c>
      <c r="B180" s="14" t="s">
        <v>153</v>
      </c>
      <c r="C180" s="16">
        <v>-1753805079.1300001</v>
      </c>
      <c r="D180" s="16">
        <v>961019360.85000002</v>
      </c>
      <c r="E180" s="16">
        <v>799851440.72000003</v>
      </c>
      <c r="F180" s="16">
        <v>161167920.13</v>
      </c>
      <c r="G180" s="16">
        <v>-1592637159</v>
      </c>
    </row>
    <row r="181" spans="1:7">
      <c r="A181" s="15">
        <v>210101002</v>
      </c>
      <c r="B181" s="14" t="s">
        <v>154</v>
      </c>
      <c r="C181" s="16">
        <v>2832429.6</v>
      </c>
      <c r="D181" s="16">
        <v>0</v>
      </c>
      <c r="E181" s="16">
        <v>0</v>
      </c>
      <c r="F181" s="16">
        <v>0</v>
      </c>
      <c r="G181" s="16">
        <v>2832429.6</v>
      </c>
    </row>
    <row r="182" spans="1:7">
      <c r="A182" s="15">
        <v>210101003</v>
      </c>
      <c r="B182" s="14" t="s">
        <v>155</v>
      </c>
      <c r="C182" s="16">
        <v>-3272271.54</v>
      </c>
      <c r="D182" s="16">
        <v>1872500</v>
      </c>
      <c r="E182" s="16">
        <v>0</v>
      </c>
      <c r="F182" s="16">
        <v>1872500</v>
      </c>
      <c r="G182" s="16">
        <v>-1399771.54</v>
      </c>
    </row>
    <row r="183" spans="1:7">
      <c r="A183" s="15">
        <v>210101004</v>
      </c>
      <c r="B183" s="14" t="s">
        <v>156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</row>
    <row r="184" spans="1:7">
      <c r="A184" s="15">
        <v>210101005</v>
      </c>
      <c r="B184" s="14" t="s">
        <v>157</v>
      </c>
      <c r="C184" s="16">
        <v>-10619976.91</v>
      </c>
      <c r="D184" s="16">
        <v>0</v>
      </c>
      <c r="E184" s="16">
        <v>0</v>
      </c>
      <c r="F184" s="16">
        <v>0</v>
      </c>
      <c r="G184" s="16">
        <v>-10619976.91</v>
      </c>
    </row>
    <row r="185" spans="1:7">
      <c r="A185" s="14"/>
      <c r="B185" s="14" t="s">
        <v>158</v>
      </c>
      <c r="C185" s="16">
        <v>-1764864897.98</v>
      </c>
      <c r="D185" s="16">
        <v>962891860.85000002</v>
      </c>
      <c r="E185" s="16">
        <v>799851440.72000003</v>
      </c>
      <c r="F185" s="16">
        <v>163040420.13</v>
      </c>
      <c r="G185" s="16">
        <v>-1601824477.8499999</v>
      </c>
    </row>
    <row r="186" spans="1:7">
      <c r="A186" s="14"/>
      <c r="B186" s="14"/>
      <c r="C186" s="16"/>
      <c r="D186" s="16"/>
      <c r="E186" s="16"/>
      <c r="F186" s="16"/>
      <c r="G186" s="16"/>
    </row>
    <row r="187" spans="1:7">
      <c r="A187" s="15">
        <v>210102</v>
      </c>
      <c r="B187" s="14" t="s">
        <v>159</v>
      </c>
      <c r="C187" s="16"/>
      <c r="D187" s="16"/>
      <c r="E187" s="16"/>
      <c r="F187" s="16"/>
      <c r="G187" s="16"/>
    </row>
    <row r="188" spans="1:7">
      <c r="A188" s="15">
        <v>210102001</v>
      </c>
      <c r="B188" s="14" t="s">
        <v>160</v>
      </c>
      <c r="C188" s="16">
        <v>-4514426.1900000004</v>
      </c>
      <c r="D188" s="16">
        <v>0</v>
      </c>
      <c r="E188" s="16">
        <v>0</v>
      </c>
      <c r="F188" s="16">
        <v>0</v>
      </c>
      <c r="G188" s="16">
        <v>-4514426.1900000004</v>
      </c>
    </row>
    <row r="189" spans="1:7">
      <c r="A189" s="14"/>
      <c r="B189" s="14" t="s">
        <v>161</v>
      </c>
      <c r="C189" s="16">
        <v>-4514426.1900000004</v>
      </c>
      <c r="D189" s="16">
        <v>0</v>
      </c>
      <c r="E189" s="16">
        <v>0</v>
      </c>
      <c r="F189" s="16">
        <v>0</v>
      </c>
      <c r="G189" s="16">
        <v>-4514426.1900000004</v>
      </c>
    </row>
    <row r="190" spans="1:7">
      <c r="A190" s="14"/>
      <c r="B190" s="14"/>
      <c r="C190" s="16"/>
      <c r="D190" s="16"/>
      <c r="E190" s="16"/>
      <c r="F190" s="16"/>
      <c r="G190" s="16"/>
    </row>
    <row r="191" spans="1:7">
      <c r="A191" s="15">
        <v>210103</v>
      </c>
      <c r="B191" s="14" t="s">
        <v>162</v>
      </c>
      <c r="C191" s="16"/>
      <c r="D191" s="16"/>
      <c r="E191" s="16"/>
      <c r="F191" s="16"/>
      <c r="G191" s="16"/>
    </row>
    <row r="192" spans="1:7">
      <c r="A192" s="15">
        <v>210103001</v>
      </c>
      <c r="B192" s="14" t="s">
        <v>163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</row>
    <row r="193" spans="1:7">
      <c r="A193" s="14"/>
      <c r="B193" s="14" t="s">
        <v>164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</row>
    <row r="194" spans="1:7">
      <c r="A194" s="14"/>
      <c r="B194" s="14" t="s">
        <v>165</v>
      </c>
      <c r="C194" s="16">
        <v>-1769379324.1700001</v>
      </c>
      <c r="D194" s="16">
        <v>962891860.85000002</v>
      </c>
      <c r="E194" s="16">
        <v>799851440.72000003</v>
      </c>
      <c r="F194" s="16">
        <v>163040420.13</v>
      </c>
      <c r="G194" s="16">
        <v>-1606338904.04</v>
      </c>
    </row>
    <row r="195" spans="1:7">
      <c r="A195" s="14"/>
      <c r="B195" s="14"/>
      <c r="C195" s="16"/>
      <c r="D195" s="16"/>
      <c r="E195" s="16"/>
      <c r="F195" s="16"/>
      <c r="G195" s="16"/>
    </row>
    <row r="196" spans="1:7">
      <c r="A196" s="15">
        <v>2102</v>
      </c>
      <c r="B196" s="14" t="s">
        <v>155</v>
      </c>
      <c r="C196" s="16"/>
      <c r="D196" s="16"/>
      <c r="E196" s="16"/>
      <c r="F196" s="16"/>
      <c r="G196" s="16"/>
    </row>
    <row r="197" spans="1:7">
      <c r="A197" s="15">
        <v>210201</v>
      </c>
      <c r="B197" s="14" t="s">
        <v>166</v>
      </c>
      <c r="C197" s="16">
        <v>0</v>
      </c>
      <c r="D197" s="16">
        <v>0</v>
      </c>
      <c r="E197" s="16">
        <v>0</v>
      </c>
      <c r="F197" s="16">
        <v>0</v>
      </c>
      <c r="G197" s="16">
        <v>0</v>
      </c>
    </row>
    <row r="198" spans="1:7">
      <c r="A198" s="14"/>
      <c r="B198" s="14" t="s">
        <v>167</v>
      </c>
      <c r="C198" s="16">
        <v>0</v>
      </c>
      <c r="D198" s="16">
        <v>0</v>
      </c>
      <c r="E198" s="16">
        <v>0</v>
      </c>
      <c r="F198" s="16">
        <v>0</v>
      </c>
      <c r="G198" s="16">
        <v>0</v>
      </c>
    </row>
    <row r="199" spans="1:7">
      <c r="A199" s="14"/>
      <c r="B199" s="14"/>
      <c r="C199" s="16"/>
      <c r="D199" s="16"/>
      <c r="E199" s="16"/>
      <c r="F199" s="16"/>
      <c r="G199" s="16"/>
    </row>
    <row r="200" spans="1:7">
      <c r="A200" s="15">
        <v>2103</v>
      </c>
      <c r="B200" s="14" t="s">
        <v>168</v>
      </c>
      <c r="C200" s="16"/>
      <c r="D200" s="16"/>
      <c r="E200" s="16"/>
      <c r="F200" s="16"/>
      <c r="G200" s="16"/>
    </row>
    <row r="201" spans="1:7">
      <c r="A201" s="15">
        <v>210301</v>
      </c>
      <c r="B201" s="14" t="s">
        <v>169</v>
      </c>
      <c r="C201" s="16"/>
      <c r="D201" s="16"/>
      <c r="E201" s="16"/>
      <c r="F201" s="16"/>
      <c r="G201" s="16"/>
    </row>
    <row r="202" spans="1:7">
      <c r="A202" s="15">
        <v>210301001</v>
      </c>
      <c r="B202" s="14" t="s">
        <v>170</v>
      </c>
      <c r="C202" s="16">
        <v>307285.57</v>
      </c>
      <c r="D202" s="16">
        <v>61169890</v>
      </c>
      <c r="E202" s="16">
        <v>61169890</v>
      </c>
      <c r="F202" s="16">
        <v>0</v>
      </c>
      <c r="G202" s="16">
        <v>307285.57</v>
      </c>
    </row>
    <row r="203" spans="1:7">
      <c r="A203" s="15">
        <v>210301002</v>
      </c>
      <c r="B203" s="14" t="s">
        <v>171</v>
      </c>
      <c r="C203" s="16">
        <v>-41925349.659999996</v>
      </c>
      <c r="D203" s="16">
        <v>75901670.959999993</v>
      </c>
      <c r="E203" s="16">
        <v>92532956.75</v>
      </c>
      <c r="F203" s="16">
        <v>-16631285.789999999</v>
      </c>
      <c r="G203" s="16">
        <v>-58556635.450000003</v>
      </c>
    </row>
    <row r="204" spans="1:7">
      <c r="A204" s="14"/>
      <c r="B204" s="14" t="s">
        <v>172</v>
      </c>
      <c r="C204" s="16">
        <v>-41618064.090000004</v>
      </c>
      <c r="D204" s="16">
        <v>137071560.96000001</v>
      </c>
      <c r="E204" s="16">
        <v>153702846.75</v>
      </c>
      <c r="F204" s="16">
        <v>-16631285.789999999</v>
      </c>
      <c r="G204" s="16">
        <v>-58249349.880000003</v>
      </c>
    </row>
    <row r="205" spans="1:7">
      <c r="A205" s="14"/>
      <c r="B205" s="14"/>
      <c r="C205" s="16"/>
      <c r="D205" s="16"/>
      <c r="E205" s="16"/>
      <c r="F205" s="16"/>
      <c r="G205" s="16"/>
    </row>
    <row r="206" spans="1:7">
      <c r="A206" s="15">
        <v>210302</v>
      </c>
      <c r="B206" s="14" t="s">
        <v>173</v>
      </c>
      <c r="C206" s="16"/>
      <c r="D206" s="16"/>
      <c r="E206" s="16"/>
      <c r="F206" s="16"/>
      <c r="G206" s="16"/>
    </row>
    <row r="207" spans="1:7">
      <c r="A207" s="15">
        <v>210302001</v>
      </c>
      <c r="B207" s="14" t="s">
        <v>174</v>
      </c>
      <c r="C207" s="16">
        <v>-107018.64</v>
      </c>
      <c r="D207" s="16">
        <v>140405.04</v>
      </c>
      <c r="E207" s="16">
        <v>145455.4</v>
      </c>
      <c r="F207" s="16">
        <v>-5050.3599999999997</v>
      </c>
      <c r="G207" s="16">
        <v>-112069</v>
      </c>
    </row>
    <row r="208" spans="1:7">
      <c r="A208" s="15">
        <v>210302002</v>
      </c>
      <c r="B208" s="14" t="s">
        <v>175</v>
      </c>
      <c r="C208" s="16">
        <v>-49491396.869999997</v>
      </c>
      <c r="D208" s="16">
        <v>17675695.760000002</v>
      </c>
      <c r="E208" s="16">
        <v>19014849.18</v>
      </c>
      <c r="F208" s="16">
        <v>-1339153.42</v>
      </c>
      <c r="G208" s="16">
        <v>-50830550.289999999</v>
      </c>
    </row>
    <row r="209" spans="1:7">
      <c r="A209" s="15">
        <v>210302003</v>
      </c>
      <c r="B209" s="14" t="s">
        <v>176</v>
      </c>
      <c r="C209" s="16">
        <v>0</v>
      </c>
      <c r="D209" s="16">
        <v>0</v>
      </c>
      <c r="E209" s="16">
        <v>0</v>
      </c>
      <c r="F209" s="16">
        <v>0</v>
      </c>
      <c r="G209" s="16">
        <v>0</v>
      </c>
    </row>
    <row r="210" spans="1:7">
      <c r="A210" s="15">
        <v>210302004</v>
      </c>
      <c r="B210" s="14" t="s">
        <v>177</v>
      </c>
      <c r="C210" s="16">
        <v>3942606.83</v>
      </c>
      <c r="D210" s="16">
        <v>814443.97</v>
      </c>
      <c r="E210" s="16">
        <v>214266.92</v>
      </c>
      <c r="F210" s="16">
        <v>600177.05000000005</v>
      </c>
      <c r="G210" s="16">
        <v>4542783.88</v>
      </c>
    </row>
    <row r="211" spans="1:7">
      <c r="A211" s="15">
        <v>210302005</v>
      </c>
      <c r="B211" s="14" t="s">
        <v>178</v>
      </c>
      <c r="C211" s="16">
        <v>-29197.74</v>
      </c>
      <c r="D211" s="16">
        <v>9673.9500000000007</v>
      </c>
      <c r="E211" s="16">
        <v>9673.9500000000007</v>
      </c>
      <c r="F211" s="16">
        <v>0</v>
      </c>
      <c r="G211" s="16">
        <v>-29197.74</v>
      </c>
    </row>
    <row r="212" spans="1:7">
      <c r="A212" s="15">
        <v>210302006</v>
      </c>
      <c r="B212" s="14" t="s">
        <v>179</v>
      </c>
      <c r="C212" s="16">
        <v>-1394726.18</v>
      </c>
      <c r="D212" s="16">
        <v>939449</v>
      </c>
      <c r="E212" s="16">
        <v>861362.43</v>
      </c>
      <c r="F212" s="16">
        <v>78086.570000000007</v>
      </c>
      <c r="G212" s="16">
        <v>-1316639.6100000001</v>
      </c>
    </row>
    <row r="213" spans="1:7">
      <c r="A213" s="15">
        <v>210302007</v>
      </c>
      <c r="B213" s="14" t="s">
        <v>474</v>
      </c>
      <c r="C213" s="16">
        <v>-149198.32999999999</v>
      </c>
      <c r="D213" s="16">
        <v>0</v>
      </c>
      <c r="E213" s="16">
        <v>166272.24</v>
      </c>
      <c r="F213" s="16">
        <v>-166272.24</v>
      </c>
      <c r="G213" s="16">
        <v>-315470.57</v>
      </c>
    </row>
    <row r="214" spans="1:7">
      <c r="A214" s="15">
        <v>210302008</v>
      </c>
      <c r="B214" s="14" t="s">
        <v>180</v>
      </c>
      <c r="C214" s="16">
        <v>-1111791.97</v>
      </c>
      <c r="D214" s="16">
        <v>587076.1</v>
      </c>
      <c r="E214" s="16">
        <v>606758.41</v>
      </c>
      <c r="F214" s="16">
        <v>-19682.310000000001</v>
      </c>
      <c r="G214" s="16">
        <v>-1131474.28</v>
      </c>
    </row>
    <row r="215" spans="1:7">
      <c r="A215" s="15">
        <v>210302009</v>
      </c>
      <c r="B215" s="14" t="s">
        <v>181</v>
      </c>
      <c r="C215" s="16">
        <v>-4353246.3600000003</v>
      </c>
      <c r="D215" s="16">
        <v>172455.21</v>
      </c>
      <c r="E215" s="16">
        <v>768421.84</v>
      </c>
      <c r="F215" s="16">
        <v>-595966.63</v>
      </c>
      <c r="G215" s="16">
        <v>-4949212.99</v>
      </c>
    </row>
    <row r="216" spans="1:7">
      <c r="A216" s="15">
        <v>210302010</v>
      </c>
      <c r="B216" s="14" t="s">
        <v>182</v>
      </c>
      <c r="C216" s="16">
        <v>-112652.57</v>
      </c>
      <c r="D216" s="16">
        <v>178033.38</v>
      </c>
      <c r="E216" s="16">
        <v>175794.1</v>
      </c>
      <c r="F216" s="16">
        <v>2239.2800000000002</v>
      </c>
      <c r="G216" s="16">
        <v>-110413.29</v>
      </c>
    </row>
    <row r="217" spans="1:7">
      <c r="A217" s="15">
        <v>210302011</v>
      </c>
      <c r="B217" s="14" t="s">
        <v>183</v>
      </c>
      <c r="C217" s="16">
        <v>7414882.4000000004</v>
      </c>
      <c r="D217" s="16">
        <v>656158.94999999995</v>
      </c>
      <c r="E217" s="16">
        <v>705421.25</v>
      </c>
      <c r="F217" s="16">
        <v>-49262.3</v>
      </c>
      <c r="G217" s="16">
        <v>7365620.0999999996</v>
      </c>
    </row>
    <row r="218" spans="1:7">
      <c r="A218" s="14">
        <v>210302012</v>
      </c>
      <c r="B218" s="14" t="s">
        <v>184</v>
      </c>
      <c r="C218" s="16">
        <v>-4521041.5199999996</v>
      </c>
      <c r="D218" s="16">
        <v>4521034.21</v>
      </c>
      <c r="E218" s="16">
        <v>4873616.49</v>
      </c>
      <c r="F218" s="16">
        <v>-352582.28</v>
      </c>
      <c r="G218" s="16">
        <v>-4873623.8</v>
      </c>
    </row>
    <row r="219" spans="1:7">
      <c r="A219" s="14"/>
      <c r="B219" s="14" t="s">
        <v>185</v>
      </c>
      <c r="C219" s="16">
        <v>-49912780.950000003</v>
      </c>
      <c r="D219" s="16">
        <v>25694425.57</v>
      </c>
      <c r="E219" s="16">
        <v>27541892.210000001</v>
      </c>
      <c r="F219" s="16">
        <v>-1847466.64</v>
      </c>
      <c r="G219" s="16">
        <v>-51760247.590000004</v>
      </c>
    </row>
    <row r="220" spans="1:7">
      <c r="A220" s="14"/>
      <c r="B220" s="14" t="s">
        <v>186</v>
      </c>
      <c r="C220" s="16">
        <v>-91530845.040000007</v>
      </c>
      <c r="D220" s="16">
        <v>162765986.53</v>
      </c>
      <c r="E220" s="16">
        <v>181244738.96000001</v>
      </c>
      <c r="F220" s="16">
        <v>-18478752.43</v>
      </c>
      <c r="G220" s="16">
        <v>-110009597.47</v>
      </c>
    </row>
    <row r="221" spans="1:7">
      <c r="A221" s="15"/>
      <c r="B221" s="14"/>
      <c r="C221" s="16"/>
      <c r="D221" s="16"/>
      <c r="E221" s="16"/>
      <c r="F221" s="16"/>
      <c r="G221" s="16"/>
    </row>
    <row r="222" spans="1:7">
      <c r="A222" s="15">
        <v>2104</v>
      </c>
      <c r="B222" s="14" t="s">
        <v>187</v>
      </c>
      <c r="C222" s="16"/>
      <c r="D222" s="16"/>
      <c r="E222" s="16"/>
      <c r="F222" s="16"/>
      <c r="G222" s="16"/>
    </row>
    <row r="223" spans="1:7">
      <c r="A223" s="15">
        <v>210401</v>
      </c>
      <c r="B223" s="14" t="s">
        <v>51</v>
      </c>
      <c r="C223" s="16"/>
      <c r="D223" s="16"/>
      <c r="E223" s="16"/>
      <c r="F223" s="16"/>
      <c r="G223" s="16"/>
    </row>
    <row r="224" spans="1:7">
      <c r="A224" s="15">
        <v>210401001</v>
      </c>
      <c r="B224" s="14" t="s">
        <v>188</v>
      </c>
      <c r="C224" s="16">
        <v>93861458.920000002</v>
      </c>
      <c r="D224" s="16">
        <v>44089386.609999999</v>
      </c>
      <c r="E224" s="16">
        <v>228978202.46000001</v>
      </c>
      <c r="F224" s="16">
        <v>-184888815.84999999</v>
      </c>
      <c r="G224" s="16">
        <v>-91027356.930000007</v>
      </c>
    </row>
    <row r="225" spans="1:7">
      <c r="A225" s="14">
        <v>210401003</v>
      </c>
      <c r="B225" s="14" t="s">
        <v>189</v>
      </c>
      <c r="C225" s="16">
        <v>-89729955.680000007</v>
      </c>
      <c r="D225" s="16">
        <v>28566925.239999998</v>
      </c>
      <c r="E225" s="16">
        <v>0</v>
      </c>
      <c r="F225" s="16">
        <v>28566925.239999998</v>
      </c>
      <c r="G225" s="16">
        <v>-61163030.439999998</v>
      </c>
    </row>
    <row r="226" spans="1:7">
      <c r="A226" s="14"/>
      <c r="B226" s="14" t="s">
        <v>57</v>
      </c>
      <c r="C226" s="16">
        <v>4131503.24</v>
      </c>
      <c r="D226" s="16">
        <v>72656311.849999994</v>
      </c>
      <c r="E226" s="16">
        <v>228978202.46000001</v>
      </c>
      <c r="F226" s="16">
        <v>-156321890.61000001</v>
      </c>
      <c r="G226" s="16">
        <v>-152190387.37</v>
      </c>
    </row>
    <row r="227" spans="1:7">
      <c r="A227" s="15"/>
      <c r="B227" s="14"/>
      <c r="C227" s="16"/>
      <c r="D227" s="16"/>
      <c r="E227" s="16"/>
      <c r="F227" s="16"/>
      <c r="G227" s="16"/>
    </row>
    <row r="228" spans="1:7">
      <c r="A228" s="15">
        <v>210402</v>
      </c>
      <c r="B228" s="14" t="s">
        <v>58</v>
      </c>
      <c r="C228" s="16"/>
      <c r="D228" s="16"/>
      <c r="E228" s="16"/>
      <c r="F228" s="16"/>
      <c r="G228" s="16"/>
    </row>
    <row r="229" spans="1:7">
      <c r="A229" s="15">
        <v>210402001</v>
      </c>
      <c r="B229" s="14" t="s">
        <v>190</v>
      </c>
      <c r="C229" s="16">
        <v>47881211.689999998</v>
      </c>
      <c r="D229" s="16">
        <v>0</v>
      </c>
      <c r="E229" s="16">
        <v>0</v>
      </c>
      <c r="F229" s="16">
        <v>0</v>
      </c>
      <c r="G229" s="16">
        <v>47881211.689999998</v>
      </c>
    </row>
    <row r="230" spans="1:7">
      <c r="A230" s="14">
        <v>210402002</v>
      </c>
      <c r="B230" s="14" t="s">
        <v>191</v>
      </c>
      <c r="C230" s="16">
        <v>-17044714.149999999</v>
      </c>
      <c r="D230" s="16">
        <v>0</v>
      </c>
      <c r="E230" s="16">
        <v>0</v>
      </c>
      <c r="F230" s="16">
        <v>0</v>
      </c>
      <c r="G230" s="16">
        <v>-17044714.149999999</v>
      </c>
    </row>
    <row r="231" spans="1:7">
      <c r="A231" s="14"/>
      <c r="B231" s="14" t="s">
        <v>63</v>
      </c>
      <c r="C231" s="16">
        <v>30836497.539999999</v>
      </c>
      <c r="D231" s="16">
        <v>0</v>
      </c>
      <c r="E231" s="16">
        <v>0</v>
      </c>
      <c r="F231" s="16">
        <v>0</v>
      </c>
      <c r="G231" s="16">
        <v>30836497.539999999</v>
      </c>
    </row>
    <row r="232" spans="1:7">
      <c r="A232" s="15"/>
      <c r="B232" s="14"/>
      <c r="C232" s="16"/>
      <c r="D232" s="16"/>
      <c r="E232" s="16"/>
      <c r="F232" s="16"/>
      <c r="G232" s="16"/>
    </row>
    <row r="233" spans="1:7">
      <c r="A233" s="15">
        <v>210403</v>
      </c>
      <c r="B233" s="14" t="s">
        <v>192</v>
      </c>
      <c r="C233" s="16"/>
      <c r="D233" s="16"/>
      <c r="E233" s="16"/>
      <c r="F233" s="16"/>
      <c r="G233" s="16"/>
    </row>
    <row r="234" spans="1:7">
      <c r="A234" s="14">
        <v>210403001</v>
      </c>
      <c r="B234" s="14" t="s">
        <v>193</v>
      </c>
      <c r="C234" s="16">
        <v>2237943.83</v>
      </c>
      <c r="D234" s="16">
        <v>0</v>
      </c>
      <c r="E234" s="16">
        <v>0</v>
      </c>
      <c r="F234" s="16">
        <v>0</v>
      </c>
      <c r="G234" s="16">
        <v>2237943.83</v>
      </c>
    </row>
    <row r="235" spans="1:7">
      <c r="A235" s="14"/>
      <c r="B235" s="14" t="s">
        <v>194</v>
      </c>
      <c r="C235" s="16">
        <v>2237943.83</v>
      </c>
      <c r="D235" s="16">
        <v>0</v>
      </c>
      <c r="E235" s="16">
        <v>0</v>
      </c>
      <c r="F235" s="16">
        <v>0</v>
      </c>
      <c r="G235" s="16">
        <v>2237943.83</v>
      </c>
    </row>
    <row r="236" spans="1:7">
      <c r="A236" s="15"/>
      <c r="B236" s="14"/>
      <c r="C236" s="16"/>
      <c r="D236" s="16"/>
      <c r="E236" s="16"/>
      <c r="F236" s="16"/>
      <c r="G236" s="16"/>
    </row>
    <row r="237" spans="1:7">
      <c r="A237" s="15">
        <v>210404</v>
      </c>
      <c r="B237" s="14" t="s">
        <v>195</v>
      </c>
      <c r="C237" s="16"/>
      <c r="D237" s="16"/>
      <c r="E237" s="16"/>
      <c r="F237" s="16"/>
      <c r="G237" s="16"/>
    </row>
    <row r="238" spans="1:7">
      <c r="A238" s="15">
        <v>210404001</v>
      </c>
      <c r="B238" s="14" t="s">
        <v>196</v>
      </c>
      <c r="C238" s="16">
        <v>-2440563.21</v>
      </c>
      <c r="D238" s="16">
        <v>10769504.699999999</v>
      </c>
      <c r="E238" s="16">
        <v>12255112.300000001</v>
      </c>
      <c r="F238" s="16">
        <v>-1485607.6</v>
      </c>
      <c r="G238" s="16">
        <v>-3926170.81</v>
      </c>
    </row>
    <row r="239" spans="1:7">
      <c r="A239" s="15">
        <v>210404002</v>
      </c>
      <c r="B239" s="14" t="s">
        <v>197</v>
      </c>
      <c r="C239" s="16">
        <v>-9850876.1799999997</v>
      </c>
      <c r="D239" s="16">
        <v>10470277.029999999</v>
      </c>
      <c r="E239" s="16">
        <v>11053208.85</v>
      </c>
      <c r="F239" s="16">
        <v>-582931.81999999995</v>
      </c>
      <c r="G239" s="16">
        <v>-10433808</v>
      </c>
    </row>
    <row r="240" spans="1:7">
      <c r="A240" s="15">
        <v>210404003</v>
      </c>
      <c r="B240" s="14" t="s">
        <v>198</v>
      </c>
      <c r="C240" s="16">
        <v>-1163366.6499999999</v>
      </c>
      <c r="D240" s="16">
        <v>1426479.32</v>
      </c>
      <c r="E240" s="16">
        <v>1297270</v>
      </c>
      <c r="F240" s="16">
        <v>129209.32</v>
      </c>
      <c r="G240" s="16">
        <v>-1034157.33</v>
      </c>
    </row>
    <row r="241" spans="1:7">
      <c r="A241" s="15">
        <v>210404004</v>
      </c>
      <c r="B241" s="14" t="s">
        <v>199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</row>
    <row r="242" spans="1:7">
      <c r="A242" s="15">
        <v>210404005</v>
      </c>
      <c r="B242" s="14" t="s">
        <v>200</v>
      </c>
      <c r="C242" s="16">
        <v>0</v>
      </c>
      <c r="D242" s="16">
        <v>0</v>
      </c>
      <c r="E242" s="16">
        <v>0</v>
      </c>
      <c r="F242" s="16">
        <v>0</v>
      </c>
      <c r="G242" s="16">
        <v>0</v>
      </c>
    </row>
    <row r="243" spans="1:7">
      <c r="A243" s="15">
        <v>210404006</v>
      </c>
      <c r="B243" s="14" t="s">
        <v>201</v>
      </c>
      <c r="C243" s="16">
        <v>15330.2</v>
      </c>
      <c r="D243" s="16">
        <v>0</v>
      </c>
      <c r="E243" s="16">
        <v>0</v>
      </c>
      <c r="F243" s="16">
        <v>0</v>
      </c>
      <c r="G243" s="16">
        <v>15330.2</v>
      </c>
    </row>
    <row r="244" spans="1:7">
      <c r="A244" s="15">
        <v>210404007</v>
      </c>
      <c r="B244" s="14" t="s">
        <v>202</v>
      </c>
      <c r="C244" s="16">
        <v>2831231.64</v>
      </c>
      <c r="D244" s="16">
        <v>7449200.5700000003</v>
      </c>
      <c r="E244" s="16">
        <v>8102352.4900000002</v>
      </c>
      <c r="F244" s="16">
        <v>-653151.92000000004</v>
      </c>
      <c r="G244" s="16">
        <v>2178079.7200000002</v>
      </c>
    </row>
    <row r="245" spans="1:7">
      <c r="A245" s="15">
        <v>210404008</v>
      </c>
      <c r="B245" s="14" t="s">
        <v>203</v>
      </c>
      <c r="C245" s="16">
        <v>-23730865.920000002</v>
      </c>
      <c r="D245" s="16">
        <v>12653440.93</v>
      </c>
      <c r="E245" s="16">
        <v>14788161.439999999</v>
      </c>
      <c r="F245" s="16">
        <v>-2134720.5099999998</v>
      </c>
      <c r="G245" s="16">
        <v>-25865586.43</v>
      </c>
    </row>
    <row r="246" spans="1:7">
      <c r="A246" s="15">
        <v>210404009</v>
      </c>
      <c r="B246" s="14" t="s">
        <v>204</v>
      </c>
      <c r="C246" s="16">
        <v>-10569138.66</v>
      </c>
      <c r="D246" s="16">
        <v>10569138.58</v>
      </c>
      <c r="E246" s="16">
        <v>0</v>
      </c>
      <c r="F246" s="16">
        <v>10569138.58</v>
      </c>
      <c r="G246" s="16">
        <v>-0.08</v>
      </c>
    </row>
    <row r="247" spans="1:7">
      <c r="A247" s="15">
        <v>210404010</v>
      </c>
      <c r="B247" s="14" t="s">
        <v>205</v>
      </c>
      <c r="C247" s="16">
        <v>7680.69</v>
      </c>
      <c r="D247" s="16">
        <v>5288.23</v>
      </c>
      <c r="E247" s="16">
        <v>0</v>
      </c>
      <c r="F247" s="16">
        <v>5288.23</v>
      </c>
      <c r="G247" s="16">
        <v>12968.92</v>
      </c>
    </row>
    <row r="248" spans="1:7">
      <c r="A248" s="15">
        <v>210404011</v>
      </c>
      <c r="B248" s="14" t="s">
        <v>206</v>
      </c>
      <c r="C248" s="16">
        <v>727911.65</v>
      </c>
      <c r="D248" s="16">
        <v>109670.41</v>
      </c>
      <c r="E248" s="16">
        <v>160262.32</v>
      </c>
      <c r="F248" s="16">
        <v>-50591.91</v>
      </c>
      <c r="G248" s="16">
        <v>677319.74</v>
      </c>
    </row>
    <row r="249" spans="1:7">
      <c r="A249" s="15">
        <v>210404012</v>
      </c>
      <c r="B249" s="14" t="s">
        <v>207</v>
      </c>
      <c r="C249" s="16">
        <v>0</v>
      </c>
      <c r="D249" s="16">
        <v>0</v>
      </c>
      <c r="E249" s="16">
        <v>0</v>
      </c>
      <c r="F249" s="16">
        <v>0</v>
      </c>
      <c r="G249" s="16">
        <v>0</v>
      </c>
    </row>
    <row r="250" spans="1:7">
      <c r="A250" s="15">
        <v>210404013</v>
      </c>
      <c r="B250" s="14" t="s">
        <v>464</v>
      </c>
      <c r="C250" s="16">
        <v>3601.34</v>
      </c>
      <c r="D250" s="16">
        <v>2644.12</v>
      </c>
      <c r="E250" s="16">
        <v>0</v>
      </c>
      <c r="F250" s="16">
        <v>2644.12</v>
      </c>
      <c r="G250" s="16">
        <v>6245.46</v>
      </c>
    </row>
    <row r="251" spans="1:7">
      <c r="A251" s="14">
        <v>210404014</v>
      </c>
      <c r="B251" s="14" t="s">
        <v>465</v>
      </c>
      <c r="C251" s="16">
        <v>1106.8699999999999</v>
      </c>
      <c r="D251" s="16">
        <v>0</v>
      </c>
      <c r="E251" s="16">
        <v>0</v>
      </c>
      <c r="F251" s="16">
        <v>0</v>
      </c>
      <c r="G251" s="16">
        <v>1106.8699999999999</v>
      </c>
    </row>
    <row r="252" spans="1:7">
      <c r="A252" s="14"/>
      <c r="B252" s="14" t="s">
        <v>208</v>
      </c>
      <c r="C252" s="16">
        <v>-44167948.229999997</v>
      </c>
      <c r="D252" s="16">
        <v>53455643.890000001</v>
      </c>
      <c r="E252" s="16">
        <v>47656367.399999999</v>
      </c>
      <c r="F252" s="16">
        <v>5799276.4900000002</v>
      </c>
      <c r="G252" s="16">
        <v>-38368671.740000002</v>
      </c>
    </row>
    <row r="253" spans="1:7">
      <c r="A253" s="15"/>
      <c r="B253" s="14"/>
      <c r="C253" s="16"/>
      <c r="D253" s="16"/>
      <c r="E253" s="16"/>
      <c r="F253" s="16"/>
      <c r="G253" s="16"/>
    </row>
    <row r="254" spans="1:7">
      <c r="A254" s="15">
        <v>210405</v>
      </c>
      <c r="B254" s="14" t="s">
        <v>209</v>
      </c>
      <c r="C254" s="16"/>
      <c r="D254" s="16"/>
      <c r="E254" s="16"/>
      <c r="F254" s="16"/>
      <c r="G254" s="16"/>
    </row>
    <row r="255" spans="1:7">
      <c r="A255" s="14">
        <v>210405001</v>
      </c>
      <c r="B255" s="14" t="s">
        <v>210</v>
      </c>
      <c r="C255" s="16">
        <v>-3007216.84</v>
      </c>
      <c r="D255" s="16">
        <v>2891010.92</v>
      </c>
      <c r="E255" s="16">
        <v>3704362.86</v>
      </c>
      <c r="F255" s="16">
        <v>-813351.94</v>
      </c>
      <c r="G255" s="16">
        <v>-3820568.78</v>
      </c>
    </row>
    <row r="256" spans="1:7">
      <c r="A256" s="14"/>
      <c r="B256" s="14" t="s">
        <v>211</v>
      </c>
      <c r="C256" s="16">
        <v>-3007216.84</v>
      </c>
      <c r="D256" s="16">
        <v>2891010.92</v>
      </c>
      <c r="E256" s="16">
        <v>3704362.86</v>
      </c>
      <c r="F256" s="16">
        <v>-813351.94</v>
      </c>
      <c r="G256" s="16">
        <v>-3820568.78</v>
      </c>
    </row>
    <row r="257" spans="1:7">
      <c r="A257" s="15"/>
      <c r="B257" s="14"/>
      <c r="C257" s="16"/>
      <c r="D257" s="16"/>
      <c r="E257" s="16"/>
      <c r="F257" s="16"/>
      <c r="G257" s="16"/>
    </row>
    <row r="258" spans="1:7">
      <c r="A258" s="15">
        <v>210406</v>
      </c>
      <c r="B258" s="14" t="s">
        <v>212</v>
      </c>
      <c r="C258" s="16"/>
      <c r="D258" s="16"/>
      <c r="E258" s="16"/>
      <c r="F258" s="16"/>
      <c r="G258" s="16"/>
    </row>
    <row r="259" spans="1:7">
      <c r="A259" s="14">
        <v>210406001</v>
      </c>
      <c r="B259" s="14" t="s">
        <v>213</v>
      </c>
      <c r="C259" s="16">
        <v>9731298.1999999993</v>
      </c>
      <c r="D259" s="16">
        <v>0</v>
      </c>
      <c r="E259" s="16">
        <v>0</v>
      </c>
      <c r="F259" s="16">
        <v>0</v>
      </c>
      <c r="G259" s="16">
        <v>9731298.1999999993</v>
      </c>
    </row>
    <row r="260" spans="1:7">
      <c r="A260" s="14"/>
      <c r="B260" s="14" t="s">
        <v>214</v>
      </c>
      <c r="C260" s="16">
        <v>9731298.1999999993</v>
      </c>
      <c r="D260" s="16">
        <v>0</v>
      </c>
      <c r="E260" s="16">
        <v>0</v>
      </c>
      <c r="F260" s="16">
        <v>0</v>
      </c>
      <c r="G260" s="16">
        <v>9731298.1999999993</v>
      </c>
    </row>
    <row r="261" spans="1:7">
      <c r="A261" s="14"/>
      <c r="B261" s="14" t="s">
        <v>215</v>
      </c>
      <c r="C261" s="16">
        <v>-237922.26</v>
      </c>
      <c r="D261" s="16">
        <v>129002966.66</v>
      </c>
      <c r="E261" s="16">
        <v>280338932.72000003</v>
      </c>
      <c r="F261" s="16">
        <v>-151335966.06</v>
      </c>
      <c r="G261" s="16">
        <v>-151573888.31999999</v>
      </c>
    </row>
    <row r="262" spans="1:7">
      <c r="A262" s="15"/>
      <c r="B262" s="14"/>
      <c r="C262" s="16"/>
      <c r="D262" s="16"/>
      <c r="E262" s="16"/>
      <c r="F262" s="16"/>
      <c r="G262" s="16"/>
    </row>
    <row r="263" spans="1:7">
      <c r="A263" s="15">
        <v>2105</v>
      </c>
      <c r="B263" s="14" t="s">
        <v>216</v>
      </c>
      <c r="C263" s="16"/>
      <c r="D263" s="16"/>
      <c r="E263" s="16"/>
      <c r="F263" s="16"/>
      <c r="G263" s="16"/>
    </row>
    <row r="264" spans="1:7">
      <c r="A264" s="15">
        <v>210501</v>
      </c>
      <c r="B264" s="14" t="s">
        <v>217</v>
      </c>
      <c r="C264" s="16">
        <v>0</v>
      </c>
      <c r="D264" s="16">
        <v>0</v>
      </c>
      <c r="E264" s="16">
        <v>0</v>
      </c>
      <c r="F264" s="16">
        <v>0</v>
      </c>
      <c r="G264" s="16">
        <v>0</v>
      </c>
    </row>
    <row r="265" spans="1:7">
      <c r="A265" s="15">
        <v>210502</v>
      </c>
      <c r="B265" s="14" t="s">
        <v>218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</row>
    <row r="266" spans="1:7">
      <c r="A266" s="15">
        <v>210503</v>
      </c>
      <c r="B266" s="14" t="s">
        <v>219</v>
      </c>
      <c r="C266" s="16">
        <v>5179.09</v>
      </c>
      <c r="D266" s="16">
        <v>0</v>
      </c>
      <c r="E266" s="16">
        <v>0</v>
      </c>
      <c r="F266" s="16">
        <v>0</v>
      </c>
      <c r="G266" s="16">
        <v>5179.09</v>
      </c>
    </row>
    <row r="267" spans="1:7">
      <c r="A267" s="14">
        <v>210504</v>
      </c>
      <c r="B267" s="14" t="s">
        <v>220</v>
      </c>
      <c r="C267" s="16">
        <v>2131.56</v>
      </c>
      <c r="D267" s="16">
        <v>0</v>
      </c>
      <c r="E267" s="16">
        <v>0</v>
      </c>
      <c r="F267" s="16">
        <v>0</v>
      </c>
      <c r="G267" s="16">
        <v>2131.56</v>
      </c>
    </row>
    <row r="268" spans="1:7">
      <c r="A268" s="14">
        <v>210505</v>
      </c>
      <c r="B268" s="14" t="s">
        <v>475</v>
      </c>
      <c r="C268" s="16">
        <v>-4034500</v>
      </c>
      <c r="D268" s="16">
        <v>1100000</v>
      </c>
      <c r="E268" s="16">
        <v>710000</v>
      </c>
      <c r="F268" s="16">
        <v>390000</v>
      </c>
      <c r="G268" s="16">
        <v>-3644500</v>
      </c>
    </row>
    <row r="269" spans="1:7">
      <c r="A269" s="15"/>
      <c r="B269" s="14" t="s">
        <v>221</v>
      </c>
      <c r="C269" s="16">
        <v>-4027189.35</v>
      </c>
      <c r="D269" s="16">
        <v>1100000</v>
      </c>
      <c r="E269" s="16">
        <v>710000</v>
      </c>
      <c r="F269" s="16">
        <v>390000</v>
      </c>
      <c r="G269" s="16">
        <v>-3637189.35</v>
      </c>
    </row>
    <row r="270" spans="1:7">
      <c r="A270" s="15"/>
      <c r="B270" s="14"/>
      <c r="C270" s="16"/>
      <c r="D270" s="16"/>
      <c r="E270" s="16"/>
      <c r="F270" s="16"/>
      <c r="G270" s="16"/>
    </row>
    <row r="271" spans="1:7">
      <c r="A271" s="14">
        <v>2106</v>
      </c>
      <c r="B271" s="14" t="s">
        <v>222</v>
      </c>
      <c r="C271" s="16"/>
      <c r="D271" s="16"/>
      <c r="E271" s="16"/>
      <c r="F271" s="16"/>
      <c r="G271" s="16"/>
    </row>
    <row r="272" spans="1:7">
      <c r="A272" s="14">
        <v>210601</v>
      </c>
      <c r="B272" s="14" t="s">
        <v>223</v>
      </c>
      <c r="C272" s="16">
        <v>0</v>
      </c>
      <c r="D272" s="16">
        <v>0</v>
      </c>
      <c r="E272" s="16">
        <v>0</v>
      </c>
      <c r="F272" s="16">
        <v>0</v>
      </c>
      <c r="G272" s="16">
        <v>0</v>
      </c>
    </row>
    <row r="273" spans="1:7">
      <c r="A273" s="14"/>
      <c r="B273" s="14" t="s">
        <v>224</v>
      </c>
      <c r="C273" s="16">
        <v>0</v>
      </c>
      <c r="D273" s="16">
        <v>0</v>
      </c>
      <c r="E273" s="16">
        <v>0</v>
      </c>
      <c r="F273" s="16">
        <v>0</v>
      </c>
      <c r="G273" s="16">
        <v>0</v>
      </c>
    </row>
    <row r="274" spans="1:7">
      <c r="A274" s="14"/>
      <c r="B274" s="14" t="s">
        <v>225</v>
      </c>
      <c r="C274" s="16">
        <v>-1865175280.8199999</v>
      </c>
      <c r="D274" s="16">
        <v>1255760814.04</v>
      </c>
      <c r="E274" s="16">
        <v>1262145112.4000001</v>
      </c>
      <c r="F274" s="16">
        <v>-6384298.3600000003</v>
      </c>
      <c r="G274" s="16">
        <v>-1871559579.1800001</v>
      </c>
    </row>
    <row r="275" spans="1:7">
      <c r="A275" s="15"/>
      <c r="B275" s="14" t="s">
        <v>226</v>
      </c>
      <c r="C275" s="16">
        <v>-1865175280.8199999</v>
      </c>
      <c r="D275" s="16">
        <v>1255760814.04</v>
      </c>
      <c r="E275" s="16">
        <v>1262145112.4000001</v>
      </c>
      <c r="F275" s="16">
        <v>-6384298.3600000003</v>
      </c>
      <c r="G275" s="16">
        <v>-1871559579.1800001</v>
      </c>
    </row>
    <row r="276" spans="1:7">
      <c r="A276" s="15"/>
      <c r="B276" s="14"/>
      <c r="C276" s="16"/>
      <c r="D276" s="16"/>
      <c r="E276" s="16"/>
      <c r="F276" s="16"/>
      <c r="G276" s="16"/>
    </row>
    <row r="277" spans="1:7">
      <c r="A277" s="15">
        <v>3</v>
      </c>
      <c r="B277" s="14" t="s">
        <v>227</v>
      </c>
      <c r="C277" s="16"/>
      <c r="D277" s="16"/>
      <c r="E277" s="16"/>
      <c r="F277" s="16"/>
      <c r="G277" s="16"/>
    </row>
    <row r="278" spans="1:7">
      <c r="A278" s="15">
        <v>31</v>
      </c>
      <c r="B278" s="14" t="s">
        <v>228</v>
      </c>
      <c r="C278" s="16"/>
      <c r="D278" s="16"/>
      <c r="E278" s="16"/>
      <c r="F278" s="16"/>
      <c r="G278" s="16"/>
    </row>
    <row r="279" spans="1:7">
      <c r="A279" s="15">
        <v>3101</v>
      </c>
      <c r="B279" s="14" t="s">
        <v>229</v>
      </c>
      <c r="C279" s="16">
        <v>-1000000</v>
      </c>
      <c r="D279" s="16">
        <v>0</v>
      </c>
      <c r="E279" s="16">
        <v>0</v>
      </c>
      <c r="F279" s="16">
        <v>0</v>
      </c>
      <c r="G279" s="16">
        <v>-1000000</v>
      </c>
    </row>
    <row r="280" spans="1:7">
      <c r="A280" s="14">
        <v>3102</v>
      </c>
      <c r="B280" s="14" t="s">
        <v>230</v>
      </c>
      <c r="C280" s="16">
        <v>0</v>
      </c>
      <c r="D280" s="16">
        <v>0</v>
      </c>
      <c r="E280" s="16">
        <v>0</v>
      </c>
      <c r="F280" s="16">
        <v>0</v>
      </c>
      <c r="G280" s="16">
        <v>0</v>
      </c>
    </row>
    <row r="281" spans="1:7">
      <c r="A281" s="14">
        <v>3103</v>
      </c>
      <c r="B281" s="14" t="s">
        <v>231</v>
      </c>
      <c r="C281" s="16">
        <v>-63404589.079999998</v>
      </c>
      <c r="D281" s="16">
        <v>0</v>
      </c>
      <c r="E281" s="16">
        <v>0</v>
      </c>
      <c r="F281" s="16">
        <v>0</v>
      </c>
      <c r="G281" s="16">
        <v>-63404589.079999998</v>
      </c>
    </row>
    <row r="282" spans="1:7">
      <c r="A282" s="15"/>
      <c r="B282" s="14" t="s">
        <v>232</v>
      </c>
      <c r="C282" s="16">
        <v>-64404589.079999998</v>
      </c>
      <c r="D282" s="16">
        <v>0</v>
      </c>
      <c r="E282" s="16">
        <v>0</v>
      </c>
      <c r="F282" s="16">
        <v>0</v>
      </c>
      <c r="G282" s="16">
        <v>-64404589.079999998</v>
      </c>
    </row>
    <row r="283" spans="1:7">
      <c r="A283" s="15"/>
      <c r="B283" s="14"/>
      <c r="C283" s="16"/>
      <c r="D283" s="16"/>
      <c r="E283" s="16"/>
      <c r="F283" s="16"/>
      <c r="G283" s="16"/>
    </row>
    <row r="284" spans="1:7">
      <c r="A284" s="15">
        <v>32</v>
      </c>
      <c r="B284" s="14" t="s">
        <v>233</v>
      </c>
      <c r="C284" s="16"/>
      <c r="D284" s="16"/>
      <c r="E284" s="16"/>
      <c r="F284" s="16"/>
      <c r="G284" s="16"/>
    </row>
    <row r="285" spans="1:7">
      <c r="A285" s="15">
        <v>3201</v>
      </c>
      <c r="B285" s="14" t="s">
        <v>234</v>
      </c>
      <c r="C285" s="16">
        <v>-11936416.449999999</v>
      </c>
      <c r="D285" s="16">
        <v>0</v>
      </c>
      <c r="E285" s="16">
        <v>0</v>
      </c>
      <c r="F285" s="16">
        <v>0</v>
      </c>
      <c r="G285" s="16">
        <v>-11936416.449999999</v>
      </c>
    </row>
    <row r="286" spans="1:7">
      <c r="A286" s="15">
        <v>3202</v>
      </c>
      <c r="B286" s="14" t="s">
        <v>235</v>
      </c>
      <c r="C286" s="16">
        <v>0</v>
      </c>
      <c r="D286" s="16">
        <v>0</v>
      </c>
      <c r="E286" s="16">
        <v>0</v>
      </c>
      <c r="F286" s="16">
        <v>0</v>
      </c>
      <c r="G286" s="16">
        <v>0</v>
      </c>
    </row>
    <row r="287" spans="1:7">
      <c r="A287" s="14">
        <v>3203</v>
      </c>
      <c r="B287" s="14" t="s">
        <v>236</v>
      </c>
      <c r="C287" s="16">
        <v>0</v>
      </c>
      <c r="D287" s="16">
        <v>0</v>
      </c>
      <c r="E287" s="16">
        <v>0</v>
      </c>
      <c r="F287" s="16">
        <v>0</v>
      </c>
      <c r="G287" s="16">
        <v>0</v>
      </c>
    </row>
    <row r="288" spans="1:7">
      <c r="A288" s="14">
        <v>3204</v>
      </c>
      <c r="B288" s="14" t="s">
        <v>237</v>
      </c>
      <c r="C288" s="16">
        <v>-283285765.79000002</v>
      </c>
      <c r="D288" s="16">
        <v>0</v>
      </c>
      <c r="E288" s="16">
        <v>0</v>
      </c>
      <c r="F288" s="16">
        <v>0</v>
      </c>
      <c r="G288" s="16">
        <v>-283285765.79000002</v>
      </c>
    </row>
    <row r="289" spans="1:7">
      <c r="A289" s="15"/>
      <c r="B289" s="14" t="s">
        <v>238</v>
      </c>
      <c r="C289" s="16">
        <v>-295222182.24000001</v>
      </c>
      <c r="D289" s="16">
        <v>0</v>
      </c>
      <c r="E289" s="16">
        <v>0</v>
      </c>
      <c r="F289" s="16">
        <v>0</v>
      </c>
      <c r="G289" s="16">
        <v>-295222182.24000001</v>
      </c>
    </row>
    <row r="290" spans="1:7">
      <c r="A290" s="15"/>
      <c r="B290" s="14"/>
      <c r="C290" s="16"/>
      <c r="D290" s="16"/>
      <c r="E290" s="16"/>
      <c r="F290" s="16"/>
      <c r="G290" s="16"/>
    </row>
    <row r="291" spans="1:7">
      <c r="A291" s="15">
        <v>33</v>
      </c>
      <c r="B291" s="14" t="s">
        <v>239</v>
      </c>
      <c r="C291" s="16"/>
      <c r="D291" s="16"/>
      <c r="E291" s="16"/>
      <c r="F291" s="16"/>
      <c r="G291" s="16"/>
    </row>
    <row r="292" spans="1:7">
      <c r="A292" s="15">
        <v>3301</v>
      </c>
      <c r="B292" s="14" t="s">
        <v>240</v>
      </c>
      <c r="C292" s="16">
        <v>-122059628.69</v>
      </c>
      <c r="D292" s="16">
        <v>0</v>
      </c>
      <c r="E292" s="16">
        <v>0</v>
      </c>
      <c r="F292" s="16">
        <v>0</v>
      </c>
      <c r="G292" s="16">
        <v>-122059628.69</v>
      </c>
    </row>
    <row r="293" spans="1:7">
      <c r="A293" s="15">
        <v>3302</v>
      </c>
      <c r="B293" s="14" t="s">
        <v>241</v>
      </c>
      <c r="C293" s="16">
        <v>0</v>
      </c>
      <c r="D293" s="16">
        <v>0</v>
      </c>
      <c r="E293" s="16">
        <v>0</v>
      </c>
      <c r="F293" s="16">
        <v>0</v>
      </c>
      <c r="G293" s="16">
        <v>0</v>
      </c>
    </row>
    <row r="294" spans="1:7">
      <c r="A294" s="14">
        <v>3303</v>
      </c>
      <c r="B294" s="14" t="s">
        <v>242</v>
      </c>
      <c r="C294" s="16">
        <v>0</v>
      </c>
      <c r="D294" s="16">
        <v>0</v>
      </c>
      <c r="E294" s="16">
        <v>0</v>
      </c>
      <c r="F294" s="16">
        <v>0</v>
      </c>
      <c r="G294" s="16">
        <v>0</v>
      </c>
    </row>
    <row r="295" spans="1:7">
      <c r="A295" s="14">
        <v>3304</v>
      </c>
      <c r="B295" s="14" t="s">
        <v>243</v>
      </c>
      <c r="C295" s="16">
        <v>-7902365.2000000002</v>
      </c>
      <c r="D295" s="16">
        <v>0</v>
      </c>
      <c r="E295" s="16">
        <v>0</v>
      </c>
      <c r="F295" s="16">
        <v>0</v>
      </c>
      <c r="G295" s="16">
        <v>-7902365.2000000002</v>
      </c>
    </row>
    <row r="296" spans="1:7">
      <c r="A296" s="14"/>
      <c r="B296" s="14" t="s">
        <v>244</v>
      </c>
      <c r="C296" s="16">
        <v>-129961993.89</v>
      </c>
      <c r="D296" s="16">
        <v>0</v>
      </c>
      <c r="E296" s="16">
        <v>0</v>
      </c>
      <c r="F296" s="16">
        <v>0</v>
      </c>
      <c r="G296" s="16">
        <v>-129961993.89</v>
      </c>
    </row>
    <row r="297" spans="1:7">
      <c r="A297" s="15"/>
      <c r="B297" s="14" t="s">
        <v>245</v>
      </c>
      <c r="C297" s="16">
        <v>-489588765.20999998</v>
      </c>
      <c r="D297" s="16">
        <v>0</v>
      </c>
      <c r="E297" s="16">
        <v>0</v>
      </c>
      <c r="F297" s="16">
        <v>0</v>
      </c>
      <c r="G297" s="16">
        <v>-489588765.20999998</v>
      </c>
    </row>
    <row r="298" spans="1:7">
      <c r="A298" s="15"/>
      <c r="B298" s="14"/>
      <c r="C298" s="16"/>
      <c r="D298" s="16"/>
      <c r="E298" s="16"/>
      <c r="F298" s="16"/>
      <c r="G298" s="16"/>
    </row>
    <row r="299" spans="1:7">
      <c r="A299" s="15">
        <v>4</v>
      </c>
      <c r="B299" s="14" t="s">
        <v>246</v>
      </c>
      <c r="C299" s="16"/>
      <c r="D299" s="16"/>
      <c r="E299" s="16"/>
      <c r="F299" s="16"/>
      <c r="G299" s="16"/>
    </row>
    <row r="300" spans="1:7">
      <c r="A300" s="15">
        <v>41</v>
      </c>
      <c r="B300" s="14" t="s">
        <v>247</v>
      </c>
      <c r="C300" s="16"/>
      <c r="D300" s="16"/>
      <c r="E300" s="16"/>
      <c r="F300" s="16"/>
      <c r="G300" s="16"/>
    </row>
    <row r="301" spans="1:7">
      <c r="A301" s="14">
        <v>4101</v>
      </c>
      <c r="B301" s="14" t="s">
        <v>248</v>
      </c>
      <c r="C301" s="16"/>
      <c r="D301" s="16"/>
      <c r="E301" s="16"/>
      <c r="F301" s="16"/>
      <c r="G301" s="16"/>
    </row>
    <row r="302" spans="1:7">
      <c r="A302" s="14">
        <v>410101</v>
      </c>
      <c r="B302" s="14" t="s">
        <v>249</v>
      </c>
      <c r="C302" s="16">
        <v>-10672990821.93</v>
      </c>
      <c r="D302" s="16">
        <v>49150271.909999996</v>
      </c>
      <c r="E302" s="16">
        <v>1188573121</v>
      </c>
      <c r="F302" s="16">
        <v>-1139422849.0899999</v>
      </c>
      <c r="G302" s="16">
        <v>-11812413671.02</v>
      </c>
    </row>
    <row r="303" spans="1:7">
      <c r="A303" s="15"/>
      <c r="B303" s="14" t="s">
        <v>250</v>
      </c>
      <c r="C303" s="16">
        <v>-10672990821.93</v>
      </c>
      <c r="D303" s="16">
        <v>49150271.909999996</v>
      </c>
      <c r="E303" s="16">
        <v>1188573121</v>
      </c>
      <c r="F303" s="16">
        <v>-1139422849.0899999</v>
      </c>
      <c r="G303" s="16">
        <v>-11812413671.02</v>
      </c>
    </row>
    <row r="304" spans="1:7">
      <c r="A304" s="15"/>
      <c r="B304" s="14"/>
      <c r="C304" s="16"/>
      <c r="D304" s="16"/>
      <c r="E304" s="16"/>
      <c r="F304" s="16"/>
      <c r="G304" s="16"/>
    </row>
    <row r="305" spans="1:7">
      <c r="A305" s="15">
        <v>4102</v>
      </c>
      <c r="B305" s="14" t="s">
        <v>251</v>
      </c>
      <c r="C305" s="16"/>
      <c r="D305" s="16"/>
      <c r="E305" s="16"/>
      <c r="F305" s="16"/>
      <c r="G305" s="16"/>
    </row>
    <row r="306" spans="1:7">
      <c r="A306" s="14">
        <v>410201</v>
      </c>
      <c r="B306" s="14" t="s">
        <v>252</v>
      </c>
      <c r="C306" s="16">
        <v>-304605.98</v>
      </c>
      <c r="D306" s="16">
        <v>0</v>
      </c>
      <c r="E306" s="16">
        <v>0</v>
      </c>
      <c r="F306" s="16">
        <v>0</v>
      </c>
      <c r="G306" s="16">
        <v>-304605.98</v>
      </c>
    </row>
    <row r="307" spans="1:7">
      <c r="A307" s="14">
        <v>410202</v>
      </c>
      <c r="B307" s="14" t="s">
        <v>253</v>
      </c>
      <c r="C307" s="16">
        <v>962292055.65999997</v>
      </c>
      <c r="D307" s="16">
        <v>163910872.91999999</v>
      </c>
      <c r="E307" s="16">
        <v>19344.43</v>
      </c>
      <c r="F307" s="16">
        <v>163891528.49000001</v>
      </c>
      <c r="G307" s="16">
        <v>1126183584.1500001</v>
      </c>
    </row>
    <row r="308" spans="1:7">
      <c r="A308" s="14"/>
      <c r="B308" s="14" t="s">
        <v>254</v>
      </c>
      <c r="C308" s="16">
        <v>961987449.67999995</v>
      </c>
      <c r="D308" s="16">
        <v>163910872.91999999</v>
      </c>
      <c r="E308" s="16">
        <v>19344.43</v>
      </c>
      <c r="F308" s="16">
        <v>163891528.49000001</v>
      </c>
      <c r="G308" s="16">
        <v>1125878978.1700001</v>
      </c>
    </row>
    <row r="309" spans="1:7">
      <c r="A309" s="15"/>
      <c r="B309" s="14" t="s">
        <v>255</v>
      </c>
      <c r="C309" s="16">
        <v>-9711003372.25</v>
      </c>
      <c r="D309" s="16">
        <v>213061144.83000001</v>
      </c>
      <c r="E309" s="16">
        <v>1188592465.4300001</v>
      </c>
      <c r="F309" s="16">
        <v>-975531320.60000002</v>
      </c>
      <c r="G309" s="16">
        <v>-10686534692.85</v>
      </c>
    </row>
    <row r="310" spans="1:7">
      <c r="A310" s="15"/>
      <c r="B310" s="14"/>
      <c r="C310" s="16"/>
      <c r="D310" s="16"/>
      <c r="E310" s="16"/>
      <c r="F310" s="16"/>
      <c r="G310" s="16"/>
    </row>
    <row r="311" spans="1:7">
      <c r="A311" s="15">
        <v>42</v>
      </c>
      <c r="B311" s="14" t="s">
        <v>256</v>
      </c>
      <c r="C311" s="16"/>
      <c r="D311" s="16"/>
      <c r="E311" s="16"/>
      <c r="F311" s="16"/>
      <c r="G311" s="16"/>
    </row>
    <row r="312" spans="1:7">
      <c r="A312" s="15">
        <v>4201</v>
      </c>
      <c r="B312" s="14" t="s">
        <v>257</v>
      </c>
      <c r="C312" s="16"/>
      <c r="D312" s="16"/>
      <c r="E312" s="16"/>
      <c r="F312" s="16"/>
      <c r="G312" s="16"/>
    </row>
    <row r="313" spans="1:7">
      <c r="A313" s="15">
        <v>420101</v>
      </c>
      <c r="B313" s="14" t="s">
        <v>258</v>
      </c>
      <c r="C313" s="16">
        <v>980000</v>
      </c>
      <c r="D313" s="16">
        <v>0</v>
      </c>
      <c r="E313" s="16">
        <v>0</v>
      </c>
      <c r="F313" s="16">
        <v>0</v>
      </c>
      <c r="G313" s="16">
        <v>980000</v>
      </c>
    </row>
    <row r="314" spans="1:7">
      <c r="A314" s="14">
        <v>420102</v>
      </c>
      <c r="B314" s="14" t="s">
        <v>259</v>
      </c>
      <c r="C314" s="16">
        <v>0</v>
      </c>
      <c r="D314" s="16">
        <v>0</v>
      </c>
      <c r="E314" s="16">
        <v>0</v>
      </c>
      <c r="F314" s="16">
        <v>0</v>
      </c>
      <c r="G314" s="16">
        <v>0</v>
      </c>
    </row>
    <row r="315" spans="1:7">
      <c r="A315" s="14">
        <v>420103</v>
      </c>
      <c r="B315" s="14" t="s">
        <v>260</v>
      </c>
      <c r="C315" s="16">
        <v>0</v>
      </c>
      <c r="D315" s="16">
        <v>0</v>
      </c>
      <c r="E315" s="16">
        <v>0</v>
      </c>
      <c r="F315" s="16">
        <v>0</v>
      </c>
      <c r="G315" s="16">
        <v>0</v>
      </c>
    </row>
    <row r="316" spans="1:7">
      <c r="A316" s="15"/>
      <c r="B316" s="14" t="s">
        <v>261</v>
      </c>
      <c r="C316" s="16">
        <v>980000</v>
      </c>
      <c r="D316" s="16">
        <v>0</v>
      </c>
      <c r="E316" s="16">
        <v>0</v>
      </c>
      <c r="F316" s="16">
        <v>0</v>
      </c>
      <c r="G316" s="16">
        <v>980000</v>
      </c>
    </row>
    <row r="317" spans="1:7">
      <c r="A317" s="15"/>
      <c r="B317" s="14"/>
      <c r="C317" s="16"/>
      <c r="D317" s="16"/>
      <c r="E317" s="16"/>
      <c r="F317" s="16"/>
      <c r="G317" s="16"/>
    </row>
    <row r="318" spans="1:7">
      <c r="A318" s="15">
        <v>4202</v>
      </c>
      <c r="B318" s="14" t="s">
        <v>262</v>
      </c>
      <c r="C318" s="16"/>
      <c r="D318" s="16"/>
      <c r="E318" s="16"/>
      <c r="F318" s="16"/>
      <c r="G318" s="16"/>
    </row>
    <row r="319" spans="1:7">
      <c r="A319" s="14">
        <v>420201</v>
      </c>
      <c r="B319" s="14" t="s">
        <v>263</v>
      </c>
      <c r="C319" s="16">
        <v>2000</v>
      </c>
      <c r="D319" s="16">
        <v>0</v>
      </c>
      <c r="E319" s="16">
        <v>0</v>
      </c>
      <c r="F319" s="16">
        <v>0</v>
      </c>
      <c r="G319" s="16">
        <v>2000</v>
      </c>
    </row>
    <row r="320" spans="1:7">
      <c r="A320" s="14">
        <v>420202</v>
      </c>
      <c r="B320" s="14" t="s">
        <v>264</v>
      </c>
      <c r="C320" s="16">
        <v>-4117.3</v>
      </c>
      <c r="D320" s="16">
        <v>0</v>
      </c>
      <c r="E320" s="16">
        <v>0</v>
      </c>
      <c r="F320" s="16">
        <v>0</v>
      </c>
      <c r="G320" s="16">
        <v>-4117.3</v>
      </c>
    </row>
    <row r="321" spans="1:7">
      <c r="A321" s="15"/>
      <c r="B321" s="14" t="s">
        <v>265</v>
      </c>
      <c r="C321" s="16">
        <v>-2117.3000000000002</v>
      </c>
      <c r="D321" s="16">
        <v>0</v>
      </c>
      <c r="E321" s="16">
        <v>0</v>
      </c>
      <c r="F321" s="16">
        <v>0</v>
      </c>
      <c r="G321" s="16">
        <v>-2117.3000000000002</v>
      </c>
    </row>
    <row r="322" spans="1:7">
      <c r="A322" s="15"/>
      <c r="B322" s="14"/>
      <c r="C322" s="16"/>
      <c r="D322" s="16"/>
      <c r="E322" s="16"/>
      <c r="F322" s="16"/>
      <c r="G322" s="16"/>
    </row>
    <row r="323" spans="1:7">
      <c r="A323" s="15">
        <v>4203</v>
      </c>
      <c r="B323" s="14" t="s">
        <v>266</v>
      </c>
      <c r="C323" s="16"/>
      <c r="D323" s="16"/>
      <c r="E323" s="16"/>
      <c r="F323" s="16"/>
      <c r="G323" s="16"/>
    </row>
    <row r="324" spans="1:7">
      <c r="A324" s="15">
        <v>420301</v>
      </c>
      <c r="B324" s="14" t="s">
        <v>267</v>
      </c>
      <c r="C324" s="16">
        <v>0</v>
      </c>
      <c r="D324" s="16">
        <v>0</v>
      </c>
      <c r="E324" s="16">
        <v>0</v>
      </c>
      <c r="F324" s="16">
        <v>0</v>
      </c>
      <c r="G324" s="16">
        <v>0</v>
      </c>
    </row>
    <row r="325" spans="1:7">
      <c r="A325" s="14">
        <v>420302</v>
      </c>
      <c r="B325" s="14" t="s">
        <v>268</v>
      </c>
      <c r="C325" s="16">
        <v>35.92</v>
      </c>
      <c r="D325" s="16">
        <v>0</v>
      </c>
      <c r="E325" s="16">
        <v>0</v>
      </c>
      <c r="F325" s="16">
        <v>0</v>
      </c>
      <c r="G325" s="16">
        <v>35.92</v>
      </c>
    </row>
    <row r="326" spans="1:7">
      <c r="A326" s="14">
        <v>420303</v>
      </c>
      <c r="B326" s="14" t="s">
        <v>266</v>
      </c>
      <c r="C326" s="16">
        <v>0</v>
      </c>
      <c r="D326" s="16">
        <v>0</v>
      </c>
      <c r="E326" s="16">
        <v>0</v>
      </c>
      <c r="F326" s="16">
        <v>0</v>
      </c>
      <c r="G326" s="16">
        <v>0</v>
      </c>
    </row>
    <row r="327" spans="1:7">
      <c r="A327" s="14"/>
      <c r="B327" s="14" t="s">
        <v>269</v>
      </c>
      <c r="C327" s="16">
        <v>35.92</v>
      </c>
      <c r="D327" s="16">
        <v>0</v>
      </c>
      <c r="E327" s="16">
        <v>0</v>
      </c>
      <c r="F327" s="16">
        <v>0</v>
      </c>
      <c r="G327" s="16">
        <v>35.92</v>
      </c>
    </row>
    <row r="328" spans="1:7">
      <c r="A328" s="14"/>
      <c r="B328" s="14" t="s">
        <v>270</v>
      </c>
      <c r="C328" s="16">
        <v>977918.62</v>
      </c>
      <c r="D328" s="16">
        <v>0</v>
      </c>
      <c r="E328" s="16">
        <v>0</v>
      </c>
      <c r="F328" s="16">
        <v>0</v>
      </c>
      <c r="G328" s="16">
        <v>977918.62</v>
      </c>
    </row>
    <row r="329" spans="1:7">
      <c r="A329" s="15"/>
      <c r="B329" s="14" t="s">
        <v>271</v>
      </c>
      <c r="C329" s="16">
        <v>-9710025453.6299992</v>
      </c>
      <c r="D329" s="16">
        <v>213061144.83000001</v>
      </c>
      <c r="E329" s="16">
        <v>1188592465.4300001</v>
      </c>
      <c r="F329" s="16">
        <v>-975531320.60000002</v>
      </c>
      <c r="G329" s="16">
        <v>-10685556774.23</v>
      </c>
    </row>
    <row r="330" spans="1:7">
      <c r="A330" s="15"/>
      <c r="B330" s="14"/>
      <c r="C330" s="16"/>
      <c r="D330" s="16"/>
      <c r="E330" s="16"/>
      <c r="F330" s="16"/>
      <c r="G330" s="16"/>
    </row>
    <row r="331" spans="1:7">
      <c r="A331" s="15">
        <v>5</v>
      </c>
      <c r="B331" s="14" t="s">
        <v>272</v>
      </c>
      <c r="C331" s="16"/>
      <c r="D331" s="16"/>
      <c r="E331" s="16"/>
      <c r="F331" s="16"/>
      <c r="G331" s="16"/>
    </row>
    <row r="332" spans="1:7">
      <c r="A332" s="15">
        <v>51</v>
      </c>
      <c r="B332" s="14" t="s">
        <v>273</v>
      </c>
      <c r="C332" s="16"/>
      <c r="D332" s="16"/>
      <c r="E332" s="16"/>
      <c r="F332" s="16"/>
      <c r="G332" s="16"/>
    </row>
    <row r="333" spans="1:7">
      <c r="A333" s="15">
        <v>5101</v>
      </c>
      <c r="B333" s="14" t="s">
        <v>274</v>
      </c>
      <c r="C333" s="16"/>
      <c r="D333" s="16"/>
      <c r="E333" s="16"/>
      <c r="F333" s="16"/>
      <c r="G333" s="16"/>
    </row>
    <row r="334" spans="1:7">
      <c r="A334" s="15">
        <v>510101</v>
      </c>
      <c r="B334" s="14" t="s">
        <v>275</v>
      </c>
      <c r="C334" s="16"/>
      <c r="D334" s="16"/>
      <c r="E334" s="16"/>
      <c r="F334" s="16"/>
      <c r="G334" s="16"/>
    </row>
    <row r="335" spans="1:7">
      <c r="A335" s="15">
        <v>510101001</v>
      </c>
      <c r="B335" s="14" t="s">
        <v>276</v>
      </c>
      <c r="C335" s="16">
        <v>2648548.36</v>
      </c>
      <c r="D335" s="16">
        <v>0</v>
      </c>
      <c r="E335" s="16">
        <v>0</v>
      </c>
      <c r="F335" s="16">
        <v>0</v>
      </c>
      <c r="G335" s="16">
        <v>2648548.36</v>
      </c>
    </row>
    <row r="336" spans="1:7">
      <c r="A336" s="15">
        <v>510101002</v>
      </c>
      <c r="B336" s="14" t="s">
        <v>277</v>
      </c>
      <c r="C336" s="16">
        <v>307043711.50999999</v>
      </c>
      <c r="D336" s="16">
        <v>22932199.52</v>
      </c>
      <c r="E336" s="16">
        <v>13272651.470000001</v>
      </c>
      <c r="F336" s="16">
        <v>9659548.0500000007</v>
      </c>
      <c r="G336" s="16">
        <v>316703259.56</v>
      </c>
    </row>
    <row r="337" spans="1:7">
      <c r="A337" s="15">
        <v>510101003</v>
      </c>
      <c r="B337" s="14" t="s">
        <v>278</v>
      </c>
      <c r="C337" s="16">
        <v>27828862.68</v>
      </c>
      <c r="D337" s="16">
        <v>3517189.05</v>
      </c>
      <c r="E337" s="16">
        <v>0</v>
      </c>
      <c r="F337" s="16">
        <v>3517189.05</v>
      </c>
      <c r="G337" s="16">
        <v>31346051.73</v>
      </c>
    </row>
    <row r="338" spans="1:7">
      <c r="A338" s="14">
        <v>510101004</v>
      </c>
      <c r="B338" s="14" t="s">
        <v>279</v>
      </c>
      <c r="C338" s="16">
        <v>42915533.729999997</v>
      </c>
      <c r="D338" s="16">
        <v>2846280.18</v>
      </c>
      <c r="E338" s="16">
        <v>0</v>
      </c>
      <c r="F338" s="16">
        <v>2846280.18</v>
      </c>
      <c r="G338" s="16">
        <v>45761813.909999996</v>
      </c>
    </row>
    <row r="339" spans="1:7">
      <c r="A339" s="14">
        <v>510101007</v>
      </c>
      <c r="B339" s="14" t="s">
        <v>280</v>
      </c>
      <c r="C339" s="16">
        <v>2077699.06</v>
      </c>
      <c r="D339" s="16">
        <v>93000</v>
      </c>
      <c r="E339" s="16">
        <v>0</v>
      </c>
      <c r="F339" s="16">
        <v>93000</v>
      </c>
      <c r="G339" s="16">
        <v>2170699.06</v>
      </c>
    </row>
    <row r="340" spans="1:7">
      <c r="A340" s="14"/>
      <c r="B340" s="14" t="s">
        <v>281</v>
      </c>
      <c r="C340" s="16">
        <v>382514355.33999997</v>
      </c>
      <c r="D340" s="16">
        <v>29388668.75</v>
      </c>
      <c r="E340" s="16">
        <v>13272651.470000001</v>
      </c>
      <c r="F340" s="16">
        <v>16116017.279999999</v>
      </c>
      <c r="G340" s="16">
        <v>398630372.62</v>
      </c>
    </row>
    <row r="341" spans="1:7">
      <c r="A341" s="15"/>
      <c r="B341" s="14" t="s">
        <v>282</v>
      </c>
      <c r="C341" s="16">
        <v>382514355.33999997</v>
      </c>
      <c r="D341" s="16">
        <v>29388668.75</v>
      </c>
      <c r="E341" s="16">
        <v>13272651.470000001</v>
      </c>
      <c r="F341" s="16">
        <v>16116017.279999999</v>
      </c>
      <c r="G341" s="16">
        <v>398630372.62</v>
      </c>
    </row>
    <row r="342" spans="1:7">
      <c r="A342" s="15"/>
      <c r="B342" s="14"/>
      <c r="C342" s="16"/>
      <c r="D342" s="16"/>
      <c r="E342" s="16"/>
      <c r="F342" s="16"/>
      <c r="G342" s="16"/>
    </row>
    <row r="343" spans="1:7">
      <c r="A343" s="15">
        <v>5102</v>
      </c>
      <c r="B343" s="14" t="s">
        <v>283</v>
      </c>
      <c r="C343" s="16"/>
      <c r="D343" s="16"/>
      <c r="E343" s="16"/>
      <c r="F343" s="16"/>
      <c r="G343" s="16"/>
    </row>
    <row r="344" spans="1:7">
      <c r="A344" s="15">
        <v>510201</v>
      </c>
      <c r="B344" s="14" t="s">
        <v>284</v>
      </c>
      <c r="C344" s="16"/>
      <c r="D344" s="16"/>
      <c r="E344" s="16"/>
      <c r="F344" s="16"/>
      <c r="G344" s="16"/>
    </row>
    <row r="345" spans="1:7">
      <c r="A345" s="15">
        <v>510201001</v>
      </c>
      <c r="B345" s="14" t="s">
        <v>285</v>
      </c>
      <c r="C345" s="16">
        <v>554850504.54999995</v>
      </c>
      <c r="D345" s="16">
        <v>57427439.759999998</v>
      </c>
      <c r="E345" s="16">
        <v>0</v>
      </c>
      <c r="F345" s="16">
        <v>57427439.759999998</v>
      </c>
      <c r="G345" s="16">
        <v>612277944.30999994</v>
      </c>
    </row>
    <row r="346" spans="1:7">
      <c r="A346" s="15">
        <v>510201002</v>
      </c>
      <c r="B346" s="14" t="s">
        <v>173</v>
      </c>
      <c r="C346" s="16">
        <v>147903871.06</v>
      </c>
      <c r="D346" s="16">
        <v>14899159.16</v>
      </c>
      <c r="E346" s="16">
        <v>0</v>
      </c>
      <c r="F346" s="16">
        <v>14899159.16</v>
      </c>
      <c r="G346" s="16">
        <v>162803030.22</v>
      </c>
    </row>
    <row r="347" spans="1:7">
      <c r="A347" s="15">
        <v>510201003</v>
      </c>
      <c r="B347" s="14" t="s">
        <v>286</v>
      </c>
      <c r="C347" s="16">
        <v>9761324.5600000005</v>
      </c>
      <c r="D347" s="16">
        <v>978123.81</v>
      </c>
      <c r="E347" s="16">
        <v>0</v>
      </c>
      <c r="F347" s="16">
        <v>978123.81</v>
      </c>
      <c r="G347" s="16">
        <v>10739448.369999999</v>
      </c>
    </row>
    <row r="348" spans="1:7">
      <c r="A348" s="15">
        <v>510201004</v>
      </c>
      <c r="B348" s="14" t="s">
        <v>287</v>
      </c>
      <c r="C348" s="16">
        <v>1962103.8</v>
      </c>
      <c r="D348" s="16">
        <v>0</v>
      </c>
      <c r="E348" s="16">
        <v>0</v>
      </c>
      <c r="F348" s="16">
        <v>0</v>
      </c>
      <c r="G348" s="16">
        <v>1962103.8</v>
      </c>
    </row>
    <row r="349" spans="1:7">
      <c r="A349" s="15">
        <v>510201005</v>
      </c>
      <c r="B349" s="14" t="s">
        <v>288</v>
      </c>
      <c r="C349" s="16">
        <v>0</v>
      </c>
      <c r="D349" s="16">
        <v>0</v>
      </c>
      <c r="E349" s="16">
        <v>0</v>
      </c>
      <c r="F349" s="16">
        <v>0</v>
      </c>
      <c r="G349" s="16">
        <v>0</v>
      </c>
    </row>
    <row r="350" spans="1:7">
      <c r="A350" s="15">
        <v>510201006</v>
      </c>
      <c r="B350" s="14" t="s">
        <v>289</v>
      </c>
      <c r="C350" s="16">
        <v>248357.34</v>
      </c>
      <c r="D350" s="16">
        <v>3000000</v>
      </c>
      <c r="E350" s="16">
        <v>0</v>
      </c>
      <c r="F350" s="16">
        <v>3000000</v>
      </c>
      <c r="G350" s="16">
        <v>3248357.34</v>
      </c>
    </row>
    <row r="351" spans="1:7">
      <c r="A351" s="15">
        <v>510201007</v>
      </c>
      <c r="B351" s="14" t="s">
        <v>290</v>
      </c>
      <c r="C351" s="16">
        <v>7623300</v>
      </c>
      <c r="D351" s="16">
        <v>715000</v>
      </c>
      <c r="E351" s="16">
        <v>0</v>
      </c>
      <c r="F351" s="16">
        <v>715000</v>
      </c>
      <c r="G351" s="16">
        <v>8338300</v>
      </c>
    </row>
    <row r="352" spans="1:7">
      <c r="A352" s="15">
        <v>510201008</v>
      </c>
      <c r="B352" s="14" t="s">
        <v>291</v>
      </c>
      <c r="C352" s="16">
        <v>0</v>
      </c>
      <c r="D352" s="16">
        <v>0</v>
      </c>
      <c r="E352" s="16">
        <v>0</v>
      </c>
      <c r="F352" s="16">
        <v>0</v>
      </c>
      <c r="G352" s="16">
        <v>0</v>
      </c>
    </row>
    <row r="353" spans="1:7">
      <c r="A353" s="15">
        <v>510201009</v>
      </c>
      <c r="B353" s="14" t="s">
        <v>292</v>
      </c>
      <c r="C353" s="16">
        <v>6996039.5899999999</v>
      </c>
      <c r="D353" s="16">
        <v>788715.45</v>
      </c>
      <c r="E353" s="16">
        <v>0</v>
      </c>
      <c r="F353" s="16">
        <v>788715.45</v>
      </c>
      <c r="G353" s="16">
        <v>7784755.04</v>
      </c>
    </row>
    <row r="354" spans="1:7">
      <c r="A354" s="15">
        <v>510201010</v>
      </c>
      <c r="B354" s="14" t="s">
        <v>293</v>
      </c>
      <c r="C354" s="16">
        <v>17318975.920000002</v>
      </c>
      <c r="D354" s="16">
        <v>2071844.19</v>
      </c>
      <c r="E354" s="16">
        <v>0</v>
      </c>
      <c r="F354" s="16">
        <v>2071844.19</v>
      </c>
      <c r="G354" s="16">
        <v>19390820.109999999</v>
      </c>
    </row>
    <row r="355" spans="1:7">
      <c r="A355" s="15">
        <v>510201011</v>
      </c>
      <c r="B355" s="14" t="s">
        <v>294</v>
      </c>
      <c r="C355" s="16">
        <v>0</v>
      </c>
      <c r="D355" s="16">
        <v>0</v>
      </c>
      <c r="E355" s="16">
        <v>0</v>
      </c>
      <c r="F355" s="16">
        <v>0</v>
      </c>
      <c r="G355" s="16">
        <v>0</v>
      </c>
    </row>
    <row r="356" spans="1:7">
      <c r="A356" s="14">
        <v>510201012</v>
      </c>
      <c r="B356" s="14" t="s">
        <v>295</v>
      </c>
      <c r="C356" s="16">
        <v>150000</v>
      </c>
      <c r="D356" s="16">
        <v>0</v>
      </c>
      <c r="E356" s="16">
        <v>0</v>
      </c>
      <c r="F356" s="16">
        <v>0</v>
      </c>
      <c r="G356" s="16">
        <v>150000</v>
      </c>
    </row>
    <row r="357" spans="1:7">
      <c r="A357" s="14">
        <v>510201013</v>
      </c>
      <c r="B357" s="14" t="s">
        <v>296</v>
      </c>
      <c r="C357" s="16">
        <v>25000</v>
      </c>
      <c r="D357" s="16">
        <v>0</v>
      </c>
      <c r="E357" s="16">
        <v>0</v>
      </c>
      <c r="F357" s="16">
        <v>0</v>
      </c>
      <c r="G357" s="16">
        <v>25000</v>
      </c>
    </row>
    <row r="358" spans="1:7">
      <c r="A358" s="14"/>
      <c r="B358" s="14" t="s">
        <v>297</v>
      </c>
      <c r="C358" s="16">
        <v>746839476.82000005</v>
      </c>
      <c r="D358" s="16">
        <v>79880282.370000005</v>
      </c>
      <c r="E358" s="16">
        <v>0</v>
      </c>
      <c r="F358" s="16">
        <v>79880282.370000005</v>
      </c>
      <c r="G358" s="16">
        <v>826719759.19000006</v>
      </c>
    </row>
    <row r="359" spans="1:7">
      <c r="A359" s="14"/>
      <c r="B359" s="14" t="s">
        <v>298</v>
      </c>
      <c r="C359" s="16">
        <v>746839476.82000005</v>
      </c>
      <c r="D359" s="16">
        <v>79880282.370000005</v>
      </c>
      <c r="E359" s="16">
        <v>0</v>
      </c>
      <c r="F359" s="16">
        <v>79880282.370000005</v>
      </c>
      <c r="G359" s="16">
        <v>826719759.19000006</v>
      </c>
    </row>
    <row r="360" spans="1:7">
      <c r="A360" s="15"/>
      <c r="B360" s="14" t="s">
        <v>299</v>
      </c>
      <c r="C360" s="16">
        <v>1129353832.1600001</v>
      </c>
      <c r="D360" s="16">
        <v>109268951.12</v>
      </c>
      <c r="E360" s="16">
        <v>13272651.470000001</v>
      </c>
      <c r="F360" s="16">
        <v>95996299.650000006</v>
      </c>
      <c r="G360" s="16">
        <v>1225350131.8099999</v>
      </c>
    </row>
    <row r="361" spans="1:7">
      <c r="A361" s="15"/>
      <c r="B361" s="14"/>
      <c r="C361" s="16"/>
      <c r="D361" s="16"/>
      <c r="E361" s="16"/>
      <c r="F361" s="16"/>
      <c r="G361" s="16"/>
    </row>
    <row r="362" spans="1:7">
      <c r="A362" s="15">
        <v>52</v>
      </c>
      <c r="B362" s="14" t="s">
        <v>300</v>
      </c>
      <c r="C362" s="16"/>
      <c r="D362" s="16"/>
      <c r="E362" s="16"/>
      <c r="F362" s="16"/>
      <c r="G362" s="16"/>
    </row>
    <row r="363" spans="1:7">
      <c r="A363" s="15">
        <v>5201</v>
      </c>
      <c r="B363" s="14" t="s">
        <v>301</v>
      </c>
      <c r="C363" s="16"/>
      <c r="D363" s="16"/>
      <c r="E363" s="16"/>
      <c r="F363" s="16"/>
      <c r="G363" s="16"/>
    </row>
    <row r="364" spans="1:7">
      <c r="A364" s="15">
        <v>520101</v>
      </c>
      <c r="B364" s="14" t="s">
        <v>302</v>
      </c>
      <c r="C364" s="16">
        <v>13506440</v>
      </c>
      <c r="D364" s="16">
        <v>1639200</v>
      </c>
      <c r="E364" s="16">
        <v>0</v>
      </c>
      <c r="F364" s="16">
        <v>1639200</v>
      </c>
      <c r="G364" s="16">
        <v>15145640</v>
      </c>
    </row>
    <row r="365" spans="1:7">
      <c r="A365" s="15">
        <v>520102</v>
      </c>
      <c r="B365" s="14" t="s">
        <v>303</v>
      </c>
      <c r="C365" s="16">
        <v>36099657.899999999</v>
      </c>
      <c r="D365" s="16">
        <v>3990603.14</v>
      </c>
      <c r="E365" s="16">
        <v>0</v>
      </c>
      <c r="F365" s="16">
        <v>3990603.14</v>
      </c>
      <c r="G365" s="16">
        <v>40090261.039999999</v>
      </c>
    </row>
    <row r="366" spans="1:7">
      <c r="A366" s="15">
        <v>520103</v>
      </c>
      <c r="B366" s="14" t="s">
        <v>304</v>
      </c>
      <c r="C366" s="16">
        <v>1269605.6000000001</v>
      </c>
      <c r="D366" s="16">
        <v>119098.94</v>
      </c>
      <c r="E366" s="16">
        <v>0</v>
      </c>
      <c r="F366" s="16">
        <v>119098.94</v>
      </c>
      <c r="G366" s="16">
        <v>1388704.54</v>
      </c>
    </row>
    <row r="367" spans="1:7">
      <c r="A367" s="15">
        <v>520104</v>
      </c>
      <c r="B367" s="14" t="s">
        <v>305</v>
      </c>
      <c r="C367" s="16">
        <v>32674064</v>
      </c>
      <c r="D367" s="16">
        <v>0</v>
      </c>
      <c r="E367" s="16">
        <v>0</v>
      </c>
      <c r="F367" s="16">
        <v>0</v>
      </c>
      <c r="G367" s="16">
        <v>32674064</v>
      </c>
    </row>
    <row r="368" spans="1:7">
      <c r="A368" s="15">
        <v>520105</v>
      </c>
      <c r="B368" s="14" t="s">
        <v>306</v>
      </c>
      <c r="C368" s="16">
        <v>0</v>
      </c>
      <c r="D368" s="16">
        <v>0</v>
      </c>
      <c r="E368" s="16">
        <v>0</v>
      </c>
      <c r="F368" s="16">
        <v>0</v>
      </c>
      <c r="G368" s="16">
        <v>0</v>
      </c>
    </row>
    <row r="369" spans="1:7">
      <c r="A369" s="14">
        <v>520106</v>
      </c>
      <c r="B369" s="14" t="s">
        <v>307</v>
      </c>
      <c r="C369" s="16">
        <v>0</v>
      </c>
      <c r="D369" s="16">
        <v>0</v>
      </c>
      <c r="E369" s="16">
        <v>0</v>
      </c>
      <c r="F369" s="16">
        <v>0</v>
      </c>
      <c r="G369" s="16">
        <v>0</v>
      </c>
    </row>
    <row r="370" spans="1:7">
      <c r="A370" s="14">
        <v>520107</v>
      </c>
      <c r="B370" s="14" t="s">
        <v>308</v>
      </c>
      <c r="C370" s="16">
        <v>0</v>
      </c>
      <c r="D370" s="16">
        <v>0</v>
      </c>
      <c r="E370" s="16">
        <v>0</v>
      </c>
      <c r="F370" s="16">
        <v>0</v>
      </c>
      <c r="G370" s="16">
        <v>0</v>
      </c>
    </row>
    <row r="371" spans="1:7">
      <c r="A371" s="15"/>
      <c r="B371" s="14" t="s">
        <v>309</v>
      </c>
      <c r="C371" s="16">
        <v>83549767.5</v>
      </c>
      <c r="D371" s="16">
        <v>5748902.0800000001</v>
      </c>
      <c r="E371" s="16">
        <v>0</v>
      </c>
      <c r="F371" s="16">
        <v>5748902.0800000001</v>
      </c>
      <c r="G371" s="16">
        <v>89298669.579999998</v>
      </c>
    </row>
    <row r="372" spans="1:7">
      <c r="A372" s="15"/>
      <c r="B372" s="14"/>
      <c r="C372" s="16"/>
      <c r="D372" s="16"/>
      <c r="E372" s="16"/>
      <c r="F372" s="16"/>
      <c r="G372" s="16"/>
    </row>
    <row r="373" spans="1:7">
      <c r="A373" s="15">
        <v>5202</v>
      </c>
      <c r="B373" s="14" t="s">
        <v>310</v>
      </c>
      <c r="C373" s="16"/>
      <c r="D373" s="16"/>
      <c r="E373" s="16"/>
      <c r="F373" s="16"/>
      <c r="G373" s="16"/>
    </row>
    <row r="374" spans="1:7">
      <c r="A374" s="15">
        <v>520201</v>
      </c>
      <c r="B374" s="14" t="s">
        <v>311</v>
      </c>
      <c r="C374" s="16">
        <v>336688383.22000003</v>
      </c>
      <c r="D374" s="16">
        <v>35848160.439999998</v>
      </c>
      <c r="E374" s="16">
        <v>0</v>
      </c>
      <c r="F374" s="16">
        <v>35848160.439999998</v>
      </c>
      <c r="G374" s="16">
        <v>372536543.66000003</v>
      </c>
    </row>
    <row r="375" spans="1:7">
      <c r="A375" s="15">
        <v>520202</v>
      </c>
      <c r="B375" s="14" t="s">
        <v>312</v>
      </c>
      <c r="C375" s="16">
        <v>29879647.059999999</v>
      </c>
      <c r="D375" s="16">
        <v>4220026.6100000003</v>
      </c>
      <c r="E375" s="16">
        <v>0</v>
      </c>
      <c r="F375" s="16">
        <v>4220026.6100000003</v>
      </c>
      <c r="G375" s="16">
        <v>34099673.670000002</v>
      </c>
    </row>
    <row r="376" spans="1:7">
      <c r="A376" s="15">
        <v>520203</v>
      </c>
      <c r="B376" s="14" t="s">
        <v>313</v>
      </c>
      <c r="C376" s="16">
        <v>29140488.789999999</v>
      </c>
      <c r="D376" s="16">
        <v>6380247.1600000001</v>
      </c>
      <c r="E376" s="16">
        <v>0</v>
      </c>
      <c r="F376" s="16">
        <v>6380247.1600000001</v>
      </c>
      <c r="G376" s="16">
        <v>35520735.950000003</v>
      </c>
    </row>
    <row r="377" spans="1:7">
      <c r="A377" s="15">
        <v>520204</v>
      </c>
      <c r="B377" s="14" t="s">
        <v>314</v>
      </c>
      <c r="C377" s="16">
        <v>13740100</v>
      </c>
      <c r="D377" s="16">
        <v>3184400</v>
      </c>
      <c r="E377" s="16">
        <v>0</v>
      </c>
      <c r="F377" s="16">
        <v>3184400</v>
      </c>
      <c r="G377" s="16">
        <v>16924500</v>
      </c>
    </row>
    <row r="378" spans="1:7">
      <c r="A378" s="15">
        <v>520205</v>
      </c>
      <c r="B378" s="14" t="s">
        <v>315</v>
      </c>
      <c r="C378" s="16">
        <v>5880184.1100000003</v>
      </c>
      <c r="D378" s="16">
        <v>85735.44</v>
      </c>
      <c r="E378" s="16">
        <v>0</v>
      </c>
      <c r="F378" s="16">
        <v>85735.44</v>
      </c>
      <c r="G378" s="16">
        <v>5965919.5499999998</v>
      </c>
    </row>
    <row r="379" spans="1:7">
      <c r="A379" s="15">
        <v>520206</v>
      </c>
      <c r="B379" s="14" t="s">
        <v>316</v>
      </c>
      <c r="C379" s="16">
        <v>4661739.3099999996</v>
      </c>
      <c r="D379" s="16">
        <v>199132.23</v>
      </c>
      <c r="E379" s="16">
        <v>0</v>
      </c>
      <c r="F379" s="16">
        <v>199132.23</v>
      </c>
      <c r="G379" s="16">
        <v>4860871.54</v>
      </c>
    </row>
    <row r="380" spans="1:7">
      <c r="A380" s="15">
        <v>520207</v>
      </c>
      <c r="B380" s="14" t="s">
        <v>317</v>
      </c>
      <c r="C380" s="16">
        <v>73881730.799999997</v>
      </c>
      <c r="D380" s="16">
        <v>11572558.48</v>
      </c>
      <c r="E380" s="16">
        <v>0</v>
      </c>
      <c r="F380" s="16">
        <v>11572558.48</v>
      </c>
      <c r="G380" s="16">
        <v>85454289.280000001</v>
      </c>
    </row>
    <row r="381" spans="1:7">
      <c r="A381" s="15">
        <v>520208</v>
      </c>
      <c r="B381" s="14" t="s">
        <v>318</v>
      </c>
      <c r="C381" s="16">
        <v>3119467.31</v>
      </c>
      <c r="D381" s="16">
        <v>466452</v>
      </c>
      <c r="E381" s="16">
        <v>0</v>
      </c>
      <c r="F381" s="16">
        <v>466452</v>
      </c>
      <c r="G381" s="16">
        <v>3585919.31</v>
      </c>
    </row>
    <row r="382" spans="1:7">
      <c r="A382" s="15">
        <v>520209</v>
      </c>
      <c r="B382" s="14" t="s">
        <v>319</v>
      </c>
      <c r="C382" s="16">
        <v>15549007.560000001</v>
      </c>
      <c r="D382" s="16">
        <v>1600383.48</v>
      </c>
      <c r="E382" s="16">
        <v>44039.92</v>
      </c>
      <c r="F382" s="16">
        <v>1556343.56</v>
      </c>
      <c r="G382" s="16">
        <v>17105351.120000001</v>
      </c>
    </row>
    <row r="383" spans="1:7">
      <c r="A383" s="15">
        <v>520210</v>
      </c>
      <c r="B383" s="14" t="s">
        <v>320</v>
      </c>
      <c r="C383" s="16">
        <v>0</v>
      </c>
      <c r="D383" s="16">
        <v>0</v>
      </c>
      <c r="E383" s="16">
        <v>0</v>
      </c>
      <c r="F383" s="16">
        <v>0</v>
      </c>
      <c r="G383" s="16">
        <v>0</v>
      </c>
    </row>
    <row r="384" spans="1:7">
      <c r="A384" s="15">
        <v>520211</v>
      </c>
      <c r="B384" s="14" t="s">
        <v>321</v>
      </c>
      <c r="C384" s="16">
        <v>2827752.6</v>
      </c>
      <c r="D384" s="16">
        <v>559752.06000000006</v>
      </c>
      <c r="E384" s="16">
        <v>0</v>
      </c>
      <c r="F384" s="16">
        <v>559752.06000000006</v>
      </c>
      <c r="G384" s="16">
        <v>3387504.66</v>
      </c>
    </row>
    <row r="385" spans="1:7">
      <c r="A385" s="15">
        <v>520212</v>
      </c>
      <c r="B385" s="14" t="s">
        <v>322</v>
      </c>
      <c r="C385" s="16">
        <v>2891483.98</v>
      </c>
      <c r="D385" s="16">
        <v>0</v>
      </c>
      <c r="E385" s="16">
        <v>0</v>
      </c>
      <c r="F385" s="16">
        <v>0</v>
      </c>
      <c r="G385" s="16">
        <v>2891483.98</v>
      </c>
    </row>
    <row r="386" spans="1:7">
      <c r="A386" s="15">
        <v>520213</v>
      </c>
      <c r="B386" s="14" t="s">
        <v>323</v>
      </c>
      <c r="C386" s="16">
        <v>116870.73</v>
      </c>
      <c r="D386" s="16">
        <v>79.92</v>
      </c>
      <c r="E386" s="16">
        <v>0</v>
      </c>
      <c r="F386" s="16">
        <v>79.92</v>
      </c>
      <c r="G386" s="16">
        <v>116950.65</v>
      </c>
    </row>
    <row r="387" spans="1:7">
      <c r="A387" s="15">
        <v>520214</v>
      </c>
      <c r="B387" s="14" t="s">
        <v>324</v>
      </c>
      <c r="C387" s="16">
        <v>3024384.35</v>
      </c>
      <c r="D387" s="16">
        <v>59937.58</v>
      </c>
      <c r="E387" s="16">
        <v>0</v>
      </c>
      <c r="F387" s="16">
        <v>59937.58</v>
      </c>
      <c r="G387" s="16">
        <v>3084321.93</v>
      </c>
    </row>
    <row r="388" spans="1:7">
      <c r="A388" s="15">
        <v>520215</v>
      </c>
      <c r="B388" s="14" t="s">
        <v>325</v>
      </c>
      <c r="C388" s="16">
        <v>0</v>
      </c>
      <c r="D388" s="16">
        <v>0</v>
      </c>
      <c r="E388" s="16">
        <v>0</v>
      </c>
      <c r="F388" s="16">
        <v>0</v>
      </c>
      <c r="G388" s="16">
        <v>0</v>
      </c>
    </row>
    <row r="389" spans="1:7">
      <c r="A389" s="14">
        <v>520216</v>
      </c>
      <c r="B389" s="14" t="s">
        <v>326</v>
      </c>
      <c r="C389" s="16">
        <v>1265906.79</v>
      </c>
      <c r="D389" s="16">
        <v>0</v>
      </c>
      <c r="E389" s="16">
        <v>0</v>
      </c>
      <c r="F389" s="16">
        <v>0</v>
      </c>
      <c r="G389" s="16">
        <v>1265906.79</v>
      </c>
    </row>
    <row r="390" spans="1:7">
      <c r="A390" s="14">
        <v>520217</v>
      </c>
      <c r="B390" s="14" t="s">
        <v>327</v>
      </c>
      <c r="C390" s="16">
        <v>0</v>
      </c>
      <c r="D390" s="16">
        <v>0</v>
      </c>
      <c r="E390" s="16">
        <v>0</v>
      </c>
      <c r="F390" s="16">
        <v>0</v>
      </c>
      <c r="G390" s="16">
        <v>0</v>
      </c>
    </row>
    <row r="391" spans="1:7">
      <c r="A391" s="15"/>
      <c r="B391" s="14" t="s">
        <v>328</v>
      </c>
      <c r="C391" s="16">
        <v>522667146.61000001</v>
      </c>
      <c r="D391" s="16">
        <v>64176865.399999999</v>
      </c>
      <c r="E391" s="16">
        <v>44039.92</v>
      </c>
      <c r="F391" s="16">
        <v>64132825.479999997</v>
      </c>
      <c r="G391" s="16">
        <v>586799972.09000003</v>
      </c>
    </row>
    <row r="392" spans="1:7">
      <c r="A392" s="15"/>
      <c r="B392" s="14"/>
      <c r="C392" s="16"/>
      <c r="D392" s="16"/>
      <c r="E392" s="16"/>
      <c r="F392" s="16"/>
      <c r="G392" s="16"/>
    </row>
    <row r="393" spans="1:7">
      <c r="A393" s="15">
        <v>5203</v>
      </c>
      <c r="B393" s="14" t="s">
        <v>329</v>
      </c>
      <c r="C393" s="16"/>
      <c r="D393" s="16"/>
      <c r="E393" s="16"/>
      <c r="F393" s="16"/>
      <c r="G393" s="16"/>
    </row>
    <row r="394" spans="1:7">
      <c r="A394" s="15">
        <v>520301</v>
      </c>
      <c r="B394" s="14" t="s">
        <v>330</v>
      </c>
      <c r="C394" s="16">
        <v>16033054</v>
      </c>
      <c r="D394" s="16">
        <v>1345006</v>
      </c>
      <c r="E394" s="16">
        <v>0</v>
      </c>
      <c r="F394" s="16">
        <v>1345006</v>
      </c>
      <c r="G394" s="16">
        <v>17378060</v>
      </c>
    </row>
    <row r="395" spans="1:7">
      <c r="A395" s="15">
        <v>520302</v>
      </c>
      <c r="B395" s="14" t="s">
        <v>331</v>
      </c>
      <c r="C395" s="16">
        <v>11636765.57</v>
      </c>
      <c r="D395" s="16">
        <v>1073681.4099999999</v>
      </c>
      <c r="E395" s="16">
        <v>23250</v>
      </c>
      <c r="F395" s="16">
        <v>1050431.4099999999</v>
      </c>
      <c r="G395" s="16">
        <v>12687196.98</v>
      </c>
    </row>
    <row r="396" spans="1:7">
      <c r="A396" s="15">
        <v>520303</v>
      </c>
      <c r="B396" s="14" t="s">
        <v>332</v>
      </c>
      <c r="C396" s="16">
        <v>179781.44</v>
      </c>
      <c r="D396" s="16">
        <v>0</v>
      </c>
      <c r="E396" s="16">
        <v>0</v>
      </c>
      <c r="F396" s="16">
        <v>0</v>
      </c>
      <c r="G396" s="16">
        <v>179781.44</v>
      </c>
    </row>
    <row r="397" spans="1:7">
      <c r="A397" s="15">
        <v>520304</v>
      </c>
      <c r="B397" s="14" t="s">
        <v>333</v>
      </c>
      <c r="C397" s="16">
        <v>14579132.09</v>
      </c>
      <c r="D397" s="16">
        <v>1724940.5</v>
      </c>
      <c r="E397" s="16">
        <v>276855.12</v>
      </c>
      <c r="F397" s="16">
        <v>1448085.38</v>
      </c>
      <c r="G397" s="16">
        <v>16027217.470000001</v>
      </c>
    </row>
    <row r="398" spans="1:7">
      <c r="A398" s="15">
        <v>520305</v>
      </c>
      <c r="B398" s="14" t="s">
        <v>334</v>
      </c>
      <c r="C398" s="16">
        <v>4901906.8</v>
      </c>
      <c r="D398" s="16">
        <v>314310.23</v>
      </c>
      <c r="E398" s="16">
        <v>0</v>
      </c>
      <c r="F398" s="16">
        <v>314310.23</v>
      </c>
      <c r="G398" s="16">
        <v>5216217.03</v>
      </c>
    </row>
    <row r="399" spans="1:7">
      <c r="A399" s="15">
        <v>520306</v>
      </c>
      <c r="B399" s="14" t="s">
        <v>335</v>
      </c>
      <c r="C399" s="16">
        <v>2765194.57</v>
      </c>
      <c r="D399" s="16">
        <v>54933.38</v>
      </c>
      <c r="E399" s="16">
        <v>0</v>
      </c>
      <c r="F399" s="16">
        <v>54933.38</v>
      </c>
      <c r="G399" s="16">
        <v>2820127.95</v>
      </c>
    </row>
    <row r="400" spans="1:7">
      <c r="A400" s="15">
        <v>520307</v>
      </c>
      <c r="B400" s="14" t="s">
        <v>336</v>
      </c>
      <c r="C400" s="16">
        <v>5423136</v>
      </c>
      <c r="D400" s="16">
        <v>876859.44</v>
      </c>
      <c r="E400" s="16">
        <v>0</v>
      </c>
      <c r="F400" s="16">
        <v>876859.44</v>
      </c>
      <c r="G400" s="16">
        <v>6299995.4400000004</v>
      </c>
    </row>
    <row r="401" spans="1:7">
      <c r="A401" s="15">
        <v>520308</v>
      </c>
      <c r="B401" s="14" t="s">
        <v>337</v>
      </c>
      <c r="C401" s="16">
        <v>35149110.049999997</v>
      </c>
      <c r="D401" s="16">
        <v>4276157.12</v>
      </c>
      <c r="E401" s="16">
        <v>0</v>
      </c>
      <c r="F401" s="16">
        <v>4276157.12</v>
      </c>
      <c r="G401" s="16">
        <v>39425267.170000002</v>
      </c>
    </row>
    <row r="402" spans="1:7">
      <c r="A402" s="15">
        <v>520309</v>
      </c>
      <c r="B402" s="14" t="s">
        <v>338</v>
      </c>
      <c r="C402" s="16">
        <v>3609894.03</v>
      </c>
      <c r="D402" s="16">
        <v>0</v>
      </c>
      <c r="E402" s="16">
        <v>0</v>
      </c>
      <c r="F402" s="16">
        <v>0</v>
      </c>
      <c r="G402" s="16">
        <v>3609894.03</v>
      </c>
    </row>
    <row r="403" spans="1:7">
      <c r="A403" s="15">
        <v>520310</v>
      </c>
      <c r="B403" s="14" t="s">
        <v>339</v>
      </c>
      <c r="C403" s="16">
        <v>7572491.8499999996</v>
      </c>
      <c r="D403" s="16">
        <v>552237.18999999994</v>
      </c>
      <c r="E403" s="16">
        <v>0</v>
      </c>
      <c r="F403" s="16">
        <v>552237.18999999994</v>
      </c>
      <c r="G403" s="16">
        <v>8124729.04</v>
      </c>
    </row>
    <row r="404" spans="1:7">
      <c r="A404" s="15">
        <v>520311</v>
      </c>
      <c r="B404" s="14" t="s">
        <v>340</v>
      </c>
      <c r="C404" s="16">
        <v>200000</v>
      </c>
      <c r="D404" s="16">
        <v>0</v>
      </c>
      <c r="E404" s="16">
        <v>0</v>
      </c>
      <c r="F404" s="16">
        <v>0</v>
      </c>
      <c r="G404" s="16">
        <v>200000</v>
      </c>
    </row>
    <row r="405" spans="1:7">
      <c r="A405" s="15">
        <v>520312</v>
      </c>
      <c r="B405" s="14" t="s">
        <v>341</v>
      </c>
      <c r="C405" s="16">
        <v>35559488.990000002</v>
      </c>
      <c r="D405" s="16">
        <v>3143413</v>
      </c>
      <c r="E405" s="16">
        <v>0</v>
      </c>
      <c r="F405" s="16">
        <v>3143413</v>
      </c>
      <c r="G405" s="16">
        <v>38702901.990000002</v>
      </c>
    </row>
    <row r="406" spans="1:7">
      <c r="A406" s="15">
        <v>520313</v>
      </c>
      <c r="B406" s="14" t="s">
        <v>342</v>
      </c>
      <c r="C406" s="16">
        <v>0</v>
      </c>
      <c r="D406" s="16">
        <v>0</v>
      </c>
      <c r="E406" s="16">
        <v>0</v>
      </c>
      <c r="F406" s="16">
        <v>0</v>
      </c>
      <c r="G406" s="16">
        <v>0</v>
      </c>
    </row>
    <row r="407" spans="1:7">
      <c r="A407" s="14">
        <v>520314</v>
      </c>
      <c r="B407" s="14" t="s">
        <v>307</v>
      </c>
      <c r="C407" s="16">
        <v>0</v>
      </c>
      <c r="D407" s="16">
        <v>0</v>
      </c>
      <c r="E407" s="16">
        <v>0</v>
      </c>
      <c r="F407" s="16">
        <v>0</v>
      </c>
      <c r="G407" s="16">
        <v>0</v>
      </c>
    </row>
    <row r="408" spans="1:7">
      <c r="A408" s="14">
        <v>520315</v>
      </c>
      <c r="B408" s="14" t="s">
        <v>476</v>
      </c>
      <c r="C408" s="16">
        <v>5334500</v>
      </c>
      <c r="D408" s="16">
        <v>710000</v>
      </c>
      <c r="E408" s="16">
        <v>0</v>
      </c>
      <c r="F408" s="16">
        <v>710000</v>
      </c>
      <c r="G408" s="16">
        <v>6044500</v>
      </c>
    </row>
    <row r="409" spans="1:7">
      <c r="A409" s="15"/>
      <c r="B409" s="14" t="s">
        <v>343</v>
      </c>
      <c r="C409" s="16">
        <v>142944455.38999999</v>
      </c>
      <c r="D409" s="16">
        <v>14071538.27</v>
      </c>
      <c r="E409" s="16">
        <v>300105.12</v>
      </c>
      <c r="F409" s="16">
        <v>13771433.15</v>
      </c>
      <c r="G409" s="16">
        <v>156715888.53999999</v>
      </c>
    </row>
    <row r="410" spans="1:7">
      <c r="A410" s="15"/>
      <c r="B410" s="14"/>
      <c r="C410" s="16"/>
      <c r="D410" s="16"/>
      <c r="E410" s="16"/>
      <c r="F410" s="16"/>
      <c r="G410" s="16"/>
    </row>
    <row r="411" spans="1:7">
      <c r="A411" s="15">
        <v>5204</v>
      </c>
      <c r="B411" s="14" t="s">
        <v>344</v>
      </c>
      <c r="C411" s="16"/>
      <c r="D411" s="16"/>
      <c r="E411" s="16"/>
      <c r="F411" s="16"/>
      <c r="G411" s="16"/>
    </row>
    <row r="412" spans="1:7">
      <c r="A412" s="15">
        <v>520401</v>
      </c>
      <c r="B412" s="14" t="s">
        <v>345</v>
      </c>
      <c r="C412" s="16">
        <v>1139325.8600000001</v>
      </c>
      <c r="D412" s="16">
        <v>97785</v>
      </c>
      <c r="E412" s="16">
        <v>0</v>
      </c>
      <c r="F412" s="16">
        <v>97785</v>
      </c>
      <c r="G412" s="16">
        <v>1237110.8600000001</v>
      </c>
    </row>
    <row r="413" spans="1:7">
      <c r="A413" s="15">
        <v>520402</v>
      </c>
      <c r="B413" s="14" t="s">
        <v>346</v>
      </c>
      <c r="C413" s="16">
        <v>2328311.15</v>
      </c>
      <c r="D413" s="16">
        <v>1197499.19</v>
      </c>
      <c r="E413" s="16">
        <v>0</v>
      </c>
      <c r="F413" s="16">
        <v>1197499.19</v>
      </c>
      <c r="G413" s="16">
        <v>3525810.34</v>
      </c>
    </row>
    <row r="414" spans="1:7">
      <c r="A414" s="15">
        <v>520403</v>
      </c>
      <c r="B414" s="14" t="s">
        <v>347</v>
      </c>
      <c r="C414" s="16">
        <v>3732376.01</v>
      </c>
      <c r="D414" s="16">
        <v>535977.73</v>
      </c>
      <c r="E414" s="16">
        <v>0</v>
      </c>
      <c r="F414" s="16">
        <v>535977.73</v>
      </c>
      <c r="G414" s="16">
        <v>4268353.74</v>
      </c>
    </row>
    <row r="415" spans="1:7">
      <c r="A415" s="15">
        <v>520404</v>
      </c>
      <c r="B415" s="14" t="s">
        <v>348</v>
      </c>
      <c r="C415" s="16">
        <v>6728168.96</v>
      </c>
      <c r="D415" s="16">
        <v>384242.29</v>
      </c>
      <c r="E415" s="16">
        <v>0</v>
      </c>
      <c r="F415" s="16">
        <v>384242.29</v>
      </c>
      <c r="G415" s="16">
        <v>7112411.25</v>
      </c>
    </row>
    <row r="416" spans="1:7">
      <c r="A416" s="14">
        <v>520405</v>
      </c>
      <c r="B416" s="14" t="s">
        <v>349</v>
      </c>
      <c r="C416" s="16">
        <v>0</v>
      </c>
      <c r="D416" s="16">
        <v>0</v>
      </c>
      <c r="E416" s="16">
        <v>0</v>
      </c>
      <c r="F416" s="16">
        <v>0</v>
      </c>
      <c r="G416" s="16">
        <v>0</v>
      </c>
    </row>
    <row r="417" spans="1:7">
      <c r="A417" s="14">
        <v>520406</v>
      </c>
      <c r="B417" s="14" t="s">
        <v>350</v>
      </c>
      <c r="C417" s="16">
        <v>1785006.45</v>
      </c>
      <c r="D417" s="16">
        <v>57389.52</v>
      </c>
      <c r="E417" s="16">
        <v>0</v>
      </c>
      <c r="F417" s="16">
        <v>57389.52</v>
      </c>
      <c r="G417" s="16">
        <v>1842395.97</v>
      </c>
    </row>
    <row r="418" spans="1:7">
      <c r="A418" s="15"/>
      <c r="B418" s="14" t="s">
        <v>351</v>
      </c>
      <c r="C418" s="16">
        <v>15713188.43</v>
      </c>
      <c r="D418" s="16">
        <v>2272893.73</v>
      </c>
      <c r="E418" s="16">
        <v>0</v>
      </c>
      <c r="F418" s="16">
        <v>2272893.73</v>
      </c>
      <c r="G418" s="16">
        <v>17986082.16</v>
      </c>
    </row>
    <row r="419" spans="1:7">
      <c r="A419" s="15"/>
      <c r="B419" s="14"/>
      <c r="C419" s="16"/>
      <c r="D419" s="16"/>
      <c r="E419" s="16"/>
      <c r="F419" s="16"/>
      <c r="G419" s="16"/>
    </row>
    <row r="420" spans="1:7">
      <c r="A420" s="15">
        <v>5205</v>
      </c>
      <c r="B420" s="14" t="s">
        <v>352</v>
      </c>
      <c r="C420" s="16"/>
      <c r="D420" s="16"/>
      <c r="E420" s="16"/>
      <c r="F420" s="16"/>
      <c r="G420" s="16"/>
    </row>
    <row r="421" spans="1:7">
      <c r="A421" s="15">
        <v>520501</v>
      </c>
      <c r="B421" s="14" t="s">
        <v>353</v>
      </c>
      <c r="C421" s="16">
        <v>0</v>
      </c>
      <c r="D421" s="16">
        <v>0</v>
      </c>
      <c r="E421" s="16">
        <v>0</v>
      </c>
      <c r="F421" s="16">
        <v>0</v>
      </c>
      <c r="G421" s="16">
        <v>0</v>
      </c>
    </row>
    <row r="422" spans="1:7">
      <c r="A422" s="15">
        <v>520502</v>
      </c>
      <c r="B422" s="14" t="s">
        <v>354</v>
      </c>
      <c r="C422" s="16">
        <v>0</v>
      </c>
      <c r="D422" s="16">
        <v>0</v>
      </c>
      <c r="E422" s="16">
        <v>0</v>
      </c>
      <c r="F422" s="16">
        <v>0</v>
      </c>
      <c r="G422" s="16">
        <v>0</v>
      </c>
    </row>
    <row r="423" spans="1:7">
      <c r="A423" s="15">
        <v>520503</v>
      </c>
      <c r="B423" s="14" t="s">
        <v>355</v>
      </c>
      <c r="C423" s="16">
        <v>425480254.94999999</v>
      </c>
      <c r="D423" s="16">
        <v>0</v>
      </c>
      <c r="E423" s="16">
        <v>0</v>
      </c>
      <c r="F423" s="16">
        <v>0</v>
      </c>
      <c r="G423" s="16">
        <v>425480254.94999999</v>
      </c>
    </row>
    <row r="424" spans="1:7">
      <c r="A424" s="15">
        <v>520504</v>
      </c>
      <c r="B424" s="14" t="s">
        <v>356</v>
      </c>
      <c r="C424" s="16">
        <v>40094717.460000001</v>
      </c>
      <c r="D424" s="16">
        <v>4469361.0199999996</v>
      </c>
      <c r="E424" s="16">
        <v>0</v>
      </c>
      <c r="F424" s="16">
        <v>4469361.0199999996</v>
      </c>
      <c r="G424" s="16">
        <v>44564078.479999997</v>
      </c>
    </row>
    <row r="425" spans="1:7">
      <c r="A425" s="15">
        <v>520505</v>
      </c>
      <c r="B425" s="14" t="s">
        <v>357</v>
      </c>
      <c r="C425" s="16">
        <v>1895245.4</v>
      </c>
      <c r="D425" s="16">
        <v>411147.2</v>
      </c>
      <c r="E425" s="16">
        <v>0</v>
      </c>
      <c r="F425" s="16">
        <v>411147.2</v>
      </c>
      <c r="G425" s="16">
        <v>2306392.6</v>
      </c>
    </row>
    <row r="426" spans="1:7">
      <c r="A426" s="15">
        <v>520506</v>
      </c>
      <c r="B426" s="14" t="s">
        <v>358</v>
      </c>
      <c r="C426" s="16">
        <v>0</v>
      </c>
      <c r="D426" s="16">
        <v>0</v>
      </c>
      <c r="E426" s="16">
        <v>0</v>
      </c>
      <c r="F426" s="16">
        <v>0</v>
      </c>
      <c r="G426" s="16">
        <v>0</v>
      </c>
    </row>
    <row r="427" spans="1:7">
      <c r="A427" s="15">
        <v>520507</v>
      </c>
      <c r="B427" s="14" t="s">
        <v>359</v>
      </c>
      <c r="C427" s="16">
        <v>0</v>
      </c>
      <c r="D427" s="16">
        <v>0</v>
      </c>
      <c r="E427" s="16">
        <v>0</v>
      </c>
      <c r="F427" s="16">
        <v>0</v>
      </c>
      <c r="G427" s="16">
        <v>0</v>
      </c>
    </row>
    <row r="428" spans="1:7">
      <c r="A428" s="15">
        <v>520508</v>
      </c>
      <c r="B428" s="14" t="s">
        <v>360</v>
      </c>
      <c r="C428" s="16">
        <v>2500</v>
      </c>
      <c r="D428" s="16">
        <v>0</v>
      </c>
      <c r="E428" s="16">
        <v>0</v>
      </c>
      <c r="F428" s="16">
        <v>0</v>
      </c>
      <c r="G428" s="16">
        <v>2500</v>
      </c>
    </row>
    <row r="429" spans="1:7">
      <c r="A429" s="15">
        <v>520509</v>
      </c>
      <c r="B429" s="14" t="s">
        <v>361</v>
      </c>
      <c r="C429" s="16">
        <v>347328.14</v>
      </c>
      <c r="D429" s="16">
        <v>53465.39</v>
      </c>
      <c r="E429" s="16">
        <v>0</v>
      </c>
      <c r="F429" s="16">
        <v>53465.39</v>
      </c>
      <c r="G429" s="16">
        <v>400793.53</v>
      </c>
    </row>
    <row r="430" spans="1:7">
      <c r="A430" s="15">
        <v>520510</v>
      </c>
      <c r="B430" s="14" t="s">
        <v>362</v>
      </c>
      <c r="C430" s="16">
        <v>0</v>
      </c>
      <c r="D430" s="16">
        <v>0</v>
      </c>
      <c r="E430" s="16">
        <v>0</v>
      </c>
      <c r="F430" s="16">
        <v>0</v>
      </c>
      <c r="G430" s="16">
        <v>0</v>
      </c>
    </row>
    <row r="431" spans="1:7">
      <c r="A431" s="14">
        <v>520511</v>
      </c>
      <c r="B431" s="14" t="s">
        <v>456</v>
      </c>
      <c r="C431" s="16">
        <v>32569470.93</v>
      </c>
      <c r="D431" s="16">
        <v>426959.4</v>
      </c>
      <c r="E431" s="16">
        <v>0</v>
      </c>
      <c r="F431" s="16">
        <v>426959.4</v>
      </c>
      <c r="G431" s="16">
        <v>32996430.329999998</v>
      </c>
    </row>
    <row r="432" spans="1:7">
      <c r="A432" s="14">
        <v>520551</v>
      </c>
      <c r="B432" s="14" t="s">
        <v>363</v>
      </c>
      <c r="C432" s="16">
        <v>0</v>
      </c>
      <c r="D432" s="16">
        <v>0</v>
      </c>
      <c r="E432" s="16">
        <v>0</v>
      </c>
      <c r="F432" s="16">
        <v>0</v>
      </c>
      <c r="G432" s="16">
        <v>0</v>
      </c>
    </row>
    <row r="433" spans="1:7">
      <c r="A433" s="15"/>
      <c r="B433" s="14" t="s">
        <v>364</v>
      </c>
      <c r="C433" s="16">
        <v>500389516.88</v>
      </c>
      <c r="D433" s="16">
        <v>5360933.01</v>
      </c>
      <c r="E433" s="16">
        <v>0</v>
      </c>
      <c r="F433" s="16">
        <v>5360933.01</v>
      </c>
      <c r="G433" s="16">
        <v>505750449.88999999</v>
      </c>
    </row>
    <row r="434" spans="1:7">
      <c r="A434" s="15"/>
      <c r="B434" s="14"/>
      <c r="C434" s="16"/>
      <c r="D434" s="16"/>
      <c r="E434" s="16"/>
      <c r="F434" s="16"/>
      <c r="G434" s="16"/>
    </row>
    <row r="435" spans="1:7">
      <c r="A435" s="15">
        <v>5206</v>
      </c>
      <c r="B435" s="14" t="s">
        <v>365</v>
      </c>
      <c r="C435" s="16"/>
      <c r="D435" s="16"/>
      <c r="E435" s="16"/>
      <c r="F435" s="16"/>
      <c r="G435" s="16"/>
    </row>
    <row r="436" spans="1:7">
      <c r="A436" s="15">
        <v>520601</v>
      </c>
      <c r="B436" s="14" t="s">
        <v>366</v>
      </c>
      <c r="C436" s="16">
        <v>0</v>
      </c>
      <c r="D436" s="16">
        <v>0</v>
      </c>
      <c r="E436" s="16">
        <v>0</v>
      </c>
      <c r="F436" s="16">
        <v>0</v>
      </c>
      <c r="G436" s="16">
        <v>0</v>
      </c>
    </row>
    <row r="437" spans="1:7">
      <c r="A437" s="15">
        <v>520602</v>
      </c>
      <c r="B437" s="14" t="s">
        <v>367</v>
      </c>
      <c r="C437" s="16">
        <v>0</v>
      </c>
      <c r="D437" s="16">
        <v>0</v>
      </c>
      <c r="E437" s="16">
        <v>0</v>
      </c>
      <c r="F437" s="16">
        <v>0</v>
      </c>
      <c r="G437" s="16">
        <v>0</v>
      </c>
    </row>
    <row r="438" spans="1:7">
      <c r="A438" s="15">
        <v>520603</v>
      </c>
      <c r="B438" s="14" t="s">
        <v>368</v>
      </c>
      <c r="C438" s="16">
        <v>0</v>
      </c>
      <c r="D438" s="16">
        <v>0</v>
      </c>
      <c r="E438" s="16">
        <v>0</v>
      </c>
      <c r="F438" s="16">
        <v>0</v>
      </c>
      <c r="G438" s="16">
        <v>0</v>
      </c>
    </row>
    <row r="439" spans="1:7">
      <c r="A439" s="15">
        <v>520604</v>
      </c>
      <c r="B439" s="14" t="s">
        <v>369</v>
      </c>
      <c r="C439" s="16">
        <v>0</v>
      </c>
      <c r="D439" s="16">
        <v>0</v>
      </c>
      <c r="E439" s="16">
        <v>0</v>
      </c>
      <c r="F439" s="16">
        <v>0</v>
      </c>
      <c r="G439" s="16">
        <v>0</v>
      </c>
    </row>
    <row r="440" spans="1:7">
      <c r="A440" s="15">
        <v>520605</v>
      </c>
      <c r="B440" s="14" t="s">
        <v>370</v>
      </c>
      <c r="C440" s="16">
        <v>0</v>
      </c>
      <c r="D440" s="16">
        <v>0</v>
      </c>
      <c r="E440" s="16">
        <v>0</v>
      </c>
      <c r="F440" s="16">
        <v>0</v>
      </c>
      <c r="G440" s="16">
        <v>0</v>
      </c>
    </row>
    <row r="441" spans="1:7">
      <c r="A441" s="15">
        <v>520606</v>
      </c>
      <c r="B441" s="14" t="s">
        <v>371</v>
      </c>
      <c r="C441" s="16">
        <v>0</v>
      </c>
      <c r="D441" s="16">
        <v>0</v>
      </c>
      <c r="E441" s="16">
        <v>0</v>
      </c>
      <c r="F441" s="16">
        <v>0</v>
      </c>
      <c r="G441" s="16">
        <v>0</v>
      </c>
    </row>
    <row r="442" spans="1:7">
      <c r="A442" s="15">
        <v>520607</v>
      </c>
      <c r="B442" s="14" t="s">
        <v>372</v>
      </c>
      <c r="C442" s="16">
        <v>0</v>
      </c>
      <c r="D442" s="16">
        <v>0</v>
      </c>
      <c r="E442" s="16">
        <v>0</v>
      </c>
      <c r="F442" s="16">
        <v>0</v>
      </c>
      <c r="G442" s="16">
        <v>0</v>
      </c>
    </row>
    <row r="443" spans="1:7">
      <c r="A443" s="14">
        <v>520608</v>
      </c>
      <c r="B443" s="14" t="s">
        <v>373</v>
      </c>
      <c r="C443" s="16">
        <v>0</v>
      </c>
      <c r="D443" s="16">
        <v>0</v>
      </c>
      <c r="E443" s="16">
        <v>0</v>
      </c>
      <c r="F443" s="16">
        <v>0</v>
      </c>
      <c r="G443" s="16">
        <v>0</v>
      </c>
    </row>
    <row r="444" spans="1:7">
      <c r="A444" s="14">
        <v>520609</v>
      </c>
      <c r="B444" s="14" t="s">
        <v>374</v>
      </c>
      <c r="C444" s="16">
        <v>0</v>
      </c>
      <c r="D444" s="16">
        <v>0</v>
      </c>
      <c r="E444" s="16">
        <v>0</v>
      </c>
      <c r="F444" s="16">
        <v>0</v>
      </c>
      <c r="G444" s="16">
        <v>0</v>
      </c>
    </row>
    <row r="445" spans="1:7">
      <c r="A445" s="15"/>
      <c r="B445" s="14" t="s">
        <v>375</v>
      </c>
      <c r="C445" s="16">
        <v>0</v>
      </c>
      <c r="D445" s="16">
        <v>0</v>
      </c>
      <c r="E445" s="16">
        <v>0</v>
      </c>
      <c r="F445" s="16">
        <v>0</v>
      </c>
      <c r="G445" s="16">
        <v>0</v>
      </c>
    </row>
    <row r="446" spans="1:7">
      <c r="A446" s="15"/>
      <c r="B446" s="14"/>
      <c r="C446" s="16"/>
      <c r="D446" s="16"/>
      <c r="E446" s="16"/>
      <c r="F446" s="16"/>
      <c r="G446" s="16"/>
    </row>
    <row r="447" spans="1:7">
      <c r="A447" s="15">
        <v>5207</v>
      </c>
      <c r="B447" s="14" t="s">
        <v>376</v>
      </c>
      <c r="C447" s="16"/>
      <c r="D447" s="16"/>
      <c r="E447" s="16"/>
      <c r="F447" s="16"/>
      <c r="G447" s="16"/>
    </row>
    <row r="448" spans="1:7">
      <c r="A448" s="15">
        <v>520701</v>
      </c>
      <c r="B448" s="14" t="s">
        <v>377</v>
      </c>
      <c r="C448" s="16">
        <v>5875.98</v>
      </c>
      <c r="D448" s="16">
        <v>49943.38</v>
      </c>
      <c r="E448" s="16">
        <v>0</v>
      </c>
      <c r="F448" s="16">
        <v>49943.38</v>
      </c>
      <c r="G448" s="16">
        <v>55819.360000000001</v>
      </c>
    </row>
    <row r="449" spans="1:7">
      <c r="A449" s="15">
        <v>520702</v>
      </c>
      <c r="B449" s="14" t="s">
        <v>378</v>
      </c>
      <c r="C449" s="16">
        <v>0</v>
      </c>
      <c r="D449" s="16">
        <v>0</v>
      </c>
      <c r="E449" s="16">
        <v>0</v>
      </c>
      <c r="F449" s="16">
        <v>0</v>
      </c>
      <c r="G449" s="16">
        <v>0</v>
      </c>
    </row>
    <row r="450" spans="1:7">
      <c r="A450" s="15">
        <v>520703</v>
      </c>
      <c r="B450" s="14" t="s">
        <v>379</v>
      </c>
      <c r="C450" s="16">
        <v>4380420.41</v>
      </c>
      <c r="D450" s="16">
        <v>0</v>
      </c>
      <c r="E450" s="16">
        <v>0</v>
      </c>
      <c r="F450" s="16">
        <v>0</v>
      </c>
      <c r="G450" s="16">
        <v>4380420.41</v>
      </c>
    </row>
    <row r="451" spans="1:7">
      <c r="A451" s="15">
        <v>520704</v>
      </c>
      <c r="B451" s="14" t="s">
        <v>380</v>
      </c>
      <c r="C451" s="16">
        <v>670586.46</v>
      </c>
      <c r="D451" s="16">
        <v>126656</v>
      </c>
      <c r="E451" s="16">
        <v>0</v>
      </c>
      <c r="F451" s="16">
        <v>126656</v>
      </c>
      <c r="G451" s="16">
        <v>797242.46</v>
      </c>
    </row>
    <row r="452" spans="1:7">
      <c r="A452" s="15">
        <v>520705</v>
      </c>
      <c r="B452" s="14" t="s">
        <v>381</v>
      </c>
      <c r="C452" s="16">
        <v>21015619.280000001</v>
      </c>
      <c r="D452" s="16">
        <v>281458.09000000003</v>
      </c>
      <c r="E452" s="16">
        <v>0</v>
      </c>
      <c r="F452" s="16">
        <v>281458.09000000003</v>
      </c>
      <c r="G452" s="16">
        <v>21297077.370000001</v>
      </c>
    </row>
    <row r="453" spans="1:7">
      <c r="A453" s="15">
        <v>520706</v>
      </c>
      <c r="B453" s="14" t="s">
        <v>382</v>
      </c>
      <c r="C453" s="16">
        <v>0</v>
      </c>
      <c r="D453" s="16">
        <v>0</v>
      </c>
      <c r="E453" s="16">
        <v>0</v>
      </c>
      <c r="F453" s="16">
        <v>0</v>
      </c>
      <c r="G453" s="16">
        <v>0</v>
      </c>
    </row>
    <row r="454" spans="1:7">
      <c r="A454" s="14">
        <v>520707</v>
      </c>
      <c r="B454" s="14" t="s">
        <v>383</v>
      </c>
      <c r="C454" s="16">
        <v>61519764.990000002</v>
      </c>
      <c r="D454" s="16">
        <v>0</v>
      </c>
      <c r="E454" s="16">
        <v>0</v>
      </c>
      <c r="F454" s="16">
        <v>0</v>
      </c>
      <c r="G454" s="16">
        <v>61519764.990000002</v>
      </c>
    </row>
    <row r="455" spans="1:7">
      <c r="A455" s="14">
        <v>520708</v>
      </c>
      <c r="B455" s="14" t="s">
        <v>384</v>
      </c>
      <c r="C455" s="16">
        <v>0</v>
      </c>
      <c r="D455" s="16">
        <v>0</v>
      </c>
      <c r="E455" s="16">
        <v>0</v>
      </c>
      <c r="F455" s="16">
        <v>0</v>
      </c>
      <c r="G455" s="16">
        <v>0</v>
      </c>
    </row>
    <row r="456" spans="1:7">
      <c r="A456" s="15"/>
      <c r="B456" s="14" t="s">
        <v>385</v>
      </c>
      <c r="C456" s="16">
        <v>87592267.120000005</v>
      </c>
      <c r="D456" s="16">
        <v>458057.47</v>
      </c>
      <c r="E456" s="16">
        <v>0</v>
      </c>
      <c r="F456" s="16">
        <v>458057.47</v>
      </c>
      <c r="G456" s="16">
        <v>88050324.590000004</v>
      </c>
    </row>
    <row r="457" spans="1:7">
      <c r="A457" s="15"/>
      <c r="B457" s="14"/>
      <c r="C457" s="16"/>
      <c r="D457" s="16"/>
      <c r="E457" s="16"/>
      <c r="F457" s="16"/>
      <c r="G457" s="16"/>
    </row>
    <row r="458" spans="1:7">
      <c r="A458" s="15">
        <v>5208</v>
      </c>
      <c r="B458" s="14" t="s">
        <v>386</v>
      </c>
      <c r="C458" s="16"/>
      <c r="D458" s="16"/>
      <c r="E458" s="16"/>
      <c r="F458" s="16"/>
      <c r="G458" s="16"/>
    </row>
    <row r="459" spans="1:7">
      <c r="A459" s="15">
        <v>520801</v>
      </c>
      <c r="B459" s="14" t="s">
        <v>387</v>
      </c>
      <c r="C459" s="16">
        <v>9027179.25</v>
      </c>
      <c r="D459" s="16">
        <v>1363949.61</v>
      </c>
      <c r="E459" s="16">
        <v>0</v>
      </c>
      <c r="F459" s="16">
        <v>1363949.61</v>
      </c>
      <c r="G459" s="16">
        <v>10391128.859999999</v>
      </c>
    </row>
    <row r="460" spans="1:7">
      <c r="A460" s="15">
        <v>520802</v>
      </c>
      <c r="B460" s="14" t="s">
        <v>388</v>
      </c>
      <c r="C460" s="16">
        <v>-290488.76</v>
      </c>
      <c r="D460" s="16">
        <v>0</v>
      </c>
      <c r="E460" s="16">
        <v>3000</v>
      </c>
      <c r="F460" s="16">
        <v>-3000</v>
      </c>
      <c r="G460" s="16">
        <v>-293488.76</v>
      </c>
    </row>
    <row r="461" spans="1:7">
      <c r="A461" s="14">
        <v>520803</v>
      </c>
      <c r="B461" s="14" t="s">
        <v>389</v>
      </c>
      <c r="C461" s="16">
        <v>0</v>
      </c>
      <c r="D461" s="16">
        <v>0</v>
      </c>
      <c r="E461" s="16">
        <v>0</v>
      </c>
      <c r="F461" s="16">
        <v>0</v>
      </c>
      <c r="G461" s="16">
        <v>0</v>
      </c>
    </row>
    <row r="462" spans="1:7">
      <c r="A462" s="14">
        <v>520804</v>
      </c>
      <c r="B462" s="14" t="s">
        <v>390</v>
      </c>
      <c r="C462" s="16">
        <v>0</v>
      </c>
      <c r="D462" s="16">
        <v>0</v>
      </c>
      <c r="E462" s="16">
        <v>0</v>
      </c>
      <c r="F462" s="16">
        <v>0</v>
      </c>
      <c r="G462" s="16">
        <v>0</v>
      </c>
    </row>
    <row r="463" spans="1:7">
      <c r="A463" s="15"/>
      <c r="B463" s="14" t="s">
        <v>391</v>
      </c>
      <c r="C463" s="16">
        <v>8736690.4900000002</v>
      </c>
      <c r="D463" s="16">
        <v>1363949.61</v>
      </c>
      <c r="E463" s="16">
        <v>3000</v>
      </c>
      <c r="F463" s="16">
        <v>1360949.61</v>
      </c>
      <c r="G463" s="16">
        <v>10097640.1</v>
      </c>
    </row>
    <row r="464" spans="1:7">
      <c r="A464" s="15"/>
      <c r="B464" s="14"/>
      <c r="C464" s="16"/>
      <c r="D464" s="16"/>
      <c r="E464" s="16"/>
      <c r="F464" s="16"/>
      <c r="G464" s="16"/>
    </row>
    <row r="465" spans="1:7">
      <c r="A465" s="15">
        <v>5251</v>
      </c>
      <c r="B465" s="14" t="s">
        <v>392</v>
      </c>
      <c r="C465" s="16"/>
      <c r="D465" s="16"/>
      <c r="E465" s="16"/>
      <c r="F465" s="16"/>
      <c r="G465" s="16"/>
    </row>
    <row r="466" spans="1:7">
      <c r="A466" s="15">
        <v>525101</v>
      </c>
      <c r="B466" s="14" t="s">
        <v>393</v>
      </c>
      <c r="C466" s="16">
        <v>261.64</v>
      </c>
      <c r="D466" s="16">
        <v>0</v>
      </c>
      <c r="E466" s="16">
        <v>0</v>
      </c>
      <c r="F466" s="16">
        <v>0</v>
      </c>
      <c r="G466" s="16">
        <v>261.64</v>
      </c>
    </row>
    <row r="467" spans="1:7">
      <c r="A467" s="14">
        <v>525102</v>
      </c>
      <c r="B467" s="14" t="s">
        <v>477</v>
      </c>
      <c r="C467" s="16">
        <v>125477.66</v>
      </c>
      <c r="D467" s="16">
        <v>49558.44</v>
      </c>
      <c r="E467" s="16">
        <v>22052.71</v>
      </c>
      <c r="F467" s="16">
        <v>27505.73</v>
      </c>
      <c r="G467" s="16">
        <v>152983.39000000001</v>
      </c>
    </row>
    <row r="468" spans="1:7">
      <c r="A468" s="14">
        <v>525103</v>
      </c>
      <c r="B468" s="14" t="s">
        <v>394</v>
      </c>
      <c r="C468" s="16">
        <v>2579443.0699999998</v>
      </c>
      <c r="D468" s="16">
        <v>457468.71</v>
      </c>
      <c r="E468" s="16">
        <v>0</v>
      </c>
      <c r="F468" s="16">
        <v>457468.71</v>
      </c>
      <c r="G468" s="16">
        <v>3036911.78</v>
      </c>
    </row>
    <row r="469" spans="1:7">
      <c r="A469" s="14"/>
      <c r="B469" s="14" t="s">
        <v>395</v>
      </c>
      <c r="C469" s="16">
        <v>2705182.37</v>
      </c>
      <c r="D469" s="16">
        <v>507027.15</v>
      </c>
      <c r="E469" s="16">
        <v>22052.71</v>
      </c>
      <c r="F469" s="16">
        <v>484974.44</v>
      </c>
      <c r="G469" s="16">
        <v>3190156.81</v>
      </c>
    </row>
    <row r="470" spans="1:7">
      <c r="A470" s="14"/>
      <c r="B470" s="14" t="s">
        <v>396</v>
      </c>
      <c r="C470" s="16">
        <v>1364298214.79</v>
      </c>
      <c r="D470" s="16">
        <v>93960166.719999999</v>
      </c>
      <c r="E470" s="16">
        <v>369197.75</v>
      </c>
      <c r="F470" s="16">
        <v>93590968.969999999</v>
      </c>
      <c r="G470" s="16">
        <v>1457889183.76</v>
      </c>
    </row>
    <row r="471" spans="1:7">
      <c r="A471" s="15"/>
      <c r="B471" s="14" t="s">
        <v>397</v>
      </c>
      <c r="C471" s="16">
        <v>2493652046.9499998</v>
      </c>
      <c r="D471" s="16">
        <v>203229117.84</v>
      </c>
      <c r="E471" s="16">
        <v>13641849.220000001</v>
      </c>
      <c r="F471" s="16">
        <v>189587268.62</v>
      </c>
      <c r="G471" s="16">
        <v>2683239315.5700002</v>
      </c>
    </row>
    <row r="472" spans="1:7">
      <c r="A472" s="15"/>
      <c r="B472" s="14"/>
      <c r="C472" s="16"/>
      <c r="D472" s="16"/>
      <c r="E472" s="16"/>
      <c r="F472" s="16"/>
      <c r="G472" s="16"/>
    </row>
    <row r="473" spans="1:7">
      <c r="A473" s="15">
        <v>8</v>
      </c>
      <c r="B473" s="14" t="s">
        <v>398</v>
      </c>
      <c r="C473" s="16"/>
      <c r="D473" s="16"/>
      <c r="E473" s="16"/>
      <c r="F473" s="16"/>
      <c r="G473" s="16"/>
    </row>
    <row r="474" spans="1:7">
      <c r="A474" s="15">
        <v>81</v>
      </c>
      <c r="B474" s="14" t="s">
        <v>398</v>
      </c>
      <c r="C474" s="16"/>
      <c r="D474" s="16"/>
      <c r="E474" s="16"/>
      <c r="F474" s="16"/>
      <c r="G474" s="16"/>
    </row>
    <row r="475" spans="1:7">
      <c r="A475" s="15">
        <v>8101</v>
      </c>
      <c r="B475" s="14" t="s">
        <v>398</v>
      </c>
      <c r="C475" s="16"/>
      <c r="D475" s="16"/>
      <c r="E475" s="16"/>
      <c r="F475" s="16"/>
      <c r="G475" s="16"/>
    </row>
    <row r="476" spans="1:7">
      <c r="A476" s="15">
        <v>810101</v>
      </c>
      <c r="B476" s="14" t="s">
        <v>398</v>
      </c>
      <c r="C476" s="16"/>
      <c r="D476" s="16"/>
      <c r="E476" s="16"/>
      <c r="F476" s="16"/>
      <c r="G476" s="16"/>
    </row>
    <row r="477" spans="1:7">
      <c r="A477" s="15">
        <v>810101001</v>
      </c>
      <c r="B477" s="14" t="s">
        <v>399</v>
      </c>
      <c r="C477" s="16">
        <v>18222328.100000001</v>
      </c>
      <c r="D477" s="16">
        <v>380000</v>
      </c>
      <c r="E477" s="16">
        <v>951660</v>
      </c>
      <c r="F477" s="16">
        <v>-571660</v>
      </c>
      <c r="G477" s="16">
        <v>17650668.100000001</v>
      </c>
    </row>
    <row r="478" spans="1:7">
      <c r="A478" s="15">
        <v>810101002</v>
      </c>
      <c r="B478" s="14" t="s">
        <v>400</v>
      </c>
      <c r="C478" s="16">
        <v>0</v>
      </c>
      <c r="D478" s="16">
        <v>0</v>
      </c>
      <c r="E478" s="16">
        <v>0</v>
      </c>
      <c r="F478" s="16">
        <v>0</v>
      </c>
      <c r="G478" s="16">
        <v>0</v>
      </c>
    </row>
    <row r="479" spans="1:7">
      <c r="A479" s="15">
        <v>810101003</v>
      </c>
      <c r="B479" s="14" t="s">
        <v>401</v>
      </c>
      <c r="C479" s="16">
        <v>78320015.950000003</v>
      </c>
      <c r="D479" s="16">
        <v>7177313.8899999997</v>
      </c>
      <c r="E479" s="16">
        <v>234574.89</v>
      </c>
      <c r="F479" s="16">
        <v>6942739</v>
      </c>
      <c r="G479" s="16">
        <v>85262754.950000003</v>
      </c>
    </row>
    <row r="480" spans="1:7">
      <c r="A480" s="15">
        <v>810101004</v>
      </c>
      <c r="B480" s="14" t="s">
        <v>402</v>
      </c>
      <c r="C480" s="16">
        <v>0</v>
      </c>
      <c r="D480" s="16">
        <v>0</v>
      </c>
      <c r="E480" s="16">
        <v>0</v>
      </c>
      <c r="F480" s="16">
        <v>0</v>
      </c>
      <c r="G480" s="16">
        <v>0</v>
      </c>
    </row>
    <row r="481" spans="1:7">
      <c r="A481" s="15">
        <v>810101005</v>
      </c>
      <c r="B481" s="14" t="s">
        <v>403</v>
      </c>
      <c r="C481" s="16">
        <v>-947600.14</v>
      </c>
      <c r="D481" s="16">
        <v>0</v>
      </c>
      <c r="E481" s="16">
        <v>0</v>
      </c>
      <c r="F481" s="16">
        <v>0</v>
      </c>
      <c r="G481" s="16">
        <v>-947600.14</v>
      </c>
    </row>
    <row r="482" spans="1:7">
      <c r="A482" s="15">
        <v>810101006</v>
      </c>
      <c r="B482" s="14" t="s">
        <v>404</v>
      </c>
      <c r="C482" s="16">
        <v>24446395.140000001</v>
      </c>
      <c r="D482" s="16">
        <v>95489564.989999995</v>
      </c>
      <c r="E482" s="16">
        <v>103952002</v>
      </c>
      <c r="F482" s="16">
        <v>-8462437.0099999998</v>
      </c>
      <c r="G482" s="16">
        <v>15983958.130000001</v>
      </c>
    </row>
    <row r="483" spans="1:7">
      <c r="A483" s="15">
        <v>810101007</v>
      </c>
      <c r="B483" s="14" t="s">
        <v>466</v>
      </c>
      <c r="C483" s="16">
        <v>1150000</v>
      </c>
      <c r="D483" s="16">
        <v>0</v>
      </c>
      <c r="E483" s="16">
        <v>0</v>
      </c>
      <c r="F483" s="16">
        <v>0</v>
      </c>
      <c r="G483" s="16">
        <v>1150000</v>
      </c>
    </row>
    <row r="484" spans="1:7">
      <c r="A484" s="14">
        <v>810101008</v>
      </c>
      <c r="B484" s="14" t="s">
        <v>467</v>
      </c>
      <c r="C484" s="16">
        <v>45938428.479999997</v>
      </c>
      <c r="D484" s="16">
        <v>168344601.00999999</v>
      </c>
      <c r="E484" s="16">
        <v>192890725.78</v>
      </c>
      <c r="F484" s="16">
        <v>-24546124.77</v>
      </c>
      <c r="G484" s="16">
        <v>21392303.710000001</v>
      </c>
    </row>
    <row r="485" spans="1:7">
      <c r="A485" s="14">
        <v>810101999</v>
      </c>
      <c r="B485" s="14" t="s">
        <v>405</v>
      </c>
      <c r="C485" s="16">
        <v>0</v>
      </c>
      <c r="D485" s="16">
        <v>0</v>
      </c>
      <c r="E485" s="16">
        <v>0</v>
      </c>
      <c r="F485" s="16">
        <v>0</v>
      </c>
      <c r="G485" s="16">
        <v>0</v>
      </c>
    </row>
    <row r="486" spans="1:7">
      <c r="A486" s="15"/>
      <c r="B486" s="14" t="s">
        <v>406</v>
      </c>
      <c r="C486" s="16">
        <v>167129567.53</v>
      </c>
      <c r="D486" s="16">
        <v>271391479.88999999</v>
      </c>
      <c r="E486" s="16">
        <v>298028962.67000002</v>
      </c>
      <c r="F486" s="16">
        <v>-26637482.780000001</v>
      </c>
      <c r="G486" s="16">
        <v>140492084.75</v>
      </c>
    </row>
    <row r="487" spans="1:7">
      <c r="A487" s="15"/>
      <c r="B487" s="14"/>
      <c r="C487" s="16"/>
      <c r="D487" s="16"/>
      <c r="E487" s="16"/>
      <c r="F487" s="16"/>
      <c r="G487" s="16"/>
    </row>
    <row r="488" spans="1:7">
      <c r="A488" s="14">
        <v>87000</v>
      </c>
      <c r="B488" s="14" t="s">
        <v>407</v>
      </c>
      <c r="C488" s="16">
        <v>0</v>
      </c>
      <c r="D488" s="16">
        <v>0</v>
      </c>
      <c r="E488" s="16">
        <v>0</v>
      </c>
      <c r="F488" s="16">
        <v>0</v>
      </c>
      <c r="G488" s="16">
        <v>0</v>
      </c>
    </row>
    <row r="489" spans="1:7">
      <c r="A489" s="14">
        <v>88000</v>
      </c>
      <c r="B489" s="14" t="s">
        <v>408</v>
      </c>
      <c r="C489" s="16">
        <v>0</v>
      </c>
      <c r="D489" s="16">
        <v>0</v>
      </c>
      <c r="E489" s="16">
        <v>0</v>
      </c>
      <c r="F489" s="16">
        <v>0</v>
      </c>
      <c r="G489" s="16">
        <v>0</v>
      </c>
    </row>
    <row r="490" spans="1:7">
      <c r="A490" s="15"/>
      <c r="B490" s="14" t="s">
        <v>406</v>
      </c>
      <c r="C490" s="16">
        <v>167129567.53</v>
      </c>
      <c r="D490" s="16">
        <v>271391479.88999999</v>
      </c>
      <c r="E490" s="16">
        <v>298028962.67000002</v>
      </c>
      <c r="F490" s="16">
        <v>-26637482.780000001</v>
      </c>
      <c r="G490" s="16">
        <v>140492084.75</v>
      </c>
    </row>
    <row r="492" spans="1:7">
      <c r="A492">
        <v>9</v>
      </c>
      <c r="B492" t="s">
        <v>409</v>
      </c>
      <c r="C492" s="4">
        <v>-153338342.37</v>
      </c>
      <c r="D492" s="4">
        <v>61203900</v>
      </c>
      <c r="E492" s="4">
        <v>61203900</v>
      </c>
      <c r="F492">
        <v>0</v>
      </c>
      <c r="G492" s="4">
        <v>-153338342.37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 Operativo</vt:lpstr>
      <vt:lpstr>SUMAS Y SALDOS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Emiliano Colarusso</cp:lastModifiedBy>
  <cp:lastPrinted>2024-10-23T16:16:13Z</cp:lastPrinted>
  <dcterms:created xsi:type="dcterms:W3CDTF">2023-08-04T00:57:29Z</dcterms:created>
  <dcterms:modified xsi:type="dcterms:W3CDTF">2025-06-13T13:59:29Z</dcterms:modified>
</cp:coreProperties>
</file>