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ff\git\edu\data-base\"/>
    </mc:Choice>
  </mc:AlternateContent>
  <xr:revisionPtr revIDLastSave="0" documentId="13_ncr:1_{D5C12FA4-76A9-4F81-8006-398F8B9686C4}" xr6:coauthVersionLast="47" xr6:coauthVersionMax="47" xr10:uidLastSave="{00000000-0000-0000-0000-000000000000}"/>
  <bookViews>
    <workbookView xWindow="2880" yWindow="3108" windowWidth="34068" windowHeight="19644" activeTab="3" xr2:uid="{D06B4D55-F4BC-4E89-ADE2-1B7913F28660}"/>
  </bookViews>
  <sheets>
    <sheet name="Informe" sheetId="1" r:id="rId1"/>
    <sheet name="Clubes" sheetId="2" r:id="rId2"/>
    <sheet name="Estadios" sheetId="4" r:id="rId3"/>
    <sheet name="Partidos" sheetId="3" r:id="rId4"/>
  </sheets>
  <definedNames>
    <definedName name="_xlnm._FilterDatabase" localSheetId="3" hidden="1">Partidos!$A$1:$I$32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</calcChain>
</file>

<file path=xl/sharedStrings.xml><?xml version="1.0" encoding="utf-8"?>
<sst xmlns="http://schemas.openxmlformats.org/spreadsheetml/2006/main" count="92" uniqueCount="30">
  <si>
    <t>Id</t>
  </si>
  <si>
    <t>Nombre</t>
  </si>
  <si>
    <t>Club Atlético Tigre</t>
  </si>
  <si>
    <t>Club Atlético Estudiantes</t>
  </si>
  <si>
    <t>Club Atlético Belgrano</t>
  </si>
  <si>
    <t>Club Atlético San Lorenzo</t>
  </si>
  <si>
    <t>Club Atlético Lanús</t>
  </si>
  <si>
    <t>Fecha</t>
  </si>
  <si>
    <t>Estudiantes Arena</t>
  </si>
  <si>
    <t>Belgrano Arena</t>
  </si>
  <si>
    <t>Nuevo Gasómetro</t>
  </si>
  <si>
    <t>La Fortaleza</t>
  </si>
  <si>
    <t>Goles local</t>
  </si>
  <si>
    <t>Goles visitante</t>
  </si>
  <si>
    <t>Club Atlético All Boys</t>
  </si>
  <si>
    <t>All Boys Arena</t>
  </si>
  <si>
    <t>TIG</t>
  </si>
  <si>
    <t>CASLA</t>
  </si>
  <si>
    <t>PINCHA</t>
  </si>
  <si>
    <t>PIR</t>
  </si>
  <si>
    <t>LAN</t>
  </si>
  <si>
    <t>ALL</t>
  </si>
  <si>
    <t>Club visitante id</t>
  </si>
  <si>
    <t>Club local id</t>
  </si>
  <si>
    <t>Estadio Id</t>
  </si>
  <si>
    <t>Nombre club local</t>
  </si>
  <si>
    <t>Nombre club visitante</t>
  </si>
  <si>
    <t>Estadio id</t>
  </si>
  <si>
    <t>Estadio José Dellagiovanna</t>
  </si>
  <si>
    <t>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</si>
</sst>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D18F-6EED-48D2-B955-61E34AF83E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B41B-DBF4-4135-BE55-3784C9AE6CEC}">
  <dimension ref="A1:C7"/>
  <sheetViews>
    <sheetView zoomScale="160" zoomScaleNormal="160" workbookViewId="0">
      <selection activeCell="C11" sqref="C11"/>
    </sheetView>
  </sheetViews>
  <sheetFormatPr defaultRowHeight="14.4" x14ac:dyDescent="0.3"/>
  <cols>
    <col min="2" max="2" width="21.44140625" bestFit="1" customWidth="1"/>
  </cols>
  <sheetData>
    <row r="1" spans="1:3" x14ac:dyDescent="0.3">
      <c r="A1" s="1" t="s">
        <v>0</v>
      </c>
      <c r="B1" s="1" t="s">
        <v>1</v>
      </c>
      <c r="C1" s="1" t="s">
        <v>24</v>
      </c>
    </row>
    <row r="2" spans="1:3" x14ac:dyDescent="0.3">
      <c r="A2" t="s">
        <v>16</v>
      </c>
      <c r="B2" t="s">
        <v>2</v>
      </c>
      <c r="C2">
        <v>2</v>
      </c>
    </row>
    <row r="3" spans="1:3" x14ac:dyDescent="0.3">
      <c r="A3" t="s">
        <v>18</v>
      </c>
      <c r="B3" t="s">
        <v>3</v>
      </c>
      <c r="C3">
        <v>1</v>
      </c>
    </row>
    <row r="4" spans="1:3" x14ac:dyDescent="0.3">
      <c r="A4" t="s">
        <v>19</v>
      </c>
      <c r="B4" t="s">
        <v>4</v>
      </c>
      <c r="C4">
        <v>55</v>
      </c>
    </row>
    <row r="5" spans="1:3" x14ac:dyDescent="0.3">
      <c r="A5" t="s">
        <v>17</v>
      </c>
      <c r="B5" t="s">
        <v>5</v>
      </c>
      <c r="C5">
        <v>4</v>
      </c>
    </row>
    <row r="6" spans="1:3" x14ac:dyDescent="0.3">
      <c r="A6" t="s">
        <v>20</v>
      </c>
      <c r="B6" t="s">
        <v>6</v>
      </c>
      <c r="C6">
        <v>43</v>
      </c>
    </row>
    <row r="7" spans="1:3" x14ac:dyDescent="0.3">
      <c r="A7" t="s">
        <v>21</v>
      </c>
      <c r="B7" t="s">
        <v>14</v>
      </c>
      <c r="C7">
        <v>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6C24-8532-4D33-971D-EF30D6920531}">
  <dimension ref="A1:E8"/>
  <sheetViews>
    <sheetView zoomScale="160" zoomScaleNormal="160" workbookViewId="0">
      <selection activeCell="A2" sqref="A2:B7"/>
    </sheetView>
  </sheetViews>
  <sheetFormatPr defaultRowHeight="14.4" x14ac:dyDescent="0.3"/>
  <cols>
    <col min="2" max="2" width="22.77734375" bestFit="1" customWidth="1"/>
  </cols>
  <sheetData>
    <row r="1" spans="1:5" x14ac:dyDescent="0.3">
      <c r="A1" s="1" t="s">
        <v>0</v>
      </c>
      <c r="B1" s="1" t="s">
        <v>1</v>
      </c>
      <c r="C1" s="1" t="s">
        <v>29</v>
      </c>
    </row>
    <row r="2" spans="1:5" x14ac:dyDescent="0.3">
      <c r="A2">
        <v>2</v>
      </c>
      <c r="B2" t="s">
        <v>28</v>
      </c>
    </row>
    <row r="3" spans="1:5" x14ac:dyDescent="0.3">
      <c r="A3">
        <v>4</v>
      </c>
      <c r="B3" t="s">
        <v>10</v>
      </c>
    </row>
    <row r="4" spans="1:5" x14ac:dyDescent="0.3">
      <c r="A4">
        <v>1</v>
      </c>
      <c r="B4" t="s">
        <v>8</v>
      </c>
    </row>
    <row r="5" spans="1:5" x14ac:dyDescent="0.3">
      <c r="A5">
        <v>55</v>
      </c>
      <c r="B5" t="s">
        <v>9</v>
      </c>
    </row>
    <row r="6" spans="1:5" x14ac:dyDescent="0.3">
      <c r="A6">
        <v>43</v>
      </c>
      <c r="B6" t="s">
        <v>11</v>
      </c>
    </row>
    <row r="7" spans="1:5" x14ac:dyDescent="0.3">
      <c r="A7">
        <v>80</v>
      </c>
      <c r="B7" t="s">
        <v>15</v>
      </c>
    </row>
    <row r="8" spans="1:5" x14ac:dyDescent="0.3">
      <c r="E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2B58-D7C2-409B-9DE6-71511BFE3C40}">
  <dimension ref="A1:I31"/>
  <sheetViews>
    <sheetView tabSelected="1" zoomScale="160" zoomScaleNormal="160" workbookViewId="0">
      <selection activeCell="G26" sqref="G26"/>
    </sheetView>
  </sheetViews>
  <sheetFormatPr defaultRowHeight="14.4" x14ac:dyDescent="0.3"/>
  <cols>
    <col min="1" max="1" width="8.21875" bestFit="1" customWidth="1"/>
    <col min="2" max="2" width="12.88671875" hidden="1" customWidth="1"/>
    <col min="3" max="3" width="21.5546875" bestFit="1" customWidth="1"/>
    <col min="4" max="4" width="15.77734375" hidden="1" customWidth="1"/>
    <col min="5" max="5" width="21.33203125" bestFit="1" customWidth="1"/>
    <col min="6" max="6" width="9.109375" bestFit="1" customWidth="1"/>
    <col min="7" max="7" width="22.77734375" bestFit="1" customWidth="1"/>
    <col min="8" max="8" width="12.109375" bestFit="1" customWidth="1"/>
    <col min="9" max="9" width="14.88671875" bestFit="1" customWidth="1"/>
    <col min="13" max="13" width="7.5546875" bestFit="1" customWidth="1"/>
    <col min="14" max="14" width="6.33203125" bestFit="1" customWidth="1"/>
    <col min="17" max="17" width="7.5546875" bestFit="1" customWidth="1"/>
    <col min="18" max="18" width="21.44140625" bestFit="1" customWidth="1"/>
  </cols>
  <sheetData>
    <row r="1" spans="1:9" x14ac:dyDescent="0.3">
      <c r="A1" s="1" t="s">
        <v>7</v>
      </c>
      <c r="B1" s="1" t="s">
        <v>23</v>
      </c>
      <c r="C1" s="1" t="s">
        <v>25</v>
      </c>
      <c r="D1" s="1" t="s">
        <v>22</v>
      </c>
      <c r="E1" s="1" t="s">
        <v>26</v>
      </c>
      <c r="F1" s="1" t="s">
        <v>27</v>
      </c>
      <c r="G1" s="1"/>
      <c r="H1" s="1" t="s">
        <v>12</v>
      </c>
      <c r="I1" s="1" t="s">
        <v>13</v>
      </c>
    </row>
    <row r="2" spans="1:9" x14ac:dyDescent="0.3">
      <c r="B2" t="s">
        <v>16</v>
      </c>
      <c r="C2" s="2" t="str">
        <f>VLOOKUP(B2,Clubes!$A$2:$B$7,2,)</f>
        <v>Club Atlético Tigre</v>
      </c>
      <c r="D2" t="s">
        <v>18</v>
      </c>
      <c r="E2" s="2" t="str">
        <f>VLOOKUP(D2,Clubes!$A$2:$B$7,2,FALSE)</f>
        <v>Club Atlético Estudiantes</v>
      </c>
      <c r="F2" s="2">
        <f>VLOOKUP(B2,Clubes!$A$2:$C$7,3,FALSE)</f>
        <v>2</v>
      </c>
      <c r="G2" s="2" t="str">
        <f>VLOOKUP(F2,Estadios!$A$2:$B$7,2,FALSE)</f>
        <v>Estadio José Dellagiovanna</v>
      </c>
      <c r="H2">
        <v>1</v>
      </c>
      <c r="I2">
        <v>1</v>
      </c>
    </row>
    <row r="3" spans="1:9" x14ac:dyDescent="0.3">
      <c r="B3" t="s">
        <v>19</v>
      </c>
      <c r="C3" s="2" t="str">
        <f>VLOOKUP(B3,Clubes!$A$2:$B$7,2,)</f>
        <v>Club Atlético Belgrano</v>
      </c>
      <c r="D3" t="s">
        <v>17</v>
      </c>
      <c r="E3" s="2" t="str">
        <f>VLOOKUP(D3,Clubes!$A$2:$B$7,2,FALSE)</f>
        <v>Club Atlético San Lorenzo</v>
      </c>
      <c r="F3" s="2">
        <f>VLOOKUP(B3,Clubes!$A$2:$C$7,3,FALSE)</f>
        <v>55</v>
      </c>
      <c r="G3" s="2" t="str">
        <f>VLOOKUP(F3,Estadios!$A$2:$B$7,2,FALSE)</f>
        <v>Belgrano Arena</v>
      </c>
      <c r="H3">
        <v>5</v>
      </c>
      <c r="I3">
        <v>5</v>
      </c>
    </row>
    <row r="4" spans="1:9" x14ac:dyDescent="0.3">
      <c r="B4" t="s">
        <v>21</v>
      </c>
      <c r="C4" s="2" t="str">
        <f>VLOOKUP(B4,Clubes!$A$2:$B$7,2,)</f>
        <v>Club Atlético All Boys</v>
      </c>
      <c r="D4" t="s">
        <v>20</v>
      </c>
      <c r="E4" s="2" t="str">
        <f>VLOOKUP(D4,Clubes!$A$2:$B$7,2,FALSE)</f>
        <v>Club Atlético Lanús</v>
      </c>
      <c r="F4" s="2">
        <f>VLOOKUP(B4,Clubes!$A$2:$C$7,3,FALSE)</f>
        <v>80</v>
      </c>
      <c r="G4" s="2" t="str">
        <f>VLOOKUP(F4,Estadios!$A$2:$B$7,2,FALSE)</f>
        <v>All Boys Arena</v>
      </c>
      <c r="H4">
        <v>6</v>
      </c>
      <c r="I4">
        <v>6</v>
      </c>
    </row>
    <row r="5" spans="1:9" x14ac:dyDescent="0.3">
      <c r="B5" t="s">
        <v>17</v>
      </c>
      <c r="C5" s="2" t="str">
        <f>VLOOKUP(B5,Clubes!$A$2:$B$7,2,)</f>
        <v>Club Atlético San Lorenzo</v>
      </c>
      <c r="D5" t="s">
        <v>16</v>
      </c>
      <c r="E5" s="2" t="str">
        <f>VLOOKUP(D5,Clubes!$A$2:$B$7,2,FALSE)</f>
        <v>Club Atlético Tigre</v>
      </c>
      <c r="F5" s="2">
        <f>VLOOKUP(B5,Clubes!$A$2:$C$7,3,FALSE)</f>
        <v>4</v>
      </c>
      <c r="G5" s="2" t="str">
        <f>VLOOKUP(F5,Estadios!$A$2:$B$7,2,FALSE)</f>
        <v>Nuevo Gasómetro</v>
      </c>
      <c r="H5">
        <v>3</v>
      </c>
      <c r="I5">
        <v>1</v>
      </c>
    </row>
    <row r="6" spans="1:9" x14ac:dyDescent="0.3">
      <c r="B6" t="s">
        <v>18</v>
      </c>
      <c r="C6" s="2" t="str">
        <f>VLOOKUP(B6,Clubes!$A$2:$B$7,2,)</f>
        <v>Club Atlético Estudiantes</v>
      </c>
      <c r="D6" t="s">
        <v>19</v>
      </c>
      <c r="E6" s="2" t="str">
        <f>VLOOKUP(D6,Clubes!$A$2:$B$7,2,FALSE)</f>
        <v>Club Atlético Belgrano</v>
      </c>
      <c r="F6" s="2">
        <f>VLOOKUP(B6,Clubes!$A$2:$C$7,3,FALSE)</f>
        <v>1</v>
      </c>
      <c r="G6" s="2" t="str">
        <f>VLOOKUP(F6,Estadios!$A$2:$B$7,2,FALSE)</f>
        <v>Estudiantes Arena</v>
      </c>
      <c r="H6">
        <v>2</v>
      </c>
      <c r="I6">
        <v>5</v>
      </c>
    </row>
    <row r="7" spans="1:9" x14ac:dyDescent="0.3">
      <c r="B7" t="s">
        <v>20</v>
      </c>
      <c r="C7" s="2" t="str">
        <f>VLOOKUP(B7,Clubes!$A$2:$B$7,2,)</f>
        <v>Club Atlético Lanús</v>
      </c>
      <c r="D7" t="s">
        <v>21</v>
      </c>
      <c r="E7" s="2" t="str">
        <f>VLOOKUP(D7,Clubes!$A$2:$B$7,2,FALSE)</f>
        <v>Club Atlético All Boys</v>
      </c>
      <c r="F7" s="2">
        <f>VLOOKUP(B7,Clubes!$A$2:$C$7,3,FALSE)</f>
        <v>43</v>
      </c>
      <c r="G7" s="2" t="str">
        <f>VLOOKUP(F7,Estadios!$A$2:$B$7,2,FALSE)</f>
        <v>La Fortaleza</v>
      </c>
      <c r="H7">
        <v>2</v>
      </c>
      <c r="I7">
        <v>6</v>
      </c>
    </row>
    <row r="8" spans="1:9" x14ac:dyDescent="0.3">
      <c r="B8" t="s">
        <v>16</v>
      </c>
      <c r="C8" s="2" t="str">
        <f>VLOOKUP(B8,Clubes!$A$2:$B$7,2,)</f>
        <v>Club Atlético Tigre</v>
      </c>
      <c r="D8" t="s">
        <v>19</v>
      </c>
      <c r="E8" s="2" t="str">
        <f>VLOOKUP(D8,Clubes!$A$2:$B$7,2,FALSE)</f>
        <v>Club Atlético Belgrano</v>
      </c>
      <c r="F8" s="2">
        <f>VLOOKUP(B8,Clubes!$A$2:$C$7,3,FALSE)</f>
        <v>2</v>
      </c>
      <c r="G8" s="2" t="str">
        <f>VLOOKUP(F8,Estadios!$A$2:$B$7,2,FALSE)</f>
        <v>Estadio José Dellagiovanna</v>
      </c>
      <c r="H8">
        <v>3</v>
      </c>
      <c r="I8">
        <v>1</v>
      </c>
    </row>
    <row r="9" spans="1:9" x14ac:dyDescent="0.3">
      <c r="B9" t="s">
        <v>17</v>
      </c>
      <c r="C9" s="2" t="str">
        <f>VLOOKUP(B9,Clubes!$A$2:$B$7,2,)</f>
        <v>Club Atlético San Lorenzo</v>
      </c>
      <c r="D9" t="s">
        <v>18</v>
      </c>
      <c r="E9" s="2" t="str">
        <f>VLOOKUP(D9,Clubes!$A$2:$B$7,2,FALSE)</f>
        <v>Club Atlético Estudiantes</v>
      </c>
      <c r="F9" s="2">
        <f>VLOOKUP(B9,Clubes!$A$2:$C$7,3,FALSE)</f>
        <v>4</v>
      </c>
      <c r="G9" s="2" t="str">
        <f>VLOOKUP(F9,Estadios!$A$2:$B$7,2,FALSE)</f>
        <v>Nuevo Gasómetro</v>
      </c>
      <c r="H9">
        <v>2</v>
      </c>
      <c r="I9">
        <v>5</v>
      </c>
    </row>
    <row r="10" spans="1:9" x14ac:dyDescent="0.3">
      <c r="B10" t="s">
        <v>20</v>
      </c>
      <c r="C10" s="2" t="str">
        <f>VLOOKUP(B10,Clubes!$A$2:$B$7,2,)</f>
        <v>Club Atlético Lanús</v>
      </c>
      <c r="D10" t="s">
        <v>18</v>
      </c>
      <c r="E10" s="2" t="str">
        <f>VLOOKUP(D10,Clubes!$A$2:$B$7,2,FALSE)</f>
        <v>Club Atlético Estudiantes</v>
      </c>
      <c r="F10" s="2">
        <f>VLOOKUP(B10,Clubes!$A$2:$C$7,3,FALSE)</f>
        <v>43</v>
      </c>
      <c r="G10" s="2" t="str">
        <f>VLOOKUP(F10,Estadios!$A$2:$B$7,2,FALSE)</f>
        <v>La Fortaleza</v>
      </c>
      <c r="H10">
        <v>1</v>
      </c>
      <c r="I10">
        <v>6</v>
      </c>
    </row>
    <row r="11" spans="1:9" x14ac:dyDescent="0.3">
      <c r="B11" t="s">
        <v>20</v>
      </c>
      <c r="C11" s="2" t="str">
        <f>VLOOKUP(B11,Clubes!$A$2:$B$7,2,)</f>
        <v>Club Atlético Lanús</v>
      </c>
      <c r="D11" t="s">
        <v>16</v>
      </c>
      <c r="E11" s="2" t="str">
        <f>VLOOKUP(D11,Clubes!$A$2:$B$7,2,FALSE)</f>
        <v>Club Atlético Tigre</v>
      </c>
      <c r="F11" s="2">
        <f>VLOOKUP(B11,Clubes!$A$2:$C$7,3,FALSE)</f>
        <v>43</v>
      </c>
      <c r="G11" s="2" t="str">
        <f>VLOOKUP(F11,Estadios!$A$2:$B$7,2,FALSE)</f>
        <v>La Fortaleza</v>
      </c>
      <c r="H11">
        <v>2</v>
      </c>
      <c r="I11">
        <v>3</v>
      </c>
    </row>
    <row r="12" spans="1:9" x14ac:dyDescent="0.3">
      <c r="B12" t="s">
        <v>18</v>
      </c>
      <c r="C12" s="2" t="str">
        <f>VLOOKUP(B12,Clubes!$A$2:$B$7,2,)</f>
        <v>Club Atlético Estudiantes</v>
      </c>
      <c r="D12" t="s">
        <v>17</v>
      </c>
      <c r="E12" s="2" t="str">
        <f>VLOOKUP(D12,Clubes!$A$2:$B$7,2,FALSE)</f>
        <v>Club Atlético San Lorenzo</v>
      </c>
      <c r="F12" s="2">
        <f>VLOOKUP(B12,Clubes!$A$2:$C$7,3,FALSE)</f>
        <v>1</v>
      </c>
      <c r="G12" s="2" t="str">
        <f>VLOOKUP(F12,Estadios!$A$2:$B$7,2,FALSE)</f>
        <v>Estudiantes Arena</v>
      </c>
      <c r="H12">
        <v>1</v>
      </c>
      <c r="I12">
        <v>2</v>
      </c>
    </row>
    <row r="13" spans="1:9" x14ac:dyDescent="0.3">
      <c r="B13" t="s">
        <v>19</v>
      </c>
      <c r="C13" s="2" t="str">
        <f>VLOOKUP(B13,Clubes!$A$2:$B$7,2,)</f>
        <v>Club Atlético Belgrano</v>
      </c>
      <c r="D13" t="s">
        <v>21</v>
      </c>
      <c r="E13" s="2" t="str">
        <f>VLOOKUP(D13,Clubes!$A$2:$B$7,2,FALSE)</f>
        <v>Club Atlético All Boys</v>
      </c>
      <c r="F13" s="2">
        <f>VLOOKUP(B13,Clubes!$A$2:$C$7,3,FALSE)</f>
        <v>55</v>
      </c>
      <c r="G13" s="2" t="str">
        <f>VLOOKUP(F13,Estadios!$A$2:$B$7,2,FALSE)</f>
        <v>Belgrano Arena</v>
      </c>
      <c r="H13">
        <v>5</v>
      </c>
      <c r="I13">
        <v>1</v>
      </c>
    </row>
    <row r="14" spans="1:9" x14ac:dyDescent="0.3">
      <c r="B14" t="s">
        <v>19</v>
      </c>
      <c r="C14" s="2" t="str">
        <f>VLOOKUP(B14,Clubes!$A$2:$B$7,2,)</f>
        <v>Club Atlético Belgrano</v>
      </c>
      <c r="D14" t="s">
        <v>18</v>
      </c>
      <c r="E14" s="2" t="str">
        <f>VLOOKUP(D14,Clubes!$A$2:$B$7,2,FALSE)</f>
        <v>Club Atlético Estudiantes</v>
      </c>
      <c r="F14" s="2">
        <f>VLOOKUP(B14,Clubes!$A$2:$C$7,3,FALSE)</f>
        <v>55</v>
      </c>
      <c r="G14" s="2" t="str">
        <f>VLOOKUP(F14,Estadios!$A$2:$B$7,2,FALSE)</f>
        <v>Belgrano Arena</v>
      </c>
      <c r="H14">
        <v>6</v>
      </c>
      <c r="I14">
        <v>5</v>
      </c>
    </row>
    <row r="15" spans="1:9" x14ac:dyDescent="0.3">
      <c r="B15" t="s">
        <v>16</v>
      </c>
      <c r="C15" s="2" t="str">
        <f>VLOOKUP(B15,Clubes!$A$2:$B$7,2,)</f>
        <v>Club Atlético Tigre</v>
      </c>
      <c r="D15" t="s">
        <v>17</v>
      </c>
      <c r="E15" s="2" t="str">
        <f>VLOOKUP(D15,Clubes!$A$2:$B$7,2,FALSE)</f>
        <v>Club Atlético San Lorenzo</v>
      </c>
      <c r="F15" s="2">
        <f>VLOOKUP(B15,Clubes!$A$2:$C$7,3,FALSE)</f>
        <v>2</v>
      </c>
      <c r="G15" s="2" t="str">
        <f>VLOOKUP(F15,Estadios!$A$2:$B$7,2,FALSE)</f>
        <v>Estadio José Dellagiovanna</v>
      </c>
      <c r="H15">
        <v>3</v>
      </c>
      <c r="I15">
        <v>6</v>
      </c>
    </row>
    <row r="16" spans="1:9" x14ac:dyDescent="0.3">
      <c r="B16" t="s">
        <v>21</v>
      </c>
      <c r="C16" s="2" t="str">
        <f>VLOOKUP(B16,Clubes!$A$2:$B$7,2,)</f>
        <v>Club Atlético All Boys</v>
      </c>
      <c r="D16" t="s">
        <v>18</v>
      </c>
      <c r="E16" s="2" t="str">
        <f>VLOOKUP(D16,Clubes!$A$2:$B$7,2,FALSE)</f>
        <v>Club Atlético Estudiantes</v>
      </c>
      <c r="F16" s="2">
        <f>VLOOKUP(B16,Clubes!$A$2:$C$7,3,FALSE)</f>
        <v>80</v>
      </c>
      <c r="G16" s="2" t="str">
        <f>VLOOKUP(F16,Estadios!$A$2:$B$7,2,FALSE)</f>
        <v>All Boys Arena</v>
      </c>
      <c r="H16">
        <v>2</v>
      </c>
      <c r="I16">
        <v>3</v>
      </c>
    </row>
    <row r="17" spans="2:9" x14ac:dyDescent="0.3">
      <c r="B17" t="s">
        <v>18</v>
      </c>
      <c r="C17" s="2" t="str">
        <f>VLOOKUP(B17,Clubes!$A$2:$B$7,2,)</f>
        <v>Club Atlético Estudiantes</v>
      </c>
      <c r="D17" t="s">
        <v>16</v>
      </c>
      <c r="E17" s="2" t="str">
        <f>VLOOKUP(D17,Clubes!$A$2:$B$7,2,FALSE)</f>
        <v>Club Atlético Tigre</v>
      </c>
      <c r="F17" s="2">
        <f>VLOOKUP(B17,Clubes!$A$2:$C$7,3,FALSE)</f>
        <v>1</v>
      </c>
      <c r="G17" s="2" t="str">
        <f>VLOOKUP(F17,Estadios!$A$2:$B$7,2,FALSE)</f>
        <v>Estudiantes Arena</v>
      </c>
      <c r="H17">
        <v>2</v>
      </c>
      <c r="I17">
        <v>2</v>
      </c>
    </row>
    <row r="18" spans="2:9" x14ac:dyDescent="0.3">
      <c r="B18" t="s">
        <v>19</v>
      </c>
      <c r="C18" s="2" t="str">
        <f>VLOOKUP(B18,Clubes!$A$2:$B$7,2,)</f>
        <v>Club Atlético Belgrano</v>
      </c>
      <c r="D18" t="s">
        <v>20</v>
      </c>
      <c r="E18" s="2" t="str">
        <f>VLOOKUP(D18,Clubes!$A$2:$B$7,2,FALSE)</f>
        <v>Club Atlético Lanús</v>
      </c>
      <c r="F18" s="2">
        <f>VLOOKUP(B18,Clubes!$A$2:$C$7,3,FALSE)</f>
        <v>55</v>
      </c>
      <c r="G18" s="2" t="str">
        <f>VLOOKUP(F18,Estadios!$A$2:$B$7,2,FALSE)</f>
        <v>Belgrano Arena</v>
      </c>
      <c r="H18">
        <v>3</v>
      </c>
      <c r="I18">
        <v>2</v>
      </c>
    </row>
    <row r="19" spans="2:9" x14ac:dyDescent="0.3">
      <c r="B19" t="s">
        <v>21</v>
      </c>
      <c r="C19" s="2" t="str">
        <f>VLOOKUP(B19,Clubes!$A$2:$B$7,2,)</f>
        <v>Club Atlético All Boys</v>
      </c>
      <c r="D19" t="s">
        <v>17</v>
      </c>
      <c r="E19" s="2" t="str">
        <f>VLOOKUP(D19,Clubes!$A$2:$B$7,2,FALSE)</f>
        <v>Club Atlético San Lorenzo</v>
      </c>
      <c r="F19" s="2">
        <f>VLOOKUP(B19,Clubes!$A$2:$C$7,3,FALSE)</f>
        <v>80</v>
      </c>
      <c r="G19" s="2" t="str">
        <f>VLOOKUP(F19,Estadios!$A$2:$B$7,2,FALSE)</f>
        <v>All Boys Arena</v>
      </c>
      <c r="H19">
        <v>2</v>
      </c>
      <c r="I19">
        <v>3</v>
      </c>
    </row>
    <row r="20" spans="2:9" x14ac:dyDescent="0.3">
      <c r="B20" t="s">
        <v>16</v>
      </c>
      <c r="C20" s="2" t="str">
        <f>VLOOKUP(B20,Clubes!$A$2:$B$7,2,)</f>
        <v>Club Atlético Tigre</v>
      </c>
      <c r="D20" t="s">
        <v>20</v>
      </c>
      <c r="E20" s="2" t="str">
        <f>VLOOKUP(D20,Clubes!$A$2:$B$7,2,FALSE)</f>
        <v>Club Atlético Lanús</v>
      </c>
      <c r="F20" s="2">
        <f>VLOOKUP(B20,Clubes!$A$2:$C$7,3,FALSE)</f>
        <v>2</v>
      </c>
      <c r="G20" s="2" t="str">
        <f>VLOOKUP(F20,Estadios!$A$2:$B$7,2,FALSE)</f>
        <v>Estadio José Dellagiovanna</v>
      </c>
      <c r="H20">
        <v>1</v>
      </c>
      <c r="I20">
        <v>2</v>
      </c>
    </row>
    <row r="21" spans="2:9" x14ac:dyDescent="0.3">
      <c r="B21" t="s">
        <v>18</v>
      </c>
      <c r="C21" s="2" t="str">
        <f>VLOOKUP(B21,Clubes!$A$2:$B$7,2,)</f>
        <v>Club Atlético Estudiantes</v>
      </c>
      <c r="D21" t="s">
        <v>21</v>
      </c>
      <c r="E21" s="2" t="str">
        <f>VLOOKUP(D21,Clubes!$A$2:$B$7,2,FALSE)</f>
        <v>Club Atlético All Boys</v>
      </c>
      <c r="F21" s="2">
        <f>VLOOKUP(B21,Clubes!$A$2:$C$7,3,FALSE)</f>
        <v>1</v>
      </c>
      <c r="G21" s="2" t="str">
        <f>VLOOKUP(F21,Estadios!$A$2:$B$7,2,FALSE)</f>
        <v>Estudiantes Arena</v>
      </c>
      <c r="H21">
        <v>2</v>
      </c>
      <c r="I21">
        <v>1</v>
      </c>
    </row>
    <row r="22" spans="2:9" x14ac:dyDescent="0.3">
      <c r="B22" t="s">
        <v>17</v>
      </c>
      <c r="C22" s="2" t="str">
        <f>VLOOKUP(B22,Clubes!$A$2:$B$7,2,)</f>
        <v>Club Atlético San Lorenzo</v>
      </c>
      <c r="D22" t="s">
        <v>19</v>
      </c>
      <c r="E22" s="2" t="str">
        <f>VLOOKUP(D22,Clubes!$A$2:$B$7,2,FALSE)</f>
        <v>Club Atlético Belgrano</v>
      </c>
      <c r="F22" s="2">
        <f>VLOOKUP(B22,Clubes!$A$2:$C$7,3,FALSE)</f>
        <v>4</v>
      </c>
      <c r="G22" s="2" t="str">
        <f>VLOOKUP(F22,Estadios!$A$2:$B$7,2,FALSE)</f>
        <v>Nuevo Gasómetro</v>
      </c>
      <c r="H22">
        <v>2</v>
      </c>
      <c r="I22">
        <v>2</v>
      </c>
    </row>
    <row r="23" spans="2:9" x14ac:dyDescent="0.3">
      <c r="B23" t="s">
        <v>19</v>
      </c>
      <c r="C23" s="2" t="str">
        <f>VLOOKUP(B23,Clubes!$A$2:$B$7,2,)</f>
        <v>Club Atlético Belgrano</v>
      </c>
      <c r="D23" t="s">
        <v>16</v>
      </c>
      <c r="E23" s="2" t="str">
        <f>VLOOKUP(D23,Clubes!$A$2:$B$7,2,FALSE)</f>
        <v>Club Atlético Tigre</v>
      </c>
      <c r="F23" s="2">
        <f>VLOOKUP(B23,Clubes!$A$2:$C$7,3,FALSE)</f>
        <v>55</v>
      </c>
      <c r="G23" s="2" t="str">
        <f>VLOOKUP(F23,Estadios!$A$2:$B$7,2,FALSE)</f>
        <v>Belgrano Arena</v>
      </c>
      <c r="H23">
        <v>3</v>
      </c>
      <c r="I23">
        <v>1</v>
      </c>
    </row>
    <row r="24" spans="2:9" x14ac:dyDescent="0.3">
      <c r="B24" t="s">
        <v>18</v>
      </c>
      <c r="C24" s="2" t="str">
        <f>VLOOKUP(B24,Clubes!$A$2:$B$7,2,)</f>
        <v>Club Atlético Estudiantes</v>
      </c>
      <c r="D24" t="s">
        <v>20</v>
      </c>
      <c r="E24" s="2" t="str">
        <f>VLOOKUP(D24,Clubes!$A$2:$B$7,2,FALSE)</f>
        <v>Club Atlético Lanús</v>
      </c>
      <c r="F24" s="2">
        <f>VLOOKUP(B24,Clubes!$A$2:$C$7,3,FALSE)</f>
        <v>1</v>
      </c>
      <c r="G24" s="2" t="str">
        <f>VLOOKUP(F24,Estadios!$A$2:$B$7,2,FALSE)</f>
        <v>Estudiantes Arena</v>
      </c>
      <c r="H24">
        <v>2</v>
      </c>
      <c r="I24">
        <v>5</v>
      </c>
    </row>
    <row r="25" spans="2:9" x14ac:dyDescent="0.3">
      <c r="B25" t="s">
        <v>17</v>
      </c>
      <c r="C25" s="2" t="str">
        <f>VLOOKUP(B25,Clubes!$A$2:$B$7,2,)</f>
        <v>Club Atlético San Lorenzo</v>
      </c>
      <c r="D25" t="s">
        <v>21</v>
      </c>
      <c r="E25" s="2" t="str">
        <f>VLOOKUP(D25,Clubes!$A$2:$B$7,2,FALSE)</f>
        <v>Club Atlético All Boys</v>
      </c>
      <c r="F25" s="2">
        <f>VLOOKUP(B25,Clubes!$A$2:$C$7,3,FALSE)</f>
        <v>4</v>
      </c>
      <c r="G25" s="2" t="str">
        <f>VLOOKUP(F25,Estadios!$A$2:$B$7,2,FALSE)</f>
        <v>Nuevo Gasómetro</v>
      </c>
      <c r="H25">
        <v>1</v>
      </c>
      <c r="I25">
        <v>6</v>
      </c>
    </row>
    <row r="26" spans="2:9" x14ac:dyDescent="0.3">
      <c r="B26" t="s">
        <v>16</v>
      </c>
      <c r="C26" s="2" t="str">
        <f>VLOOKUP(B26,Clubes!$A$2:$B$7,2,)</f>
        <v>Club Atlético Tigre</v>
      </c>
      <c r="D26" t="s">
        <v>21</v>
      </c>
      <c r="E26" s="2" t="str">
        <f>VLOOKUP(D26,Clubes!$A$2:$B$7,2,FALSE)</f>
        <v>Club Atlético All Boys</v>
      </c>
      <c r="F26" s="2">
        <f>VLOOKUP(B26,Clubes!$A$2:$C$7,3,FALSE)</f>
        <v>2</v>
      </c>
      <c r="G26" s="2" t="str">
        <f>VLOOKUP(F26,Estadios!$A$2:$B$7,2,FALSE)</f>
        <v>Estadio José Dellagiovanna</v>
      </c>
      <c r="H26">
        <v>5</v>
      </c>
      <c r="I26">
        <v>3</v>
      </c>
    </row>
    <row r="27" spans="2:9" x14ac:dyDescent="0.3">
      <c r="B27" t="s">
        <v>20</v>
      </c>
      <c r="C27" s="2" t="str">
        <f>VLOOKUP(B27,Clubes!$A$2:$B$7,2,)</f>
        <v>Club Atlético Lanús</v>
      </c>
      <c r="D27" t="s">
        <v>17</v>
      </c>
      <c r="E27" s="2" t="str">
        <f>VLOOKUP(D27,Clubes!$A$2:$B$7,2,FALSE)</f>
        <v>Club Atlético San Lorenzo</v>
      </c>
      <c r="F27" s="2">
        <f>VLOOKUP(B27,Clubes!$A$2:$C$7,3,FALSE)</f>
        <v>43</v>
      </c>
      <c r="G27" s="2" t="str">
        <f>VLOOKUP(F27,Estadios!$A$2:$B$7,2,FALSE)</f>
        <v>La Fortaleza</v>
      </c>
      <c r="H27">
        <v>6</v>
      </c>
      <c r="I27">
        <v>2</v>
      </c>
    </row>
    <row r="28" spans="2:9" x14ac:dyDescent="0.3">
      <c r="B28" t="s">
        <v>20</v>
      </c>
      <c r="C28" s="2" t="str">
        <f>VLOOKUP(B28,Clubes!$A$2:$B$7,2,)</f>
        <v>Club Atlético Lanús</v>
      </c>
      <c r="D28" t="s">
        <v>19</v>
      </c>
      <c r="E28" s="2" t="str">
        <f>VLOOKUP(D28,Clubes!$A$2:$B$7,2,FALSE)</f>
        <v>Club Atlético Belgrano</v>
      </c>
      <c r="F28" s="2">
        <f>VLOOKUP(B28,Clubes!$A$2:$C$7,3,FALSE)</f>
        <v>43</v>
      </c>
      <c r="G28" s="2" t="str">
        <f>VLOOKUP(F28,Estadios!$A$2:$B$7,2,FALSE)</f>
        <v>La Fortaleza</v>
      </c>
      <c r="H28">
        <v>3</v>
      </c>
      <c r="I28">
        <v>2</v>
      </c>
    </row>
    <row r="29" spans="2:9" x14ac:dyDescent="0.3">
      <c r="B29" t="s">
        <v>21</v>
      </c>
      <c r="C29" s="2" t="str">
        <f>VLOOKUP(B29,Clubes!$A$2:$B$7,2,)</f>
        <v>Club Atlético All Boys</v>
      </c>
      <c r="D29" t="s">
        <v>16</v>
      </c>
      <c r="E29" s="2" t="str">
        <f>VLOOKUP(D29,Clubes!$A$2:$B$7,2,FALSE)</f>
        <v>Club Atlético Tigre</v>
      </c>
      <c r="F29" s="2">
        <f>VLOOKUP(B29,Clubes!$A$2:$C$7,3,FALSE)</f>
        <v>80</v>
      </c>
      <c r="G29" s="2" t="str">
        <f>VLOOKUP(F29,Estadios!$A$2:$B$7,2,FALSE)</f>
        <v>All Boys Arena</v>
      </c>
      <c r="H29">
        <v>2</v>
      </c>
      <c r="I29">
        <v>3</v>
      </c>
    </row>
    <row r="30" spans="2:9" x14ac:dyDescent="0.3">
      <c r="B30" t="s">
        <v>17</v>
      </c>
      <c r="C30" s="2" t="str">
        <f>VLOOKUP(B30,Clubes!$A$2:$B$7,2,)</f>
        <v>Club Atlético San Lorenzo</v>
      </c>
      <c r="D30" t="s">
        <v>20</v>
      </c>
      <c r="E30" s="2" t="str">
        <f>VLOOKUP(D30,Clubes!$A$2:$B$7,2,FALSE)</f>
        <v>Club Atlético Lanús</v>
      </c>
      <c r="F30" s="2">
        <f>VLOOKUP(B30,Clubes!$A$2:$C$7,3,FALSE)</f>
        <v>4</v>
      </c>
      <c r="G30" s="2" t="str">
        <f>VLOOKUP(F30,Estadios!$A$2:$B$7,2,FALSE)</f>
        <v>Nuevo Gasómetro</v>
      </c>
      <c r="H30">
        <v>2</v>
      </c>
      <c r="I30">
        <v>2</v>
      </c>
    </row>
    <row r="31" spans="2:9" x14ac:dyDescent="0.3">
      <c r="B31" t="s">
        <v>21</v>
      </c>
      <c r="C31" s="2" t="str">
        <f>VLOOKUP(B31,Clubes!$A$2:$B$7,2,)</f>
        <v>Club Atlético All Boys</v>
      </c>
      <c r="D31" t="s">
        <v>19</v>
      </c>
      <c r="E31" s="2" t="str">
        <f>VLOOKUP(D31,Clubes!$A$2:$B$7,2,FALSE)</f>
        <v>Club Atlético Belgrano</v>
      </c>
      <c r="F31" s="2">
        <f>VLOOKUP(B31,Clubes!$A$2:$C$7,3,FALSE)</f>
        <v>80</v>
      </c>
      <c r="G31" s="2" t="str">
        <f>VLOOKUP(F31,Estadios!$A$2:$B$7,2,FALSE)</f>
        <v>All Boys Arena</v>
      </c>
      <c r="H31">
        <v>3</v>
      </c>
      <c r="I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Informe</vt:lpstr>
      <vt:lpstr>Clubes</vt:lpstr>
      <vt:lpstr>Estadios</vt:lpstr>
      <vt:lpstr>Partidos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Gallo</dc:creator>
  <cp:lastModifiedBy>Emiliano Gallo</cp:lastModifiedBy>
  <dcterms:created xsi:type="dcterms:W3CDTF">2025-07-25T20:39:11Z</dcterms:created>
  <dcterms:modified xsi:type="dcterms:W3CDTF">2025-07-28T14:37:07Z</dcterms:modified>
</cp:coreProperties>
</file>