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eschv\Documents\OSHPD\"/>
    </mc:Choice>
  </mc:AlternateContent>
  <bookViews>
    <workbookView xWindow="0" yWindow="60" windowWidth="23040" windowHeight="9330"/>
    <workbookView visibility="hidden" xWindow="600" yWindow="240" windowWidth="11055" windowHeight="6555"/>
  </bookViews>
  <sheets>
    <sheet name="106560481 PCT CHG 2018 " sheetId="1" r:id="rId1"/>
    <sheet name="Sheet2" sheetId="2" r:id="rId2"/>
    <sheet name="Sheet3" sheetId="3" r:id="rId3"/>
  </sheets>
  <definedNames>
    <definedName name="_xlnm.Print_Area" localSheetId="0">'106560481 PCT CHG 2018 '!$A$1:$I$300</definedName>
    <definedName name="_xlnm.Print_Titles" localSheetId="0">'106560481 PCT CHG 2018 '!$3:$4</definedName>
  </definedNames>
  <calcPr calcId="152511"/>
</workbook>
</file>

<file path=xl/calcChain.xml><?xml version="1.0" encoding="utf-8"?>
<calcChain xmlns="http://schemas.openxmlformats.org/spreadsheetml/2006/main">
  <c r="G275" i="1" l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173" i="1"/>
  <c r="I173" i="1" s="1"/>
  <c r="G304" i="1" l="1"/>
  <c r="I304" i="1" s="1"/>
  <c r="G303" i="1"/>
  <c r="I303" i="1" s="1"/>
  <c r="G192" i="1" l="1"/>
  <c r="I192" i="1" s="1"/>
  <c r="G140" i="1" l="1"/>
  <c r="G139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11" i="1"/>
  <c r="G241" i="1" l="1"/>
  <c r="I241" i="1" s="1"/>
  <c r="G242" i="1"/>
  <c r="I242" i="1" s="1"/>
  <c r="G243" i="1"/>
  <c r="I243" i="1" s="1"/>
  <c r="G245" i="1"/>
  <c r="I245" i="1" s="1"/>
  <c r="G188" i="1"/>
  <c r="I188" i="1" s="1"/>
  <c r="G189" i="1"/>
  <c r="I189" i="1" s="1"/>
  <c r="I151" i="1"/>
  <c r="G54" i="1" l="1"/>
  <c r="I54" i="1" s="1"/>
  <c r="G53" i="1"/>
  <c r="I53" i="1" s="1"/>
  <c r="G52" i="1"/>
  <c r="I52" i="1" s="1"/>
  <c r="G288" i="1"/>
  <c r="I288" i="1" s="1"/>
  <c r="G299" i="1"/>
  <c r="I299" i="1" s="1"/>
  <c r="G298" i="1"/>
  <c r="I298" i="1" s="1"/>
  <c r="G297" i="1"/>
  <c r="I297" i="1" s="1"/>
  <c r="G296" i="1"/>
  <c r="I296" i="1" s="1"/>
  <c r="G295" i="1"/>
  <c r="I295" i="1" s="1"/>
  <c r="G294" i="1"/>
  <c r="I294" i="1" s="1"/>
  <c r="G293" i="1"/>
  <c r="I293" i="1" s="1"/>
  <c r="G292" i="1"/>
  <c r="I292" i="1" s="1"/>
  <c r="G291" i="1"/>
  <c r="I291" i="1" s="1"/>
  <c r="G290" i="1"/>
  <c r="I290" i="1" s="1"/>
  <c r="G289" i="1"/>
  <c r="I289" i="1" s="1"/>
  <c r="G284" i="1" l="1"/>
  <c r="G250" i="1" l="1"/>
  <c r="G249" i="1"/>
  <c r="G248" i="1"/>
  <c r="G247" i="1"/>
  <c r="G246" i="1"/>
  <c r="G244" i="1"/>
  <c r="G238" i="1"/>
  <c r="G237" i="1"/>
  <c r="G236" i="1"/>
  <c r="G235" i="1"/>
  <c r="G233" i="1"/>
  <c r="G232" i="1"/>
  <c r="G231" i="1"/>
  <c r="G230" i="1"/>
  <c r="G218" i="1"/>
  <c r="G217" i="1"/>
  <c r="G216" i="1"/>
  <c r="G215" i="1"/>
  <c r="G214" i="1"/>
  <c r="G211" i="1"/>
  <c r="G210" i="1"/>
  <c r="G209" i="1"/>
  <c r="G208" i="1"/>
  <c r="G207" i="1"/>
  <c r="G196" i="1"/>
  <c r="G195" i="1"/>
  <c r="G193" i="1"/>
  <c r="G191" i="1"/>
  <c r="G190" i="1"/>
  <c r="G184" i="1"/>
  <c r="G183" i="1"/>
  <c r="G179" i="1"/>
  <c r="G178" i="1"/>
  <c r="G177" i="1"/>
  <c r="G172" i="1"/>
  <c r="G171" i="1"/>
  <c r="G167" i="1"/>
  <c r="G163" i="1"/>
  <c r="G162" i="1"/>
  <c r="G161" i="1"/>
  <c r="G160" i="1"/>
  <c r="G159" i="1"/>
  <c r="G158" i="1"/>
  <c r="G154" i="1"/>
  <c r="G153" i="1"/>
  <c r="G152" i="1"/>
  <c r="G147" i="1"/>
  <c r="G146" i="1"/>
  <c r="G145" i="1"/>
  <c r="G144" i="1"/>
  <c r="G105" i="1"/>
  <c r="G104" i="1"/>
  <c r="G103" i="1"/>
  <c r="G99" i="1"/>
  <c r="G98" i="1"/>
  <c r="G97" i="1"/>
  <c r="G92" i="1"/>
  <c r="G91" i="1"/>
  <c r="G90" i="1"/>
  <c r="G8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1" i="1"/>
  <c r="G50" i="1"/>
  <c r="G33" i="1"/>
  <c r="I8" i="1" l="1"/>
  <c r="I275" i="1" l="1"/>
  <c r="I129" i="1"/>
  <c r="I128" i="1"/>
  <c r="I121" i="1"/>
  <c r="I117" i="1"/>
  <c r="I113" i="1"/>
  <c r="I112" i="1"/>
  <c r="I178" i="1"/>
  <c r="I177" i="1"/>
  <c r="I33" i="1"/>
  <c r="I103" i="1"/>
  <c r="I28" i="1"/>
  <c r="I29" i="1"/>
  <c r="I30" i="1"/>
  <c r="I31" i="1"/>
  <c r="I32" i="1"/>
  <c r="I50" i="1"/>
  <c r="I51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9" i="1"/>
  <c r="I90" i="1"/>
  <c r="I91" i="1"/>
  <c r="I92" i="1"/>
  <c r="I97" i="1"/>
  <c r="I98" i="1"/>
  <c r="I99" i="1"/>
  <c r="I104" i="1"/>
  <c r="I105" i="1"/>
  <c r="I111" i="1"/>
  <c r="I114" i="1"/>
  <c r="I115" i="1"/>
  <c r="I116" i="1"/>
  <c r="I118" i="1"/>
  <c r="I119" i="1"/>
  <c r="I120" i="1"/>
  <c r="I122" i="1"/>
  <c r="I123" i="1"/>
  <c r="I124" i="1"/>
  <c r="I125" i="1"/>
  <c r="I126" i="1"/>
  <c r="I127" i="1"/>
  <c r="I130" i="1"/>
  <c r="I131" i="1"/>
  <c r="I132" i="1"/>
  <c r="I133" i="1"/>
  <c r="I134" i="1"/>
  <c r="I135" i="1"/>
  <c r="I139" i="1"/>
  <c r="I140" i="1"/>
  <c r="I144" i="1"/>
  <c r="I145" i="1"/>
  <c r="I146" i="1"/>
  <c r="I147" i="1"/>
  <c r="I152" i="1"/>
  <c r="I153" i="1"/>
  <c r="I154" i="1"/>
  <c r="I158" i="1"/>
  <c r="I159" i="1"/>
  <c r="I160" i="1"/>
  <c r="I161" i="1"/>
  <c r="I162" i="1"/>
  <c r="I163" i="1"/>
  <c r="I167" i="1"/>
  <c r="I171" i="1"/>
  <c r="I172" i="1"/>
  <c r="I179" i="1"/>
  <c r="I183" i="1"/>
  <c r="I184" i="1"/>
  <c r="I190" i="1"/>
  <c r="I191" i="1"/>
  <c r="I193" i="1"/>
  <c r="I195" i="1"/>
  <c r="I196" i="1"/>
  <c r="I207" i="1"/>
  <c r="I208" i="1"/>
  <c r="I209" i="1"/>
  <c r="I210" i="1"/>
  <c r="I211" i="1"/>
  <c r="I214" i="1"/>
  <c r="I215" i="1"/>
  <c r="I216" i="1"/>
  <c r="I217" i="1"/>
  <c r="I218" i="1"/>
  <c r="I230" i="1"/>
  <c r="I231" i="1"/>
  <c r="I232" i="1"/>
  <c r="I233" i="1"/>
  <c r="I235" i="1"/>
  <c r="I236" i="1"/>
  <c r="I237" i="1"/>
  <c r="I238" i="1"/>
  <c r="I244" i="1"/>
  <c r="I246" i="1"/>
  <c r="I247" i="1"/>
  <c r="I248" i="1"/>
  <c r="I249" i="1"/>
  <c r="I250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8" i="1"/>
  <c r="I279" i="1"/>
  <c r="I280" i="1"/>
  <c r="I282" i="1"/>
  <c r="I284" i="1"/>
</calcChain>
</file>

<file path=xl/sharedStrings.xml><?xml version="1.0" encoding="utf-8"?>
<sst xmlns="http://schemas.openxmlformats.org/spreadsheetml/2006/main" count="720" uniqueCount="270">
  <si>
    <t>EXHIBIT "A"</t>
  </si>
  <si>
    <t>DESCRIPTION</t>
  </si>
  <si>
    <t>GENERAL NURSING</t>
  </si>
  <si>
    <t>PHARMACY</t>
  </si>
  <si>
    <t>Rectal/Oral</t>
  </si>
  <si>
    <t>Injections</t>
  </si>
  <si>
    <t>TPN</t>
  </si>
  <si>
    <t>IV's</t>
  </si>
  <si>
    <t>OUTPATIENT ROOM RATES</t>
  </si>
  <si>
    <t>Urinalysis</t>
  </si>
  <si>
    <t>DEPARTMENT - DAY SURGERY</t>
  </si>
  <si>
    <t>Facial Bones/Orbits</t>
  </si>
  <si>
    <t>Paranasal Sinuses Ltd.</t>
  </si>
  <si>
    <t>Chest Single View</t>
  </si>
  <si>
    <t>Chest Two Views</t>
  </si>
  <si>
    <t>Spine Cervical</t>
  </si>
  <si>
    <t>Cervical Complete</t>
  </si>
  <si>
    <t>Spine, Lumbosacral Comp.</t>
  </si>
  <si>
    <t>Shoulder, Complete</t>
  </si>
  <si>
    <t>Acromio - Clvcl Joint</t>
  </si>
  <si>
    <t>Elbow, Comp[.</t>
  </si>
  <si>
    <t>Forearm</t>
  </si>
  <si>
    <t>Wrist, Complete</t>
  </si>
  <si>
    <t>Hand, Complete</t>
  </si>
  <si>
    <t>Finger</t>
  </si>
  <si>
    <t>Hip, Complete</t>
  </si>
  <si>
    <t>Femur - Thigh</t>
  </si>
  <si>
    <t>Knee, Complete</t>
  </si>
  <si>
    <t>Leg, Tib</t>
  </si>
  <si>
    <t>Ankle, Complete</t>
  </si>
  <si>
    <t>Foot, Complete</t>
  </si>
  <si>
    <t>Abdomen Sng. Vw. KUB</t>
  </si>
  <si>
    <t>Abdomen W/Add. Obl.</t>
  </si>
  <si>
    <t>Upper GI</t>
  </si>
  <si>
    <t>Colon, Barium</t>
  </si>
  <si>
    <t>Urography Excr. IVP</t>
  </si>
  <si>
    <t>Head W/O Contrast</t>
  </si>
  <si>
    <t>Head with Contrast</t>
  </si>
  <si>
    <t>Bone Scan Limited</t>
  </si>
  <si>
    <t>Bone Scan Multiple</t>
  </si>
  <si>
    <t>Lung Scan Ventilation</t>
  </si>
  <si>
    <t>DEPARTMENT - LAB CLINICAL</t>
  </si>
  <si>
    <t>Bilirubin</t>
  </si>
  <si>
    <t>Creatine</t>
  </si>
  <si>
    <t>Digoxin/Digitalis</t>
  </si>
  <si>
    <t>*Dilantin</t>
  </si>
  <si>
    <t>Glucose</t>
  </si>
  <si>
    <t>Lithium</t>
  </si>
  <si>
    <t>Gentamycin</t>
  </si>
  <si>
    <t>*Theophylline</t>
  </si>
  <si>
    <t>*TSH, RIA'</t>
  </si>
  <si>
    <t>SGOT timed</t>
  </si>
  <si>
    <t>BUN</t>
  </si>
  <si>
    <t>CBC W/O Diff</t>
  </si>
  <si>
    <t>CBC with Diff</t>
  </si>
  <si>
    <t>Prothrombin</t>
  </si>
  <si>
    <t>Rubella</t>
  </si>
  <si>
    <t>Blood X-Match</t>
  </si>
  <si>
    <t>RPR</t>
  </si>
  <si>
    <t>Culture Definitive</t>
  </si>
  <si>
    <t>Culture Bacteria</t>
  </si>
  <si>
    <t>Urine Culture</t>
  </si>
  <si>
    <t>Sensitivity Studies</t>
  </si>
  <si>
    <t>DEPARTMENT - LAB PATHOLOGICAL</t>
  </si>
  <si>
    <t>Kidney Sonogram</t>
  </si>
  <si>
    <t>Preg. Comp-B Scan</t>
  </si>
  <si>
    <t>Pelvic Sonogram</t>
  </si>
  <si>
    <t>DEPARTMENT - CARDIOLOGY</t>
  </si>
  <si>
    <t>ECG with Interp</t>
  </si>
  <si>
    <t>EEG</t>
  </si>
  <si>
    <t>DEPARTMENT - RESPIRATORY CARE</t>
  </si>
  <si>
    <t>Blood Gas Study</t>
  </si>
  <si>
    <t>DEPARTMENT - OCCUPATIONAL THERAPY</t>
  </si>
  <si>
    <t>Whirpool</t>
  </si>
  <si>
    <t>Therapeutic EX 30</t>
  </si>
  <si>
    <t>DEPARTMENT - SPEECH THERAPY</t>
  </si>
  <si>
    <t>Speech Therapy 30 min</t>
  </si>
  <si>
    <t>Speech Therapy 60 min</t>
  </si>
  <si>
    <t>Established Patient Initial H&amp;P</t>
  </si>
  <si>
    <t>Brief Exam</t>
  </si>
  <si>
    <t>Limited</t>
  </si>
  <si>
    <t>Intermediate</t>
  </si>
  <si>
    <t>Extended</t>
  </si>
  <si>
    <t>Comprehensive</t>
  </si>
  <si>
    <t>PHYSICIAN'S PROFESSIONAL FEES</t>
  </si>
  <si>
    <t>Intubation, Emergency</t>
  </si>
  <si>
    <t>Exchange Trans. Newborn</t>
  </si>
  <si>
    <t>CPT CODE</t>
  </si>
  <si>
    <t>Arterial Line, Percutaneous</t>
  </si>
  <si>
    <t>Abd Paracentesis, Init</t>
  </si>
  <si>
    <t>Skin Tag Ligation</t>
  </si>
  <si>
    <t>Lumbar Puncture</t>
  </si>
  <si>
    <t>CPT</t>
  </si>
  <si>
    <t xml:space="preserve">                       (Established patient)</t>
  </si>
  <si>
    <t xml:space="preserve"> </t>
  </si>
  <si>
    <t>Diagnostic Exam, Comp.  (Level 5 micro)</t>
  </si>
  <si>
    <t>Diagnostic Exam, Sm. (Level I gross micro)</t>
  </si>
  <si>
    <t>*AWP = Average Wholesale Price</t>
  </si>
  <si>
    <t>E/R Exam Room Acuity level 2</t>
  </si>
  <si>
    <t>E/R Exam Room Acuity level 3</t>
  </si>
  <si>
    <t>E/R Exam Room Acuity level 4</t>
  </si>
  <si>
    <t>E/R Exam Room Acuity level 5</t>
  </si>
  <si>
    <t>E/R Exam Room Acuity level 1</t>
  </si>
  <si>
    <t>% INCREASE</t>
  </si>
  <si>
    <t>DEPARTMENT - CAT SCAN (Technical Only)</t>
  </si>
  <si>
    <t>DEPARTMENT - NUCLEAR MED (Technical Only)</t>
  </si>
  <si>
    <t>Electrolytes Panel</t>
  </si>
  <si>
    <t>Basic Metabolic Panel</t>
  </si>
  <si>
    <t>Comprehensive Metabolic</t>
  </si>
  <si>
    <t>DEPARTMENT - MRI (Technical Only)</t>
  </si>
  <si>
    <t>MRI Chest</t>
  </si>
  <si>
    <t>MRI Brain W/O Gad</t>
  </si>
  <si>
    <t>MRI Orbit/Face/Neck W/ Contrast</t>
  </si>
  <si>
    <t>MRI Neck</t>
  </si>
  <si>
    <t>Insertion Non-Tunnel C.V. Cath,</t>
  </si>
  <si>
    <t xml:space="preserve"> under 5 years</t>
  </si>
  <si>
    <t>DEPARTMENT - LABOR AND DELIVERY</t>
  </si>
  <si>
    <t>Delivery - Vaginal</t>
  </si>
  <si>
    <t>Delivery - Twins</t>
  </si>
  <si>
    <t>Delivery - Multiples</t>
  </si>
  <si>
    <t>Delivery - Vaccum Extraction</t>
  </si>
  <si>
    <t>Trauma Department</t>
  </si>
  <si>
    <t>Trauma Activation Level I</t>
  </si>
  <si>
    <t>Trauma Activation Level II</t>
  </si>
  <si>
    <t>Trauma Activation Level III</t>
  </si>
  <si>
    <t>ICU Trauma Care</t>
  </si>
  <si>
    <t>Critical Care in E/R with billable activation code</t>
  </si>
  <si>
    <t xml:space="preserve">Critical care, add'l 30 min </t>
  </si>
  <si>
    <t>Critical care, first hour</t>
  </si>
  <si>
    <t>OT Exercise 30 min</t>
  </si>
  <si>
    <t>Labor Room, Each Hour</t>
  </si>
  <si>
    <t>OB Recovery, Each Hour</t>
  </si>
  <si>
    <t>Insert Chest Tube for Absc, Hemothrx</t>
  </si>
  <si>
    <t>Cardio Stress Test Tracing</t>
  </si>
  <si>
    <t>Occ. Therapy Re-Eval</t>
  </si>
  <si>
    <t>Phy. Ther. Initial Eval.</t>
  </si>
  <si>
    <t>2-D Echo w/o Doppler</t>
  </si>
  <si>
    <t>Mammography - Bil</t>
  </si>
  <si>
    <t>Cholangiography OP</t>
  </si>
  <si>
    <t>Colon, W/Air Contrast</t>
  </si>
  <si>
    <t>Head W/WO Contrast</t>
  </si>
  <si>
    <t>(AWPx3)*+ 2.00</t>
  </si>
  <si>
    <t>(AWPx3) + 5.00</t>
  </si>
  <si>
    <t>(AWPx3) +10.00</t>
  </si>
  <si>
    <t>2015-16</t>
  </si>
  <si>
    <t>Cost + $7.25</t>
  </si>
  <si>
    <t>Outpatient provider based sites - 340B drug  pricing:</t>
  </si>
  <si>
    <t>2016-17</t>
  </si>
  <si>
    <t>PURCHASED SERVICES</t>
  </si>
  <si>
    <t>Cost  x  3</t>
  </si>
  <si>
    <t>(AWPx3) + 10.00</t>
  </si>
  <si>
    <t>(AWPx3) +20.00</t>
  </si>
  <si>
    <t>(AWPx3) + 20.00</t>
  </si>
  <si>
    <t xml:space="preserve">Observation per hour </t>
  </si>
  <si>
    <t>DSH Clinics Treatment Room Z7500</t>
  </si>
  <si>
    <t>OB PACU - 1st Hour - $606.00; each 15 min after 1st Hour - $169.00</t>
  </si>
  <si>
    <t>PACU - 1st Hour - $606.00; each 15 min after 1st Hour - $169.00</t>
  </si>
  <si>
    <t>PACU  PHASE II - 1st Hour - $606.00; each 15 min after 1st Hour - $169.00</t>
  </si>
  <si>
    <t>SPH PACU - 1st Hour - $606.00; each 15 min after 1st Hour - $169.00</t>
  </si>
  <si>
    <t>VCMC ANES PACU - 1st Hour - $606.00; each 15 min after 1st Hour - $169.00</t>
  </si>
  <si>
    <t>70540-TC</t>
  </si>
  <si>
    <t>70542-TC</t>
  </si>
  <si>
    <t>70551-TC</t>
  </si>
  <si>
    <t>71550-TC</t>
  </si>
  <si>
    <t>70450-TC</t>
  </si>
  <si>
    <t>70460-TC</t>
  </si>
  <si>
    <t>70470-TC</t>
  </si>
  <si>
    <t>78300-TC</t>
  </si>
  <si>
    <t>78305-TC</t>
  </si>
  <si>
    <t>78579-TC</t>
  </si>
  <si>
    <t>ROOM/BED: IP PSYCH</t>
  </si>
  <si>
    <t xml:space="preserve">ROOM/BED: MED SURG semi-private </t>
  </si>
  <si>
    <t>ROOM/BED: TELEMETRY</t>
  </si>
  <si>
    <t>ROOM/BED: OBSTETRICS</t>
  </si>
  <si>
    <t>ROOM/BED: PEDIATRICS</t>
  </si>
  <si>
    <t>ROOM/BED: ICU</t>
  </si>
  <si>
    <t>ROOM/BED: NURSERY</t>
  </si>
  <si>
    <t>ROOM/BED: NICU</t>
  </si>
  <si>
    <t>ROOM/BED: PICU</t>
  </si>
  <si>
    <t>ROOM/BED: INTERMEDIATE NICU</t>
  </si>
  <si>
    <t>GI - 1st hour</t>
  </si>
  <si>
    <t>GI - each 15 minutes after the 1st hour</t>
  </si>
  <si>
    <t>Level 1 - 1st hour</t>
  </si>
  <si>
    <t>Level 1 - 15 minutes after the 1st hour</t>
  </si>
  <si>
    <t>Level 2 - 1st hour</t>
  </si>
  <si>
    <t>Level 2 - 15 minutes after the 1st hour</t>
  </si>
  <si>
    <t>Level 3 - 1st hour</t>
  </si>
  <si>
    <t>Level 3 - 15 minutes after the 1st hour</t>
  </si>
  <si>
    <t>Level 4 - 1st hour</t>
  </si>
  <si>
    <t>Level 4 - 15 minutes after the 1st hour</t>
  </si>
  <si>
    <t>Level 5 - 1st hour</t>
  </si>
  <si>
    <t>Level 5 - 15 minutes after the 1st hour</t>
  </si>
  <si>
    <t xml:space="preserve">ROOM RATES </t>
  </si>
  <si>
    <t>Hospital Inpatient Services</t>
  </si>
  <si>
    <t xml:space="preserve">SURGERY CASE LEVELS </t>
  </si>
  <si>
    <t>DEPARTMENT - PHYSICAL THERAPY/Occupational Therapy</t>
  </si>
  <si>
    <t>DEPARTMENT - RADIOLOGY- Technical</t>
  </si>
  <si>
    <t>EKG (To Be done in Cardiology Dept)</t>
  </si>
  <si>
    <t>Emergency Dept visit limited/minor problem</t>
  </si>
  <si>
    <t>Emergency Dept visit expanded/low complexity</t>
  </si>
  <si>
    <t>Emergency Dept visit expanded/moderate complexity</t>
  </si>
  <si>
    <t>Emergency Dept visit detailed/moderate complexity</t>
  </si>
  <si>
    <t>Emergency Dept visit comprehensive/high complexity</t>
  </si>
  <si>
    <t xml:space="preserve">Hospital discharge 30 min or less </t>
  </si>
  <si>
    <t>Hospital discharge more than 30 minutes</t>
  </si>
  <si>
    <t>Subseq hosp visit focused/low complexity</t>
  </si>
  <si>
    <t>Subseq hosp visit focused/moderate complexity</t>
  </si>
  <si>
    <t>Subseq hosp visit detailed/high complexity</t>
  </si>
  <si>
    <t>Initial hosp care detailed/low complexity</t>
  </si>
  <si>
    <t>Initial hosp care comprhensive/moderate complexity</t>
  </si>
  <si>
    <t>Initial hosp care comprhensive/high complexity</t>
  </si>
  <si>
    <t>Prolonged service Inpatient or Observation setting; first hour</t>
  </si>
  <si>
    <t>Prolonged service Inpatient or Observation setting; each additional 30 min in addition to primary code</t>
  </si>
  <si>
    <t xml:space="preserve">ER EXAM PRO FEE </t>
  </si>
  <si>
    <t>DSH &amp; FQHC  for Medical and Medical Managed Care only</t>
  </si>
  <si>
    <t xml:space="preserve">DEPARTMENT - ULTRASOUND </t>
  </si>
  <si>
    <t xml:space="preserve">Clinics (All) </t>
  </si>
  <si>
    <t>OB Delivery - Profee</t>
  </si>
  <si>
    <t>VBAC delivery Only</t>
  </si>
  <si>
    <t>Cesarean Delivery Only following attempted vaginal delivery after previous C/S</t>
  </si>
  <si>
    <t>Implants</t>
  </si>
  <si>
    <t>A &amp; R Service</t>
  </si>
  <si>
    <t>Crisis Stabilization (per Hour)</t>
  </si>
  <si>
    <t>Crisis Intervention (per minute)</t>
  </si>
  <si>
    <t>na</t>
  </si>
  <si>
    <t>**</t>
  </si>
  <si>
    <t>** Note:  This is a new service for VCMC</t>
  </si>
  <si>
    <t>TAB</t>
  </si>
  <si>
    <t>CDMBYDEPT</t>
  </si>
  <si>
    <t xml:space="preserve">FY2015-16 </t>
  </si>
  <si>
    <t>FY2015-16</t>
  </si>
  <si>
    <t>CELL</t>
  </si>
  <si>
    <t>PM</t>
  </si>
  <si>
    <t>COLUMN</t>
  </si>
  <si>
    <t>P</t>
  </si>
  <si>
    <t>N</t>
  </si>
  <si>
    <t>ED</t>
  </si>
  <si>
    <t>EM</t>
  </si>
  <si>
    <t>Y</t>
  </si>
  <si>
    <t>R</t>
  </si>
  <si>
    <t>S</t>
  </si>
  <si>
    <t>M</t>
  </si>
  <si>
    <t>A&amp;P</t>
  </si>
  <si>
    <t>Q</t>
  </si>
  <si>
    <t>K</t>
  </si>
  <si>
    <t>Patient Care</t>
  </si>
  <si>
    <t>Radiology</t>
  </si>
  <si>
    <t>AN</t>
  </si>
  <si>
    <t>Micro</t>
  </si>
  <si>
    <t>BloodBank</t>
  </si>
  <si>
    <t>GenLab</t>
  </si>
  <si>
    <t>AMBProdPOC</t>
  </si>
  <si>
    <t>O</t>
  </si>
  <si>
    <t>Z</t>
  </si>
  <si>
    <t>U</t>
  </si>
  <si>
    <t>Immunization Administration</t>
  </si>
  <si>
    <t xml:space="preserve">Immunization Administration through 18 years of age </t>
  </si>
  <si>
    <t>Immunizastion Administratioin through 18 year of age; each additional vaccine</t>
  </si>
  <si>
    <t>Funct. Post/Splint</t>
  </si>
  <si>
    <t>ER Consultations</t>
  </si>
  <si>
    <t>Problem focused exam straightforward decision</t>
  </si>
  <si>
    <t>Expanded Problem focused exam straightforward decision</t>
  </si>
  <si>
    <t>Detailed exam low complexity</t>
  </si>
  <si>
    <t>Comprehensive Exam moderate complextiy</t>
  </si>
  <si>
    <t>Comprehensive Exam high complextiy</t>
  </si>
  <si>
    <t>Outpatient Consultations</t>
  </si>
  <si>
    <t>Inpatient Consultations</t>
  </si>
  <si>
    <t>CLINIC EXAM PRO FEE (Established)</t>
  </si>
  <si>
    <t>CLINIC EXAM PRO FEE (New)</t>
  </si>
  <si>
    <t>Ventura County Medical Center (106560481) Rate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</si>
</sst>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5" fillId="0" borderId="0" xfId="0" applyFont="1"/>
    <xf numFmtId="0" fontId="5" fillId="0" borderId="0" xfId="0" applyFont="1" applyAlignment="1">
      <alignment horizontal="center" wrapText="1"/>
    </xf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Continuous"/>
    </xf>
    <xf numFmtId="4" fontId="2" fillId="0" borderId="0" xfId="0" applyNumberFormat="1" applyFont="1"/>
    <xf numFmtId="4" fontId="2" fillId="0" borderId="0" xfId="0" applyNumberFormat="1" applyFont="1" applyAlignment="1">
      <alignment horizontal="left"/>
    </xf>
    <xf numFmtId="0" fontId="5" fillId="0" borderId="0" xfId="0" applyFont="1" applyAlignment="1">
      <alignment horizontal="centerContinuous"/>
    </xf>
    <xf numFmtId="2" fontId="5" fillId="0" borderId="0" xfId="0" applyNumberFormat="1" applyFont="1"/>
    <xf numFmtId="10" fontId="2" fillId="0" borderId="0" xfId="2" applyNumberFormat="1" applyFont="1" applyAlignment="1">
      <alignment horizontal="center"/>
    </xf>
    <xf numFmtId="4" fontId="5" fillId="0" borderId="0" xfId="0" applyNumberFormat="1" applyFont="1" applyAlignment="1">
      <alignment horizontal="centerContinuous"/>
    </xf>
    <xf numFmtId="4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right"/>
    </xf>
    <xf numFmtId="4" fontId="2" fillId="0" borderId="0" xfId="0" applyNumberFormat="1" applyFont="1" applyFill="1"/>
    <xf numFmtId="4" fontId="2" fillId="0" borderId="0" xfId="0" quotePrefix="1" applyNumberFormat="1" applyFont="1" applyAlignment="1">
      <alignment horizontal="right"/>
    </xf>
    <xf numFmtId="4" fontId="5" fillId="0" borderId="0" xfId="0" applyNumberFormat="1" applyFont="1" applyAlignment="1">
      <alignment horizontal="right" wrapText="1"/>
    </xf>
    <xf numFmtId="10" fontId="2" fillId="2" borderId="0" xfId="2" applyNumberFormat="1" applyFont="1" applyFill="1" applyAlignment="1">
      <alignment horizontal="center"/>
    </xf>
    <xf numFmtId="0" fontId="3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2" fontId="2" fillId="0" borderId="0" xfId="0" applyNumberFormat="1" applyFont="1" applyFill="1"/>
    <xf numFmtId="4" fontId="2" fillId="0" borderId="0" xfId="0" applyNumberFormat="1" applyFont="1" applyFill="1" applyAlignment="1">
      <alignment horizontal="right"/>
    </xf>
    <xf numFmtId="4" fontId="2" fillId="0" borderId="0" xfId="1" applyNumberFormat="1" applyFont="1" applyFill="1"/>
    <xf numFmtId="10" fontId="2" fillId="0" borderId="0" xfId="2" applyNumberFormat="1" applyFont="1" applyFill="1" applyAlignment="1">
      <alignment horizontal="center"/>
    </xf>
    <xf numFmtId="4" fontId="2" fillId="0" borderId="0" xfId="0" applyNumberFormat="1" applyFont="1" applyFill="1" applyAlignment="1">
      <alignment horizontal="center"/>
    </xf>
    <xf numFmtId="0" fontId="6" fillId="0" borderId="0" xfId="0" applyFont="1" applyFill="1"/>
    <xf numFmtId="0" fontId="3" fillId="0" borderId="0" xfId="0" applyFont="1" applyBorder="1"/>
    <xf numFmtId="0" fontId="2" fillId="2" borderId="0" xfId="0" applyFont="1" applyFill="1"/>
    <xf numFmtId="1" fontId="2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2" fillId="0" borderId="0" xfId="0" applyNumberFormat="1" applyFont="1"/>
    <xf numFmtId="0" fontId="2" fillId="0" borderId="0" xfId="0" applyNumberFormat="1" applyFont="1" applyAlignment="1">
      <alignment horizontal="left"/>
    </xf>
    <xf numFmtId="0" fontId="2" fillId="0" borderId="0" xfId="0" applyNumberFormat="1" applyFont="1" applyFill="1"/>
    <xf numFmtId="0" fontId="2" fillId="0" borderId="0" xfId="0" applyNumberFormat="1" applyFont="1" applyFill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right"/>
    </xf>
    <xf numFmtId="0" fontId="5" fillId="0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2"/>
  <sheetViews>
    <sheetView tabSelected="1" zoomScale="75" zoomScaleNormal="75" workbookViewId="0">
      <selection activeCell="A2" sqref="A2"/>
    </sheetView>
    <sheetView tabSelected="1" workbookViewId="1"/>
  </sheetViews>
  <sheetFormatPr defaultColWidth="9.140625" defaultRowHeight="15" x14ac:dyDescent="0.2"/>
  <cols>
    <col min="1" max="1" width="84.28515625" style="1" customWidth="1"/>
    <col min="2" max="2" width="17.85546875" style="1" customWidth="1"/>
    <col min="3" max="3" width="17" style="17" hidden="1" customWidth="1"/>
    <col min="4" max="4" width="16.85546875" style="1" hidden="1" customWidth="1"/>
    <col min="5" max="6" width="18.85546875" style="1" hidden="1" customWidth="1"/>
    <col min="7" max="7" width="18.7109375" style="24" bestFit="1" customWidth="1"/>
    <col min="8" max="8" width="3.140625" style="8" hidden="1" customWidth="1"/>
    <col min="9" max="9" width="18.5703125" style="8" customWidth="1"/>
    <col min="10" max="10" width="111" style="8" customWidth="1"/>
    <col min="11" max="11" width="19.140625" style="1" customWidth="1"/>
    <col min="12" max="12" width="45.85546875" style="1" customWidth="1"/>
    <col min="13" max="13" width="15.42578125" style="1" customWidth="1"/>
    <col min="14" max="16384" width="9.140625" style="1"/>
  </cols>
  <sheetData>
    <row r="1" spans="1:9" ht="15.75" x14ac:dyDescent="0.25">
      <c r="A1" s="3" t="s">
        <v>269</v>
      </c>
      <c r="B1" s="4"/>
      <c r="C1" s="16"/>
      <c r="D1" s="4"/>
      <c r="E1" s="4"/>
      <c r="F1" s="4"/>
      <c r="G1" s="26"/>
    </row>
    <row r="2" spans="1:9" ht="15.75" x14ac:dyDescent="0.25">
      <c r="A2" s="19" t="s">
        <v>0</v>
      </c>
      <c r="B2" s="19"/>
      <c r="C2" s="22"/>
      <c r="D2" s="43" t="s">
        <v>229</v>
      </c>
      <c r="E2" s="43" t="s">
        <v>230</v>
      </c>
      <c r="F2" s="43" t="s">
        <v>230</v>
      </c>
    </row>
    <row r="3" spans="1:9" ht="15.75" x14ac:dyDescent="0.25">
      <c r="D3" s="5" t="s">
        <v>228</v>
      </c>
      <c r="E3" s="5" t="s">
        <v>228</v>
      </c>
      <c r="F3" s="5" t="s">
        <v>228</v>
      </c>
    </row>
    <row r="4" spans="1:9" ht="15.75" x14ac:dyDescent="0.25">
      <c r="A4" s="5" t="s">
        <v>1</v>
      </c>
      <c r="B4" s="9" t="s">
        <v>92</v>
      </c>
      <c r="C4" s="27" t="s">
        <v>144</v>
      </c>
      <c r="D4" s="42" t="s">
        <v>227</v>
      </c>
      <c r="E4" s="42" t="s">
        <v>233</v>
      </c>
      <c r="F4" s="42" t="s">
        <v>231</v>
      </c>
      <c r="G4" s="27" t="s">
        <v>147</v>
      </c>
      <c r="I4" s="6" t="s">
        <v>103</v>
      </c>
    </row>
    <row r="5" spans="1:9" x14ac:dyDescent="0.2">
      <c r="B5" s="8"/>
      <c r="C5" s="23"/>
      <c r="F5" s="45"/>
    </row>
    <row r="6" spans="1:9" x14ac:dyDescent="0.2">
      <c r="A6" s="2" t="s">
        <v>2</v>
      </c>
      <c r="B6" s="8"/>
      <c r="C6" s="23"/>
      <c r="F6" s="45"/>
    </row>
    <row r="7" spans="1:9" x14ac:dyDescent="0.2">
      <c r="B7" s="8"/>
      <c r="C7" s="23"/>
      <c r="D7" s="7"/>
      <c r="E7" s="7"/>
      <c r="F7" s="45"/>
    </row>
    <row r="8" spans="1:9" x14ac:dyDescent="0.2">
      <c r="A8" s="1" t="s">
        <v>153</v>
      </c>
      <c r="B8" s="10"/>
      <c r="C8" s="24">
        <v>112</v>
      </c>
      <c r="D8" s="7" t="s">
        <v>232</v>
      </c>
      <c r="E8" s="7" t="s">
        <v>234</v>
      </c>
      <c r="F8" s="45">
        <v>10</v>
      </c>
      <c r="G8" s="24">
        <v>200</v>
      </c>
      <c r="I8" s="21">
        <f t="shared" ref="I8" si="0">(+G8-C8)/C8</f>
        <v>0.7857142857142857</v>
      </c>
    </row>
    <row r="9" spans="1:9" x14ac:dyDescent="0.2">
      <c r="D9" s="7"/>
      <c r="E9" s="7"/>
      <c r="F9" s="45"/>
    </row>
    <row r="10" spans="1:9" x14ac:dyDescent="0.2">
      <c r="A10" s="2" t="s">
        <v>3</v>
      </c>
      <c r="F10" s="45"/>
    </row>
    <row r="11" spans="1:9" x14ac:dyDescent="0.2">
      <c r="F11" s="45"/>
    </row>
    <row r="12" spans="1:9" x14ac:dyDescent="0.2">
      <c r="A12" s="1" t="s">
        <v>4</v>
      </c>
      <c r="C12" s="17" t="s">
        <v>141</v>
      </c>
      <c r="F12" s="45"/>
      <c r="G12" s="24" t="s">
        <v>141</v>
      </c>
    </row>
    <row r="13" spans="1:9" x14ac:dyDescent="0.2">
      <c r="A13" s="1" t="s">
        <v>5</v>
      </c>
      <c r="C13" s="17" t="s">
        <v>142</v>
      </c>
      <c r="F13" s="45"/>
      <c r="G13" s="24" t="s">
        <v>150</v>
      </c>
    </row>
    <row r="14" spans="1:9" x14ac:dyDescent="0.2">
      <c r="A14" s="1" t="s">
        <v>6</v>
      </c>
      <c r="C14" s="17" t="s">
        <v>143</v>
      </c>
      <c r="F14" s="45"/>
      <c r="G14" s="24" t="s">
        <v>151</v>
      </c>
    </row>
    <row r="15" spans="1:9" x14ac:dyDescent="0.2">
      <c r="A15" s="1" t="s">
        <v>7</v>
      </c>
      <c r="C15" s="17" t="s">
        <v>142</v>
      </c>
      <c r="F15" s="45"/>
      <c r="G15" s="24" t="s">
        <v>152</v>
      </c>
    </row>
    <row r="16" spans="1:9" x14ac:dyDescent="0.2">
      <c r="A16" s="1" t="s">
        <v>94</v>
      </c>
      <c r="F16" s="45"/>
    </row>
    <row r="17" spans="1:9" x14ac:dyDescent="0.2">
      <c r="A17" s="1" t="s">
        <v>97</v>
      </c>
      <c r="F17" s="45"/>
    </row>
    <row r="18" spans="1:9" x14ac:dyDescent="0.2">
      <c r="F18" s="45"/>
    </row>
    <row r="19" spans="1:9" x14ac:dyDescent="0.2">
      <c r="A19" s="1" t="s">
        <v>146</v>
      </c>
      <c r="F19" s="45"/>
    </row>
    <row r="20" spans="1:9" x14ac:dyDescent="0.2">
      <c r="A20" s="1" t="s">
        <v>214</v>
      </c>
      <c r="C20" s="24" t="s">
        <v>145</v>
      </c>
      <c r="F20" s="45"/>
      <c r="G20" s="24" t="s">
        <v>145</v>
      </c>
    </row>
    <row r="21" spans="1:9" x14ac:dyDescent="0.2">
      <c r="C21" s="24"/>
      <c r="F21" s="45"/>
    </row>
    <row r="22" spans="1:9" x14ac:dyDescent="0.2">
      <c r="A22" s="39" t="s">
        <v>148</v>
      </c>
      <c r="C22" s="24" t="s">
        <v>149</v>
      </c>
      <c r="F22" s="45"/>
      <c r="G22" s="24" t="s">
        <v>149</v>
      </c>
    </row>
    <row r="23" spans="1:9" x14ac:dyDescent="0.2">
      <c r="C23" s="24"/>
      <c r="F23" s="45"/>
    </row>
    <row r="24" spans="1:9" x14ac:dyDescent="0.2">
      <c r="A24" s="2" t="s">
        <v>220</v>
      </c>
      <c r="C24" s="24" t="s">
        <v>149</v>
      </c>
      <c r="F24" s="45"/>
      <c r="G24" s="24" t="s">
        <v>149</v>
      </c>
    </row>
    <row r="25" spans="1:9" x14ac:dyDescent="0.2">
      <c r="F25" s="45"/>
    </row>
    <row r="26" spans="1:9" x14ac:dyDescent="0.2">
      <c r="D26" s="7"/>
      <c r="E26" s="7"/>
      <c r="F26" s="45"/>
    </row>
    <row r="27" spans="1:9" x14ac:dyDescent="0.2">
      <c r="A27" s="2" t="s">
        <v>8</v>
      </c>
      <c r="D27" s="7"/>
      <c r="E27" s="7"/>
      <c r="F27" s="45"/>
    </row>
    <row r="28" spans="1:9" x14ac:dyDescent="0.2">
      <c r="A28" s="1" t="s">
        <v>102</v>
      </c>
      <c r="B28" s="1" t="s">
        <v>94</v>
      </c>
      <c r="C28" s="17">
        <v>240</v>
      </c>
      <c r="D28" s="7" t="s">
        <v>236</v>
      </c>
      <c r="E28" s="7" t="s">
        <v>235</v>
      </c>
      <c r="F28" s="45">
        <v>8</v>
      </c>
      <c r="G28" s="24">
        <v>410</v>
      </c>
      <c r="I28" s="21">
        <f t="shared" ref="I28:I33" si="1">(+G28-C28)/C28</f>
        <v>0.70833333333333337</v>
      </c>
    </row>
    <row r="29" spans="1:9" x14ac:dyDescent="0.2">
      <c r="A29" s="1" t="s">
        <v>98</v>
      </c>
      <c r="C29" s="17">
        <v>333</v>
      </c>
      <c r="D29" s="7" t="s">
        <v>236</v>
      </c>
      <c r="E29" s="7" t="s">
        <v>235</v>
      </c>
      <c r="F29" s="45">
        <v>9</v>
      </c>
      <c r="G29" s="24">
        <v>563</v>
      </c>
      <c r="I29" s="21">
        <f t="shared" si="1"/>
        <v>0.69069069069069067</v>
      </c>
    </row>
    <row r="30" spans="1:9" x14ac:dyDescent="0.2">
      <c r="A30" s="1" t="s">
        <v>99</v>
      </c>
      <c r="C30" s="17">
        <v>428</v>
      </c>
      <c r="D30" s="7" t="s">
        <v>236</v>
      </c>
      <c r="E30" s="7" t="s">
        <v>235</v>
      </c>
      <c r="F30" s="45">
        <v>11</v>
      </c>
      <c r="G30" s="24">
        <v>728</v>
      </c>
      <c r="I30" s="21">
        <f t="shared" si="1"/>
        <v>0.7009345794392523</v>
      </c>
    </row>
    <row r="31" spans="1:9" x14ac:dyDescent="0.2">
      <c r="A31" s="1" t="s">
        <v>100</v>
      </c>
      <c r="C31" s="17">
        <v>569</v>
      </c>
      <c r="D31" s="7" t="s">
        <v>236</v>
      </c>
      <c r="E31" s="7" t="s">
        <v>235</v>
      </c>
      <c r="F31" s="45">
        <v>12</v>
      </c>
      <c r="G31" s="24">
        <v>969</v>
      </c>
      <c r="I31" s="21">
        <f t="shared" si="1"/>
        <v>0.70298769771529002</v>
      </c>
    </row>
    <row r="32" spans="1:9" x14ac:dyDescent="0.2">
      <c r="A32" s="32" t="s">
        <v>101</v>
      </c>
      <c r="C32" s="17">
        <v>716</v>
      </c>
      <c r="D32" s="7" t="s">
        <v>236</v>
      </c>
      <c r="E32" s="7" t="s">
        <v>235</v>
      </c>
      <c r="F32" s="45">
        <v>13</v>
      </c>
      <c r="G32" s="24">
        <v>1219</v>
      </c>
      <c r="I32" s="21">
        <f t="shared" si="1"/>
        <v>0.70251396648044695</v>
      </c>
    </row>
    <row r="33" spans="1:9" x14ac:dyDescent="0.2">
      <c r="A33" s="32" t="s">
        <v>216</v>
      </c>
      <c r="C33" s="17">
        <v>240</v>
      </c>
      <c r="D33" s="7" t="s">
        <v>237</v>
      </c>
      <c r="E33" s="7" t="s">
        <v>238</v>
      </c>
      <c r="F33" s="45">
        <v>262</v>
      </c>
      <c r="G33" s="24">
        <f t="shared" ref="G33" si="2">ROUND( (+C33*1.17),0)</f>
        <v>281</v>
      </c>
      <c r="I33" s="21">
        <f t="shared" si="1"/>
        <v>0.17083333333333334</v>
      </c>
    </row>
    <row r="34" spans="1:9" x14ac:dyDescent="0.2">
      <c r="A34" s="40" t="s">
        <v>154</v>
      </c>
      <c r="C34" s="17" t="s">
        <v>94</v>
      </c>
      <c r="D34" s="7"/>
      <c r="E34" s="7"/>
      <c r="F34" s="45"/>
      <c r="G34" s="24" t="s">
        <v>94</v>
      </c>
    </row>
    <row r="35" spans="1:9" x14ac:dyDescent="0.2">
      <c r="A35" s="32"/>
      <c r="D35" s="7"/>
      <c r="E35" s="7"/>
      <c r="F35" s="45"/>
    </row>
    <row r="36" spans="1:9" hidden="1" x14ac:dyDescent="0.2">
      <c r="A36" s="29" t="s">
        <v>221</v>
      </c>
      <c r="D36" s="7"/>
      <c r="E36" s="7"/>
      <c r="F36" s="45"/>
    </row>
    <row r="37" spans="1:9" hidden="1" x14ac:dyDescent="0.2">
      <c r="A37" s="32" t="s">
        <v>222</v>
      </c>
      <c r="C37" s="17" t="s">
        <v>224</v>
      </c>
      <c r="D37" s="7"/>
      <c r="E37" s="7"/>
      <c r="F37" s="45"/>
      <c r="G37" s="24">
        <v>575</v>
      </c>
      <c r="H37" s="8" t="s">
        <v>225</v>
      </c>
    </row>
    <row r="38" spans="1:9" hidden="1" x14ac:dyDescent="0.2">
      <c r="A38" s="32"/>
      <c r="D38" s="7"/>
      <c r="E38" s="7"/>
      <c r="F38" s="45"/>
    </row>
    <row r="39" spans="1:9" hidden="1" x14ac:dyDescent="0.2">
      <c r="A39" s="32" t="s">
        <v>223</v>
      </c>
      <c r="C39" s="17" t="s">
        <v>224</v>
      </c>
      <c r="D39" s="7"/>
      <c r="E39" s="7"/>
      <c r="F39" s="45"/>
      <c r="G39" s="24">
        <v>7.39</v>
      </c>
      <c r="H39" s="8" t="s">
        <v>225</v>
      </c>
    </row>
    <row r="40" spans="1:9" hidden="1" x14ac:dyDescent="0.2">
      <c r="A40" s="32"/>
      <c r="D40" s="7"/>
      <c r="E40" s="7"/>
      <c r="F40" s="45"/>
    </row>
    <row r="41" spans="1:9" hidden="1" x14ac:dyDescent="0.2">
      <c r="A41" s="32" t="s">
        <v>226</v>
      </c>
      <c r="D41" s="7"/>
      <c r="E41" s="7"/>
      <c r="F41" s="45"/>
    </row>
    <row r="42" spans="1:9" hidden="1" x14ac:dyDescent="0.2">
      <c r="A42" s="32"/>
      <c r="D42" s="7"/>
      <c r="E42" s="7"/>
      <c r="F42" s="45"/>
    </row>
    <row r="43" spans="1:9" hidden="1" x14ac:dyDescent="0.2">
      <c r="A43" s="32"/>
      <c r="D43" s="7"/>
      <c r="E43" s="7"/>
      <c r="F43" s="44"/>
    </row>
    <row r="44" spans="1:9" hidden="1" x14ac:dyDescent="0.2">
      <c r="A44" s="32"/>
      <c r="D44" s="7"/>
      <c r="E44" s="7"/>
      <c r="F44" s="44"/>
    </row>
    <row r="45" spans="1:9" ht="17.25" hidden="1" customHeight="1" x14ac:dyDescent="0.2">
      <c r="A45" s="29"/>
      <c r="C45" s="17" t="s">
        <v>94</v>
      </c>
      <c r="D45" s="7"/>
      <c r="E45" s="7"/>
      <c r="F45" s="45"/>
      <c r="G45" s="24" t="s">
        <v>94</v>
      </c>
    </row>
    <row r="46" spans="1:9" hidden="1" x14ac:dyDescent="0.2">
      <c r="C46" s="17" t="s">
        <v>94</v>
      </c>
      <c r="D46" s="7"/>
      <c r="E46" s="7"/>
      <c r="F46" s="45"/>
      <c r="G46" s="24" t="s">
        <v>94</v>
      </c>
    </row>
    <row r="47" spans="1:9" hidden="1" x14ac:dyDescent="0.2">
      <c r="D47" s="7"/>
      <c r="E47" s="7"/>
      <c r="F47" s="45"/>
    </row>
    <row r="48" spans="1:9" x14ac:dyDescent="0.2">
      <c r="A48" s="2" t="s">
        <v>10</v>
      </c>
      <c r="C48" s="17" t="s">
        <v>94</v>
      </c>
      <c r="D48" s="7"/>
      <c r="E48" s="7"/>
      <c r="F48" s="45"/>
      <c r="G48" s="24" t="s">
        <v>94</v>
      </c>
    </row>
    <row r="49" spans="1:12" hidden="1" x14ac:dyDescent="0.2">
      <c r="C49" s="17" t="s">
        <v>94</v>
      </c>
      <c r="D49" s="7"/>
      <c r="E49" s="7"/>
      <c r="F49" s="45"/>
      <c r="G49" s="24" t="s">
        <v>94</v>
      </c>
    </row>
    <row r="50" spans="1:12" x14ac:dyDescent="0.2">
      <c r="A50" s="30" t="s">
        <v>155</v>
      </c>
      <c r="B50" s="32"/>
      <c r="C50" s="17">
        <v>606</v>
      </c>
      <c r="D50" s="7"/>
      <c r="E50" s="7"/>
      <c r="F50" s="45"/>
      <c r="G50" s="24">
        <f t="shared" ref="G50:G54" si="3">ROUND( (+C50*1.17),0)</f>
        <v>709</v>
      </c>
      <c r="I50" s="21">
        <f>(+G50-C50)/C50</f>
        <v>0.16996699669966997</v>
      </c>
    </row>
    <row r="51" spans="1:12" x14ac:dyDescent="0.2">
      <c r="A51" s="30" t="s">
        <v>156</v>
      </c>
      <c r="B51" s="32"/>
      <c r="C51" s="17">
        <v>606</v>
      </c>
      <c r="D51" s="7"/>
      <c r="E51" s="7"/>
      <c r="F51" s="45"/>
      <c r="G51" s="24">
        <f t="shared" si="3"/>
        <v>709</v>
      </c>
      <c r="I51" s="21">
        <f>(+G51-C51)/C51</f>
        <v>0.16996699669966997</v>
      </c>
    </row>
    <row r="52" spans="1:12" x14ac:dyDescent="0.2">
      <c r="A52" s="30" t="s">
        <v>157</v>
      </c>
      <c r="B52" s="32"/>
      <c r="C52" s="17">
        <v>606</v>
      </c>
      <c r="D52" s="7"/>
      <c r="E52" s="7"/>
      <c r="F52" s="45"/>
      <c r="G52" s="24">
        <f t="shared" si="3"/>
        <v>709</v>
      </c>
      <c r="I52" s="21">
        <f>(+G52-C52)/C52</f>
        <v>0.16996699669966997</v>
      </c>
    </row>
    <row r="53" spans="1:12" x14ac:dyDescent="0.2">
      <c r="A53" s="30" t="s">
        <v>158</v>
      </c>
      <c r="B53" s="32"/>
      <c r="C53" s="17">
        <v>606</v>
      </c>
      <c r="D53" s="7"/>
      <c r="E53" s="7"/>
      <c r="F53" s="45"/>
      <c r="G53" s="24">
        <f t="shared" si="3"/>
        <v>709</v>
      </c>
      <c r="I53" s="21">
        <f>(+G53-C53)/C53</f>
        <v>0.16996699669966997</v>
      </c>
    </row>
    <row r="54" spans="1:12" x14ac:dyDescent="0.2">
      <c r="A54" s="30" t="s">
        <v>159</v>
      </c>
      <c r="B54" s="32"/>
      <c r="C54" s="17">
        <v>606</v>
      </c>
      <c r="D54" s="7"/>
      <c r="E54" s="7"/>
      <c r="F54" s="45"/>
      <c r="G54" s="24">
        <f t="shared" si="3"/>
        <v>709</v>
      </c>
      <c r="I54" s="21">
        <f>(+G54-C54)/C54</f>
        <v>0.16996699669966997</v>
      </c>
    </row>
    <row r="55" spans="1:12" x14ac:dyDescent="0.2">
      <c r="A55" s="30"/>
      <c r="B55" s="32"/>
      <c r="D55" s="7"/>
      <c r="E55" s="7"/>
      <c r="F55" s="45"/>
      <c r="I55" s="21"/>
    </row>
    <row r="56" spans="1:12" x14ac:dyDescent="0.2">
      <c r="A56" s="29" t="s">
        <v>196</v>
      </c>
      <c r="B56" s="8"/>
      <c r="C56" s="23" t="s">
        <v>94</v>
      </c>
      <c r="D56" s="7"/>
      <c r="E56" s="7"/>
      <c r="F56" s="45"/>
      <c r="G56" s="24" t="s">
        <v>94</v>
      </c>
    </row>
    <row r="57" spans="1:12" hidden="1" x14ac:dyDescent="0.2">
      <c r="B57" s="31"/>
      <c r="C57" s="23" t="s">
        <v>94</v>
      </c>
      <c r="D57" s="7"/>
      <c r="E57" s="7"/>
      <c r="F57" s="45"/>
      <c r="G57" s="24" t="s">
        <v>94</v>
      </c>
    </row>
    <row r="58" spans="1:12" x14ac:dyDescent="0.2">
      <c r="A58" s="1" t="s">
        <v>11</v>
      </c>
      <c r="B58" s="31">
        <v>70140</v>
      </c>
      <c r="C58" s="17">
        <v>308</v>
      </c>
      <c r="D58" s="7" t="s">
        <v>246</v>
      </c>
      <c r="E58" s="7" t="s">
        <v>239</v>
      </c>
      <c r="F58" s="45">
        <v>1182</v>
      </c>
      <c r="G58" s="24">
        <f t="shared" ref="G58:G84" si="4">ROUND( (+C58*1.17),0)</f>
        <v>360</v>
      </c>
      <c r="I58" s="28">
        <f t="shared" ref="I58:I85" si="5">(+G58-C58)/C58</f>
        <v>0.16883116883116883</v>
      </c>
      <c r="L58" s="1" t="s">
        <v>94</v>
      </c>
    </row>
    <row r="59" spans="1:12" x14ac:dyDescent="0.2">
      <c r="A59" s="1" t="s">
        <v>12</v>
      </c>
      <c r="B59" s="31">
        <v>70210</v>
      </c>
      <c r="C59" s="17">
        <v>296</v>
      </c>
      <c r="D59" s="7" t="s">
        <v>246</v>
      </c>
      <c r="E59" s="7" t="s">
        <v>239</v>
      </c>
      <c r="F59" s="45">
        <v>1333</v>
      </c>
      <c r="G59" s="24">
        <f t="shared" si="4"/>
        <v>346</v>
      </c>
      <c r="I59" s="28">
        <f t="shared" si="5"/>
        <v>0.16891891891891891</v>
      </c>
    </row>
    <row r="60" spans="1:12" x14ac:dyDescent="0.2">
      <c r="A60" s="1" t="s">
        <v>13</v>
      </c>
      <c r="B60" s="31">
        <v>71010</v>
      </c>
      <c r="C60" s="17">
        <v>250</v>
      </c>
      <c r="D60" s="7" t="s">
        <v>246</v>
      </c>
      <c r="E60" s="7" t="s">
        <v>239</v>
      </c>
      <c r="F60" s="45">
        <v>1138</v>
      </c>
      <c r="G60" s="24">
        <f t="shared" si="4"/>
        <v>293</v>
      </c>
      <c r="I60" s="28">
        <f t="shared" si="5"/>
        <v>0.17199999999999999</v>
      </c>
    </row>
    <row r="61" spans="1:12" x14ac:dyDescent="0.2">
      <c r="A61" s="1" t="s">
        <v>14</v>
      </c>
      <c r="B61" s="31">
        <v>71020</v>
      </c>
      <c r="C61" s="17">
        <v>316</v>
      </c>
      <c r="D61" s="7" t="s">
        <v>246</v>
      </c>
      <c r="E61" s="7" t="s">
        <v>239</v>
      </c>
      <c r="F61" s="45">
        <v>1139</v>
      </c>
      <c r="G61" s="24">
        <f t="shared" si="4"/>
        <v>370</v>
      </c>
      <c r="I61" s="28">
        <f t="shared" si="5"/>
        <v>0.17088607594936708</v>
      </c>
    </row>
    <row r="62" spans="1:12" x14ac:dyDescent="0.2">
      <c r="A62" s="1" t="s">
        <v>15</v>
      </c>
      <c r="B62" s="31">
        <v>72040</v>
      </c>
      <c r="C62" s="17">
        <v>314</v>
      </c>
      <c r="D62" s="7" t="s">
        <v>246</v>
      </c>
      <c r="E62" s="7" t="s">
        <v>239</v>
      </c>
      <c r="F62" s="45">
        <v>1156</v>
      </c>
      <c r="G62" s="24">
        <f t="shared" si="4"/>
        <v>367</v>
      </c>
      <c r="I62" s="28">
        <f t="shared" si="5"/>
        <v>0.16878980891719744</v>
      </c>
    </row>
    <row r="63" spans="1:12" x14ac:dyDescent="0.2">
      <c r="A63" s="1" t="s">
        <v>16</v>
      </c>
      <c r="B63" s="31">
        <v>72050</v>
      </c>
      <c r="C63" s="17">
        <v>454</v>
      </c>
      <c r="D63" s="7" t="s">
        <v>246</v>
      </c>
      <c r="E63" s="7" t="s">
        <v>239</v>
      </c>
      <c r="F63" s="45">
        <v>1129</v>
      </c>
      <c r="G63" s="24">
        <f t="shared" si="4"/>
        <v>531</v>
      </c>
      <c r="I63" s="28">
        <f t="shared" si="5"/>
        <v>0.1696035242290749</v>
      </c>
    </row>
    <row r="64" spans="1:12" x14ac:dyDescent="0.2">
      <c r="A64" s="1" t="s">
        <v>17</v>
      </c>
      <c r="B64" s="31">
        <v>72110</v>
      </c>
      <c r="C64" s="17">
        <v>459</v>
      </c>
      <c r="D64" s="7" t="s">
        <v>246</v>
      </c>
      <c r="E64" s="7" t="s">
        <v>239</v>
      </c>
      <c r="F64" s="45">
        <v>1291</v>
      </c>
      <c r="G64" s="24">
        <f t="shared" si="4"/>
        <v>537</v>
      </c>
      <c r="I64" s="28">
        <f t="shared" si="5"/>
        <v>0.16993464052287582</v>
      </c>
    </row>
    <row r="65" spans="1:9" x14ac:dyDescent="0.2">
      <c r="A65" s="1" t="s">
        <v>18</v>
      </c>
      <c r="B65" s="31">
        <v>73030</v>
      </c>
      <c r="C65" s="17">
        <v>288</v>
      </c>
      <c r="D65" s="7" t="s">
        <v>246</v>
      </c>
      <c r="E65" s="7" t="s">
        <v>239</v>
      </c>
      <c r="F65" s="45">
        <v>1376</v>
      </c>
      <c r="G65" s="24">
        <f t="shared" si="4"/>
        <v>337</v>
      </c>
      <c r="I65" s="28">
        <f t="shared" si="5"/>
        <v>0.1701388888888889</v>
      </c>
    </row>
    <row r="66" spans="1:9" x14ac:dyDescent="0.2">
      <c r="A66" s="1" t="s">
        <v>19</v>
      </c>
      <c r="B66" s="31">
        <v>73050</v>
      </c>
      <c r="C66" s="17">
        <v>326</v>
      </c>
      <c r="D66" s="7" t="s">
        <v>246</v>
      </c>
      <c r="E66" s="7" t="s">
        <v>239</v>
      </c>
      <c r="F66" s="45">
        <v>1098</v>
      </c>
      <c r="G66" s="24">
        <f t="shared" si="4"/>
        <v>381</v>
      </c>
      <c r="I66" s="28">
        <f t="shared" si="5"/>
        <v>0.16871165644171779</v>
      </c>
    </row>
    <row r="67" spans="1:9" x14ac:dyDescent="0.2">
      <c r="A67" s="1" t="s">
        <v>20</v>
      </c>
      <c r="B67" s="31">
        <v>73080</v>
      </c>
      <c r="C67" s="17">
        <v>281</v>
      </c>
      <c r="D67" s="7" t="s">
        <v>246</v>
      </c>
      <c r="E67" s="7" t="s">
        <v>239</v>
      </c>
      <c r="F67" s="45">
        <v>1168</v>
      </c>
      <c r="G67" s="24">
        <f t="shared" si="4"/>
        <v>329</v>
      </c>
      <c r="I67" s="28">
        <f t="shared" si="5"/>
        <v>0.1708185053380783</v>
      </c>
    </row>
    <row r="68" spans="1:9" x14ac:dyDescent="0.2">
      <c r="A68" s="1" t="s">
        <v>21</v>
      </c>
      <c r="B68" s="31">
        <v>73090</v>
      </c>
      <c r="C68" s="17">
        <v>255</v>
      </c>
      <c r="D68" s="7" t="s">
        <v>246</v>
      </c>
      <c r="E68" s="7" t="s">
        <v>239</v>
      </c>
      <c r="F68" s="45">
        <v>1210</v>
      </c>
      <c r="G68" s="24">
        <f t="shared" si="4"/>
        <v>298</v>
      </c>
      <c r="I68" s="28">
        <f t="shared" si="5"/>
        <v>0.16862745098039217</v>
      </c>
    </row>
    <row r="69" spans="1:9" x14ac:dyDescent="0.2">
      <c r="A69" s="1" t="s">
        <v>22</v>
      </c>
      <c r="B69" s="31">
        <v>73110</v>
      </c>
      <c r="C69" s="17">
        <v>263</v>
      </c>
      <c r="D69" s="7" t="s">
        <v>246</v>
      </c>
      <c r="E69" s="7" t="s">
        <v>239</v>
      </c>
      <c r="F69" s="45">
        <v>1439</v>
      </c>
      <c r="G69" s="24">
        <f t="shared" si="4"/>
        <v>308</v>
      </c>
      <c r="I69" s="28">
        <f t="shared" si="5"/>
        <v>0.17110266159695817</v>
      </c>
    </row>
    <row r="70" spans="1:9" x14ac:dyDescent="0.2">
      <c r="A70" s="1" t="s">
        <v>23</v>
      </c>
      <c r="B70" s="31">
        <v>73130</v>
      </c>
      <c r="C70" s="17">
        <v>263</v>
      </c>
      <c r="D70" s="7" t="s">
        <v>246</v>
      </c>
      <c r="E70" s="7" t="s">
        <v>239</v>
      </c>
      <c r="F70" s="45">
        <v>1222</v>
      </c>
      <c r="G70" s="24">
        <f t="shared" si="4"/>
        <v>308</v>
      </c>
      <c r="I70" s="28">
        <f t="shared" si="5"/>
        <v>0.17110266159695817</v>
      </c>
    </row>
    <row r="71" spans="1:9" x14ac:dyDescent="0.2">
      <c r="A71" s="1" t="s">
        <v>24</v>
      </c>
      <c r="B71" s="31">
        <v>73140</v>
      </c>
      <c r="C71" s="17">
        <v>212</v>
      </c>
      <c r="D71" s="7" t="s">
        <v>246</v>
      </c>
      <c r="E71" s="7" t="s">
        <v>239</v>
      </c>
      <c r="F71" s="45">
        <v>1404</v>
      </c>
      <c r="G71" s="24">
        <f t="shared" si="4"/>
        <v>248</v>
      </c>
      <c r="I71" s="28">
        <f t="shared" si="5"/>
        <v>0.16981132075471697</v>
      </c>
    </row>
    <row r="72" spans="1:9" x14ac:dyDescent="0.2">
      <c r="A72" s="1" t="s">
        <v>25</v>
      </c>
      <c r="B72" s="31">
        <v>73510</v>
      </c>
      <c r="C72" s="17">
        <v>296</v>
      </c>
      <c r="D72" s="7" t="s">
        <v>246</v>
      </c>
      <c r="E72" s="7" t="s">
        <v>239</v>
      </c>
      <c r="F72" s="45">
        <v>1235</v>
      </c>
      <c r="G72" s="24">
        <f t="shared" si="4"/>
        <v>346</v>
      </c>
      <c r="I72" s="28">
        <f t="shared" si="5"/>
        <v>0.16891891891891891</v>
      </c>
    </row>
    <row r="73" spans="1:9" x14ac:dyDescent="0.2">
      <c r="A73" s="1" t="s">
        <v>26</v>
      </c>
      <c r="B73" s="31">
        <v>73550</v>
      </c>
      <c r="C73" s="17">
        <v>281</v>
      </c>
      <c r="D73" s="7" t="s">
        <v>246</v>
      </c>
      <c r="E73" s="7" t="s">
        <v>239</v>
      </c>
      <c r="F73" s="45">
        <v>1186</v>
      </c>
      <c r="G73" s="24">
        <f t="shared" si="4"/>
        <v>329</v>
      </c>
      <c r="I73" s="28">
        <f t="shared" si="5"/>
        <v>0.1708185053380783</v>
      </c>
    </row>
    <row r="74" spans="1:9" x14ac:dyDescent="0.2">
      <c r="A74" s="1" t="s">
        <v>27</v>
      </c>
      <c r="B74" s="31">
        <v>73564</v>
      </c>
      <c r="C74" s="17">
        <v>288</v>
      </c>
      <c r="D74" s="7" t="s">
        <v>246</v>
      </c>
      <c r="E74" s="7" t="s">
        <v>239</v>
      </c>
      <c r="F74" s="45">
        <v>1278</v>
      </c>
      <c r="G74" s="24">
        <f t="shared" si="4"/>
        <v>337</v>
      </c>
      <c r="I74" s="28">
        <f t="shared" si="5"/>
        <v>0.1701388888888889</v>
      </c>
    </row>
    <row r="75" spans="1:9" x14ac:dyDescent="0.2">
      <c r="A75" s="1" t="s">
        <v>28</v>
      </c>
      <c r="B75" s="31">
        <v>73590</v>
      </c>
      <c r="C75" s="17">
        <v>261</v>
      </c>
      <c r="D75" s="7" t="s">
        <v>246</v>
      </c>
      <c r="E75" s="7" t="s">
        <v>239</v>
      </c>
      <c r="F75" s="45">
        <v>1406</v>
      </c>
      <c r="G75" s="24">
        <f t="shared" si="4"/>
        <v>305</v>
      </c>
      <c r="I75" s="28">
        <f t="shared" si="5"/>
        <v>0.16858237547892721</v>
      </c>
    </row>
    <row r="76" spans="1:9" x14ac:dyDescent="0.2">
      <c r="A76" s="1" t="s">
        <v>29</v>
      </c>
      <c r="B76" s="31">
        <v>73610</v>
      </c>
      <c r="C76" s="17">
        <v>250</v>
      </c>
      <c r="D76" s="7" t="s">
        <v>246</v>
      </c>
      <c r="E76" s="7" t="s">
        <v>239</v>
      </c>
      <c r="F76" s="45">
        <v>1104</v>
      </c>
      <c r="G76" s="24">
        <f t="shared" si="4"/>
        <v>293</v>
      </c>
      <c r="I76" s="28">
        <f t="shared" si="5"/>
        <v>0.17199999999999999</v>
      </c>
    </row>
    <row r="77" spans="1:9" x14ac:dyDescent="0.2">
      <c r="A77" s="1" t="s">
        <v>30</v>
      </c>
      <c r="B77" s="31">
        <v>73630</v>
      </c>
      <c r="C77" s="17">
        <v>263</v>
      </c>
      <c r="D77" s="7" t="s">
        <v>246</v>
      </c>
      <c r="E77" s="7" t="s">
        <v>239</v>
      </c>
      <c r="F77" s="45">
        <v>1204</v>
      </c>
      <c r="G77" s="24">
        <f t="shared" si="4"/>
        <v>308</v>
      </c>
      <c r="I77" s="28">
        <f t="shared" si="5"/>
        <v>0.17110266159695817</v>
      </c>
    </row>
    <row r="78" spans="1:9" x14ac:dyDescent="0.2">
      <c r="A78" s="1" t="s">
        <v>31</v>
      </c>
      <c r="B78" s="31">
        <v>74000</v>
      </c>
      <c r="C78" s="17">
        <v>263</v>
      </c>
      <c r="D78" s="7" t="s">
        <v>246</v>
      </c>
      <c r="E78" s="7" t="s">
        <v>239</v>
      </c>
      <c r="F78" s="45">
        <v>1095</v>
      </c>
      <c r="G78" s="24">
        <f t="shared" si="4"/>
        <v>308</v>
      </c>
      <c r="I78" s="28">
        <f t="shared" si="5"/>
        <v>0.17110266159695817</v>
      </c>
    </row>
    <row r="79" spans="1:9" x14ac:dyDescent="0.2">
      <c r="A79" s="1" t="s">
        <v>32</v>
      </c>
      <c r="B79" s="31">
        <v>74010</v>
      </c>
      <c r="C79" s="17">
        <v>314</v>
      </c>
      <c r="D79" s="7" t="s">
        <v>246</v>
      </c>
      <c r="E79" s="7" t="s">
        <v>239</v>
      </c>
      <c r="F79" s="45">
        <v>1094</v>
      </c>
      <c r="G79" s="24">
        <f t="shared" si="4"/>
        <v>367</v>
      </c>
      <c r="I79" s="28">
        <f t="shared" si="5"/>
        <v>0.16878980891719744</v>
      </c>
    </row>
    <row r="80" spans="1:9" x14ac:dyDescent="0.2">
      <c r="A80" s="1" t="s">
        <v>33</v>
      </c>
      <c r="B80" s="31">
        <v>74247</v>
      </c>
      <c r="C80" s="17">
        <v>904</v>
      </c>
      <c r="D80" s="7" t="s">
        <v>246</v>
      </c>
      <c r="E80" s="7" t="s">
        <v>239</v>
      </c>
      <c r="F80" s="45">
        <v>1424</v>
      </c>
      <c r="G80" s="24">
        <f t="shared" si="4"/>
        <v>1058</v>
      </c>
      <c r="I80" s="28">
        <f t="shared" si="5"/>
        <v>0.17035398230088494</v>
      </c>
    </row>
    <row r="81" spans="1:10" x14ac:dyDescent="0.2">
      <c r="A81" s="1" t="s">
        <v>34</v>
      </c>
      <c r="B81" s="31">
        <v>74270</v>
      </c>
      <c r="C81" s="17">
        <v>913</v>
      </c>
      <c r="D81" s="7" t="s">
        <v>246</v>
      </c>
      <c r="E81" s="7" t="s">
        <v>239</v>
      </c>
      <c r="F81" s="45">
        <v>1118</v>
      </c>
      <c r="G81" s="24">
        <f t="shared" si="4"/>
        <v>1068</v>
      </c>
      <c r="I81" s="28">
        <f t="shared" si="5"/>
        <v>0.16976998904709747</v>
      </c>
    </row>
    <row r="82" spans="1:10" x14ac:dyDescent="0.2">
      <c r="A82" s="1" t="s">
        <v>139</v>
      </c>
      <c r="B82" s="31">
        <v>74280</v>
      </c>
      <c r="C82" s="17">
        <v>1231</v>
      </c>
      <c r="D82" s="7" t="s">
        <v>246</v>
      </c>
      <c r="E82" s="7" t="s">
        <v>239</v>
      </c>
      <c r="F82" s="45">
        <v>1120</v>
      </c>
      <c r="G82" s="24">
        <f t="shared" si="4"/>
        <v>1440</v>
      </c>
      <c r="I82" s="28">
        <f t="shared" si="5"/>
        <v>0.16978066612510154</v>
      </c>
    </row>
    <row r="83" spans="1:10" x14ac:dyDescent="0.2">
      <c r="A83" s="1" t="s">
        <v>138</v>
      </c>
      <c r="B83" s="31">
        <v>74301</v>
      </c>
      <c r="C83" s="17">
        <v>607</v>
      </c>
      <c r="D83" s="7" t="s">
        <v>246</v>
      </c>
      <c r="E83" s="7" t="s">
        <v>239</v>
      </c>
      <c r="F83" s="45">
        <v>1146</v>
      </c>
      <c r="G83" s="24">
        <f t="shared" si="4"/>
        <v>710</v>
      </c>
      <c r="I83" s="28">
        <f t="shared" si="5"/>
        <v>0.16968698517298189</v>
      </c>
    </row>
    <row r="84" spans="1:10" x14ac:dyDescent="0.2">
      <c r="A84" s="1" t="s">
        <v>35</v>
      </c>
      <c r="B84" s="31">
        <v>74410</v>
      </c>
      <c r="C84" s="17">
        <v>902</v>
      </c>
      <c r="D84" s="7" t="s">
        <v>246</v>
      </c>
      <c r="E84" s="7" t="s">
        <v>239</v>
      </c>
      <c r="F84" s="45">
        <v>1260</v>
      </c>
      <c r="G84" s="24">
        <f t="shared" si="4"/>
        <v>1055</v>
      </c>
      <c r="I84" s="28">
        <f t="shared" si="5"/>
        <v>0.1696230598669623</v>
      </c>
    </row>
    <row r="85" spans="1:10" x14ac:dyDescent="0.2">
      <c r="A85" s="1" t="s">
        <v>137</v>
      </c>
      <c r="B85" s="31">
        <v>77056</v>
      </c>
      <c r="C85" s="17">
        <v>732</v>
      </c>
      <c r="D85" s="7" t="s">
        <v>246</v>
      </c>
      <c r="E85" s="7" t="s">
        <v>239</v>
      </c>
      <c r="F85" s="45">
        <v>746</v>
      </c>
      <c r="G85" s="24">
        <f>ROUND( (+C85*1.17),0)</f>
        <v>856</v>
      </c>
      <c r="I85" s="28">
        <f t="shared" si="5"/>
        <v>0.16939890710382513</v>
      </c>
    </row>
    <row r="86" spans="1:10" x14ac:dyDescent="0.2">
      <c r="B86" s="31"/>
      <c r="C86" s="17" t="s">
        <v>94</v>
      </c>
      <c r="D86" s="7"/>
      <c r="E86" s="7"/>
      <c r="F86" s="45"/>
      <c r="G86" s="24" t="s">
        <v>94</v>
      </c>
      <c r="I86" s="21"/>
    </row>
    <row r="87" spans="1:10" x14ac:dyDescent="0.2">
      <c r="A87" s="29" t="s">
        <v>109</v>
      </c>
      <c r="B87" s="31"/>
      <c r="C87" s="25" t="s">
        <v>94</v>
      </c>
      <c r="D87" s="33"/>
      <c r="E87" s="33"/>
      <c r="F87" s="47"/>
      <c r="G87" s="34" t="s">
        <v>94</v>
      </c>
      <c r="I87" s="21"/>
    </row>
    <row r="88" spans="1:10" hidden="1" x14ac:dyDescent="0.2">
      <c r="A88" s="32"/>
      <c r="B88" s="31"/>
      <c r="C88" s="25" t="s">
        <v>94</v>
      </c>
      <c r="D88" s="33"/>
      <c r="E88" s="33"/>
      <c r="F88" s="47"/>
      <c r="G88" s="34" t="s">
        <v>94</v>
      </c>
      <c r="I88" s="21"/>
    </row>
    <row r="89" spans="1:10" x14ac:dyDescent="0.2">
      <c r="A89" s="32" t="s">
        <v>113</v>
      </c>
      <c r="B89" s="31" t="s">
        <v>160</v>
      </c>
      <c r="C89" s="35">
        <v>3725</v>
      </c>
      <c r="D89" s="33" t="s">
        <v>246</v>
      </c>
      <c r="E89" s="33" t="s">
        <v>239</v>
      </c>
      <c r="F89" s="47">
        <v>802</v>
      </c>
      <c r="G89" s="34">
        <f t="shared" ref="G89:G92" si="6">ROUND( (+C89*1.17),0)</f>
        <v>4358</v>
      </c>
      <c r="I89" s="21">
        <f>(+G89-C89)/C89</f>
        <v>0.16993288590604028</v>
      </c>
    </row>
    <row r="90" spans="1:10" x14ac:dyDescent="0.2">
      <c r="A90" s="32" t="s">
        <v>112</v>
      </c>
      <c r="B90" s="31" t="s">
        <v>161</v>
      </c>
      <c r="C90" s="35">
        <v>3546</v>
      </c>
      <c r="D90" s="33" t="s">
        <v>246</v>
      </c>
      <c r="E90" s="33" t="s">
        <v>239</v>
      </c>
      <c r="F90" s="47">
        <v>827</v>
      </c>
      <c r="G90" s="34">
        <f t="shared" si="6"/>
        <v>4149</v>
      </c>
      <c r="I90" s="21">
        <f>(+G90-C90)/C90</f>
        <v>0.17005076142131981</v>
      </c>
    </row>
    <row r="91" spans="1:10" x14ac:dyDescent="0.2">
      <c r="A91" s="32" t="s">
        <v>111</v>
      </c>
      <c r="B91" s="31" t="s">
        <v>162</v>
      </c>
      <c r="C91" s="35">
        <v>3725</v>
      </c>
      <c r="D91" s="33" t="s">
        <v>246</v>
      </c>
      <c r="E91" s="33" t="s">
        <v>239</v>
      </c>
      <c r="F91" s="47">
        <v>838</v>
      </c>
      <c r="G91" s="34">
        <f t="shared" si="6"/>
        <v>4358</v>
      </c>
      <c r="I91" s="21">
        <f>(+G91-C91)/C91</f>
        <v>0.16993288590604028</v>
      </c>
    </row>
    <row r="92" spans="1:10" x14ac:dyDescent="0.2">
      <c r="A92" s="32" t="s">
        <v>110</v>
      </c>
      <c r="B92" s="31" t="s">
        <v>163</v>
      </c>
      <c r="C92" s="35">
        <v>3767</v>
      </c>
      <c r="D92" s="33" t="s">
        <v>246</v>
      </c>
      <c r="E92" s="33" t="s">
        <v>239</v>
      </c>
      <c r="F92" s="47">
        <v>780</v>
      </c>
      <c r="G92" s="34">
        <f t="shared" si="6"/>
        <v>4407</v>
      </c>
      <c r="I92" s="21">
        <f>(+G92-C92)/C92</f>
        <v>0.16989646933899655</v>
      </c>
    </row>
    <row r="93" spans="1:10" x14ac:dyDescent="0.2">
      <c r="B93" s="8"/>
      <c r="C93" s="17" t="s">
        <v>94</v>
      </c>
      <c r="D93" s="7"/>
      <c r="E93" s="7"/>
      <c r="F93" s="45"/>
      <c r="G93" s="13" t="s">
        <v>94</v>
      </c>
      <c r="I93" s="21"/>
    </row>
    <row r="94" spans="1:10" hidden="1" x14ac:dyDescent="0.2">
      <c r="B94" s="31"/>
      <c r="C94" s="17" t="s">
        <v>94</v>
      </c>
      <c r="D94" s="7"/>
      <c r="E94" s="7"/>
      <c r="F94" s="45"/>
      <c r="G94" s="24" t="s">
        <v>94</v>
      </c>
    </row>
    <row r="95" spans="1:10" s="32" customFormat="1" x14ac:dyDescent="0.2">
      <c r="A95" s="29" t="s">
        <v>104</v>
      </c>
      <c r="B95" s="31"/>
      <c r="C95" s="25" t="s">
        <v>94</v>
      </c>
      <c r="D95" s="33"/>
      <c r="E95" s="33"/>
      <c r="F95" s="47"/>
      <c r="G95" s="34" t="s">
        <v>94</v>
      </c>
      <c r="H95" s="31"/>
      <c r="I95" s="31"/>
      <c r="J95" s="31" t="s">
        <v>94</v>
      </c>
    </row>
    <row r="96" spans="1:10" s="32" customFormat="1" hidden="1" x14ac:dyDescent="0.2">
      <c r="B96" s="31"/>
      <c r="C96" s="25" t="s">
        <v>94</v>
      </c>
      <c r="D96" s="33"/>
      <c r="E96" s="33"/>
      <c r="F96" s="47"/>
      <c r="G96" s="34" t="s">
        <v>94</v>
      </c>
      <c r="H96" s="31"/>
      <c r="I96" s="31"/>
      <c r="J96" s="31"/>
    </row>
    <row r="97" spans="1:10" s="32" customFormat="1" x14ac:dyDescent="0.2">
      <c r="A97" s="32" t="s">
        <v>36</v>
      </c>
      <c r="B97" s="31" t="s">
        <v>164</v>
      </c>
      <c r="C97" s="25">
        <v>1655</v>
      </c>
      <c r="D97" s="33" t="s">
        <v>246</v>
      </c>
      <c r="E97" s="33" t="s">
        <v>240</v>
      </c>
      <c r="F97" s="47">
        <v>141</v>
      </c>
      <c r="G97" s="34">
        <f t="shared" ref="G97:G99" si="7">ROUND( (+C97*1.17),0)</f>
        <v>1936</v>
      </c>
      <c r="H97" s="31"/>
      <c r="I97" s="36">
        <f>(+G97-C97)/C97</f>
        <v>0.16978851963746225</v>
      </c>
      <c r="J97" s="31"/>
    </row>
    <row r="98" spans="1:10" s="32" customFormat="1" x14ac:dyDescent="0.2">
      <c r="A98" s="32" t="s">
        <v>37</v>
      </c>
      <c r="B98" s="31" t="s">
        <v>165</v>
      </c>
      <c r="C98" s="25">
        <v>2004</v>
      </c>
      <c r="D98" s="33" t="s">
        <v>246</v>
      </c>
      <c r="E98" s="33" t="s">
        <v>240</v>
      </c>
      <c r="F98" s="47">
        <v>140</v>
      </c>
      <c r="G98" s="34">
        <f t="shared" si="7"/>
        <v>2345</v>
      </c>
      <c r="H98" s="31"/>
      <c r="I98" s="36">
        <f>(+G98-C98)/C98</f>
        <v>0.17015968063872255</v>
      </c>
      <c r="J98" s="31"/>
    </row>
    <row r="99" spans="1:10" s="32" customFormat="1" x14ac:dyDescent="0.2">
      <c r="A99" s="32" t="s">
        <v>140</v>
      </c>
      <c r="B99" s="31" t="s">
        <v>166</v>
      </c>
      <c r="C99" s="25">
        <v>2474</v>
      </c>
      <c r="D99" s="33" t="s">
        <v>246</v>
      </c>
      <c r="E99" s="33" t="s">
        <v>240</v>
      </c>
      <c r="F99" s="47">
        <v>139</v>
      </c>
      <c r="G99" s="34">
        <f t="shared" si="7"/>
        <v>2895</v>
      </c>
      <c r="H99" s="31"/>
      <c r="I99" s="36">
        <f>(+G99-C99)/C99</f>
        <v>0.17016976556184316</v>
      </c>
      <c r="J99" s="31"/>
    </row>
    <row r="100" spans="1:10" s="32" customFormat="1" x14ac:dyDescent="0.2">
      <c r="B100" s="31"/>
      <c r="C100" s="25" t="s">
        <v>94</v>
      </c>
      <c r="D100" s="33"/>
      <c r="E100" s="33"/>
      <c r="F100" s="47"/>
      <c r="G100" s="34" t="s">
        <v>94</v>
      </c>
      <c r="H100" s="31"/>
      <c r="I100" s="31"/>
      <c r="J100" s="31"/>
    </row>
    <row r="101" spans="1:10" s="32" customFormat="1" x14ac:dyDescent="0.2">
      <c r="A101" s="29" t="s">
        <v>105</v>
      </c>
      <c r="B101" s="31"/>
      <c r="C101" s="37" t="s">
        <v>94</v>
      </c>
      <c r="D101" s="33"/>
      <c r="E101" s="33"/>
      <c r="F101" s="46"/>
      <c r="G101" s="34" t="s">
        <v>94</v>
      </c>
      <c r="H101" s="31"/>
      <c r="I101" s="31"/>
      <c r="J101" s="31" t="s">
        <v>94</v>
      </c>
    </row>
    <row r="102" spans="1:10" s="32" customFormat="1" hidden="1" x14ac:dyDescent="0.2">
      <c r="B102" s="31"/>
      <c r="C102" s="37" t="s">
        <v>94</v>
      </c>
      <c r="D102" s="33"/>
      <c r="E102" s="33"/>
      <c r="F102" s="46"/>
      <c r="G102" s="34" t="s">
        <v>94</v>
      </c>
      <c r="H102" s="31"/>
      <c r="I102" s="31"/>
      <c r="J102" s="31"/>
    </row>
    <row r="103" spans="1:10" s="32" customFormat="1" x14ac:dyDescent="0.2">
      <c r="A103" s="32" t="s">
        <v>38</v>
      </c>
      <c r="B103" s="31" t="s">
        <v>167</v>
      </c>
      <c r="C103" s="25">
        <v>1201</v>
      </c>
      <c r="D103" s="33" t="s">
        <v>246</v>
      </c>
      <c r="E103" s="33" t="s">
        <v>239</v>
      </c>
      <c r="F103" s="46">
        <v>923</v>
      </c>
      <c r="G103" s="34">
        <f t="shared" ref="G103:G105" si="8">ROUND( (+C103*1.17),0)</f>
        <v>1405</v>
      </c>
      <c r="H103" s="31"/>
      <c r="I103" s="36">
        <f>(+G103-C103)/C103</f>
        <v>0.16985845129059118</v>
      </c>
      <c r="J103" s="31"/>
    </row>
    <row r="104" spans="1:10" s="32" customFormat="1" x14ac:dyDescent="0.2">
      <c r="A104" s="32" t="s">
        <v>39</v>
      </c>
      <c r="B104" s="31" t="s">
        <v>168</v>
      </c>
      <c r="C104" s="25">
        <v>1441</v>
      </c>
      <c r="D104" s="33" t="s">
        <v>246</v>
      </c>
      <c r="E104" s="33" t="s">
        <v>239</v>
      </c>
      <c r="F104" s="46">
        <v>924</v>
      </c>
      <c r="G104" s="34">
        <f t="shared" si="8"/>
        <v>1686</v>
      </c>
      <c r="H104" s="31"/>
      <c r="I104" s="36">
        <f>(+G104-C104)/C104</f>
        <v>0.17002081887578072</v>
      </c>
      <c r="J104" s="31"/>
    </row>
    <row r="105" spans="1:10" s="32" customFormat="1" x14ac:dyDescent="0.2">
      <c r="A105" s="32" t="s">
        <v>40</v>
      </c>
      <c r="B105" s="31" t="s">
        <v>169</v>
      </c>
      <c r="C105" s="25">
        <v>1241</v>
      </c>
      <c r="D105" s="33" t="s">
        <v>246</v>
      </c>
      <c r="E105" s="33" t="s">
        <v>239</v>
      </c>
      <c r="F105" s="46">
        <v>976</v>
      </c>
      <c r="G105" s="34">
        <f t="shared" si="8"/>
        <v>1452</v>
      </c>
      <c r="H105" s="31"/>
      <c r="I105" s="36">
        <f>(+G105-C105)/C105</f>
        <v>0.17002417405318293</v>
      </c>
      <c r="J105" s="31"/>
    </row>
    <row r="106" spans="1:10" s="32" customFormat="1" x14ac:dyDescent="0.2">
      <c r="B106" s="31"/>
      <c r="C106" s="25" t="s">
        <v>94</v>
      </c>
      <c r="D106" s="33"/>
      <c r="E106" s="33"/>
      <c r="F106" s="46"/>
      <c r="G106" s="34" t="s">
        <v>94</v>
      </c>
      <c r="H106" s="31"/>
      <c r="I106" s="31"/>
      <c r="J106" s="31"/>
    </row>
    <row r="107" spans="1:10" hidden="1" x14ac:dyDescent="0.2">
      <c r="B107" s="8"/>
      <c r="C107" s="23" t="s">
        <v>94</v>
      </c>
      <c r="D107" s="7"/>
      <c r="E107" s="7"/>
      <c r="F107" s="44"/>
      <c r="G107" s="24" t="s">
        <v>94</v>
      </c>
    </row>
    <row r="108" spans="1:10" hidden="1" x14ac:dyDescent="0.2">
      <c r="B108" s="8"/>
      <c r="C108" s="23" t="s">
        <v>94</v>
      </c>
      <c r="D108" s="7"/>
      <c r="E108" s="7"/>
      <c r="F108" s="44"/>
      <c r="G108" s="24" t="s">
        <v>94</v>
      </c>
    </row>
    <row r="109" spans="1:10" x14ac:dyDescent="0.2">
      <c r="A109" s="2" t="s">
        <v>41</v>
      </c>
      <c r="B109" s="8"/>
      <c r="C109" s="17" t="s">
        <v>94</v>
      </c>
      <c r="D109" s="7"/>
      <c r="E109" s="7"/>
      <c r="F109" s="44"/>
      <c r="G109" s="24" t="s">
        <v>94</v>
      </c>
    </row>
    <row r="110" spans="1:10" hidden="1" x14ac:dyDescent="0.2">
      <c r="B110" s="8"/>
      <c r="C110" s="23" t="s">
        <v>94</v>
      </c>
      <c r="D110" s="7"/>
      <c r="E110" s="7"/>
      <c r="F110" s="44"/>
      <c r="G110" s="24" t="s">
        <v>94</v>
      </c>
    </row>
    <row r="111" spans="1:10" x14ac:dyDescent="0.2">
      <c r="A111" s="1" t="s">
        <v>106</v>
      </c>
      <c r="B111" s="8">
        <v>80051</v>
      </c>
      <c r="C111" s="17">
        <v>219</v>
      </c>
      <c r="D111" s="7" t="s">
        <v>250</v>
      </c>
      <c r="E111" s="7" t="s">
        <v>241</v>
      </c>
      <c r="F111" s="44">
        <v>368</v>
      </c>
      <c r="G111" s="24">
        <f>SUM(C111*1)</f>
        <v>219</v>
      </c>
      <c r="I111" s="21">
        <f t="shared" ref="I111:I118" si="9">(+G111-C111)/C111</f>
        <v>0</v>
      </c>
    </row>
    <row r="112" spans="1:10" x14ac:dyDescent="0.2">
      <c r="A112" s="1" t="s">
        <v>107</v>
      </c>
      <c r="B112" s="8">
        <v>80048</v>
      </c>
      <c r="C112" s="17">
        <v>256</v>
      </c>
      <c r="D112" s="7" t="s">
        <v>250</v>
      </c>
      <c r="E112" s="7" t="s">
        <v>241</v>
      </c>
      <c r="F112" s="44">
        <v>1382</v>
      </c>
      <c r="G112" s="24">
        <f t="shared" ref="G112:G135" si="10">SUM(C112*1)</f>
        <v>256</v>
      </c>
      <c r="I112" s="21">
        <f t="shared" si="9"/>
        <v>0</v>
      </c>
    </row>
    <row r="113" spans="1:10" x14ac:dyDescent="0.2">
      <c r="A113" s="1" t="s">
        <v>108</v>
      </c>
      <c r="B113" s="8">
        <v>80053</v>
      </c>
      <c r="C113" s="17">
        <v>324</v>
      </c>
      <c r="D113" s="7" t="s">
        <v>250</v>
      </c>
      <c r="E113" s="7" t="s">
        <v>241</v>
      </c>
      <c r="F113" s="44">
        <v>1383</v>
      </c>
      <c r="G113" s="24">
        <f t="shared" si="10"/>
        <v>324</v>
      </c>
      <c r="I113" s="21">
        <f t="shared" si="9"/>
        <v>0</v>
      </c>
    </row>
    <row r="114" spans="1:10" x14ac:dyDescent="0.2">
      <c r="A114" s="1" t="s">
        <v>9</v>
      </c>
      <c r="B114" s="8">
        <v>81000</v>
      </c>
      <c r="C114" s="17">
        <v>152</v>
      </c>
      <c r="D114" s="7" t="s">
        <v>250</v>
      </c>
      <c r="E114" s="7" t="s">
        <v>241</v>
      </c>
      <c r="F114" s="44">
        <v>1531</v>
      </c>
      <c r="G114" s="24">
        <f t="shared" si="10"/>
        <v>152</v>
      </c>
      <c r="I114" s="21">
        <f t="shared" si="9"/>
        <v>0</v>
      </c>
    </row>
    <row r="115" spans="1:10" x14ac:dyDescent="0.2">
      <c r="A115" s="1" t="s">
        <v>42</v>
      </c>
      <c r="B115" s="8">
        <v>82248</v>
      </c>
      <c r="C115" s="17">
        <v>62</v>
      </c>
      <c r="D115" s="7" t="s">
        <v>250</v>
      </c>
      <c r="E115" s="7" t="s">
        <v>241</v>
      </c>
      <c r="F115" s="44">
        <v>249</v>
      </c>
      <c r="G115" s="24">
        <f t="shared" si="10"/>
        <v>62</v>
      </c>
      <c r="I115" s="21">
        <f t="shared" si="9"/>
        <v>0</v>
      </c>
    </row>
    <row r="116" spans="1:10" x14ac:dyDescent="0.2">
      <c r="A116" s="1" t="s">
        <v>43</v>
      </c>
      <c r="B116" s="8">
        <v>82565</v>
      </c>
      <c r="C116" s="17">
        <v>290</v>
      </c>
      <c r="D116" s="7" t="s">
        <v>250</v>
      </c>
      <c r="E116" s="7" t="s">
        <v>241</v>
      </c>
      <c r="F116" s="44">
        <v>306</v>
      </c>
      <c r="G116" s="24">
        <f t="shared" si="10"/>
        <v>290</v>
      </c>
      <c r="I116" s="21">
        <f t="shared" si="9"/>
        <v>0</v>
      </c>
    </row>
    <row r="117" spans="1:10" x14ac:dyDescent="0.2">
      <c r="A117" s="1" t="s">
        <v>44</v>
      </c>
      <c r="B117" s="8">
        <v>80162</v>
      </c>
      <c r="C117" s="17">
        <v>290</v>
      </c>
      <c r="D117" s="7" t="s">
        <v>250</v>
      </c>
      <c r="E117" s="7" t="s">
        <v>241</v>
      </c>
      <c r="F117" s="44">
        <v>477</v>
      </c>
      <c r="G117" s="24">
        <f t="shared" si="10"/>
        <v>290</v>
      </c>
      <c r="I117" s="21">
        <f t="shared" si="9"/>
        <v>0</v>
      </c>
    </row>
    <row r="118" spans="1:10" x14ac:dyDescent="0.2">
      <c r="A118" s="1" t="s">
        <v>45</v>
      </c>
      <c r="B118" s="8">
        <v>80185</v>
      </c>
      <c r="C118" s="17">
        <v>310</v>
      </c>
      <c r="D118" s="7" t="s">
        <v>250</v>
      </c>
      <c r="E118" s="7" t="s">
        <v>241</v>
      </c>
      <c r="F118" s="44">
        <v>868</v>
      </c>
      <c r="G118" s="24">
        <f t="shared" si="10"/>
        <v>310</v>
      </c>
      <c r="I118" s="21">
        <f t="shared" si="9"/>
        <v>0</v>
      </c>
    </row>
    <row r="119" spans="1:10" x14ac:dyDescent="0.2">
      <c r="A119" s="1" t="s">
        <v>46</v>
      </c>
      <c r="B119" s="8">
        <v>82947</v>
      </c>
      <c r="C119" s="17">
        <v>210</v>
      </c>
      <c r="D119" s="7" t="s">
        <v>250</v>
      </c>
      <c r="E119" s="7" t="s">
        <v>241</v>
      </c>
      <c r="F119" s="44">
        <v>1527</v>
      </c>
      <c r="G119" s="24">
        <f t="shared" si="10"/>
        <v>210</v>
      </c>
      <c r="I119" s="21">
        <f t="shared" ref="I119:I135" si="11">(+G119-C119)/C119</f>
        <v>0</v>
      </c>
    </row>
    <row r="120" spans="1:10" x14ac:dyDescent="0.2">
      <c r="A120" s="1" t="s">
        <v>47</v>
      </c>
      <c r="B120" s="8">
        <v>80178</v>
      </c>
      <c r="C120" s="17">
        <v>310</v>
      </c>
      <c r="D120" s="7" t="s">
        <v>250</v>
      </c>
      <c r="E120" s="7" t="s">
        <v>241</v>
      </c>
      <c r="F120" s="44">
        <v>724</v>
      </c>
      <c r="G120" s="24">
        <f t="shared" si="10"/>
        <v>310</v>
      </c>
      <c r="I120" s="21">
        <f t="shared" si="11"/>
        <v>0</v>
      </c>
    </row>
    <row r="121" spans="1:10" x14ac:dyDescent="0.2">
      <c r="A121" s="1" t="s">
        <v>48</v>
      </c>
      <c r="B121" s="8">
        <v>80170</v>
      </c>
      <c r="C121" s="17">
        <v>290</v>
      </c>
      <c r="D121" s="7" t="s">
        <v>250</v>
      </c>
      <c r="E121" s="7" t="s">
        <v>241</v>
      </c>
      <c r="F121" s="44">
        <v>543</v>
      </c>
      <c r="G121" s="24">
        <f t="shared" si="10"/>
        <v>290</v>
      </c>
      <c r="I121" s="21">
        <f t="shared" si="11"/>
        <v>0</v>
      </c>
    </row>
    <row r="122" spans="1:10" x14ac:dyDescent="0.2">
      <c r="A122" s="1" t="s">
        <v>49</v>
      </c>
      <c r="B122" s="8">
        <v>80198</v>
      </c>
      <c r="C122" s="17">
        <v>348</v>
      </c>
      <c r="D122" s="7" t="s">
        <v>250</v>
      </c>
      <c r="E122" s="7" t="s">
        <v>241</v>
      </c>
      <c r="F122" s="44">
        <v>1440</v>
      </c>
      <c r="G122" s="24">
        <f t="shared" si="10"/>
        <v>348</v>
      </c>
      <c r="I122" s="21">
        <f t="shared" si="11"/>
        <v>0</v>
      </c>
      <c r="J122" s="10" t="s">
        <v>94</v>
      </c>
    </row>
    <row r="123" spans="1:10" x14ac:dyDescent="0.2">
      <c r="A123" s="1" t="s">
        <v>50</v>
      </c>
      <c r="B123" s="8">
        <v>84443</v>
      </c>
      <c r="C123" s="17">
        <v>305</v>
      </c>
      <c r="D123" s="7" t="s">
        <v>250</v>
      </c>
      <c r="E123" s="7" t="s">
        <v>241</v>
      </c>
      <c r="F123" s="44">
        <v>1444</v>
      </c>
      <c r="G123" s="24">
        <f t="shared" si="10"/>
        <v>305</v>
      </c>
      <c r="I123" s="21">
        <f t="shared" si="11"/>
        <v>0</v>
      </c>
    </row>
    <row r="124" spans="1:10" x14ac:dyDescent="0.2">
      <c r="A124" s="1" t="s">
        <v>51</v>
      </c>
      <c r="B124" s="8">
        <v>84450</v>
      </c>
      <c r="C124" s="17">
        <v>85</v>
      </c>
      <c r="D124" s="7" t="s">
        <v>250</v>
      </c>
      <c r="E124" s="7" t="s">
        <v>241</v>
      </c>
      <c r="F124" s="44">
        <v>210</v>
      </c>
      <c r="G124" s="24">
        <f t="shared" si="10"/>
        <v>85</v>
      </c>
      <c r="I124" s="21">
        <f t="shared" si="11"/>
        <v>0</v>
      </c>
    </row>
    <row r="125" spans="1:10" x14ac:dyDescent="0.2">
      <c r="A125" s="1" t="s">
        <v>52</v>
      </c>
      <c r="B125" s="8">
        <v>84540</v>
      </c>
      <c r="C125" s="17">
        <v>79</v>
      </c>
      <c r="D125" s="7" t="s">
        <v>250</v>
      </c>
      <c r="E125" s="7" t="s">
        <v>241</v>
      </c>
      <c r="F125" s="44">
        <v>1505</v>
      </c>
      <c r="G125" s="24">
        <f t="shared" si="10"/>
        <v>79</v>
      </c>
      <c r="I125" s="21">
        <f t="shared" si="11"/>
        <v>0</v>
      </c>
    </row>
    <row r="126" spans="1:10" x14ac:dyDescent="0.2">
      <c r="A126" s="1" t="s">
        <v>53</v>
      </c>
      <c r="B126" s="8">
        <v>85027</v>
      </c>
      <c r="C126" s="17">
        <v>200</v>
      </c>
      <c r="D126" s="7" t="s">
        <v>250</v>
      </c>
      <c r="E126" s="7" t="s">
        <v>241</v>
      </c>
      <c r="F126" s="44">
        <v>1570</v>
      </c>
      <c r="G126" s="24">
        <f t="shared" si="10"/>
        <v>200</v>
      </c>
      <c r="I126" s="21">
        <f t="shared" si="11"/>
        <v>0</v>
      </c>
    </row>
    <row r="127" spans="1:10" x14ac:dyDescent="0.2">
      <c r="A127" s="1" t="s">
        <v>54</v>
      </c>
      <c r="B127" s="8">
        <v>85025</v>
      </c>
      <c r="C127" s="17">
        <v>230</v>
      </c>
      <c r="D127" s="7" t="s">
        <v>250</v>
      </c>
      <c r="E127" s="7" t="s">
        <v>241</v>
      </c>
      <c r="F127" s="44"/>
      <c r="G127" s="24">
        <f t="shared" si="10"/>
        <v>230</v>
      </c>
      <c r="I127" s="21">
        <f t="shared" si="11"/>
        <v>0</v>
      </c>
    </row>
    <row r="128" spans="1:10" x14ac:dyDescent="0.2">
      <c r="A128" s="1" t="s">
        <v>55</v>
      </c>
      <c r="B128" s="8">
        <v>85610</v>
      </c>
      <c r="C128" s="17">
        <v>85</v>
      </c>
      <c r="D128" s="7" t="s">
        <v>250</v>
      </c>
      <c r="E128" s="7" t="s">
        <v>241</v>
      </c>
      <c r="F128" s="44">
        <v>931</v>
      </c>
      <c r="G128" s="24">
        <f t="shared" si="10"/>
        <v>85</v>
      </c>
      <c r="I128" s="21">
        <f t="shared" si="11"/>
        <v>0</v>
      </c>
    </row>
    <row r="129" spans="1:10" x14ac:dyDescent="0.2">
      <c r="A129" s="1" t="s">
        <v>56</v>
      </c>
      <c r="B129" s="8">
        <v>86762</v>
      </c>
      <c r="C129" s="17">
        <v>119</v>
      </c>
      <c r="D129" s="7" t="s">
        <v>250</v>
      </c>
      <c r="E129" s="7" t="s">
        <v>241</v>
      </c>
      <c r="F129" s="44">
        <v>1349</v>
      </c>
      <c r="G129" s="24">
        <f t="shared" si="10"/>
        <v>119</v>
      </c>
      <c r="I129" s="21">
        <f t="shared" si="11"/>
        <v>0</v>
      </c>
    </row>
    <row r="130" spans="1:10" x14ac:dyDescent="0.2">
      <c r="A130" s="1" t="s">
        <v>57</v>
      </c>
      <c r="B130" s="8">
        <v>86920</v>
      </c>
      <c r="C130" s="17">
        <v>78</v>
      </c>
      <c r="D130" s="7" t="s">
        <v>249</v>
      </c>
      <c r="E130" s="7" t="s">
        <v>244</v>
      </c>
      <c r="F130" s="44">
        <v>170</v>
      </c>
      <c r="G130" s="24">
        <f t="shared" si="10"/>
        <v>78</v>
      </c>
      <c r="I130" s="21">
        <f t="shared" si="11"/>
        <v>0</v>
      </c>
    </row>
    <row r="131" spans="1:10" x14ac:dyDescent="0.2">
      <c r="A131" s="1" t="s">
        <v>58</v>
      </c>
      <c r="B131" s="8">
        <v>86592</v>
      </c>
      <c r="C131" s="17">
        <v>85</v>
      </c>
      <c r="D131" s="7" t="s">
        <v>250</v>
      </c>
      <c r="E131" s="7" t="s">
        <v>241</v>
      </c>
      <c r="F131" s="44">
        <v>1337</v>
      </c>
      <c r="G131" s="24">
        <f t="shared" si="10"/>
        <v>85</v>
      </c>
      <c r="I131" s="21">
        <f t="shared" si="11"/>
        <v>0</v>
      </c>
    </row>
    <row r="132" spans="1:10" x14ac:dyDescent="0.2">
      <c r="A132" s="1" t="s">
        <v>59</v>
      </c>
      <c r="B132" s="8">
        <v>87040</v>
      </c>
      <c r="C132" s="17">
        <v>288</v>
      </c>
      <c r="D132" s="7" t="s">
        <v>248</v>
      </c>
      <c r="E132" s="7" t="s">
        <v>241</v>
      </c>
      <c r="F132" s="44">
        <v>14</v>
      </c>
      <c r="G132" s="24">
        <f t="shared" si="10"/>
        <v>288</v>
      </c>
      <c r="I132" s="21">
        <f t="shared" si="11"/>
        <v>0</v>
      </c>
    </row>
    <row r="133" spans="1:10" x14ac:dyDescent="0.2">
      <c r="A133" s="1" t="s">
        <v>60</v>
      </c>
      <c r="B133" s="8">
        <v>87070</v>
      </c>
      <c r="C133" s="17">
        <v>274</v>
      </c>
      <c r="D133" s="7" t="s">
        <v>248</v>
      </c>
      <c r="E133" s="7" t="s">
        <v>241</v>
      </c>
      <c r="F133" s="44">
        <v>15</v>
      </c>
      <c r="G133" s="24">
        <f t="shared" si="10"/>
        <v>274</v>
      </c>
      <c r="I133" s="21">
        <f t="shared" si="11"/>
        <v>0</v>
      </c>
    </row>
    <row r="134" spans="1:10" x14ac:dyDescent="0.2">
      <c r="A134" s="1" t="s">
        <v>61</v>
      </c>
      <c r="B134" s="8">
        <v>87086</v>
      </c>
      <c r="C134" s="17">
        <v>78</v>
      </c>
      <c r="D134" s="7" t="s">
        <v>248</v>
      </c>
      <c r="E134" s="7" t="s">
        <v>241</v>
      </c>
      <c r="F134" s="44">
        <v>93</v>
      </c>
      <c r="G134" s="24">
        <f t="shared" si="10"/>
        <v>78</v>
      </c>
      <c r="I134" s="21">
        <f t="shared" si="11"/>
        <v>0</v>
      </c>
    </row>
    <row r="135" spans="1:10" x14ac:dyDescent="0.2">
      <c r="A135" s="1" t="s">
        <v>62</v>
      </c>
      <c r="B135" s="8">
        <v>87184</v>
      </c>
      <c r="C135" s="17">
        <v>162</v>
      </c>
      <c r="D135" s="7" t="s">
        <v>248</v>
      </c>
      <c r="E135" s="7" t="s">
        <v>241</v>
      </c>
      <c r="F135" s="44">
        <v>53</v>
      </c>
      <c r="G135" s="24">
        <f t="shared" si="10"/>
        <v>162</v>
      </c>
      <c r="I135" s="21">
        <f t="shared" si="11"/>
        <v>0</v>
      </c>
    </row>
    <row r="136" spans="1:10" x14ac:dyDescent="0.2">
      <c r="B136" s="8" t="s">
        <v>94</v>
      </c>
      <c r="C136" s="17" t="s">
        <v>94</v>
      </c>
      <c r="D136" s="7"/>
      <c r="E136" s="7"/>
      <c r="F136" s="44"/>
      <c r="G136" s="24" t="s">
        <v>94</v>
      </c>
    </row>
    <row r="137" spans="1:10" s="32" customFormat="1" x14ac:dyDescent="0.2">
      <c r="A137" s="29" t="s">
        <v>63</v>
      </c>
      <c r="B137" s="31"/>
      <c r="C137" s="25" t="s">
        <v>94</v>
      </c>
      <c r="D137" s="33"/>
      <c r="E137" s="33"/>
      <c r="F137" s="46"/>
      <c r="G137" s="34" t="s">
        <v>94</v>
      </c>
      <c r="H137" s="31"/>
      <c r="I137" s="31"/>
      <c r="J137" s="31"/>
    </row>
    <row r="138" spans="1:10" s="32" customFormat="1" hidden="1" x14ac:dyDescent="0.2">
      <c r="B138" s="31"/>
      <c r="C138" s="25" t="s">
        <v>94</v>
      </c>
      <c r="D138" s="33"/>
      <c r="E138" s="33"/>
      <c r="F138" s="46"/>
      <c r="G138" s="34" t="s">
        <v>94</v>
      </c>
      <c r="H138" s="31"/>
      <c r="I138" s="31"/>
      <c r="J138" s="31"/>
    </row>
    <row r="139" spans="1:10" s="32" customFormat="1" x14ac:dyDescent="0.2">
      <c r="A139" s="32" t="s">
        <v>96</v>
      </c>
      <c r="B139" s="31">
        <v>88300</v>
      </c>
      <c r="C139" s="25">
        <v>81</v>
      </c>
      <c r="D139" s="33" t="s">
        <v>242</v>
      </c>
      <c r="E139" s="33" t="s">
        <v>243</v>
      </c>
      <c r="F139" s="46">
        <v>14</v>
      </c>
      <c r="G139" s="24">
        <f t="shared" ref="G139:G140" si="12">SUM(C139*1)</f>
        <v>81</v>
      </c>
      <c r="H139" s="31"/>
      <c r="I139" s="36">
        <f>(+G139-C139)/C139</f>
        <v>0</v>
      </c>
      <c r="J139" s="31" t="s">
        <v>94</v>
      </c>
    </row>
    <row r="140" spans="1:10" s="32" customFormat="1" x14ac:dyDescent="0.2">
      <c r="A140" s="32" t="s">
        <v>95</v>
      </c>
      <c r="B140" s="31">
        <v>88305</v>
      </c>
      <c r="C140" s="25">
        <v>200</v>
      </c>
      <c r="D140" s="33" t="s">
        <v>242</v>
      </c>
      <c r="E140" s="33" t="s">
        <v>243</v>
      </c>
      <c r="F140" s="46">
        <v>20</v>
      </c>
      <c r="G140" s="24">
        <f t="shared" si="12"/>
        <v>200</v>
      </c>
      <c r="H140" s="31"/>
      <c r="I140" s="36">
        <f>(+G140-C140)/C140</f>
        <v>0</v>
      </c>
      <c r="J140" s="31" t="s">
        <v>94</v>
      </c>
    </row>
    <row r="141" spans="1:10" s="32" customFormat="1" x14ac:dyDescent="0.2">
      <c r="B141" s="31"/>
      <c r="C141" s="25" t="s">
        <v>94</v>
      </c>
      <c r="D141" s="33"/>
      <c r="E141" s="33"/>
      <c r="F141" s="46"/>
      <c r="G141" s="34" t="s">
        <v>94</v>
      </c>
      <c r="H141" s="31"/>
      <c r="I141" s="31"/>
      <c r="J141" s="31"/>
    </row>
    <row r="142" spans="1:10" s="32" customFormat="1" x14ac:dyDescent="0.2">
      <c r="A142" s="29" t="s">
        <v>215</v>
      </c>
      <c r="B142" s="31"/>
      <c r="C142" s="25" t="s">
        <v>94</v>
      </c>
      <c r="D142" s="33"/>
      <c r="E142" s="33"/>
      <c r="F142" s="46"/>
      <c r="G142" s="34" t="s">
        <v>94</v>
      </c>
      <c r="H142" s="31"/>
      <c r="I142" s="31"/>
      <c r="J142" s="31"/>
    </row>
    <row r="143" spans="1:10" s="32" customFormat="1" hidden="1" x14ac:dyDescent="0.2">
      <c r="B143" s="31"/>
      <c r="C143" s="25" t="s">
        <v>94</v>
      </c>
      <c r="D143" s="33"/>
      <c r="E143" s="33"/>
      <c r="F143" s="46"/>
      <c r="G143" s="34" t="s">
        <v>94</v>
      </c>
      <c r="H143" s="31"/>
      <c r="I143" s="31"/>
      <c r="J143" s="31"/>
    </row>
    <row r="144" spans="1:10" s="32" customFormat="1" x14ac:dyDescent="0.2">
      <c r="A144" s="32" t="s">
        <v>64</v>
      </c>
      <c r="B144" s="31">
        <v>76770</v>
      </c>
      <c r="C144" s="25">
        <v>838</v>
      </c>
      <c r="D144" s="33" t="s">
        <v>246</v>
      </c>
      <c r="E144" s="33" t="s">
        <v>239</v>
      </c>
      <c r="F144" s="46">
        <v>1559</v>
      </c>
      <c r="G144" s="34">
        <f t="shared" ref="G144:G147" si="13">ROUND( (+C144*1.17),0)</f>
        <v>980</v>
      </c>
      <c r="H144" s="31"/>
      <c r="I144" s="36">
        <f>(+G144-C144)/C144</f>
        <v>0.16945107398568018</v>
      </c>
      <c r="J144" s="31" t="s">
        <v>94</v>
      </c>
    </row>
    <row r="145" spans="1:12" s="32" customFormat="1" x14ac:dyDescent="0.2">
      <c r="A145" s="32" t="s">
        <v>65</v>
      </c>
      <c r="B145" s="31">
        <v>76810</v>
      </c>
      <c r="C145" s="25">
        <v>549</v>
      </c>
      <c r="D145" s="33" t="s">
        <v>246</v>
      </c>
      <c r="E145" s="33" t="s">
        <v>239</v>
      </c>
      <c r="F145" s="46">
        <v>1623</v>
      </c>
      <c r="G145" s="34">
        <f t="shared" si="13"/>
        <v>642</v>
      </c>
      <c r="H145" s="31"/>
      <c r="I145" s="36">
        <f>(+G145-C145)/C145</f>
        <v>0.16939890710382513</v>
      </c>
      <c r="J145" s="31"/>
    </row>
    <row r="146" spans="1:12" s="32" customFormat="1" ht="15.75" customHeight="1" x14ac:dyDescent="0.2">
      <c r="A146" s="32" t="s">
        <v>66</v>
      </c>
      <c r="B146" s="31">
        <v>76856</v>
      </c>
      <c r="C146" s="25">
        <v>830</v>
      </c>
      <c r="D146" s="33" t="s">
        <v>246</v>
      </c>
      <c r="E146" s="33" t="s">
        <v>239</v>
      </c>
      <c r="F146" s="46">
        <v>3768</v>
      </c>
      <c r="G146" s="34">
        <f t="shared" si="13"/>
        <v>971</v>
      </c>
      <c r="H146" s="31"/>
      <c r="I146" s="36">
        <f>(+G146-C146)/C146</f>
        <v>0.16987951807228915</v>
      </c>
      <c r="J146" s="31"/>
    </row>
    <row r="147" spans="1:12" s="32" customFormat="1" ht="17.25" customHeight="1" x14ac:dyDescent="0.2">
      <c r="A147" s="32" t="s">
        <v>136</v>
      </c>
      <c r="B147" s="31">
        <v>93307</v>
      </c>
      <c r="C147" s="25">
        <v>1894</v>
      </c>
      <c r="D147" s="33" t="s">
        <v>246</v>
      </c>
      <c r="E147" s="33" t="s">
        <v>239</v>
      </c>
      <c r="F147" s="46">
        <v>233</v>
      </c>
      <c r="G147" s="34">
        <f t="shared" si="13"/>
        <v>2216</v>
      </c>
      <c r="H147" s="31"/>
      <c r="I147" s="36">
        <f>(+G147-C147)/C147</f>
        <v>0.1700105596620908</v>
      </c>
      <c r="J147" s="31"/>
    </row>
    <row r="148" spans="1:12" x14ac:dyDescent="0.2">
      <c r="B148" s="31"/>
      <c r="C148" s="17" t="s">
        <v>94</v>
      </c>
      <c r="D148" s="7"/>
      <c r="E148" s="7"/>
      <c r="F148" s="44"/>
      <c r="G148" s="24" t="s">
        <v>94</v>
      </c>
    </row>
    <row r="149" spans="1:12" hidden="1" x14ac:dyDescent="0.2">
      <c r="B149" s="8"/>
      <c r="C149" s="17" t="s">
        <v>94</v>
      </c>
      <c r="D149" s="7"/>
      <c r="E149" s="7"/>
      <c r="F149" s="44"/>
      <c r="G149" s="24" t="s">
        <v>94</v>
      </c>
    </row>
    <row r="150" spans="1:12" x14ac:dyDescent="0.2">
      <c r="A150" s="2" t="s">
        <v>67</v>
      </c>
      <c r="B150" s="8"/>
      <c r="C150" s="17" t="s">
        <v>94</v>
      </c>
      <c r="D150" s="7"/>
      <c r="E150" s="7"/>
      <c r="F150" s="44"/>
      <c r="G150" s="24" t="s">
        <v>94</v>
      </c>
    </row>
    <row r="151" spans="1:12" s="32" customFormat="1" x14ac:dyDescent="0.2">
      <c r="A151" s="32" t="s">
        <v>197</v>
      </c>
      <c r="B151" s="31">
        <v>93005</v>
      </c>
      <c r="C151" s="25">
        <v>692</v>
      </c>
      <c r="D151" s="33" t="s">
        <v>246</v>
      </c>
      <c r="E151" s="33" t="s">
        <v>239</v>
      </c>
      <c r="F151" s="46">
        <v>239</v>
      </c>
      <c r="G151" s="34">
        <v>692</v>
      </c>
      <c r="H151" s="31"/>
      <c r="I151" s="36">
        <f>(+G151-C151)/C151</f>
        <v>0</v>
      </c>
      <c r="J151" s="31"/>
    </row>
    <row r="152" spans="1:12" s="32" customFormat="1" ht="15.75" customHeight="1" x14ac:dyDescent="0.2">
      <c r="A152" s="32" t="s">
        <v>68</v>
      </c>
      <c r="B152" s="41">
        <v>93010</v>
      </c>
      <c r="C152" s="25">
        <v>692</v>
      </c>
      <c r="D152" s="33" t="s">
        <v>246</v>
      </c>
      <c r="E152" s="33" t="s">
        <v>239</v>
      </c>
      <c r="F152" s="46"/>
      <c r="G152" s="34">
        <f t="shared" ref="G152:G154" si="14">ROUND( (+C152*1.17),0)</f>
        <v>810</v>
      </c>
      <c r="H152" s="31"/>
      <c r="I152" s="36">
        <f>(+G152-C152)/C152</f>
        <v>0.17052023121387283</v>
      </c>
      <c r="J152" s="31" t="s">
        <v>94</v>
      </c>
      <c r="L152" s="32" t="s">
        <v>94</v>
      </c>
    </row>
    <row r="153" spans="1:12" s="32" customFormat="1" ht="15.75" customHeight="1" x14ac:dyDescent="0.2">
      <c r="A153" s="32" t="s">
        <v>133</v>
      </c>
      <c r="B153" s="31">
        <v>93017</v>
      </c>
      <c r="C153" s="25">
        <v>1546</v>
      </c>
      <c r="D153" s="33" t="s">
        <v>246</v>
      </c>
      <c r="E153" s="33" t="s">
        <v>239</v>
      </c>
      <c r="F153" s="46">
        <v>87</v>
      </c>
      <c r="G153" s="34">
        <f t="shared" si="14"/>
        <v>1809</v>
      </c>
      <c r="H153" s="31"/>
      <c r="I153" s="36">
        <f>(+G153-C153)/C153</f>
        <v>0.17011642949547218</v>
      </c>
      <c r="J153" s="31"/>
    </row>
    <row r="154" spans="1:12" ht="15.75" customHeight="1" x14ac:dyDescent="0.2">
      <c r="A154" s="1" t="s">
        <v>69</v>
      </c>
      <c r="B154" s="8">
        <v>95819</v>
      </c>
      <c r="C154" s="17">
        <v>2556</v>
      </c>
      <c r="D154" s="33" t="s">
        <v>246</v>
      </c>
      <c r="E154" s="33" t="s">
        <v>239</v>
      </c>
      <c r="F154" s="44">
        <v>84</v>
      </c>
      <c r="G154" s="24">
        <f t="shared" si="14"/>
        <v>2991</v>
      </c>
      <c r="I154" s="21">
        <f>(+G154-C154)/C154</f>
        <v>0.17018779342723006</v>
      </c>
    </row>
    <row r="155" spans="1:12" x14ac:dyDescent="0.2">
      <c r="B155" s="8"/>
      <c r="C155" s="17" t="s">
        <v>94</v>
      </c>
      <c r="D155" s="7"/>
      <c r="E155" s="7"/>
      <c r="F155" s="44"/>
      <c r="G155" s="24" t="s">
        <v>94</v>
      </c>
    </row>
    <row r="156" spans="1:12" x14ac:dyDescent="0.2">
      <c r="A156" s="2" t="s">
        <v>116</v>
      </c>
      <c r="B156" s="8"/>
      <c r="C156" s="17" t="s">
        <v>94</v>
      </c>
      <c r="D156" s="7"/>
      <c r="E156" s="7"/>
      <c r="F156" s="44"/>
      <c r="G156" s="24" t="s">
        <v>94</v>
      </c>
    </row>
    <row r="157" spans="1:12" hidden="1" x14ac:dyDescent="0.2">
      <c r="B157" s="8"/>
      <c r="C157" s="17" t="s">
        <v>94</v>
      </c>
      <c r="D157" s="7"/>
      <c r="E157" s="7"/>
      <c r="F157" s="44"/>
      <c r="G157" s="24" t="s">
        <v>94</v>
      </c>
    </row>
    <row r="158" spans="1:12" x14ac:dyDescent="0.2">
      <c r="A158" s="1" t="s">
        <v>117</v>
      </c>
      <c r="B158" s="8"/>
      <c r="C158" s="17">
        <v>2997</v>
      </c>
      <c r="D158" s="7" t="s">
        <v>245</v>
      </c>
      <c r="E158" s="7" t="s">
        <v>247</v>
      </c>
      <c r="F158" s="44">
        <v>1032</v>
      </c>
      <c r="G158" s="24">
        <f t="shared" ref="G158:G163" si="15">ROUND( (+C158*1.17),0)</f>
        <v>3506</v>
      </c>
      <c r="I158" s="21">
        <f t="shared" ref="I158:I163" si="16">(+G158-C158)/C158</f>
        <v>0.16983650316983651</v>
      </c>
    </row>
    <row r="159" spans="1:12" x14ac:dyDescent="0.2">
      <c r="A159" s="1" t="s">
        <v>118</v>
      </c>
      <c r="B159" s="8"/>
      <c r="C159" s="17">
        <v>4116</v>
      </c>
      <c r="D159" s="7" t="s">
        <v>245</v>
      </c>
      <c r="E159" s="7" t="s">
        <v>247</v>
      </c>
      <c r="F159" s="44">
        <v>1021</v>
      </c>
      <c r="G159" s="24">
        <f t="shared" si="15"/>
        <v>4816</v>
      </c>
      <c r="I159" s="21">
        <f t="shared" si="16"/>
        <v>0.17006802721088435</v>
      </c>
    </row>
    <row r="160" spans="1:12" x14ac:dyDescent="0.2">
      <c r="A160" s="1" t="s">
        <v>119</v>
      </c>
      <c r="B160" s="8"/>
      <c r="C160" s="17">
        <v>5192</v>
      </c>
      <c r="D160" s="7" t="s">
        <v>245</v>
      </c>
      <c r="E160" s="7" t="s">
        <v>247</v>
      </c>
      <c r="F160" s="44">
        <v>1027</v>
      </c>
      <c r="G160" s="24">
        <f t="shared" si="15"/>
        <v>6075</v>
      </c>
      <c r="I160" s="21">
        <f t="shared" si="16"/>
        <v>0.1700693374422188</v>
      </c>
    </row>
    <row r="161" spans="1:10" x14ac:dyDescent="0.2">
      <c r="A161" s="1" t="s">
        <v>120</v>
      </c>
      <c r="B161" s="8"/>
      <c r="C161" s="17">
        <v>3492</v>
      </c>
      <c r="D161" s="7" t="s">
        <v>245</v>
      </c>
      <c r="E161" s="7" t="s">
        <v>247</v>
      </c>
      <c r="F161" s="44">
        <v>1022</v>
      </c>
      <c r="G161" s="24">
        <f t="shared" si="15"/>
        <v>4086</v>
      </c>
      <c r="I161" s="21">
        <f t="shared" si="16"/>
        <v>0.17010309278350516</v>
      </c>
    </row>
    <row r="162" spans="1:10" x14ac:dyDescent="0.2">
      <c r="A162" s="1" t="s">
        <v>130</v>
      </c>
      <c r="B162" s="8"/>
      <c r="C162" s="17">
        <v>347</v>
      </c>
      <c r="D162" s="7" t="s">
        <v>245</v>
      </c>
      <c r="E162" s="7" t="s">
        <v>247</v>
      </c>
      <c r="F162" s="44">
        <v>1037</v>
      </c>
      <c r="G162" s="24">
        <f t="shared" si="15"/>
        <v>406</v>
      </c>
      <c r="I162" s="21">
        <f t="shared" si="16"/>
        <v>0.17002881844380405</v>
      </c>
    </row>
    <row r="163" spans="1:10" x14ac:dyDescent="0.2">
      <c r="A163" s="1" t="s">
        <v>131</v>
      </c>
      <c r="B163" s="8"/>
      <c r="C163" s="17">
        <v>315</v>
      </c>
      <c r="D163" s="7" t="s">
        <v>245</v>
      </c>
      <c r="E163" s="7" t="s">
        <v>247</v>
      </c>
      <c r="F163" s="44">
        <v>1033</v>
      </c>
      <c r="G163" s="24">
        <f t="shared" si="15"/>
        <v>369</v>
      </c>
      <c r="I163" s="21">
        <f t="shared" si="16"/>
        <v>0.17142857142857143</v>
      </c>
    </row>
    <row r="164" spans="1:10" x14ac:dyDescent="0.2">
      <c r="B164" s="8"/>
      <c r="C164" s="17" t="s">
        <v>94</v>
      </c>
      <c r="D164" s="7"/>
      <c r="E164" s="7"/>
      <c r="F164" s="44"/>
      <c r="G164" s="24" t="s">
        <v>94</v>
      </c>
    </row>
    <row r="165" spans="1:10" x14ac:dyDescent="0.2">
      <c r="A165" s="2" t="s">
        <v>70</v>
      </c>
      <c r="B165" s="8"/>
      <c r="C165" s="17" t="s">
        <v>94</v>
      </c>
      <c r="D165" s="7"/>
      <c r="E165" s="7"/>
      <c r="F165" s="44"/>
      <c r="G165" s="24" t="s">
        <v>94</v>
      </c>
    </row>
    <row r="166" spans="1:10" hidden="1" x14ac:dyDescent="0.2">
      <c r="B166" s="8"/>
      <c r="C166" s="17" t="s">
        <v>94</v>
      </c>
      <c r="D166" s="7"/>
      <c r="E166" s="7"/>
      <c r="F166" s="44"/>
      <c r="G166" s="24" t="s">
        <v>94</v>
      </c>
    </row>
    <row r="167" spans="1:10" x14ac:dyDescent="0.2">
      <c r="A167" s="1" t="s">
        <v>71</v>
      </c>
      <c r="B167" s="8">
        <v>82803</v>
      </c>
      <c r="C167" s="17">
        <v>494</v>
      </c>
      <c r="D167" s="7" t="s">
        <v>246</v>
      </c>
      <c r="E167" s="7" t="s">
        <v>239</v>
      </c>
      <c r="F167" s="44">
        <v>1061</v>
      </c>
      <c r="G167" s="24">
        <f>ROUND( (+C167*1.17),0)</f>
        <v>578</v>
      </c>
      <c r="I167" s="21">
        <f>(+G167-C167)/C167</f>
        <v>0.17004048582995951</v>
      </c>
    </row>
    <row r="168" spans="1:10" x14ac:dyDescent="0.2">
      <c r="B168" s="8"/>
      <c r="C168" s="17" t="s">
        <v>94</v>
      </c>
      <c r="D168" s="7"/>
      <c r="E168" s="7"/>
      <c r="F168" s="44"/>
      <c r="G168" s="24" t="s">
        <v>94</v>
      </c>
    </row>
    <row r="169" spans="1:10" x14ac:dyDescent="0.2">
      <c r="A169" s="2" t="s">
        <v>72</v>
      </c>
      <c r="B169" s="8"/>
      <c r="C169" s="17" t="s">
        <v>94</v>
      </c>
      <c r="D169" s="7"/>
      <c r="E169" s="7"/>
      <c r="F169" s="44"/>
      <c r="G169" s="24" t="s">
        <v>94</v>
      </c>
    </row>
    <row r="170" spans="1:10" hidden="1" x14ac:dyDescent="0.2">
      <c r="B170" s="8"/>
      <c r="C170" s="17" t="s">
        <v>94</v>
      </c>
      <c r="D170" s="7"/>
      <c r="E170" s="7"/>
      <c r="F170" s="44"/>
      <c r="G170" s="24" t="s">
        <v>94</v>
      </c>
      <c r="J170" s="7" t="s">
        <v>94</v>
      </c>
    </row>
    <row r="171" spans="1:10" x14ac:dyDescent="0.2">
      <c r="A171" s="1" t="s">
        <v>129</v>
      </c>
      <c r="B171" s="8">
        <v>97110</v>
      </c>
      <c r="C171" s="17">
        <v>256</v>
      </c>
      <c r="D171" s="7" t="s">
        <v>245</v>
      </c>
      <c r="E171" s="7" t="s">
        <v>247</v>
      </c>
      <c r="F171" s="44">
        <v>1132</v>
      </c>
      <c r="G171" s="24">
        <f t="shared" ref="G171:G173" si="17">ROUND( (+C171*1.17),0)</f>
        <v>300</v>
      </c>
      <c r="I171" s="21">
        <f>(+G171-C171)/C171</f>
        <v>0.171875</v>
      </c>
    </row>
    <row r="172" spans="1:10" x14ac:dyDescent="0.2">
      <c r="A172" s="1" t="s">
        <v>134</v>
      </c>
      <c r="B172" s="8">
        <v>97004</v>
      </c>
      <c r="C172" s="17">
        <v>319</v>
      </c>
      <c r="D172" s="7" t="s">
        <v>245</v>
      </c>
      <c r="E172" s="7" t="s">
        <v>247</v>
      </c>
      <c r="F172" s="44">
        <v>1122</v>
      </c>
      <c r="G172" s="24">
        <f t="shared" si="17"/>
        <v>373</v>
      </c>
      <c r="I172" s="21">
        <f>(+G172-C172)/C172</f>
        <v>0.16927899686520376</v>
      </c>
    </row>
    <row r="173" spans="1:10" x14ac:dyDescent="0.2">
      <c r="A173" s="1" t="s">
        <v>258</v>
      </c>
      <c r="B173" s="8">
        <v>99070</v>
      </c>
      <c r="C173" s="17">
        <v>234</v>
      </c>
      <c r="D173" s="7" t="s">
        <v>245</v>
      </c>
      <c r="E173" s="7" t="s">
        <v>247</v>
      </c>
      <c r="F173" s="44"/>
      <c r="G173" s="24">
        <f t="shared" si="17"/>
        <v>274</v>
      </c>
      <c r="I173" s="21">
        <f>(+G173-C173)/C173</f>
        <v>0.17094017094017094</v>
      </c>
    </row>
    <row r="174" spans="1:10" x14ac:dyDescent="0.2">
      <c r="B174" s="8"/>
      <c r="C174" s="17" t="s">
        <v>94</v>
      </c>
      <c r="D174" s="7"/>
      <c r="E174" s="7"/>
      <c r="F174" s="44"/>
      <c r="G174" s="24" t="s">
        <v>94</v>
      </c>
    </row>
    <row r="175" spans="1:10" x14ac:dyDescent="0.2">
      <c r="A175" s="29" t="s">
        <v>195</v>
      </c>
      <c r="B175" s="8"/>
      <c r="C175" s="17" t="s">
        <v>94</v>
      </c>
      <c r="D175" s="7"/>
      <c r="E175" s="7"/>
      <c r="F175" s="44"/>
      <c r="G175" s="24" t="s">
        <v>94</v>
      </c>
    </row>
    <row r="176" spans="1:10" hidden="1" x14ac:dyDescent="0.2">
      <c r="B176" s="8"/>
      <c r="C176" s="17" t="s">
        <v>94</v>
      </c>
      <c r="D176" s="7"/>
      <c r="E176" s="7"/>
      <c r="F176" s="44"/>
      <c r="G176" s="24" t="s">
        <v>94</v>
      </c>
    </row>
    <row r="177" spans="1:12" x14ac:dyDescent="0.2">
      <c r="A177" s="1" t="s">
        <v>73</v>
      </c>
      <c r="B177" s="8">
        <v>97022</v>
      </c>
      <c r="C177" s="17">
        <v>577</v>
      </c>
      <c r="D177" s="7" t="s">
        <v>245</v>
      </c>
      <c r="E177" s="7" t="s">
        <v>247</v>
      </c>
      <c r="F177" s="44">
        <v>1137</v>
      </c>
      <c r="G177" s="24">
        <f t="shared" ref="G177:G179" si="18">ROUND( (+C177*1.17),0)</f>
        <v>675</v>
      </c>
      <c r="I177" s="21">
        <f>(+G177-C177)/C177</f>
        <v>0.16984402079722705</v>
      </c>
    </row>
    <row r="178" spans="1:12" x14ac:dyDescent="0.2">
      <c r="A178" s="1" t="s">
        <v>74</v>
      </c>
      <c r="B178" s="8">
        <v>97110</v>
      </c>
      <c r="C178" s="17">
        <v>256</v>
      </c>
      <c r="D178" s="7" t="s">
        <v>245</v>
      </c>
      <c r="E178" s="7" t="s">
        <v>247</v>
      </c>
      <c r="F178" s="44">
        <v>1229</v>
      </c>
      <c r="G178" s="24">
        <f t="shared" si="18"/>
        <v>300</v>
      </c>
      <c r="I178" s="21">
        <f>(+G178-C178)/C178</f>
        <v>0.171875</v>
      </c>
    </row>
    <row r="179" spans="1:12" x14ac:dyDescent="0.2">
      <c r="A179" s="1" t="s">
        <v>135</v>
      </c>
      <c r="B179" s="8">
        <v>97001</v>
      </c>
      <c r="C179" s="17">
        <v>473</v>
      </c>
      <c r="D179" s="7" t="s">
        <v>245</v>
      </c>
      <c r="E179" s="7" t="s">
        <v>247</v>
      </c>
      <c r="F179" s="44">
        <v>1191</v>
      </c>
      <c r="G179" s="24">
        <f t="shared" si="18"/>
        <v>553</v>
      </c>
      <c r="I179" s="21">
        <f>(+G179-C179)/C179</f>
        <v>0.16913319238900634</v>
      </c>
    </row>
    <row r="180" spans="1:12" x14ac:dyDescent="0.2">
      <c r="B180" s="8"/>
      <c r="C180" s="17" t="s">
        <v>94</v>
      </c>
      <c r="D180" s="7"/>
      <c r="E180" s="7"/>
      <c r="F180" s="44"/>
      <c r="G180" s="24" t="s">
        <v>94</v>
      </c>
    </row>
    <row r="181" spans="1:12" x14ac:dyDescent="0.2">
      <c r="A181" s="2" t="s">
        <v>75</v>
      </c>
      <c r="B181" s="8"/>
      <c r="C181" s="17" t="s">
        <v>94</v>
      </c>
      <c r="D181" s="7"/>
      <c r="E181" s="7"/>
      <c r="F181" s="44"/>
      <c r="G181" s="24" t="s">
        <v>94</v>
      </c>
    </row>
    <row r="182" spans="1:12" hidden="1" x14ac:dyDescent="0.2">
      <c r="B182" s="8"/>
      <c r="C182" s="17" t="s">
        <v>94</v>
      </c>
      <c r="D182" s="7"/>
      <c r="E182" s="7"/>
      <c r="F182" s="44"/>
      <c r="G182" s="24" t="s">
        <v>94</v>
      </c>
      <c r="J182" s="7" t="s">
        <v>94</v>
      </c>
    </row>
    <row r="183" spans="1:12" x14ac:dyDescent="0.2">
      <c r="A183" s="1" t="s">
        <v>76</v>
      </c>
      <c r="B183" s="8">
        <v>92507</v>
      </c>
      <c r="C183" s="17">
        <v>224</v>
      </c>
      <c r="D183" s="7" t="s">
        <v>245</v>
      </c>
      <c r="E183" s="7" t="s">
        <v>247</v>
      </c>
      <c r="F183" s="44">
        <v>1286</v>
      </c>
      <c r="G183" s="24">
        <f t="shared" ref="G183:G184" si="19">ROUND( (+C183*1.17),0)</f>
        <v>262</v>
      </c>
      <c r="I183" s="21">
        <f>(+G183-C183)/C183</f>
        <v>0.16964285714285715</v>
      </c>
    </row>
    <row r="184" spans="1:12" x14ac:dyDescent="0.2">
      <c r="A184" s="1" t="s">
        <v>77</v>
      </c>
      <c r="B184" s="8">
        <v>92507</v>
      </c>
      <c r="C184" s="17">
        <v>452</v>
      </c>
      <c r="D184" s="7" t="s">
        <v>245</v>
      </c>
      <c r="E184" s="7" t="s">
        <v>247</v>
      </c>
      <c r="F184" s="44">
        <v>1281</v>
      </c>
      <c r="G184" s="24">
        <f t="shared" si="19"/>
        <v>529</v>
      </c>
      <c r="I184" s="21">
        <f>(+G184-C184)/C184</f>
        <v>0.17035398230088494</v>
      </c>
    </row>
    <row r="185" spans="1:12" s="32" customFormat="1" x14ac:dyDescent="0.2">
      <c r="B185" s="31"/>
      <c r="C185" s="25" t="s">
        <v>94</v>
      </c>
      <c r="D185" s="33"/>
      <c r="E185" s="33"/>
      <c r="F185" s="46"/>
      <c r="G185" s="34" t="s">
        <v>94</v>
      </c>
      <c r="H185" s="31"/>
      <c r="I185" s="31"/>
      <c r="J185" s="31"/>
    </row>
    <row r="186" spans="1:12" s="32" customFormat="1" x14ac:dyDescent="0.2">
      <c r="A186" s="29" t="s">
        <v>213</v>
      </c>
      <c r="B186" s="31"/>
      <c r="C186" s="25" t="s">
        <v>94</v>
      </c>
      <c r="D186" s="33"/>
      <c r="E186" s="33"/>
      <c r="F186" s="46"/>
      <c r="G186" s="34" t="s">
        <v>94</v>
      </c>
      <c r="H186" s="31"/>
      <c r="I186" s="30" t="s">
        <v>94</v>
      </c>
      <c r="J186" s="31"/>
    </row>
    <row r="187" spans="1:12" s="32" customFormat="1" hidden="1" x14ac:dyDescent="0.2">
      <c r="A187" s="29"/>
      <c r="B187" s="31"/>
      <c r="C187" s="25"/>
      <c r="D187" s="33"/>
      <c r="E187" s="33"/>
      <c r="F187" s="46"/>
      <c r="G187" s="34"/>
      <c r="H187" s="31"/>
      <c r="I187" s="30"/>
      <c r="J187" s="31"/>
    </row>
    <row r="188" spans="1:12" s="32" customFormat="1" x14ac:dyDescent="0.2">
      <c r="A188" s="29" t="s">
        <v>198</v>
      </c>
      <c r="B188" s="31">
        <v>99281</v>
      </c>
      <c r="C188" s="25">
        <v>142</v>
      </c>
      <c r="D188" s="33" t="s">
        <v>236</v>
      </c>
      <c r="E188" s="33" t="s">
        <v>252</v>
      </c>
      <c r="F188" s="46">
        <v>134</v>
      </c>
      <c r="G188" s="34">
        <f t="shared" ref="G188:G196" si="20">ROUND( (+C188*1.17),0)</f>
        <v>166</v>
      </c>
      <c r="H188" s="31"/>
      <c r="I188" s="36">
        <f t="shared" ref="I188:I193" si="21">(+G188-C188)/C188</f>
        <v>0.16901408450704225</v>
      </c>
      <c r="J188" s="31"/>
    </row>
    <row r="189" spans="1:12" s="32" customFormat="1" x14ac:dyDescent="0.2">
      <c r="A189" s="32" t="s">
        <v>199</v>
      </c>
      <c r="B189" s="31">
        <v>99282</v>
      </c>
      <c r="C189" s="25">
        <v>226</v>
      </c>
      <c r="D189" s="33" t="s">
        <v>236</v>
      </c>
      <c r="E189" s="33" t="s">
        <v>252</v>
      </c>
      <c r="F189" s="46">
        <v>135</v>
      </c>
      <c r="G189" s="34">
        <f t="shared" si="20"/>
        <v>264</v>
      </c>
      <c r="H189" s="31"/>
      <c r="I189" s="36">
        <f t="shared" si="21"/>
        <v>0.16814159292035399</v>
      </c>
      <c r="J189" s="31" t="s">
        <v>94</v>
      </c>
      <c r="K189" s="31" t="s">
        <v>94</v>
      </c>
      <c r="L189" s="32" t="s">
        <v>94</v>
      </c>
    </row>
    <row r="190" spans="1:12" s="32" customFormat="1" x14ac:dyDescent="0.2">
      <c r="A190" s="32" t="s">
        <v>200</v>
      </c>
      <c r="B190" s="31">
        <v>99283</v>
      </c>
      <c r="C190" s="25">
        <v>452</v>
      </c>
      <c r="D190" s="33" t="s">
        <v>236</v>
      </c>
      <c r="E190" s="33" t="s">
        <v>252</v>
      </c>
      <c r="F190" s="46">
        <v>136</v>
      </c>
      <c r="G190" s="34">
        <f t="shared" si="20"/>
        <v>529</v>
      </c>
      <c r="H190" s="31"/>
      <c r="I190" s="36">
        <f t="shared" si="21"/>
        <v>0.17035398230088494</v>
      </c>
      <c r="J190" s="31"/>
      <c r="K190" s="31"/>
    </row>
    <row r="191" spans="1:12" s="32" customFormat="1" x14ac:dyDescent="0.2">
      <c r="A191" s="32" t="s">
        <v>201</v>
      </c>
      <c r="B191" s="31">
        <v>99284</v>
      </c>
      <c r="C191" s="25">
        <v>694</v>
      </c>
      <c r="D191" s="33" t="s">
        <v>236</v>
      </c>
      <c r="E191" s="33" t="s">
        <v>252</v>
      </c>
      <c r="F191" s="46">
        <v>144</v>
      </c>
      <c r="G191" s="34">
        <f t="shared" si="20"/>
        <v>812</v>
      </c>
      <c r="H191" s="31"/>
      <c r="I191" s="36">
        <f t="shared" si="21"/>
        <v>0.17002881844380405</v>
      </c>
      <c r="J191" s="31"/>
      <c r="K191" s="31"/>
    </row>
    <row r="192" spans="1:12" s="32" customFormat="1" x14ac:dyDescent="0.2">
      <c r="A192" s="32" t="s">
        <v>202</v>
      </c>
      <c r="B192" s="31">
        <v>99285</v>
      </c>
      <c r="C192" s="25">
        <v>1092</v>
      </c>
      <c r="D192" s="33" t="s">
        <v>236</v>
      </c>
      <c r="E192" s="33" t="s">
        <v>252</v>
      </c>
      <c r="F192" s="46">
        <v>145</v>
      </c>
      <c r="G192" s="34">
        <f t="shared" si="20"/>
        <v>1278</v>
      </c>
      <c r="H192" s="31"/>
      <c r="I192" s="36">
        <f t="shared" si="21"/>
        <v>0.17032967032967034</v>
      </c>
      <c r="J192" s="31"/>
      <c r="K192" s="31"/>
    </row>
    <row r="193" spans="1:13" s="32" customFormat="1" x14ac:dyDescent="0.2">
      <c r="A193" s="32" t="s">
        <v>78</v>
      </c>
      <c r="B193" s="31">
        <v>99222</v>
      </c>
      <c r="C193" s="25">
        <v>826</v>
      </c>
      <c r="D193" s="33" t="s">
        <v>237</v>
      </c>
      <c r="E193" s="33" t="s">
        <v>253</v>
      </c>
      <c r="F193" s="46">
        <v>68</v>
      </c>
      <c r="G193" s="34">
        <f t="shared" si="20"/>
        <v>966</v>
      </c>
      <c r="H193" s="31"/>
      <c r="I193" s="36">
        <f t="shared" si="21"/>
        <v>0.16949152542372881</v>
      </c>
      <c r="J193" s="31" t="s">
        <v>94</v>
      </c>
      <c r="L193" s="32" t="s">
        <v>94</v>
      </c>
    </row>
    <row r="194" spans="1:13" s="32" customFormat="1" x14ac:dyDescent="0.2">
      <c r="F194" s="46"/>
      <c r="J194" s="31" t="s">
        <v>94</v>
      </c>
      <c r="L194" s="32" t="s">
        <v>94</v>
      </c>
    </row>
    <row r="195" spans="1:13" s="32" customFormat="1" x14ac:dyDescent="0.2">
      <c r="A195" s="32" t="s">
        <v>127</v>
      </c>
      <c r="B195" s="31">
        <v>99292</v>
      </c>
      <c r="C195" s="25">
        <v>655</v>
      </c>
      <c r="D195" s="33" t="s">
        <v>237</v>
      </c>
      <c r="E195" s="33" t="s">
        <v>253</v>
      </c>
      <c r="F195" s="46">
        <v>86</v>
      </c>
      <c r="G195" s="34">
        <f>ROUND( (+C195*1.17),0)</f>
        <v>766</v>
      </c>
      <c r="H195" s="31"/>
      <c r="I195" s="36">
        <f>(+G195-C195)/C195</f>
        <v>0.16946564885496182</v>
      </c>
      <c r="J195" s="31"/>
    </row>
    <row r="196" spans="1:13" s="32" customFormat="1" x14ac:dyDescent="0.2">
      <c r="A196" s="32" t="s">
        <v>128</v>
      </c>
      <c r="B196" s="31">
        <v>99291</v>
      </c>
      <c r="C196" s="25">
        <v>1328</v>
      </c>
      <c r="D196" s="33" t="s">
        <v>237</v>
      </c>
      <c r="E196" s="33" t="s">
        <v>253</v>
      </c>
      <c r="F196" s="46">
        <v>85</v>
      </c>
      <c r="G196" s="34">
        <f t="shared" si="20"/>
        <v>1554</v>
      </c>
      <c r="H196" s="31"/>
      <c r="I196" s="36">
        <f>(+G196-C196)/C196</f>
        <v>0.17018072289156627</v>
      </c>
      <c r="K196" s="38"/>
    </row>
    <row r="197" spans="1:13" s="32" customFormat="1" x14ac:dyDescent="0.2">
      <c r="B197" s="31"/>
      <c r="C197" s="25"/>
      <c r="D197" s="33"/>
      <c r="E197" s="33"/>
      <c r="F197" s="46"/>
      <c r="G197" s="34"/>
      <c r="H197" s="31"/>
      <c r="I197" s="36"/>
      <c r="K197" s="38"/>
    </row>
    <row r="198" spans="1:13" s="32" customFormat="1" hidden="1" x14ac:dyDescent="0.2">
      <c r="A198" s="32" t="s">
        <v>259</v>
      </c>
      <c r="B198" s="31"/>
      <c r="C198" s="25"/>
      <c r="D198" s="33"/>
      <c r="E198" s="33"/>
      <c r="F198" s="46"/>
      <c r="G198" s="34"/>
      <c r="H198" s="31"/>
      <c r="I198" s="36"/>
      <c r="K198" s="38"/>
    </row>
    <row r="199" spans="1:13" s="32" customFormat="1" hidden="1" x14ac:dyDescent="0.2">
      <c r="A199" s="32" t="s">
        <v>260</v>
      </c>
      <c r="B199" s="31">
        <v>99241</v>
      </c>
      <c r="C199" s="25"/>
      <c r="D199" s="33"/>
      <c r="E199" s="33"/>
      <c r="F199" s="46"/>
      <c r="G199" s="34">
        <v>152</v>
      </c>
      <c r="H199" s="31"/>
      <c r="I199" s="36"/>
      <c r="K199" s="38"/>
    </row>
    <row r="200" spans="1:13" s="32" customFormat="1" hidden="1" x14ac:dyDescent="0.2">
      <c r="A200" s="32" t="s">
        <v>261</v>
      </c>
      <c r="B200" s="31">
        <v>99242</v>
      </c>
      <c r="C200" s="25"/>
      <c r="D200" s="33"/>
      <c r="E200" s="33"/>
      <c r="F200" s="46"/>
      <c r="G200" s="34">
        <v>234</v>
      </c>
      <c r="H200" s="31"/>
      <c r="I200" s="36"/>
      <c r="K200" s="38"/>
    </row>
    <row r="201" spans="1:13" s="32" customFormat="1" hidden="1" x14ac:dyDescent="0.2">
      <c r="A201" s="32" t="s">
        <v>262</v>
      </c>
      <c r="B201" s="31">
        <v>99243</v>
      </c>
      <c r="C201" s="25"/>
      <c r="D201" s="33"/>
      <c r="E201" s="33"/>
      <c r="F201" s="46"/>
      <c r="G201" s="34">
        <v>296</v>
      </c>
      <c r="H201" s="31"/>
      <c r="I201" s="36"/>
      <c r="K201" s="38"/>
    </row>
    <row r="202" spans="1:13" s="32" customFormat="1" hidden="1" x14ac:dyDescent="0.2">
      <c r="A202" s="32" t="s">
        <v>263</v>
      </c>
      <c r="B202" s="31">
        <v>99244</v>
      </c>
      <c r="C202" s="25"/>
      <c r="D202" s="33"/>
      <c r="E202" s="33"/>
      <c r="F202" s="46"/>
      <c r="G202" s="34">
        <v>404</v>
      </c>
      <c r="H202" s="31"/>
      <c r="I202" s="36"/>
      <c r="K202" s="38"/>
    </row>
    <row r="203" spans="1:13" s="32" customFormat="1" hidden="1" x14ac:dyDescent="0.2">
      <c r="A203" s="32" t="s">
        <v>264</v>
      </c>
      <c r="B203" s="31">
        <v>99245</v>
      </c>
      <c r="C203" s="25"/>
      <c r="D203" s="33"/>
      <c r="E203" s="33"/>
      <c r="F203" s="46"/>
      <c r="G203" s="34">
        <v>508</v>
      </c>
      <c r="H203" s="31"/>
      <c r="I203" s="36"/>
      <c r="K203" s="38"/>
    </row>
    <row r="204" spans="1:13" s="32" customFormat="1" hidden="1" x14ac:dyDescent="0.2">
      <c r="B204" s="31"/>
      <c r="C204" s="25"/>
      <c r="D204" s="33"/>
      <c r="E204" s="33"/>
      <c r="F204" s="46"/>
      <c r="G204" s="34"/>
      <c r="H204" s="31"/>
      <c r="I204" s="36"/>
      <c r="K204" s="38"/>
    </row>
    <row r="205" spans="1:13" x14ac:dyDescent="0.2">
      <c r="A205" s="2" t="s">
        <v>267</v>
      </c>
      <c r="B205" s="8"/>
      <c r="C205" s="17" t="s">
        <v>94</v>
      </c>
      <c r="D205" s="7"/>
      <c r="E205" s="7"/>
      <c r="F205" s="44"/>
      <c r="G205" s="24" t="s">
        <v>94</v>
      </c>
      <c r="J205" s="14"/>
      <c r="K205" s="15"/>
    </row>
    <row r="206" spans="1:13" hidden="1" x14ac:dyDescent="0.2">
      <c r="A206" s="1" t="s">
        <v>93</v>
      </c>
      <c r="B206" s="8"/>
      <c r="C206" s="17" t="s">
        <v>94</v>
      </c>
      <c r="D206" s="7"/>
      <c r="E206" s="7"/>
      <c r="F206" s="44"/>
      <c r="G206" s="24" t="s">
        <v>94</v>
      </c>
      <c r="K206" s="12"/>
      <c r="M206" s="7"/>
    </row>
    <row r="207" spans="1:13" x14ac:dyDescent="0.2">
      <c r="A207" s="1" t="s">
        <v>79</v>
      </c>
      <c r="B207" s="8">
        <v>99211</v>
      </c>
      <c r="C207" s="17">
        <v>79</v>
      </c>
      <c r="D207" s="7" t="s">
        <v>237</v>
      </c>
      <c r="E207" s="7" t="s">
        <v>253</v>
      </c>
      <c r="F207" s="44">
        <v>54</v>
      </c>
      <c r="G207" s="24">
        <f t="shared" ref="G207:G211" si="22">ROUND( (+C207*1.17),0)</f>
        <v>92</v>
      </c>
      <c r="I207" s="21">
        <f>(+G207-C207)/C207</f>
        <v>0.16455696202531644</v>
      </c>
      <c r="K207" s="12"/>
      <c r="M207" s="7"/>
    </row>
    <row r="208" spans="1:13" x14ac:dyDescent="0.2">
      <c r="A208" s="1" t="s">
        <v>80</v>
      </c>
      <c r="B208" s="8">
        <v>99212</v>
      </c>
      <c r="C208" s="17">
        <v>181</v>
      </c>
      <c r="D208" s="7" t="s">
        <v>237</v>
      </c>
      <c r="E208" s="7" t="s">
        <v>253</v>
      </c>
      <c r="F208" s="44">
        <v>55</v>
      </c>
      <c r="G208" s="24">
        <f t="shared" si="22"/>
        <v>212</v>
      </c>
      <c r="I208" s="21">
        <f>(+G208-C208)/C208</f>
        <v>0.17127071823204421</v>
      </c>
      <c r="K208" s="12"/>
      <c r="M208" s="7"/>
    </row>
    <row r="209" spans="1:13" x14ac:dyDescent="0.2">
      <c r="A209" s="1" t="s">
        <v>81</v>
      </c>
      <c r="B209" s="8">
        <v>99213</v>
      </c>
      <c r="C209" s="17">
        <v>265</v>
      </c>
      <c r="D209" s="7" t="s">
        <v>237</v>
      </c>
      <c r="E209" s="7" t="s">
        <v>253</v>
      </c>
      <c r="F209" s="44">
        <v>57</v>
      </c>
      <c r="G209" s="24">
        <f t="shared" si="22"/>
        <v>310</v>
      </c>
      <c r="I209" s="21">
        <f>(+G209-C209)/C209</f>
        <v>0.16981132075471697</v>
      </c>
      <c r="K209" s="12"/>
      <c r="M209" s="7"/>
    </row>
    <row r="210" spans="1:13" x14ac:dyDescent="0.2">
      <c r="A210" s="1" t="s">
        <v>82</v>
      </c>
      <c r="B210" s="8">
        <v>99214</v>
      </c>
      <c r="C210" s="17">
        <v>422</v>
      </c>
      <c r="D210" s="7" t="s">
        <v>237</v>
      </c>
      <c r="E210" s="7" t="s">
        <v>253</v>
      </c>
      <c r="F210" s="44">
        <v>59</v>
      </c>
      <c r="G210" s="24">
        <f t="shared" si="22"/>
        <v>494</v>
      </c>
      <c r="I210" s="21">
        <f>(+G210-C210)/C210</f>
        <v>0.17061611374407584</v>
      </c>
      <c r="K210" s="12"/>
      <c r="M210" s="7"/>
    </row>
    <row r="211" spans="1:13" x14ac:dyDescent="0.2">
      <c r="A211" s="1" t="s">
        <v>83</v>
      </c>
      <c r="B211" s="8">
        <v>99215</v>
      </c>
      <c r="C211" s="17">
        <v>666</v>
      </c>
      <c r="D211" s="7" t="s">
        <v>237</v>
      </c>
      <c r="E211" s="7" t="s">
        <v>253</v>
      </c>
      <c r="F211" s="44">
        <v>61</v>
      </c>
      <c r="G211" s="24">
        <f t="shared" si="22"/>
        <v>779</v>
      </c>
      <c r="I211" s="21">
        <f>(+G211-C211)/C211</f>
        <v>0.16966966966966968</v>
      </c>
      <c r="K211" s="12"/>
      <c r="M211" s="7"/>
    </row>
    <row r="212" spans="1:13" x14ac:dyDescent="0.2">
      <c r="B212" s="8"/>
      <c r="C212" s="17" t="s">
        <v>94</v>
      </c>
      <c r="D212" s="7"/>
      <c r="E212" s="7"/>
      <c r="F212" s="44"/>
      <c r="G212" s="24" t="s">
        <v>94</v>
      </c>
      <c r="M212" s="7"/>
    </row>
    <row r="213" spans="1:13" x14ac:dyDescent="0.2">
      <c r="A213" s="1" t="s">
        <v>268</v>
      </c>
      <c r="B213" s="8"/>
      <c r="C213" s="17" t="s">
        <v>94</v>
      </c>
      <c r="D213" s="7"/>
      <c r="E213" s="7"/>
      <c r="F213" s="44"/>
      <c r="G213" s="24" t="s">
        <v>94</v>
      </c>
      <c r="M213" s="7"/>
    </row>
    <row r="214" spans="1:13" x14ac:dyDescent="0.2">
      <c r="A214" s="1" t="s">
        <v>79</v>
      </c>
      <c r="B214" s="8">
        <v>99201</v>
      </c>
      <c r="C214" s="17">
        <v>188</v>
      </c>
      <c r="D214" s="7" t="s">
        <v>237</v>
      </c>
      <c r="E214" s="7" t="s">
        <v>253</v>
      </c>
      <c r="F214" s="44">
        <v>44</v>
      </c>
      <c r="G214" s="24">
        <f t="shared" ref="G214:G218" si="23">ROUND( (+C214*1.17),0)</f>
        <v>220</v>
      </c>
      <c r="I214" s="21">
        <f>(+G214-C214)/C214</f>
        <v>0.1702127659574468</v>
      </c>
      <c r="K214" s="7"/>
      <c r="M214" s="7"/>
    </row>
    <row r="215" spans="1:13" x14ac:dyDescent="0.2">
      <c r="A215" s="1" t="s">
        <v>80</v>
      </c>
      <c r="B215" s="8">
        <v>99202</v>
      </c>
      <c r="C215" s="17">
        <v>345</v>
      </c>
      <c r="D215" s="7" t="s">
        <v>237</v>
      </c>
      <c r="E215" s="7" t="s">
        <v>253</v>
      </c>
      <c r="F215" s="44">
        <v>47</v>
      </c>
      <c r="G215" s="24">
        <f t="shared" si="23"/>
        <v>404</v>
      </c>
      <c r="I215" s="21">
        <f>(+G215-C215)/C215</f>
        <v>0.17101449275362318</v>
      </c>
      <c r="K215" s="7"/>
      <c r="M215" s="7"/>
    </row>
    <row r="216" spans="1:13" x14ac:dyDescent="0.2">
      <c r="A216" s="1" t="s">
        <v>81</v>
      </c>
      <c r="B216" s="8">
        <v>99203</v>
      </c>
      <c r="C216" s="17">
        <v>515</v>
      </c>
      <c r="D216" s="7" t="s">
        <v>237</v>
      </c>
      <c r="E216" s="7" t="s">
        <v>253</v>
      </c>
      <c r="F216" s="44">
        <v>48</v>
      </c>
      <c r="G216" s="24">
        <f t="shared" si="23"/>
        <v>603</v>
      </c>
      <c r="I216" s="21">
        <f>(+G216-C216)/C216</f>
        <v>0.17087378640776699</v>
      </c>
      <c r="K216" s="7"/>
      <c r="M216" s="7"/>
    </row>
    <row r="217" spans="1:13" x14ac:dyDescent="0.2">
      <c r="A217" s="1" t="s">
        <v>82</v>
      </c>
      <c r="B217" s="8">
        <v>99204</v>
      </c>
      <c r="C217" s="17">
        <v>753</v>
      </c>
      <c r="D217" s="7" t="s">
        <v>237</v>
      </c>
      <c r="E217" s="7" t="s">
        <v>253</v>
      </c>
      <c r="F217" s="44">
        <v>51</v>
      </c>
      <c r="G217" s="24">
        <f t="shared" si="23"/>
        <v>881</v>
      </c>
      <c r="I217" s="21">
        <f>(+G217-C217)/C217</f>
        <v>0.16998671978751659</v>
      </c>
      <c r="K217" s="7"/>
      <c r="M217" s="7"/>
    </row>
    <row r="218" spans="1:13" x14ac:dyDescent="0.2">
      <c r="A218" s="1" t="s">
        <v>83</v>
      </c>
      <c r="B218" s="8">
        <v>99205</v>
      </c>
      <c r="C218" s="17">
        <v>988</v>
      </c>
      <c r="D218" s="7" t="s">
        <v>237</v>
      </c>
      <c r="E218" s="7" t="s">
        <v>253</v>
      </c>
      <c r="F218" s="44">
        <v>52</v>
      </c>
      <c r="G218" s="24">
        <f t="shared" si="23"/>
        <v>1156</v>
      </c>
      <c r="I218" s="21">
        <f>(+G218-C218)/C218</f>
        <v>0.17004048582995951</v>
      </c>
      <c r="K218" s="7"/>
      <c r="M218" s="8"/>
    </row>
    <row r="219" spans="1:13" x14ac:dyDescent="0.2">
      <c r="B219" s="8"/>
      <c r="D219" s="7"/>
      <c r="E219" s="7"/>
      <c r="F219" s="44"/>
      <c r="I219" s="21"/>
      <c r="K219" s="7"/>
      <c r="M219" s="8"/>
    </row>
    <row r="220" spans="1:13" hidden="1" x14ac:dyDescent="0.2">
      <c r="A220" s="1" t="s">
        <v>265</v>
      </c>
      <c r="B220" s="8"/>
      <c r="D220" s="7"/>
      <c r="E220" s="7"/>
      <c r="F220" s="44"/>
      <c r="I220" s="21"/>
      <c r="K220" s="7"/>
      <c r="M220" s="8"/>
    </row>
    <row r="221" spans="1:13" hidden="1" x14ac:dyDescent="0.2">
      <c r="A221" s="32" t="s">
        <v>260</v>
      </c>
      <c r="B221" s="8">
        <v>99241</v>
      </c>
      <c r="D221" s="7"/>
      <c r="E221" s="7"/>
      <c r="F221" s="44"/>
      <c r="G221" s="24">
        <v>122</v>
      </c>
      <c r="I221" s="21"/>
      <c r="K221" s="7"/>
      <c r="M221" s="8"/>
    </row>
    <row r="222" spans="1:13" hidden="1" x14ac:dyDescent="0.2">
      <c r="A222" s="32" t="s">
        <v>261</v>
      </c>
      <c r="B222" s="8">
        <v>99242</v>
      </c>
      <c r="D222" s="7"/>
      <c r="E222" s="7"/>
      <c r="F222" s="44"/>
      <c r="G222" s="24">
        <v>189</v>
      </c>
      <c r="I222" s="21"/>
      <c r="K222" s="7"/>
      <c r="M222" s="8"/>
    </row>
    <row r="223" spans="1:13" hidden="1" x14ac:dyDescent="0.2">
      <c r="A223" s="32" t="s">
        <v>262</v>
      </c>
      <c r="B223" s="8">
        <v>99243</v>
      </c>
      <c r="D223" s="7"/>
      <c r="E223" s="7"/>
      <c r="F223" s="44"/>
      <c r="G223" s="24">
        <v>238</v>
      </c>
      <c r="I223" s="21"/>
      <c r="K223" s="7"/>
      <c r="M223" s="8"/>
    </row>
    <row r="224" spans="1:13" hidden="1" x14ac:dyDescent="0.2">
      <c r="A224" s="32" t="s">
        <v>263</v>
      </c>
      <c r="B224" s="8">
        <v>99244</v>
      </c>
      <c r="D224" s="7"/>
      <c r="E224" s="7"/>
      <c r="F224" s="44"/>
      <c r="G224" s="24">
        <v>326</v>
      </c>
      <c r="I224" s="21"/>
      <c r="K224" s="7"/>
      <c r="M224" s="8"/>
    </row>
    <row r="225" spans="1:13" hidden="1" x14ac:dyDescent="0.2">
      <c r="A225" s="32" t="s">
        <v>264</v>
      </c>
      <c r="B225" s="8">
        <v>99245</v>
      </c>
      <c r="D225" s="7"/>
      <c r="E225" s="7"/>
      <c r="F225" s="44"/>
      <c r="G225" s="24">
        <v>409</v>
      </c>
      <c r="I225" s="21"/>
      <c r="K225" s="7"/>
      <c r="M225" s="8"/>
    </row>
    <row r="226" spans="1:13" hidden="1" x14ac:dyDescent="0.2">
      <c r="B226" s="8"/>
      <c r="D226" s="7"/>
      <c r="E226" s="7"/>
      <c r="F226" s="44"/>
      <c r="I226" s="21"/>
      <c r="K226" s="7"/>
      <c r="M226" s="8"/>
    </row>
    <row r="227" spans="1:13" hidden="1" x14ac:dyDescent="0.2">
      <c r="B227" s="8"/>
      <c r="D227" s="7"/>
      <c r="E227" s="7"/>
      <c r="F227" s="44"/>
      <c r="I227" s="21"/>
      <c r="K227" s="7"/>
      <c r="M227" s="8"/>
    </row>
    <row r="228" spans="1:13" x14ac:dyDescent="0.2">
      <c r="A228" s="2" t="s">
        <v>84</v>
      </c>
      <c r="B228" s="11" t="s">
        <v>87</v>
      </c>
      <c r="C228" s="17" t="s">
        <v>94</v>
      </c>
      <c r="D228" s="7"/>
      <c r="E228" s="7"/>
      <c r="F228" s="44"/>
      <c r="G228" s="24" t="s">
        <v>94</v>
      </c>
    </row>
    <row r="229" spans="1:13" hidden="1" x14ac:dyDescent="0.2">
      <c r="B229" s="8"/>
      <c r="C229" s="17" t="s">
        <v>94</v>
      </c>
      <c r="D229" s="7"/>
      <c r="E229" s="7"/>
      <c r="F229" s="44"/>
      <c r="G229" s="24" t="s">
        <v>94</v>
      </c>
    </row>
    <row r="230" spans="1:13" x14ac:dyDescent="0.2">
      <c r="A230" s="1" t="s">
        <v>85</v>
      </c>
      <c r="B230" s="8">
        <v>31500</v>
      </c>
      <c r="C230" s="17">
        <v>880</v>
      </c>
      <c r="D230" s="7" t="s">
        <v>236</v>
      </c>
      <c r="E230" s="7" t="s">
        <v>252</v>
      </c>
      <c r="F230" s="44">
        <v>162</v>
      </c>
      <c r="G230" s="24">
        <f t="shared" ref="G230:G250" si="24">ROUND( (+C230*1.17),0)</f>
        <v>1030</v>
      </c>
      <c r="I230" s="21">
        <f t="shared" ref="I230:I233" si="25">(+G230-C230)/C230</f>
        <v>0.17045454545454544</v>
      </c>
      <c r="K230" s="18" t="s">
        <v>94</v>
      </c>
    </row>
    <row r="231" spans="1:13" x14ac:dyDescent="0.2">
      <c r="A231" s="1" t="s">
        <v>132</v>
      </c>
      <c r="B231" s="8">
        <v>33010</v>
      </c>
      <c r="C231" s="17">
        <v>976</v>
      </c>
      <c r="D231" s="7" t="s">
        <v>251</v>
      </c>
      <c r="E231" s="7" t="s">
        <v>254</v>
      </c>
      <c r="F231" s="44">
        <v>2092</v>
      </c>
      <c r="G231" s="24">
        <f t="shared" si="24"/>
        <v>1142</v>
      </c>
      <c r="I231" s="21">
        <f t="shared" si="25"/>
        <v>0.17008196721311475</v>
      </c>
      <c r="K231" s="1" t="s">
        <v>94</v>
      </c>
    </row>
    <row r="232" spans="1:13" x14ac:dyDescent="0.2">
      <c r="A232" s="1" t="s">
        <v>86</v>
      </c>
      <c r="B232" s="8">
        <v>36450</v>
      </c>
      <c r="C232" s="17">
        <v>779</v>
      </c>
      <c r="D232" s="7"/>
      <c r="E232" s="7"/>
      <c r="F232" s="44"/>
      <c r="G232" s="24">
        <f t="shared" si="24"/>
        <v>911</v>
      </c>
      <c r="I232" s="21">
        <f t="shared" si="25"/>
        <v>0.16944801026957637</v>
      </c>
    </row>
    <row r="233" spans="1:13" x14ac:dyDescent="0.2">
      <c r="A233" s="1" t="s">
        <v>114</v>
      </c>
      <c r="B233" s="8">
        <v>36555</v>
      </c>
      <c r="C233" s="17">
        <v>968</v>
      </c>
      <c r="D233" s="7" t="s">
        <v>251</v>
      </c>
      <c r="E233" s="7" t="s">
        <v>254</v>
      </c>
      <c r="F233" s="44">
        <v>2170</v>
      </c>
      <c r="G233" s="24">
        <f t="shared" si="24"/>
        <v>1133</v>
      </c>
      <c r="I233" s="21">
        <f t="shared" si="25"/>
        <v>0.17045454545454544</v>
      </c>
      <c r="J233" s="12"/>
    </row>
    <row r="234" spans="1:13" x14ac:dyDescent="0.2">
      <c r="A234" s="1" t="s">
        <v>115</v>
      </c>
      <c r="B234" s="8"/>
      <c r="C234" s="17" t="s">
        <v>94</v>
      </c>
      <c r="D234" s="7"/>
      <c r="E234" s="7"/>
      <c r="F234" s="44"/>
      <c r="G234" s="24" t="s">
        <v>94</v>
      </c>
      <c r="J234" s="12"/>
    </row>
    <row r="235" spans="1:13" x14ac:dyDescent="0.2">
      <c r="A235" s="1" t="s">
        <v>88</v>
      </c>
      <c r="B235" s="8">
        <v>36620</v>
      </c>
      <c r="C235" s="17">
        <v>452</v>
      </c>
      <c r="D235" s="7" t="s">
        <v>251</v>
      </c>
      <c r="E235" s="7" t="s">
        <v>254</v>
      </c>
      <c r="F235" s="44">
        <v>2181</v>
      </c>
      <c r="G235" s="24">
        <f t="shared" si="24"/>
        <v>529</v>
      </c>
      <c r="I235" s="21">
        <f t="shared" ref="I235:I250" si="26">(+G235-C235)/C235</f>
        <v>0.17035398230088494</v>
      </c>
      <c r="J235" s="12"/>
    </row>
    <row r="236" spans="1:13" x14ac:dyDescent="0.2">
      <c r="A236" s="1" t="s">
        <v>89</v>
      </c>
      <c r="B236" s="8">
        <v>49082</v>
      </c>
      <c r="C236" s="25">
        <v>549</v>
      </c>
      <c r="D236" s="7" t="s">
        <v>251</v>
      </c>
      <c r="E236" s="7" t="s">
        <v>254</v>
      </c>
      <c r="F236" s="44">
        <v>2827</v>
      </c>
      <c r="G236" s="24">
        <f t="shared" si="24"/>
        <v>642</v>
      </c>
      <c r="I236" s="21">
        <f t="shared" si="26"/>
        <v>0.16939890710382513</v>
      </c>
    </row>
    <row r="237" spans="1:13" x14ac:dyDescent="0.2">
      <c r="A237" s="1" t="s">
        <v>90</v>
      </c>
      <c r="B237" s="8">
        <v>11200</v>
      </c>
      <c r="C237" s="17">
        <v>407</v>
      </c>
      <c r="D237" s="7" t="s">
        <v>251</v>
      </c>
      <c r="E237" s="7" t="s">
        <v>254</v>
      </c>
      <c r="F237" s="44">
        <v>40</v>
      </c>
      <c r="G237" s="24">
        <f t="shared" si="24"/>
        <v>476</v>
      </c>
      <c r="I237" s="21">
        <f t="shared" si="26"/>
        <v>0.16953316953316952</v>
      </c>
    </row>
    <row r="238" spans="1:13" x14ac:dyDescent="0.2">
      <c r="A238" s="1" t="s">
        <v>91</v>
      </c>
      <c r="B238" s="8">
        <v>62270</v>
      </c>
      <c r="C238" s="17">
        <v>477</v>
      </c>
      <c r="D238" s="7" t="s">
        <v>251</v>
      </c>
      <c r="E238" s="7" t="s">
        <v>254</v>
      </c>
      <c r="F238" s="44">
        <v>3592</v>
      </c>
      <c r="G238" s="24">
        <f t="shared" si="24"/>
        <v>558</v>
      </c>
      <c r="I238" s="21">
        <f t="shared" si="26"/>
        <v>0.16981132075471697</v>
      </c>
    </row>
    <row r="239" spans="1:13" x14ac:dyDescent="0.2">
      <c r="B239" s="8"/>
      <c r="D239" s="7"/>
      <c r="E239" s="7"/>
      <c r="F239" s="44"/>
      <c r="I239" s="21"/>
    </row>
    <row r="240" spans="1:13" x14ac:dyDescent="0.2">
      <c r="A240" s="2" t="s">
        <v>193</v>
      </c>
      <c r="B240" s="8"/>
      <c r="D240" s="7"/>
      <c r="E240" s="7"/>
      <c r="F240" s="44"/>
      <c r="I240" s="21"/>
    </row>
    <row r="241" spans="1:9" x14ac:dyDescent="0.2">
      <c r="A241" s="32" t="s">
        <v>208</v>
      </c>
      <c r="B241" s="31">
        <v>99221</v>
      </c>
      <c r="C241" s="25">
        <v>444</v>
      </c>
      <c r="D241" s="7" t="s">
        <v>237</v>
      </c>
      <c r="E241" s="7" t="s">
        <v>253</v>
      </c>
      <c r="F241" s="44">
        <v>67</v>
      </c>
      <c r="G241" s="24">
        <f t="shared" si="24"/>
        <v>519</v>
      </c>
      <c r="I241" s="21">
        <f t="shared" si="26"/>
        <v>0.16891891891891891</v>
      </c>
    </row>
    <row r="242" spans="1:9" x14ac:dyDescent="0.2">
      <c r="A242" s="32" t="s">
        <v>209</v>
      </c>
      <c r="B242" s="31">
        <v>99222</v>
      </c>
      <c r="C242" s="25">
        <v>826</v>
      </c>
      <c r="D242" s="7" t="s">
        <v>237</v>
      </c>
      <c r="E242" s="7" t="s">
        <v>253</v>
      </c>
      <c r="F242" s="44">
        <v>68</v>
      </c>
      <c r="G242" s="24">
        <f t="shared" si="24"/>
        <v>966</v>
      </c>
      <c r="I242" s="21">
        <f t="shared" si="26"/>
        <v>0.16949152542372881</v>
      </c>
    </row>
    <row r="243" spans="1:9" x14ac:dyDescent="0.2">
      <c r="A243" s="32" t="s">
        <v>210</v>
      </c>
      <c r="B243" s="31">
        <v>99223</v>
      </c>
      <c r="C243" s="25">
        <v>972</v>
      </c>
      <c r="D243" s="7" t="s">
        <v>237</v>
      </c>
      <c r="E243" s="7" t="s">
        <v>253</v>
      </c>
      <c r="F243" s="44">
        <v>69</v>
      </c>
      <c r="G243" s="24">
        <f t="shared" si="24"/>
        <v>1137</v>
      </c>
      <c r="I243" s="21">
        <f t="shared" si="26"/>
        <v>0.16975308641975309</v>
      </c>
    </row>
    <row r="244" spans="1:9" x14ac:dyDescent="0.2">
      <c r="A244" s="30" t="s">
        <v>203</v>
      </c>
      <c r="B244" s="31">
        <v>99238</v>
      </c>
      <c r="C244" s="25">
        <v>477</v>
      </c>
      <c r="D244" s="7" t="s">
        <v>237</v>
      </c>
      <c r="E244" s="7" t="s">
        <v>253</v>
      </c>
      <c r="F244" s="44">
        <v>78</v>
      </c>
      <c r="G244" s="24">
        <f t="shared" si="24"/>
        <v>558</v>
      </c>
      <c r="I244" s="21">
        <f t="shared" si="26"/>
        <v>0.16981132075471697</v>
      </c>
    </row>
    <row r="245" spans="1:9" x14ac:dyDescent="0.2">
      <c r="A245" s="30" t="s">
        <v>204</v>
      </c>
      <c r="B245" s="31">
        <v>99239</v>
      </c>
      <c r="C245" s="25">
        <v>623</v>
      </c>
      <c r="D245" s="7" t="s">
        <v>237</v>
      </c>
      <c r="E245" s="7" t="s">
        <v>253</v>
      </c>
      <c r="F245" s="44">
        <v>79</v>
      </c>
      <c r="G245" s="24">
        <f t="shared" si="24"/>
        <v>729</v>
      </c>
      <c r="I245" s="21">
        <f t="shared" si="26"/>
        <v>0.17014446227929375</v>
      </c>
    </row>
    <row r="246" spans="1:9" x14ac:dyDescent="0.2">
      <c r="A246" s="30" t="s">
        <v>205</v>
      </c>
      <c r="B246" s="31">
        <v>99231</v>
      </c>
      <c r="C246" s="25">
        <v>261</v>
      </c>
      <c r="D246" s="7" t="s">
        <v>237</v>
      </c>
      <c r="E246" s="7" t="s">
        <v>253</v>
      </c>
      <c r="F246" s="44">
        <v>72</v>
      </c>
      <c r="G246" s="24">
        <f t="shared" si="24"/>
        <v>305</v>
      </c>
      <c r="I246" s="21">
        <f t="shared" si="26"/>
        <v>0.16858237547892721</v>
      </c>
    </row>
    <row r="247" spans="1:9" x14ac:dyDescent="0.2">
      <c r="A247" s="30" t="s">
        <v>206</v>
      </c>
      <c r="B247" s="31">
        <v>99232</v>
      </c>
      <c r="C247" s="25">
        <v>399</v>
      </c>
      <c r="D247" s="7" t="s">
        <v>237</v>
      </c>
      <c r="E247" s="7" t="s">
        <v>253</v>
      </c>
      <c r="F247" s="44">
        <v>73</v>
      </c>
      <c r="G247" s="24">
        <f t="shared" si="24"/>
        <v>467</v>
      </c>
      <c r="I247" s="21">
        <f t="shared" si="26"/>
        <v>0.17042606516290726</v>
      </c>
    </row>
    <row r="248" spans="1:9" x14ac:dyDescent="0.2">
      <c r="A248" s="30" t="s">
        <v>207</v>
      </c>
      <c r="B248" s="31">
        <v>99233</v>
      </c>
      <c r="C248" s="25">
        <v>564</v>
      </c>
      <c r="D248" s="7" t="s">
        <v>237</v>
      </c>
      <c r="E248" s="7" t="s">
        <v>253</v>
      </c>
      <c r="F248" s="44">
        <v>74</v>
      </c>
      <c r="G248" s="24">
        <f t="shared" si="24"/>
        <v>660</v>
      </c>
      <c r="I248" s="21">
        <f t="shared" si="26"/>
        <v>0.1702127659574468</v>
      </c>
    </row>
    <row r="249" spans="1:9" x14ac:dyDescent="0.2">
      <c r="A249" s="30" t="s">
        <v>211</v>
      </c>
      <c r="B249" s="31">
        <v>99356</v>
      </c>
      <c r="C249" s="25">
        <v>659</v>
      </c>
      <c r="D249" s="7" t="s">
        <v>237</v>
      </c>
      <c r="E249" s="7" t="s">
        <v>253</v>
      </c>
      <c r="F249" s="44">
        <v>97</v>
      </c>
      <c r="G249" s="24">
        <f t="shared" si="24"/>
        <v>771</v>
      </c>
      <c r="I249" s="21">
        <f t="shared" si="26"/>
        <v>0.16995447647951442</v>
      </c>
    </row>
    <row r="250" spans="1:9" x14ac:dyDescent="0.2">
      <c r="A250" s="30" t="s">
        <v>212</v>
      </c>
      <c r="B250" s="31">
        <v>99357</v>
      </c>
      <c r="C250" s="25">
        <v>667</v>
      </c>
      <c r="D250" s="7" t="s">
        <v>237</v>
      </c>
      <c r="E250" s="7" t="s">
        <v>253</v>
      </c>
      <c r="F250" s="44">
        <v>236</v>
      </c>
      <c r="G250" s="24">
        <f t="shared" si="24"/>
        <v>780</v>
      </c>
      <c r="I250" s="21">
        <f t="shared" si="26"/>
        <v>0.16941529235382308</v>
      </c>
    </row>
    <row r="251" spans="1:9" x14ac:dyDescent="0.2">
      <c r="A251" s="30"/>
      <c r="B251" s="31"/>
      <c r="C251" s="25"/>
      <c r="D251" s="7"/>
      <c r="E251" s="7"/>
      <c r="F251" s="44"/>
      <c r="I251" s="21"/>
    </row>
    <row r="252" spans="1:9" ht="15.75" hidden="1" x14ac:dyDescent="0.25">
      <c r="A252" s="50" t="s">
        <v>266</v>
      </c>
      <c r="B252" s="31"/>
      <c r="C252" s="25"/>
      <c r="D252" s="7"/>
      <c r="E252" s="7"/>
      <c r="F252" s="44"/>
      <c r="I252" s="21"/>
    </row>
    <row r="253" spans="1:9" hidden="1" x14ac:dyDescent="0.2">
      <c r="A253" s="32" t="s">
        <v>260</v>
      </c>
      <c r="B253" s="31">
        <v>99251</v>
      </c>
      <c r="C253" s="25"/>
      <c r="D253" s="7"/>
      <c r="E253" s="7"/>
      <c r="F253" s="44"/>
      <c r="G253" s="24">
        <v>111</v>
      </c>
      <c r="I253" s="21"/>
    </row>
    <row r="254" spans="1:9" hidden="1" x14ac:dyDescent="0.2">
      <c r="A254" s="32" t="s">
        <v>261</v>
      </c>
      <c r="B254" s="31">
        <v>99252</v>
      </c>
      <c r="C254" s="25"/>
      <c r="D254" s="7"/>
      <c r="E254" s="7"/>
      <c r="F254" s="44"/>
      <c r="G254" s="24">
        <v>130</v>
      </c>
      <c r="I254" s="21"/>
    </row>
    <row r="255" spans="1:9" hidden="1" x14ac:dyDescent="0.2">
      <c r="A255" s="32" t="s">
        <v>262</v>
      </c>
      <c r="B255" s="31">
        <v>99253</v>
      </c>
      <c r="C255" s="25"/>
      <c r="D255" s="7"/>
      <c r="E255" s="7"/>
      <c r="F255" s="44"/>
      <c r="G255" s="24">
        <v>186</v>
      </c>
      <c r="I255" s="21"/>
    </row>
    <row r="256" spans="1:9" hidden="1" x14ac:dyDescent="0.2">
      <c r="A256" s="32" t="s">
        <v>263</v>
      </c>
      <c r="B256" s="31">
        <v>99254</v>
      </c>
      <c r="C256" s="25"/>
      <c r="D256" s="7"/>
      <c r="E256" s="7"/>
      <c r="F256" s="44"/>
      <c r="G256" s="24">
        <v>260</v>
      </c>
      <c r="I256" s="21"/>
    </row>
    <row r="257" spans="1:9" hidden="1" x14ac:dyDescent="0.2">
      <c r="A257" s="32" t="s">
        <v>264</v>
      </c>
      <c r="B257" s="31">
        <v>99255</v>
      </c>
      <c r="C257" s="25"/>
      <c r="D257" s="7"/>
      <c r="E257" s="7"/>
      <c r="F257" s="44"/>
      <c r="G257" s="24">
        <v>345</v>
      </c>
      <c r="I257" s="21"/>
    </row>
    <row r="258" spans="1:9" hidden="1" x14ac:dyDescent="0.2">
      <c r="A258" s="30"/>
      <c r="B258" s="31"/>
      <c r="C258" s="25"/>
      <c r="D258" s="7"/>
      <c r="E258" s="7"/>
      <c r="F258" s="44"/>
      <c r="I258" s="21"/>
    </row>
    <row r="259" spans="1:9" ht="15" customHeight="1" x14ac:dyDescent="0.2">
      <c r="A259" s="29" t="s">
        <v>192</v>
      </c>
      <c r="B259" s="31"/>
      <c r="C259" s="37" t="s">
        <v>94</v>
      </c>
      <c r="D259" s="7"/>
      <c r="E259" s="7"/>
      <c r="F259" s="44"/>
      <c r="G259" s="24" t="s">
        <v>94</v>
      </c>
    </row>
    <row r="260" spans="1:9" ht="15" hidden="1" customHeight="1" x14ac:dyDescent="0.2">
      <c r="A260" s="29"/>
      <c r="B260" s="8"/>
      <c r="C260" s="23" t="s">
        <v>94</v>
      </c>
      <c r="D260" s="7"/>
      <c r="E260" s="7"/>
      <c r="F260" s="44"/>
      <c r="G260" s="24" t="s">
        <v>94</v>
      </c>
    </row>
    <row r="261" spans="1:9" ht="15" hidden="1" customHeight="1" x14ac:dyDescent="0.2">
      <c r="A261" s="29"/>
      <c r="B261" s="8"/>
      <c r="C261" s="23"/>
      <c r="D261" s="7"/>
      <c r="E261" s="7"/>
      <c r="F261" s="44"/>
    </row>
    <row r="262" spans="1:9" ht="15" customHeight="1" x14ac:dyDescent="0.2">
      <c r="A262" s="1" t="s">
        <v>170</v>
      </c>
      <c r="C262" s="24">
        <v>6000</v>
      </c>
      <c r="D262" s="48" t="s">
        <v>232</v>
      </c>
      <c r="E262" s="48" t="s">
        <v>234</v>
      </c>
      <c r="F262" s="49">
        <v>14</v>
      </c>
      <c r="G262" s="24">
        <f>ROUND( (+C262*1.1),0)</f>
        <v>6600</v>
      </c>
      <c r="I262" s="21">
        <v>0.1</v>
      </c>
    </row>
    <row r="263" spans="1:9" ht="18" customHeight="1" x14ac:dyDescent="0.25">
      <c r="A263" s="1" t="s">
        <v>171</v>
      </c>
      <c r="B263" s="20"/>
      <c r="C263" s="17">
        <v>8469</v>
      </c>
      <c r="D263" s="48" t="s">
        <v>232</v>
      </c>
      <c r="E263" s="48" t="s">
        <v>234</v>
      </c>
      <c r="F263" s="49">
        <v>4</v>
      </c>
      <c r="G263" s="24">
        <f t="shared" ref="G263:G275" si="27">(+C263*1.1)</f>
        <v>9315.9000000000015</v>
      </c>
      <c r="I263" s="21">
        <f t="shared" ref="I263:I275" si="28">(+G263-C263)/C263</f>
        <v>0.10000000000000017</v>
      </c>
    </row>
    <row r="264" spans="1:9" ht="15" customHeight="1" x14ac:dyDescent="0.25">
      <c r="A264" s="1" t="s">
        <v>172</v>
      </c>
      <c r="B264" s="20"/>
      <c r="C264" s="17">
        <v>9335</v>
      </c>
      <c r="D264" s="48" t="s">
        <v>232</v>
      </c>
      <c r="E264" s="48" t="s">
        <v>234</v>
      </c>
      <c r="F264" s="49">
        <v>11</v>
      </c>
      <c r="G264" s="24">
        <f t="shared" si="27"/>
        <v>10268.5</v>
      </c>
      <c r="I264" s="21">
        <f t="shared" si="28"/>
        <v>0.1</v>
      </c>
    </row>
    <row r="265" spans="1:9" ht="15" customHeight="1" x14ac:dyDescent="0.25">
      <c r="A265" s="1" t="s">
        <v>171</v>
      </c>
      <c r="B265" s="20"/>
      <c r="C265" s="17">
        <v>8469</v>
      </c>
      <c r="D265" s="48" t="s">
        <v>232</v>
      </c>
      <c r="E265" s="48" t="s">
        <v>234</v>
      </c>
      <c r="F265" s="49">
        <v>12</v>
      </c>
      <c r="G265" s="24">
        <f t="shared" si="27"/>
        <v>9315.9000000000015</v>
      </c>
      <c r="I265" s="21">
        <f t="shared" si="28"/>
        <v>0.10000000000000017</v>
      </c>
    </row>
    <row r="266" spans="1:9" ht="15" customHeight="1" x14ac:dyDescent="0.25">
      <c r="A266" s="1" t="s">
        <v>171</v>
      </c>
      <c r="B266" s="20"/>
      <c r="C266" s="17">
        <v>8469</v>
      </c>
      <c r="D266" s="48" t="s">
        <v>232</v>
      </c>
      <c r="E266" s="48" t="s">
        <v>234</v>
      </c>
      <c r="F266" s="49">
        <v>12</v>
      </c>
      <c r="G266" s="24">
        <f t="shared" si="27"/>
        <v>9315.9000000000015</v>
      </c>
      <c r="I266" s="21">
        <f t="shared" si="28"/>
        <v>0.10000000000000017</v>
      </c>
    </row>
    <row r="267" spans="1:9" ht="15" customHeight="1" x14ac:dyDescent="0.25">
      <c r="A267" s="1" t="s">
        <v>173</v>
      </c>
      <c r="B267" s="20"/>
      <c r="C267" s="17">
        <v>8469</v>
      </c>
      <c r="D267" s="48" t="s">
        <v>232</v>
      </c>
      <c r="E267" s="48" t="s">
        <v>234</v>
      </c>
      <c r="F267" s="49">
        <v>15</v>
      </c>
      <c r="G267" s="24">
        <f t="shared" si="27"/>
        <v>9315.9000000000015</v>
      </c>
      <c r="I267" s="21">
        <f t="shared" si="28"/>
        <v>0.10000000000000017</v>
      </c>
    </row>
    <row r="268" spans="1:9" ht="15" customHeight="1" x14ac:dyDescent="0.25">
      <c r="A268" s="1" t="s">
        <v>173</v>
      </c>
      <c r="B268" s="20"/>
      <c r="C268" s="17">
        <v>8469</v>
      </c>
      <c r="D268" s="48" t="s">
        <v>232</v>
      </c>
      <c r="E268" s="48" t="s">
        <v>234</v>
      </c>
      <c r="F268" s="49">
        <v>15</v>
      </c>
      <c r="G268" s="24">
        <f t="shared" si="27"/>
        <v>9315.9000000000015</v>
      </c>
      <c r="I268" s="21">
        <f t="shared" si="28"/>
        <v>0.10000000000000017</v>
      </c>
    </row>
    <row r="269" spans="1:9" ht="15" customHeight="1" x14ac:dyDescent="0.25">
      <c r="A269" s="1" t="s">
        <v>174</v>
      </c>
      <c r="B269" s="20"/>
      <c r="C269" s="17">
        <v>8469</v>
      </c>
      <c r="D269" s="48" t="s">
        <v>232</v>
      </c>
      <c r="E269" s="48" t="s">
        <v>234</v>
      </c>
      <c r="F269" s="49">
        <v>5</v>
      </c>
      <c r="G269" s="24">
        <f t="shared" si="27"/>
        <v>9315.9000000000015</v>
      </c>
      <c r="I269" s="21">
        <f t="shared" si="28"/>
        <v>0.10000000000000017</v>
      </c>
    </row>
    <row r="270" spans="1:9" ht="15" customHeight="1" x14ac:dyDescent="0.25">
      <c r="A270" s="1" t="s">
        <v>175</v>
      </c>
      <c r="B270" s="20"/>
      <c r="C270" s="17">
        <v>11286</v>
      </c>
      <c r="D270" s="48" t="s">
        <v>232</v>
      </c>
      <c r="E270" s="48" t="s">
        <v>234</v>
      </c>
      <c r="F270" s="49">
        <v>8</v>
      </c>
      <c r="G270" s="24">
        <f t="shared" si="27"/>
        <v>12414.6</v>
      </c>
      <c r="I270" s="21">
        <f t="shared" si="28"/>
        <v>0.10000000000000003</v>
      </c>
    </row>
    <row r="271" spans="1:9" ht="15" customHeight="1" x14ac:dyDescent="0.25">
      <c r="A271" s="1" t="s">
        <v>176</v>
      </c>
      <c r="B271" s="20"/>
      <c r="C271" s="17">
        <v>1661</v>
      </c>
      <c r="D271" s="48" t="s">
        <v>232</v>
      </c>
      <c r="E271" s="48" t="s">
        <v>234</v>
      </c>
      <c r="F271" s="49">
        <v>3</v>
      </c>
      <c r="G271" s="24">
        <f t="shared" si="27"/>
        <v>1827.1000000000001</v>
      </c>
      <c r="I271" s="21">
        <f t="shared" si="28"/>
        <v>0.10000000000000009</v>
      </c>
    </row>
    <row r="272" spans="1:9" ht="15" customHeight="1" x14ac:dyDescent="0.25">
      <c r="A272" s="1" t="s">
        <v>177</v>
      </c>
      <c r="B272" s="20"/>
      <c r="C272" s="17">
        <v>11617</v>
      </c>
      <c r="D272" s="48" t="s">
        <v>232</v>
      </c>
      <c r="E272" s="48" t="s">
        <v>234</v>
      </c>
      <c r="F272" s="49">
        <v>6</v>
      </c>
      <c r="G272" s="24">
        <f t="shared" si="27"/>
        <v>12778.7</v>
      </c>
      <c r="I272" s="21">
        <f t="shared" si="28"/>
        <v>0.10000000000000006</v>
      </c>
    </row>
    <row r="273" spans="1:9" ht="15" customHeight="1" x14ac:dyDescent="0.25">
      <c r="A273" s="1" t="s">
        <v>179</v>
      </c>
      <c r="B273" s="20"/>
      <c r="C273" s="17">
        <v>9294</v>
      </c>
      <c r="D273" s="48" t="s">
        <v>232</v>
      </c>
      <c r="E273" s="48" t="s">
        <v>234</v>
      </c>
      <c r="F273" s="49">
        <v>13</v>
      </c>
      <c r="G273" s="24">
        <f t="shared" si="27"/>
        <v>10223.400000000001</v>
      </c>
      <c r="I273" s="21">
        <f t="shared" si="28"/>
        <v>0.10000000000000016</v>
      </c>
    </row>
    <row r="274" spans="1:9" ht="15" customHeight="1" x14ac:dyDescent="0.25">
      <c r="A274" s="1" t="s">
        <v>171</v>
      </c>
      <c r="B274" s="20"/>
      <c r="C274" s="17">
        <v>8469</v>
      </c>
      <c r="D274" s="48" t="s">
        <v>232</v>
      </c>
      <c r="E274" s="48" t="s">
        <v>234</v>
      </c>
      <c r="F274" s="49">
        <v>12</v>
      </c>
      <c r="G274" s="24">
        <f t="shared" si="27"/>
        <v>9315.9000000000015</v>
      </c>
      <c r="I274" s="21">
        <f t="shared" si="28"/>
        <v>0.10000000000000017</v>
      </c>
    </row>
    <row r="275" spans="1:9" ht="15.75" customHeight="1" x14ac:dyDescent="0.25">
      <c r="A275" s="1" t="s">
        <v>178</v>
      </c>
      <c r="B275" s="20"/>
      <c r="C275" s="17">
        <v>11286</v>
      </c>
      <c r="D275" s="48" t="s">
        <v>232</v>
      </c>
      <c r="E275" s="48" t="s">
        <v>234</v>
      </c>
      <c r="F275" s="49">
        <v>7</v>
      </c>
      <c r="G275" s="24">
        <f t="shared" si="27"/>
        <v>12414.6</v>
      </c>
      <c r="I275" s="21">
        <f t="shared" si="28"/>
        <v>0.10000000000000003</v>
      </c>
    </row>
    <row r="276" spans="1:9" ht="11.25" customHeight="1" x14ac:dyDescent="0.2">
      <c r="F276" s="44"/>
    </row>
    <row r="277" spans="1:9" ht="15" customHeight="1" x14ac:dyDescent="0.2">
      <c r="A277" s="39" t="s">
        <v>121</v>
      </c>
      <c r="F277" s="44"/>
    </row>
    <row r="278" spans="1:9" ht="15" customHeight="1" x14ac:dyDescent="0.2">
      <c r="A278" s="1" t="s">
        <v>122</v>
      </c>
      <c r="C278" s="24">
        <v>19294</v>
      </c>
      <c r="D278" s="1" t="s">
        <v>236</v>
      </c>
      <c r="E278" s="1" t="s">
        <v>235</v>
      </c>
      <c r="F278" s="44">
        <v>7</v>
      </c>
      <c r="G278" s="24">
        <v>36000</v>
      </c>
      <c r="I278" s="21">
        <f t="shared" ref="I278:I284" si="29">(+G278-C278)/C278</f>
        <v>0.86586503576241314</v>
      </c>
    </row>
    <row r="279" spans="1:9" ht="15" customHeight="1" x14ac:dyDescent="0.2">
      <c r="A279" s="1" t="s">
        <v>123</v>
      </c>
      <c r="C279" s="17">
        <v>13120</v>
      </c>
      <c r="D279" s="1" t="s">
        <v>236</v>
      </c>
      <c r="E279" s="1" t="s">
        <v>235</v>
      </c>
      <c r="F279" s="44">
        <v>31</v>
      </c>
      <c r="G279" s="24">
        <v>30000</v>
      </c>
      <c r="I279" s="21">
        <f t="shared" si="29"/>
        <v>1.2865853658536586</v>
      </c>
    </row>
    <row r="280" spans="1:9" ht="15" customHeight="1" x14ac:dyDescent="0.2">
      <c r="A280" s="1" t="s">
        <v>124</v>
      </c>
      <c r="C280" s="17">
        <v>8489</v>
      </c>
      <c r="D280" s="1" t="s">
        <v>236</v>
      </c>
      <c r="E280" s="1" t="s">
        <v>235</v>
      </c>
      <c r="F280" s="44">
        <v>31</v>
      </c>
      <c r="G280" s="24">
        <v>24000</v>
      </c>
      <c r="I280" s="21">
        <f t="shared" si="29"/>
        <v>1.8271881258098717</v>
      </c>
    </row>
    <row r="281" spans="1:9" ht="15" hidden="1" customHeight="1" x14ac:dyDescent="0.2">
      <c r="F281" s="44"/>
    </row>
    <row r="282" spans="1:9" ht="15" customHeight="1" x14ac:dyDescent="0.2">
      <c r="A282" s="1" t="s">
        <v>126</v>
      </c>
      <c r="C282" s="17">
        <v>2339</v>
      </c>
      <c r="D282" s="1" t="s">
        <v>236</v>
      </c>
      <c r="E282" s="1" t="s">
        <v>235</v>
      </c>
      <c r="F282" s="44">
        <v>5</v>
      </c>
      <c r="G282" s="24">
        <v>5643</v>
      </c>
      <c r="I282" s="21">
        <f t="shared" si="29"/>
        <v>1.4125694741342454</v>
      </c>
    </row>
    <row r="283" spans="1:9" ht="15" hidden="1" customHeight="1" x14ac:dyDescent="0.2">
      <c r="F283" s="44"/>
    </row>
    <row r="284" spans="1:9" ht="15" customHeight="1" x14ac:dyDescent="0.2">
      <c r="A284" s="1" t="s">
        <v>125</v>
      </c>
      <c r="C284" s="17">
        <v>15398</v>
      </c>
      <c r="D284" s="1" t="s">
        <v>232</v>
      </c>
      <c r="E284" s="1" t="s">
        <v>234</v>
      </c>
      <c r="F284" s="44">
        <v>16</v>
      </c>
      <c r="G284" s="24">
        <f>ROUND( (+C284*1.17),0)</f>
        <v>18016</v>
      </c>
      <c r="I284" s="21">
        <f t="shared" si="29"/>
        <v>0.17002208078971295</v>
      </c>
    </row>
    <row r="285" spans="1:9" ht="15" customHeight="1" x14ac:dyDescent="0.2">
      <c r="D285" s="7"/>
      <c r="E285" s="7"/>
      <c r="F285" s="44"/>
    </row>
    <row r="286" spans="1:9" ht="15" hidden="1" customHeight="1" x14ac:dyDescent="0.2">
      <c r="D286" s="7"/>
      <c r="E286" s="7"/>
      <c r="F286" s="7"/>
    </row>
    <row r="287" spans="1:9" ht="15" customHeight="1" x14ac:dyDescent="0.2">
      <c r="A287" s="29" t="s">
        <v>194</v>
      </c>
      <c r="B287" s="32"/>
      <c r="C287" s="25"/>
      <c r="D287" s="33"/>
      <c r="E287" s="33"/>
      <c r="F287" s="33"/>
      <c r="G287" s="24" t="s">
        <v>94</v>
      </c>
      <c r="I287" s="21" t="s">
        <v>94</v>
      </c>
    </row>
    <row r="288" spans="1:9" x14ac:dyDescent="0.2">
      <c r="A288" s="32" t="s">
        <v>180</v>
      </c>
      <c r="B288" s="32"/>
      <c r="C288" s="25">
        <v>1899</v>
      </c>
      <c r="D288" s="33"/>
      <c r="E288" s="33"/>
      <c r="F288" s="33"/>
      <c r="G288" s="24">
        <f>ROUND( (+C288*1.17),0)</f>
        <v>2222</v>
      </c>
      <c r="I288" s="21">
        <f t="shared" ref="I288:I299" si="30">(+G288-C288)/C288</f>
        <v>0.17008952080042128</v>
      </c>
    </row>
    <row r="289" spans="1:9" x14ac:dyDescent="0.2">
      <c r="A289" s="32" t="s">
        <v>181</v>
      </c>
      <c r="B289" s="32"/>
      <c r="C289" s="25">
        <v>788</v>
      </c>
      <c r="D289" s="33"/>
      <c r="E289" s="33"/>
      <c r="F289" s="33"/>
      <c r="G289" s="24">
        <f t="shared" ref="G289:G299" si="31">ROUND( (+C289*1.17),0)</f>
        <v>922</v>
      </c>
      <c r="I289" s="21">
        <f t="shared" si="30"/>
        <v>0.17005076142131981</v>
      </c>
    </row>
    <row r="290" spans="1:9" x14ac:dyDescent="0.2">
      <c r="A290" s="32" t="s">
        <v>182</v>
      </c>
      <c r="B290" s="32"/>
      <c r="C290" s="25">
        <v>2501</v>
      </c>
      <c r="D290" s="33"/>
      <c r="E290" s="33"/>
      <c r="F290" s="33"/>
      <c r="G290" s="24">
        <f t="shared" si="31"/>
        <v>2926</v>
      </c>
      <c r="I290" s="21">
        <f t="shared" si="30"/>
        <v>0.16993202718912434</v>
      </c>
    </row>
    <row r="291" spans="1:9" x14ac:dyDescent="0.2">
      <c r="A291" s="32" t="s">
        <v>183</v>
      </c>
      <c r="B291" s="32"/>
      <c r="C291" s="25">
        <v>788</v>
      </c>
      <c r="D291" s="33"/>
      <c r="E291" s="33"/>
      <c r="F291" s="33"/>
      <c r="G291" s="24">
        <f t="shared" si="31"/>
        <v>922</v>
      </c>
      <c r="I291" s="21">
        <f t="shared" si="30"/>
        <v>0.17005076142131981</v>
      </c>
    </row>
    <row r="292" spans="1:9" x14ac:dyDescent="0.2">
      <c r="A292" s="32" t="s">
        <v>184</v>
      </c>
      <c r="B292" s="32"/>
      <c r="C292" s="25">
        <v>3714</v>
      </c>
      <c r="D292" s="33"/>
      <c r="E292" s="33"/>
      <c r="F292" s="33"/>
      <c r="G292" s="24">
        <f t="shared" si="31"/>
        <v>4345</v>
      </c>
      <c r="I292" s="21">
        <f t="shared" si="30"/>
        <v>0.16989768443726441</v>
      </c>
    </row>
    <row r="293" spans="1:9" x14ac:dyDescent="0.2">
      <c r="A293" s="32" t="s">
        <v>185</v>
      </c>
      <c r="B293" s="32"/>
      <c r="C293" s="25">
        <v>788</v>
      </c>
      <c r="D293" s="33"/>
      <c r="E293" s="33"/>
      <c r="F293" s="33"/>
      <c r="G293" s="24">
        <f t="shared" si="31"/>
        <v>922</v>
      </c>
      <c r="I293" s="21">
        <f t="shared" si="30"/>
        <v>0.17005076142131981</v>
      </c>
    </row>
    <row r="294" spans="1:9" x14ac:dyDescent="0.2">
      <c r="A294" s="32" t="s">
        <v>186</v>
      </c>
      <c r="B294" s="32"/>
      <c r="C294" s="25">
        <v>5585</v>
      </c>
      <c r="D294" s="33"/>
      <c r="E294" s="33"/>
      <c r="F294" s="33"/>
      <c r="G294" s="24">
        <f t="shared" si="31"/>
        <v>6534</v>
      </c>
      <c r="I294" s="21">
        <f t="shared" si="30"/>
        <v>0.16991942703670546</v>
      </c>
    </row>
    <row r="295" spans="1:9" x14ac:dyDescent="0.2">
      <c r="A295" s="32" t="s">
        <v>187</v>
      </c>
      <c r="B295" s="32"/>
      <c r="C295" s="25">
        <v>788</v>
      </c>
      <c r="D295" s="33"/>
      <c r="E295" s="33"/>
      <c r="F295" s="33"/>
      <c r="G295" s="24">
        <f t="shared" si="31"/>
        <v>922</v>
      </c>
      <c r="I295" s="21">
        <f t="shared" si="30"/>
        <v>0.17005076142131981</v>
      </c>
    </row>
    <row r="296" spans="1:9" x14ac:dyDescent="0.2">
      <c r="A296" s="32" t="s">
        <v>188</v>
      </c>
      <c r="B296" s="32"/>
      <c r="C296" s="25">
        <v>6629</v>
      </c>
      <c r="D296" s="33"/>
      <c r="E296" s="33"/>
      <c r="F296" s="33"/>
      <c r="G296" s="24">
        <f t="shared" si="31"/>
        <v>7756</v>
      </c>
      <c r="I296" s="21">
        <f t="shared" si="30"/>
        <v>0.1700105596620908</v>
      </c>
    </row>
    <row r="297" spans="1:9" x14ac:dyDescent="0.2">
      <c r="A297" s="32" t="s">
        <v>189</v>
      </c>
      <c r="B297" s="32"/>
      <c r="C297" s="25">
        <v>788</v>
      </c>
      <c r="D297" s="33"/>
      <c r="E297" s="33"/>
      <c r="F297" s="33"/>
      <c r="G297" s="24">
        <f t="shared" si="31"/>
        <v>922</v>
      </c>
      <c r="I297" s="21">
        <f t="shared" si="30"/>
        <v>0.17005076142131981</v>
      </c>
    </row>
    <row r="298" spans="1:9" x14ac:dyDescent="0.2">
      <c r="A298" s="32" t="s">
        <v>190</v>
      </c>
      <c r="B298" s="32"/>
      <c r="C298" s="25">
        <v>7261</v>
      </c>
      <c r="D298" s="33"/>
      <c r="E298" s="33"/>
      <c r="F298" s="33"/>
      <c r="G298" s="24">
        <f t="shared" si="31"/>
        <v>8495</v>
      </c>
      <c r="I298" s="21">
        <f t="shared" si="30"/>
        <v>0.16994904283156589</v>
      </c>
    </row>
    <row r="299" spans="1:9" x14ac:dyDescent="0.2">
      <c r="A299" s="32" t="s">
        <v>191</v>
      </c>
      <c r="B299" s="32"/>
      <c r="C299" s="25">
        <v>788</v>
      </c>
      <c r="D299" s="33"/>
      <c r="E299" s="33"/>
      <c r="F299" s="33"/>
      <c r="G299" s="24">
        <f t="shared" si="31"/>
        <v>922</v>
      </c>
      <c r="I299" s="21">
        <f t="shared" si="30"/>
        <v>0.17005076142131981</v>
      </c>
    </row>
    <row r="300" spans="1:9" x14ac:dyDescent="0.2">
      <c r="A300" s="32"/>
      <c r="B300" s="32"/>
      <c r="C300" s="25"/>
      <c r="D300" s="33"/>
      <c r="E300" s="33"/>
      <c r="F300" s="33"/>
      <c r="G300" s="24" t="s">
        <v>94</v>
      </c>
    </row>
    <row r="301" spans="1:9" x14ac:dyDescent="0.2">
      <c r="D301" s="7"/>
      <c r="E301" s="7"/>
      <c r="F301" s="7"/>
    </row>
    <row r="302" spans="1:9" x14ac:dyDescent="0.2">
      <c r="A302" s="2" t="s">
        <v>217</v>
      </c>
      <c r="D302" s="7"/>
      <c r="E302" s="7"/>
      <c r="F302" s="7"/>
    </row>
    <row r="303" spans="1:9" x14ac:dyDescent="0.2">
      <c r="A303" s="1" t="s">
        <v>218</v>
      </c>
      <c r="B303" s="1">
        <v>59612</v>
      </c>
      <c r="C303" s="17">
        <v>3950</v>
      </c>
      <c r="D303" s="7" t="s">
        <v>251</v>
      </c>
      <c r="E303" s="7" t="s">
        <v>254</v>
      </c>
      <c r="F303" s="7">
        <v>3493</v>
      </c>
      <c r="G303" s="24">
        <f t="shared" ref="G303:G304" si="32">ROUND( (+C303*1.17),0)</f>
        <v>4622</v>
      </c>
      <c r="I303" s="21">
        <f t="shared" ref="I303:I304" si="33">(+G303-C303)/C303</f>
        <v>0.17012658227848101</v>
      </c>
    </row>
    <row r="304" spans="1:9" x14ac:dyDescent="0.2">
      <c r="A304" s="1" t="s">
        <v>219</v>
      </c>
      <c r="B304" s="1">
        <v>59620</v>
      </c>
      <c r="C304" s="17">
        <v>4055</v>
      </c>
      <c r="D304" s="7" t="s">
        <v>251</v>
      </c>
      <c r="E304" s="7" t="s">
        <v>254</v>
      </c>
      <c r="F304" s="7">
        <v>3494</v>
      </c>
      <c r="G304" s="24">
        <f t="shared" si="32"/>
        <v>4744</v>
      </c>
      <c r="I304" s="21">
        <f t="shared" si="33"/>
        <v>0.16991368680641183</v>
      </c>
    </row>
    <row r="305" spans="1:7" hidden="1" x14ac:dyDescent="0.2">
      <c r="D305" s="7"/>
      <c r="E305" s="7"/>
      <c r="F305" s="7"/>
    </row>
    <row r="306" spans="1:7" hidden="1" x14ac:dyDescent="0.2">
      <c r="A306" s="1" t="s">
        <v>255</v>
      </c>
      <c r="D306" s="7"/>
      <c r="E306" s="7"/>
      <c r="F306" s="7"/>
    </row>
    <row r="307" spans="1:7" hidden="1" x14ac:dyDescent="0.2">
      <c r="A307" s="1" t="s">
        <v>256</v>
      </c>
      <c r="B307" s="1">
        <v>90460</v>
      </c>
      <c r="D307" s="7"/>
      <c r="E307" s="7"/>
      <c r="F307" s="7"/>
      <c r="G307" s="24">
        <v>119</v>
      </c>
    </row>
    <row r="308" spans="1:7" hidden="1" x14ac:dyDescent="0.2">
      <c r="A308" s="1" t="s">
        <v>257</v>
      </c>
      <c r="B308" s="1">
        <v>90460</v>
      </c>
      <c r="D308" s="7"/>
      <c r="E308" s="7"/>
      <c r="F308" s="7"/>
      <c r="G308" s="24">
        <v>59</v>
      </c>
    </row>
    <row r="309" spans="1:7" x14ac:dyDescent="0.2">
      <c r="D309" s="7"/>
      <c r="E309" s="7"/>
      <c r="F309" s="7"/>
    </row>
    <row r="310" spans="1:7" x14ac:dyDescent="0.2">
      <c r="D310" s="7"/>
      <c r="E310" s="7"/>
      <c r="F310" s="7"/>
    </row>
    <row r="311" spans="1:7" x14ac:dyDescent="0.2">
      <c r="D311" s="7"/>
      <c r="E311" s="7"/>
      <c r="F311" s="7"/>
    </row>
    <row r="312" spans="1:7" x14ac:dyDescent="0.2">
      <c r="D312" s="7"/>
      <c r="E312" s="7"/>
      <c r="F312" s="7"/>
    </row>
    <row r="313" spans="1:7" x14ac:dyDescent="0.2">
      <c r="D313" s="7"/>
      <c r="E313" s="7"/>
      <c r="F313" s="7"/>
    </row>
    <row r="314" spans="1:7" x14ac:dyDescent="0.2">
      <c r="D314" s="7"/>
      <c r="E314" s="7"/>
      <c r="F314" s="7"/>
    </row>
    <row r="315" spans="1:7" x14ac:dyDescent="0.2">
      <c r="D315" s="7"/>
      <c r="E315" s="7"/>
      <c r="F315" s="7"/>
    </row>
    <row r="316" spans="1:7" x14ac:dyDescent="0.2">
      <c r="D316" s="7"/>
      <c r="E316" s="7"/>
      <c r="F316" s="7"/>
    </row>
    <row r="317" spans="1:7" x14ac:dyDescent="0.2">
      <c r="D317" s="7"/>
      <c r="E317" s="7"/>
      <c r="F317" s="7"/>
    </row>
    <row r="318" spans="1:7" x14ac:dyDescent="0.2">
      <c r="D318" s="7"/>
      <c r="E318" s="7"/>
      <c r="F318" s="7"/>
    </row>
    <row r="319" spans="1:7" x14ac:dyDescent="0.2">
      <c r="D319" s="7"/>
      <c r="E319" s="7"/>
      <c r="F319" s="7"/>
    </row>
    <row r="320" spans="1:7" x14ac:dyDescent="0.2">
      <c r="D320" s="7"/>
      <c r="E320" s="7"/>
      <c r="F320" s="7"/>
    </row>
    <row r="321" spans="4:6" x14ac:dyDescent="0.2">
      <c r="D321" s="7"/>
      <c r="E321" s="7"/>
      <c r="F321" s="7"/>
    </row>
    <row r="322" spans="4:6" x14ac:dyDescent="0.2">
      <c r="D322" s="7"/>
      <c r="E322" s="7"/>
      <c r="F322" s="7"/>
    </row>
    <row r="323" spans="4:6" x14ac:dyDescent="0.2">
      <c r="D323" s="7"/>
      <c r="E323" s="7"/>
      <c r="F323" s="7"/>
    </row>
    <row r="324" spans="4:6" x14ac:dyDescent="0.2">
      <c r="D324" s="7"/>
      <c r="E324" s="7"/>
      <c r="F324" s="7"/>
    </row>
    <row r="325" spans="4:6" x14ac:dyDescent="0.2">
      <c r="D325" s="7"/>
      <c r="E325" s="7"/>
      <c r="F325" s="7"/>
    </row>
    <row r="326" spans="4:6" x14ac:dyDescent="0.2">
      <c r="D326" s="7"/>
      <c r="E326" s="7"/>
      <c r="F326" s="7"/>
    </row>
    <row r="327" spans="4:6" x14ac:dyDescent="0.2">
      <c r="D327" s="7"/>
      <c r="E327" s="7"/>
      <c r="F327" s="7"/>
    </row>
    <row r="328" spans="4:6" x14ac:dyDescent="0.2">
      <c r="D328" s="7"/>
      <c r="E328" s="7"/>
      <c r="F328" s="7"/>
    </row>
    <row r="329" spans="4:6" x14ac:dyDescent="0.2">
      <c r="D329" s="7"/>
      <c r="E329" s="7"/>
      <c r="F329" s="7"/>
    </row>
    <row r="330" spans="4:6" x14ac:dyDescent="0.2">
      <c r="D330" s="7"/>
      <c r="E330" s="7"/>
      <c r="F330" s="7"/>
    </row>
    <row r="331" spans="4:6" x14ac:dyDescent="0.2">
      <c r="D331" s="7"/>
      <c r="E331" s="7"/>
      <c r="F331" s="7"/>
    </row>
    <row r="332" spans="4:6" x14ac:dyDescent="0.2">
      <c r="D332" s="7"/>
      <c r="E332" s="7"/>
      <c r="F332" s="7"/>
    </row>
    <row r="333" spans="4:6" x14ac:dyDescent="0.2">
      <c r="D333" s="7"/>
      <c r="E333" s="7"/>
      <c r="F333" s="7"/>
    </row>
    <row r="334" spans="4:6" x14ac:dyDescent="0.2">
      <c r="D334" s="7"/>
      <c r="E334" s="7"/>
      <c r="F334" s="7"/>
    </row>
    <row r="335" spans="4:6" x14ac:dyDescent="0.2">
      <c r="D335" s="7"/>
      <c r="E335" s="7"/>
      <c r="F335" s="7"/>
    </row>
    <row r="336" spans="4:6" x14ac:dyDescent="0.2">
      <c r="D336" s="7"/>
      <c r="E336" s="7"/>
      <c r="F336" s="7"/>
    </row>
    <row r="337" spans="4:6" x14ac:dyDescent="0.2">
      <c r="D337" s="7"/>
      <c r="E337" s="7"/>
      <c r="F337" s="7"/>
    </row>
    <row r="338" spans="4:6" x14ac:dyDescent="0.2">
      <c r="D338" s="7"/>
      <c r="E338" s="7"/>
      <c r="F338" s="7"/>
    </row>
    <row r="339" spans="4:6" x14ac:dyDescent="0.2">
      <c r="D339" s="7"/>
      <c r="E339" s="7"/>
      <c r="F339" s="7"/>
    </row>
    <row r="340" spans="4:6" x14ac:dyDescent="0.2">
      <c r="D340" s="7"/>
      <c r="E340" s="7"/>
      <c r="F340" s="7"/>
    </row>
    <row r="341" spans="4:6" x14ac:dyDescent="0.2">
      <c r="D341" s="7"/>
      <c r="E341" s="7"/>
      <c r="F341" s="7"/>
    </row>
    <row r="342" spans="4:6" x14ac:dyDescent="0.2">
      <c r="D342" s="7"/>
      <c r="E342" s="7"/>
      <c r="F342" s="7"/>
    </row>
    <row r="343" spans="4:6" x14ac:dyDescent="0.2">
      <c r="D343" s="7"/>
      <c r="E343" s="7"/>
      <c r="F343" s="7"/>
    </row>
    <row r="344" spans="4:6" x14ac:dyDescent="0.2">
      <c r="D344" s="7"/>
      <c r="E344" s="7"/>
      <c r="F344" s="7"/>
    </row>
    <row r="345" spans="4:6" x14ac:dyDescent="0.2">
      <c r="D345" s="7"/>
      <c r="E345" s="7"/>
      <c r="F345" s="7"/>
    </row>
    <row r="346" spans="4:6" x14ac:dyDescent="0.2">
      <c r="D346" s="7"/>
      <c r="E346" s="7"/>
      <c r="F346" s="7"/>
    </row>
    <row r="347" spans="4:6" x14ac:dyDescent="0.2">
      <c r="D347" s="7"/>
      <c r="E347" s="7"/>
      <c r="F347" s="7"/>
    </row>
    <row r="348" spans="4:6" x14ac:dyDescent="0.2">
      <c r="D348" s="7"/>
      <c r="E348" s="7"/>
      <c r="F348" s="7"/>
    </row>
    <row r="349" spans="4:6" x14ac:dyDescent="0.2">
      <c r="D349" s="7"/>
      <c r="E349" s="7"/>
      <c r="F349" s="7"/>
    </row>
    <row r="350" spans="4:6" x14ac:dyDescent="0.2">
      <c r="D350" s="7"/>
      <c r="E350" s="7"/>
      <c r="F350" s="7"/>
    </row>
    <row r="351" spans="4:6" x14ac:dyDescent="0.2">
      <c r="D351" s="7"/>
      <c r="E351" s="7"/>
      <c r="F351" s="7"/>
    </row>
    <row r="352" spans="4:6" x14ac:dyDescent="0.2">
      <c r="D352" s="7"/>
      <c r="E352" s="7"/>
      <c r="F352" s="7"/>
    </row>
  </sheetData>
  <phoneticPr fontId="0" type="noConversion"/>
  <pageMargins left="0.75" right="0.5" top="0.86" bottom="0.25" header="0.32" footer="0.37"/>
  <pageSetup scale="59" orientation="landscape" r:id="rId1"/>
  <headerFooter alignWithMargins="0">
    <oddHeader>&amp;L&amp;12Board of Supervisors
Ventura County Medical Center Rate Changes
April 2016
&amp;R&amp;12Attachment 1
Page &amp;P of &amp;N</oddHeader>
    <oddFooter>&amp;L&amp;D&amp;T&amp;R&amp;Z&amp;F</oddFooter>
  </headerFooter>
  <rowBreaks count="7" manualBreakCount="7">
    <brk id="44" max="6" man="1"/>
    <brk id="85" max="6" man="1"/>
    <brk id="94" max="6" man="1"/>
    <brk id="135" max="6" man="1"/>
    <brk id="180" max="6" man="1"/>
    <brk id="227" max="6" man="1"/>
    <brk id="284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106560481 PCT CHG 2018 </vt:lpstr>
      <vt:lpstr>Sheet2</vt:lpstr>
      <vt:lpstr>Sheet3</vt:lpstr>
      <vt:lpstr>'106560481 PCT CHG 2018 '!Print_Area</vt:lpstr>
      <vt:lpstr>'106560481 PCT CHG 2018 '!Print_Titles</vt:lpstr>
    </vt:vector>
  </TitlesOfParts>
  <Company>Health Care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 User</dc:creator>
  <cp:lastModifiedBy>Bueschen, Verna</cp:lastModifiedBy>
  <cp:lastPrinted>2016-05-05T23:43:05Z</cp:lastPrinted>
  <dcterms:created xsi:type="dcterms:W3CDTF">2001-04-16T22:14:06Z</dcterms:created>
  <dcterms:modified xsi:type="dcterms:W3CDTF">2018-06-27T23:39:41Z</dcterms:modified>
</cp:coreProperties>
</file>