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C:\pyweb_1\static\"/>
    </mc:Choice>
  </mc:AlternateContent>
  <xr:revisionPtr revIDLastSave="0" documentId="13_ncr:1_{FF83C2C8-F1A1-4C09-A5B0-60D84E8E5E38}" xr6:coauthVersionLast="43" xr6:coauthVersionMax="43" xr10:uidLastSave="{00000000-0000-0000-0000-000000000000}"/>
  <bookViews>
    <workbookView xWindow="-110" yWindow="-110" windowWidth="21820" windowHeight="14020" activeTab="5" xr2:uid="{00000000-000D-0000-FFFF-FFFF00000000}"/>
  </bookViews>
  <sheets>
    <sheet name="汇总" sheetId="10" r:id="rId1"/>
    <sheet name="水电、亮化" sheetId="4" r:id="rId2"/>
    <sheet name="园建、水电" sheetId="12" r:id="rId3"/>
    <sheet name="新表" sheetId="13" r:id="rId4"/>
    <sheet name="粤岭绿化" sheetId="9" r:id="rId5"/>
    <sheet name="1" sheetId="14" r:id="rId6"/>
  </sheets>
  <definedNames>
    <definedName name="_xlnm._FilterDatabase" localSheetId="1" hidden="1">'水电、亮化'!$A$2:$J$8</definedName>
    <definedName name="_xlnm._FilterDatabase" localSheetId="2" hidden="1">'园建、水电'!$A$2:$J$12</definedName>
    <definedName name="_xlnm._FilterDatabase" localSheetId="4" hidden="1">粤岭绿化!$A$2:$J$21</definedName>
    <definedName name="_xlnm.Print_Titles" localSheetId="1">'水电、亮化'!$2:$2</definedName>
    <definedName name="_xlnm.Print_Titles" localSheetId="2">'园建、水电'!$2:$2</definedName>
    <definedName name="_xlnm.Print_Titles" localSheetId="4">粤岭绿化!$2:$2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0" l="1"/>
  <c r="E10" i="10"/>
  <c r="F10" i="10" s="1"/>
  <c r="E11" i="10"/>
  <c r="F11" i="10" s="1"/>
  <c r="F12" i="10"/>
  <c r="D16" i="10"/>
  <c r="D8" i="4"/>
  <c r="D3" i="10" s="1"/>
  <c r="H8" i="4"/>
  <c r="E3" i="10" s="1"/>
  <c r="I3" i="12"/>
  <c r="I4" i="12"/>
  <c r="D12" i="12"/>
  <c r="D4" i="10" s="1"/>
  <c r="H12" i="12"/>
  <c r="E4" i="10" s="1"/>
  <c r="D19" i="12"/>
  <c r="I3" i="9"/>
  <c r="I4" i="9"/>
  <c r="I5" i="9"/>
  <c r="D6" i="9"/>
  <c r="I6" i="9" s="1"/>
  <c r="I7" i="9"/>
  <c r="I8" i="9"/>
  <c r="I9" i="9"/>
  <c r="I10" i="9"/>
  <c r="I11" i="9"/>
  <c r="I12" i="9"/>
  <c r="D13" i="9"/>
  <c r="I13" i="9"/>
  <c r="I14" i="9"/>
  <c r="I15" i="9"/>
  <c r="I16" i="9"/>
  <c r="I17" i="9"/>
  <c r="I18" i="9"/>
  <c r="I19" i="9"/>
  <c r="I20" i="9"/>
  <c r="I21" i="9"/>
  <c r="D23" i="9"/>
  <c r="D5" i="10" s="1"/>
  <c r="H23" i="9"/>
  <c r="E5" i="10" s="1"/>
  <c r="F5" i="10" s="1"/>
  <c r="F4" i="10" l="1"/>
  <c r="D6" i="10"/>
  <c r="E6" i="10"/>
  <c r="F6" i="10" s="1"/>
  <c r="F14" i="10" s="1"/>
  <c r="E16" i="10"/>
  <c r="F1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2" authorId="0" shapeId="0" xr:uid="{00000000-0006-0000-03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目前已停工 .
需二次进场</t>
        </r>
      </text>
    </comment>
    <comment ref="O3" authorId="0" shapeId="0" xr:uid="{00000000-0006-0000-03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已离职</t>
        </r>
      </text>
    </comment>
    <comment ref="N4" authorId="0" shapeId="0" xr:uid="{00000000-0006-0000-03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目前已停工
需二次进场
</t>
        </r>
      </text>
    </comment>
    <comment ref="N5" authorId="0" shapeId="0" xr:uid="{00000000-0006-0000-03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目前已停工
需二次进场
</t>
        </r>
      </text>
    </comment>
    <comment ref="N10" authorId="0" shapeId="0" xr:uid="{00000000-0006-0000-03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目前已停工
需二次进场
</t>
        </r>
      </text>
    </comment>
    <comment ref="O10" authorId="0" shapeId="0" xr:uid="{00000000-0006-0000-03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已离职
</t>
        </r>
      </text>
    </comment>
    <comment ref="N18" authorId="0" shapeId="0" xr:uid="{00000000-0006-0000-0300-00000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目前已停工
需二次进场
</t>
        </r>
      </text>
    </comment>
  </commentList>
</comments>
</file>

<file path=xl/sharedStrings.xml><?xml version="1.0" encoding="utf-8"?>
<sst xmlns="http://schemas.openxmlformats.org/spreadsheetml/2006/main" count="464" uniqueCount="186">
  <si>
    <t>2019年签订合同动态汇报</t>
  </si>
  <si>
    <t>序号</t>
  </si>
  <si>
    <t>工程内容</t>
  </si>
  <si>
    <t>项目数量
（项）</t>
  </si>
  <si>
    <t>合同金额
（元）</t>
  </si>
  <si>
    <t>到款金额
（元）</t>
  </si>
  <si>
    <t>到款比例
（%）</t>
  </si>
  <si>
    <t>备注</t>
  </si>
  <si>
    <t>亮化+水电</t>
  </si>
  <si>
    <t>单项开展</t>
  </si>
  <si>
    <t>园建+水电</t>
  </si>
  <si>
    <t>水电合做</t>
  </si>
  <si>
    <t>粤岭绿化</t>
  </si>
  <si>
    <t>养护+劳务</t>
  </si>
  <si>
    <t>合  计</t>
  </si>
  <si>
    <t>2019年度目标完成比例</t>
  </si>
  <si>
    <t>部门</t>
  </si>
  <si>
    <t>负责人</t>
  </si>
  <si>
    <t>年目标合同金额
（元）</t>
  </si>
  <si>
    <t>实现合同金额
（元）</t>
  </si>
  <si>
    <t>完成比例%</t>
  </si>
  <si>
    <t>东部片区</t>
  </si>
  <si>
    <t>陈广麟</t>
  </si>
  <si>
    <t>西部片区</t>
  </si>
  <si>
    <t>梁嘉豪</t>
  </si>
  <si>
    <t>绿化部</t>
  </si>
  <si>
    <t>陈仕俊</t>
  </si>
  <si>
    <t>预结算部</t>
  </si>
  <si>
    <t>翁雪泠</t>
  </si>
  <si>
    <t>完成项目 0个</t>
  </si>
  <si>
    <t>综合部</t>
  </si>
  <si>
    <t>黄文锋</t>
  </si>
  <si>
    <t>到款比例</t>
  </si>
  <si>
    <t>审计部</t>
  </si>
  <si>
    <t>黄耀雄</t>
  </si>
  <si>
    <t>合同金额</t>
  </si>
  <si>
    <t>2019年水电、亮化项目（单项）</t>
  </si>
  <si>
    <t>工程名称</t>
  </si>
  <si>
    <t>合同编号</t>
  </si>
  <si>
    <t>乙方</t>
  </si>
  <si>
    <t>类型</t>
  </si>
  <si>
    <t>甲方</t>
  </si>
  <si>
    <t>台山神灯碧桂园A标段亮化工程施工合同</t>
  </si>
  <si>
    <t>【亮化】TS-SDAB-HLQ-20190114001</t>
  </si>
  <si>
    <t xml:space="preserve">陈广麟 </t>
  </si>
  <si>
    <t>亮化</t>
  </si>
  <si>
    <t>北滘粤岭</t>
  </si>
  <si>
    <t>/</t>
  </si>
  <si>
    <t>珠海金湾三灶碧桂园一期示范区园建安装工程施工合同</t>
  </si>
  <si>
    <t>【园建水电】ZH-JWSZYQ-SFQ-20190328001</t>
  </si>
  <si>
    <t>水电</t>
  </si>
  <si>
    <t>广东粤岭</t>
  </si>
  <si>
    <t>茂名电白凤凰大道碧桂园西地块示范区亮化工程施工合同</t>
  </si>
  <si>
    <t>【亮化】MM-FHDDXDK-SFQ-20190508001</t>
  </si>
  <si>
    <t>阳江阳春大道（城央花园）碧桂园一期项目示范区园建安装工程施工合同</t>
  </si>
  <si>
    <t>未定合同</t>
  </si>
  <si>
    <t>珠海金湾三灶碧桂园一期项目示范区亮化工程施工合同</t>
  </si>
  <si>
    <t>【亮化】ZH-JWSZYQ-SFQ-20190508001</t>
  </si>
  <si>
    <t>合计:</t>
  </si>
  <si>
    <t>2019年园建、水电项目</t>
  </si>
  <si>
    <t>乙方代表</t>
  </si>
  <si>
    <t>台山南碧桂园货量区园建及园建安装工程施工合同(二)</t>
  </si>
  <si>
    <t>【园建安装】JM-TSN-HLQ-20190110001</t>
  </si>
  <si>
    <t>李詠仪</t>
  </si>
  <si>
    <t>仰光翡翠湾 Emerald Bay(缅甸)首期示范区景观室外园建工程
劳务施工合同</t>
  </si>
  <si>
    <t>【园建劳务】YG-FCW-SFQ-20190123001</t>
  </si>
  <si>
    <t>阳西月亮湾一期货量区园建工程施工合同</t>
  </si>
  <si>
    <t>【园建安装】YX-YLWYQ-HLQ-20190306001</t>
  </si>
  <si>
    <t>台山碧桂园四期四区盈水翠苑货量区园建及园建安装工程</t>
  </si>
  <si>
    <t>【园建安装】TS-YSCY-HLQ-20190117001</t>
  </si>
  <si>
    <t>茂名电白凤凰大道碧桂园示范区园建工程</t>
  </si>
  <si>
    <t>【园建安装】MM-DBFHDD-SFQ-20190412001</t>
  </si>
  <si>
    <t>珠海金湾三灶碧桂园一期示范区园建工程施工合同</t>
  </si>
  <si>
    <t>【园建】ZH-JWSZYQ-SFQ-20190409001</t>
  </si>
  <si>
    <t>园建</t>
  </si>
  <si>
    <t>阳江阳春大道（城央花园）碧桂园一期项目示范区园建工程施工合同</t>
  </si>
  <si>
    <t>【园建】YJ-CYHYYQ-SFQ-20190516001</t>
  </si>
  <si>
    <t>台山碧桂园六期（二）A 标低层货量区景观园建工程施工合同</t>
  </si>
  <si>
    <t>【园建安装】TS-LQEADC-HLQ-20190522001</t>
  </si>
  <si>
    <t>合计</t>
  </si>
  <si>
    <t>工程简称</t>
  </si>
  <si>
    <t>绿化</t>
  </si>
  <si>
    <t>进场时间</t>
  </si>
  <si>
    <t>完成时间</t>
  </si>
  <si>
    <t>状态</t>
  </si>
  <si>
    <t>施工员</t>
  </si>
  <si>
    <t>项目负责人</t>
  </si>
  <si>
    <t>台山盛世华府</t>
  </si>
  <si>
    <t>2018.12.27</t>
  </si>
  <si>
    <t>施工中</t>
  </si>
  <si>
    <t>张家奇</t>
  </si>
  <si>
    <t>缅甸</t>
  </si>
  <si>
    <t>2019.1.05</t>
  </si>
  <si>
    <t>2019.3.10</t>
  </si>
  <si>
    <t>已完工</t>
  </si>
  <si>
    <t>卢桂波</t>
  </si>
  <si>
    <t>阳西月亮湾货量区</t>
  </si>
  <si>
    <t>2019.2.25</t>
  </si>
  <si>
    <t>陈马生</t>
  </si>
  <si>
    <t>台山四期二货量区</t>
  </si>
  <si>
    <t>2018.11.27</t>
  </si>
  <si>
    <t>茂名电白</t>
  </si>
  <si>
    <t>2019.3.18</t>
  </si>
  <si>
    <t>2019.5.25</t>
  </si>
  <si>
    <t>吴寿琪</t>
  </si>
  <si>
    <t>珠海三灶</t>
  </si>
  <si>
    <t>2019.3.08</t>
  </si>
  <si>
    <t>2019.5.18</t>
  </si>
  <si>
    <t>李庆明</t>
  </si>
  <si>
    <t>阳春城央花园</t>
  </si>
  <si>
    <t>2019.5.23</t>
  </si>
  <si>
    <t>邓传栋</t>
  </si>
  <si>
    <t>台山六期二A标</t>
  </si>
  <si>
    <t>2019.5.4</t>
  </si>
  <si>
    <t xml:space="preserve"> </t>
  </si>
  <si>
    <t>台山神灯A标</t>
  </si>
  <si>
    <t>2019.1.07</t>
  </si>
  <si>
    <t>刘伟明</t>
  </si>
  <si>
    <t>祝春明</t>
  </si>
  <si>
    <t>林灿亮</t>
  </si>
  <si>
    <t>顾腾</t>
  </si>
  <si>
    <t>台山碧桂园钻石湾六期（一）B标段货量区园建及安装工程</t>
  </si>
  <si>
    <t>台山六期一B标</t>
  </si>
  <si>
    <t>TSBGYZSWLQY-YTYL-20171216001</t>
  </si>
  <si>
    <t>2017.10.7</t>
  </si>
  <si>
    <t>中山南朗项目A1区园建及园建安装工程施工合同</t>
  </si>
  <si>
    <t>中山南朗</t>
  </si>
  <si>
    <t>ZS-NL-A1Q-20181116002</t>
  </si>
  <si>
    <t>2018.12.5</t>
  </si>
  <si>
    <t>李家成</t>
  </si>
  <si>
    <t>中山南朗项目货量区A2区园建及园建安装工程施工合同</t>
  </si>
  <si>
    <t>ZS-NLA2-HLQ-20181116001</t>
  </si>
  <si>
    <t>茂名茂南大道项目货量区园建及园建安装工程施工合同</t>
  </si>
  <si>
    <t>茂名凯旋城</t>
  </si>
  <si>
    <t>【园建安装】MM-MNDD-HLQ-20181225001</t>
  </si>
  <si>
    <t>2018.12.18</t>
  </si>
  <si>
    <t>2019年粤岭绿化项目</t>
  </si>
  <si>
    <t>合同名称</t>
  </si>
  <si>
    <t>茂名水东湾碧桂园果岭山、绿中海之间体育公园（ 白鹭湖 ）绿化养护工程施工合同</t>
  </si>
  <si>
    <t>【绿化养护】MM-SDWBLH-201901-202001</t>
  </si>
  <si>
    <t>绿化养护</t>
  </si>
  <si>
    <t>阳江江城西平北路碧桂园展示区绿化工程劳务施工合同</t>
  </si>
  <si>
    <t>【绿化劳务】YJ-JCXPBL-ZSQ-20190123001</t>
  </si>
  <si>
    <t>绿化劳务</t>
  </si>
  <si>
    <t>吴川鼎龙湾项目二期一标段绿化工程养护合同</t>
  </si>
  <si>
    <t>【绿化养护】WC-DLWEQYB-201901-202001</t>
  </si>
  <si>
    <t>仰光翡翠湾 d Emerald  Bay( 缅甸) ) 首期示范区景观工程劳务施工合同</t>
  </si>
  <si>
    <t>【绿化劳务】YG-FCW-SFQ-20190119001</t>
  </si>
  <si>
    <t>顺德粤岭</t>
  </si>
  <si>
    <t>台山神灯碧桂园 B 标段绿化工程 劳务施工合同</t>
  </si>
  <si>
    <t>【绿化劳务】TS-SDBBD-HLQ-20190112001</t>
  </si>
  <si>
    <t>顺德北滘</t>
  </si>
  <si>
    <t>茂名信宜碧桂园 · 丰汇城一期高层货量区景观绿化工程养护合同</t>
  </si>
  <si>
    <t>【绿化养护】MM-FHCYQ-201901-202001</t>
  </si>
  <si>
    <t>顺林</t>
  </si>
  <si>
    <t>阳春碧桂园二期一标货量区绿化工程养护合同- - 高层区</t>
  </si>
  <si>
    <t>【绿化养护】YC-EQYBHLQ-201901-202001</t>
  </si>
  <si>
    <t>阳江阳西月亮湾碧桂园项目一期货量区绿化工程劳务施工合同</t>
  </si>
  <si>
    <t>【绿化劳务】YJ-YLWYQ-HLQ-20190327001</t>
  </si>
  <si>
    <t>盈福</t>
  </si>
  <si>
    <t>茂名水东湾碧桂园绿化养护工程合同</t>
  </si>
  <si>
    <t>【绿化养护】MM-SDW-20190411001</t>
  </si>
  <si>
    <t>台山碧桂园四期会所绿化养护工程合同 (2019)</t>
  </si>
  <si>
    <t>【绿化养护】TS-SQHS-201902-202002</t>
  </si>
  <si>
    <t>阳江江城西平北路碧桂园展示区绿化工程养护合同（二）</t>
  </si>
  <si>
    <t>【绿化养护】YJ-JCXPBL-201901-202001</t>
  </si>
  <si>
    <t>茂名电白凤凰大道碧桂园西地块示范区绿化工程劳务施工合同</t>
  </si>
  <si>
    <t>【绿化劳务】MM-FHDDXDK-SFQ-20190527001</t>
  </si>
  <si>
    <t>湛江徐闻城北碧桂园项目示范区绿化工程劳务施工合同</t>
  </si>
  <si>
    <t>【绿化劳务】ZJ-XWCB-SFQ-20190525001</t>
  </si>
  <si>
    <t>台山神灯碧桂园 B 标段内园区绿化工程养护合同</t>
  </si>
  <si>
    <t>【绿化养护】TS-SDBBDN-201901-202001</t>
  </si>
  <si>
    <t>台山粤岭</t>
  </si>
  <si>
    <t>台山神灯碧桂园 A 标段货量区绿化工程劳务施工合同</t>
  </si>
  <si>
    <t>【绿化劳务】TS-SDAB-HLQ-20190704001</t>
  </si>
  <si>
    <t>湛江廉江城北碧桂园项目货量区园林绿化工程劳务施工合同</t>
  </si>
  <si>
    <t>【绿化劳务】ZJ-LJCB-HLQ-20190605001</t>
  </si>
  <si>
    <t>江门棠下碧桂园一期示范区绿化工程劳务施工合同</t>
  </si>
  <si>
    <t>【绿化劳务】JM-TXYQ-SFQ-20190619001</t>
  </si>
  <si>
    <t>阳江碧桂园璧珑湾（凤凰湾）项目一期北地块货量区绿化工程</t>
  </si>
  <si>
    <t>暂无</t>
  </si>
  <si>
    <t>江门台山台城城西碧桂园一期货量区绿化工程劳务合同</t>
  </si>
  <si>
    <t>工地简称</t>
  </si>
  <si>
    <t>待进场</t>
  </si>
  <si>
    <t>待定</t>
  </si>
  <si>
    <t>台山城西货量区劳务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</si>
</sst>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0.00_ "/>
    <numFmt numFmtId="178" formatCode="0.00_);[Red]\(0.00\)"/>
  </numFmts>
  <fonts count="13" x14ac:knownFonts="1">
    <font>
      <sz val="12"/>
      <name val="宋体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20"/>
      <name val="仿宋"/>
      <family val="3"/>
      <charset val="134"/>
    </font>
    <font>
      <b/>
      <sz val="16"/>
      <name val="仿宋"/>
      <family val="3"/>
      <charset val="134"/>
    </font>
    <font>
      <b/>
      <sz val="22"/>
      <name val="仿宋"/>
      <family val="3"/>
      <charset val="134"/>
    </font>
    <font>
      <sz val="14"/>
      <name val="仿宋"/>
      <family val="3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4"/>
      <color rgb="FFFF0000"/>
      <name val="仿宋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94">
    <xf numFmtId="0" fontId="0" fillId="0" borderId="0" xfId="0"/>
    <xf numFmtId="0" fontId="0" fillId="0" borderId="0" xfId="0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1" xfId="0" applyFont="1" applyBorder="1"/>
    <xf numFmtId="0" fontId="1" fillId="2" borderId="1" xfId="3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 wrapText="1"/>
    </xf>
    <xf numFmtId="176" fontId="1" fillId="2" borderId="1" xfId="3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76" fontId="1" fillId="0" borderId="1" xfId="3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" fillId="3" borderId="1" xfId="4" applyFont="1" applyFill="1" applyBorder="1" applyAlignment="1">
      <alignment horizontal="center" vertical="center" wrapText="1"/>
    </xf>
    <xf numFmtId="176" fontId="1" fillId="3" borderId="1" xfId="3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3" borderId="1" xfId="3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176" fontId="1" fillId="0" borderId="0" xfId="0" applyNumberFormat="1" applyFont="1" applyAlignment="1">
      <alignment horizont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1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10" fontId="1" fillId="0" borderId="1" xfId="0" applyNumberFormat="1" applyFont="1" applyBorder="1"/>
    <xf numFmtId="10" fontId="1" fillId="0" borderId="0" xfId="0" applyNumberFormat="1" applyFont="1"/>
    <xf numFmtId="176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1" fillId="0" borderId="0" xfId="0" applyNumberFormat="1" applyFont="1"/>
    <xf numFmtId="176" fontId="11" fillId="0" borderId="1" xfId="0" applyNumberFormat="1" applyFont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01000000}"/>
    <cellStyle name="常规 2 2" xfId="1" xr:uid="{00000000-0005-0000-0000-000002000000}"/>
    <cellStyle name="常规 2 3" xfId="2" xr:uid="{00000000-0005-0000-0000-000003000000}"/>
    <cellStyle name="常规 3" xfId="4" xr:uid="{00000000-0005-0000-0000-000004000000}"/>
    <cellStyle name="常规 4" xfId="5" xr:uid="{00000000-0005-0000-0000-000005000000}"/>
    <cellStyle name="常规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78" zoomScaleSheetLayoutView="100" workbookViewId="0">
      <selection activeCell="A2" sqref="A2"/>
    </sheetView>
  </sheetViews>
  <sheetFormatPr defaultColWidth="9" defaultRowHeight="15" x14ac:dyDescent="0.25"/>
  <cols>
    <col min="1" max="1" width="6.83203125" customWidth="1"/>
    <col min="2" max="2" width="19" customWidth="1"/>
    <col min="3" max="3" width="17.08203125" customWidth="1"/>
    <col min="4" max="4" width="25.83203125" style="61" customWidth="1"/>
    <col min="5" max="5" width="25.33203125" style="61" customWidth="1"/>
    <col min="6" max="6" width="16.33203125" style="61" customWidth="1"/>
    <col min="7" max="7" width="19.75" customWidth="1"/>
  </cols>
  <sheetData>
    <row r="1" spans="1:7" ht="31.5" customHeight="1" x14ac:dyDescent="0.25">
      <c r="A1" s="74" t="s">
        <v>0</v>
      </c>
      <c r="B1" s="74"/>
      <c r="C1" s="74"/>
      <c r="D1" s="75"/>
      <c r="E1" s="75"/>
      <c r="F1" s="75"/>
      <c r="G1" s="74"/>
    </row>
    <row r="2" spans="1:7" ht="38.25" customHeight="1" x14ac:dyDescent="0.25">
      <c r="A2" s="62" t="s">
        <v>1</v>
      </c>
      <c r="B2" s="62" t="s">
        <v>2</v>
      </c>
      <c r="C2" s="63" t="s">
        <v>3</v>
      </c>
      <c r="D2" s="64" t="s">
        <v>4</v>
      </c>
      <c r="E2" s="64" t="s">
        <v>5</v>
      </c>
      <c r="F2" s="64" t="s">
        <v>6</v>
      </c>
      <c r="G2" s="62" t="s">
        <v>7</v>
      </c>
    </row>
    <row r="3" spans="1:7" ht="31" customHeight="1" x14ac:dyDescent="0.25">
      <c r="A3" s="62">
        <v>1</v>
      </c>
      <c r="B3" s="62" t="s">
        <v>8</v>
      </c>
      <c r="C3" s="62">
        <v>4</v>
      </c>
      <c r="D3" s="65">
        <f>'水电、亮化'!D8</f>
        <v>1747109.39</v>
      </c>
      <c r="E3" s="65">
        <f>'水电、亮化'!H8</f>
        <v>0</v>
      </c>
      <c r="F3" s="66">
        <v>0</v>
      </c>
      <c r="G3" s="62" t="s">
        <v>9</v>
      </c>
    </row>
    <row r="4" spans="1:7" ht="31" customHeight="1" x14ac:dyDescent="0.25">
      <c r="A4" s="62">
        <v>2</v>
      </c>
      <c r="B4" s="62" t="s">
        <v>10</v>
      </c>
      <c r="C4" s="62">
        <v>8</v>
      </c>
      <c r="D4" s="65">
        <f>'园建、水电'!D12</f>
        <v>11416825</v>
      </c>
      <c r="E4" s="65">
        <f>'园建、水电'!H12</f>
        <v>1428236.62</v>
      </c>
      <c r="F4" s="66">
        <f>E4/D4</f>
        <v>0.12509928285666111</v>
      </c>
      <c r="G4" s="62" t="s">
        <v>11</v>
      </c>
    </row>
    <row r="5" spans="1:7" ht="31" customHeight="1" x14ac:dyDescent="0.25">
      <c r="A5" s="62">
        <v>3</v>
      </c>
      <c r="B5" s="62" t="s">
        <v>12</v>
      </c>
      <c r="C5" s="62">
        <v>14</v>
      </c>
      <c r="D5" s="65">
        <f>粤岭绿化!D23</f>
        <v>7164877.7400000002</v>
      </c>
      <c r="E5" s="65">
        <f>粤岭绿化!H23</f>
        <v>687491.0199999999</v>
      </c>
      <c r="F5" s="66">
        <f>E5/D5</f>
        <v>9.5952931082394138E-2</v>
      </c>
      <c r="G5" s="62" t="s">
        <v>13</v>
      </c>
    </row>
    <row r="6" spans="1:7" ht="31" customHeight="1" x14ac:dyDescent="0.25">
      <c r="A6" s="76" t="s">
        <v>14</v>
      </c>
      <c r="B6" s="76"/>
      <c r="C6" s="62">
        <f>SUM(C3:C5)</f>
        <v>26</v>
      </c>
      <c r="D6" s="65">
        <f>SUM(D3:D5)</f>
        <v>20328812.130000003</v>
      </c>
      <c r="E6" s="65">
        <f>SUM(E3:E5)</f>
        <v>2115727.64</v>
      </c>
      <c r="F6" s="67">
        <f>E6/D6</f>
        <v>0.10407532060753025</v>
      </c>
      <c r="G6" s="63"/>
    </row>
    <row r="7" spans="1:7" ht="31" customHeight="1" x14ac:dyDescent="0.25">
      <c r="A7" s="53"/>
      <c r="B7" s="53"/>
      <c r="C7" s="53"/>
      <c r="D7" s="68"/>
      <c r="E7" s="68"/>
      <c r="F7" s="68"/>
      <c r="G7" s="53"/>
    </row>
    <row r="8" spans="1:7" ht="31" customHeight="1" x14ac:dyDescent="0.25">
      <c r="A8" s="74" t="s">
        <v>15</v>
      </c>
      <c r="B8" s="74"/>
      <c r="C8" s="74"/>
      <c r="D8" s="75"/>
      <c r="E8" s="75"/>
      <c r="F8" s="75"/>
      <c r="G8" s="74"/>
    </row>
    <row r="9" spans="1:7" ht="39.75" customHeight="1" x14ac:dyDescent="0.25">
      <c r="A9" s="62" t="s">
        <v>1</v>
      </c>
      <c r="B9" s="62" t="s">
        <v>16</v>
      </c>
      <c r="C9" s="63" t="s">
        <v>17</v>
      </c>
      <c r="D9" s="64" t="s">
        <v>18</v>
      </c>
      <c r="E9" s="64" t="s">
        <v>19</v>
      </c>
      <c r="F9" s="64" t="s">
        <v>20</v>
      </c>
      <c r="G9" s="62" t="s">
        <v>7</v>
      </c>
    </row>
    <row r="10" spans="1:7" ht="31" customHeight="1" x14ac:dyDescent="0.25">
      <c r="A10" s="62">
        <v>1</v>
      </c>
      <c r="B10" s="62" t="s">
        <v>21</v>
      </c>
      <c r="C10" s="63" t="s">
        <v>22</v>
      </c>
      <c r="D10" s="69">
        <v>35000000</v>
      </c>
      <c r="E10" s="64">
        <f>'水电、亮化'!D3+'水电、亮化'!D4+'园建、水电'!D3+'园建、水电'!D6+'园建、水电'!D8+'园建、水电'!D10+'水电、亮化'!D7</f>
        <v>6664557.2400000002</v>
      </c>
      <c r="F10" s="70">
        <f>E10/D10</f>
        <v>0.19041592114285716</v>
      </c>
      <c r="G10" s="62"/>
    </row>
    <row r="11" spans="1:7" ht="31" customHeight="1" x14ac:dyDescent="0.25">
      <c r="A11" s="62">
        <v>2</v>
      </c>
      <c r="B11" s="62" t="s">
        <v>23</v>
      </c>
      <c r="C11" s="63" t="s">
        <v>24</v>
      </c>
      <c r="D11" s="69">
        <v>25000000</v>
      </c>
      <c r="E11" s="64">
        <f>'水电、亮化'!D5+'园建、水电'!D4+'园建、水电'!D5+'园建、水电'!D7+'园建、水电'!D9</f>
        <v>6499377.1500000004</v>
      </c>
      <c r="F11" s="70">
        <f>E11/D11</f>
        <v>0.25997508600000002</v>
      </c>
      <c r="G11" s="62"/>
    </row>
    <row r="12" spans="1:7" ht="31" customHeight="1" x14ac:dyDescent="0.25">
      <c r="A12" s="62">
        <v>3</v>
      </c>
      <c r="B12" s="62" t="s">
        <v>25</v>
      </c>
      <c r="C12" s="63" t="s">
        <v>26</v>
      </c>
      <c r="D12" s="69">
        <v>50000000</v>
      </c>
      <c r="E12" s="64">
        <v>5075774.9000000004</v>
      </c>
      <c r="F12" s="70">
        <f>E12/D12</f>
        <v>0.10151549800000001</v>
      </c>
      <c r="G12" s="62"/>
    </row>
    <row r="13" spans="1:7" ht="31" customHeight="1" x14ac:dyDescent="0.25">
      <c r="A13" s="62">
        <v>4</v>
      </c>
      <c r="B13" s="62" t="s">
        <v>27</v>
      </c>
      <c r="C13" s="62" t="s">
        <v>28</v>
      </c>
      <c r="D13" s="65"/>
      <c r="E13" s="65"/>
      <c r="F13" s="66">
        <v>0</v>
      </c>
      <c r="G13" s="62" t="s">
        <v>29</v>
      </c>
    </row>
    <row r="14" spans="1:7" ht="31" customHeight="1" x14ac:dyDescent="0.25">
      <c r="A14" s="62">
        <v>5</v>
      </c>
      <c r="B14" s="62" t="s">
        <v>30</v>
      </c>
      <c r="C14" s="62" t="s">
        <v>31</v>
      </c>
      <c r="D14" s="65"/>
      <c r="E14" s="65"/>
      <c r="F14" s="67">
        <f>F6</f>
        <v>0.10407532060753025</v>
      </c>
      <c r="G14" s="62" t="s">
        <v>32</v>
      </c>
    </row>
    <row r="15" spans="1:7" ht="31" customHeight="1" x14ac:dyDescent="0.25">
      <c r="A15" s="62">
        <v>6</v>
      </c>
      <c r="B15" s="62" t="s">
        <v>33</v>
      </c>
      <c r="C15" s="62" t="s">
        <v>34</v>
      </c>
      <c r="D15" s="65"/>
      <c r="E15" s="65"/>
      <c r="F15" s="66">
        <v>0</v>
      </c>
      <c r="G15" s="62" t="s">
        <v>29</v>
      </c>
    </row>
    <row r="16" spans="1:7" ht="31" customHeight="1" x14ac:dyDescent="0.25">
      <c r="A16" s="77" t="s">
        <v>14</v>
      </c>
      <c r="B16" s="78"/>
      <c r="C16" s="79"/>
      <c r="D16" s="71">
        <f>SUM(D10:D15)</f>
        <v>110000000</v>
      </c>
      <c r="E16" s="65">
        <f>SUM(E10:E15)</f>
        <v>18239709.289999999</v>
      </c>
      <c r="F16" s="67">
        <f>E16/D16</f>
        <v>0.16581553899999998</v>
      </c>
      <c r="G16" s="63" t="s">
        <v>35</v>
      </c>
    </row>
    <row r="17" spans="1:7" x14ac:dyDescent="0.25">
      <c r="A17" s="53"/>
      <c r="B17" s="53"/>
      <c r="C17" s="53"/>
      <c r="D17" s="68"/>
      <c r="E17" s="68"/>
      <c r="F17" s="68"/>
      <c r="G17" s="53"/>
    </row>
    <row r="18" spans="1:7" x14ac:dyDescent="0.25">
      <c r="A18" s="53"/>
      <c r="B18" s="53"/>
      <c r="C18" s="53"/>
      <c r="D18" s="68"/>
      <c r="E18" s="68"/>
      <c r="F18" s="68"/>
      <c r="G18" s="53"/>
    </row>
    <row r="19" spans="1:7" x14ac:dyDescent="0.25">
      <c r="A19" s="53"/>
      <c r="B19" s="53"/>
      <c r="C19" s="53"/>
      <c r="D19" s="68"/>
      <c r="E19" s="68"/>
      <c r="F19" s="68"/>
      <c r="G19" s="53"/>
    </row>
  </sheetData>
  <mergeCells count="4">
    <mergeCell ref="A1:G1"/>
    <mergeCell ref="A6:B6"/>
    <mergeCell ref="A8:G8"/>
    <mergeCell ref="A16:C16"/>
  </mergeCells>
  <phoneticPr fontId="12" type="noConversion"/>
  <pageMargins left="0.42" right="0.16" top="0.65" bottom="0.3" header="0.43" footer="0.2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pane activePane="bottomRight" state="frozen"/>
      <selection activeCell="B3" sqref="B3:J7"/>
    </sheetView>
  </sheetViews>
  <sheetFormatPr defaultColWidth="9" defaultRowHeight="15" x14ac:dyDescent="0.25"/>
  <cols>
    <col min="1" max="1" width="5" customWidth="1"/>
    <col min="2" max="2" width="33" customWidth="1"/>
    <col min="3" max="3" width="26.5" customWidth="1"/>
    <col min="4" max="4" width="14.58203125" customWidth="1"/>
    <col min="5" max="5" width="8.58203125" customWidth="1"/>
    <col min="6" max="6" width="7.5" customWidth="1"/>
    <col min="7" max="7" width="8.83203125" style="17" customWidth="1"/>
    <col min="8" max="8" width="10.83203125" customWidth="1"/>
    <col min="9" max="9" width="10.83203125" style="46" customWidth="1"/>
    <col min="10" max="10" width="10.08203125" customWidth="1"/>
    <col min="16" max="16" width="12.58203125" bestFit="1" customWidth="1"/>
  </cols>
  <sheetData>
    <row r="1" spans="1:10" ht="33" customHeight="1" x14ac:dyDescent="0.25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33" customHeight="1" x14ac:dyDescent="0.25">
      <c r="A2" s="35" t="s">
        <v>1</v>
      </c>
      <c r="B2" s="36" t="s">
        <v>37</v>
      </c>
      <c r="C2" s="36" t="s">
        <v>38</v>
      </c>
      <c r="D2" s="37" t="s">
        <v>4</v>
      </c>
      <c r="E2" s="38" t="s">
        <v>39</v>
      </c>
      <c r="F2" s="35" t="s">
        <v>40</v>
      </c>
      <c r="G2" s="38" t="s">
        <v>41</v>
      </c>
      <c r="H2" s="5" t="s">
        <v>5</v>
      </c>
      <c r="I2" s="55" t="s">
        <v>6</v>
      </c>
      <c r="J2" s="56" t="s">
        <v>7</v>
      </c>
    </row>
    <row r="3" spans="1:10" ht="33" customHeight="1" x14ac:dyDescent="0.25">
      <c r="A3" s="35">
        <v>1</v>
      </c>
      <c r="B3" s="47" t="s">
        <v>42</v>
      </c>
      <c r="C3" s="47" t="s">
        <v>43</v>
      </c>
      <c r="D3" s="48">
        <v>165778.96</v>
      </c>
      <c r="E3" s="49" t="s">
        <v>44</v>
      </c>
      <c r="F3" s="50" t="s">
        <v>45</v>
      </c>
      <c r="G3" s="49" t="s">
        <v>46</v>
      </c>
      <c r="H3" s="39" t="s">
        <v>47</v>
      </c>
      <c r="I3" s="57"/>
      <c r="J3" s="58" t="s">
        <v>22</v>
      </c>
    </row>
    <row r="4" spans="1:10" ht="33" customHeight="1" x14ac:dyDescent="0.25">
      <c r="A4" s="35">
        <v>2</v>
      </c>
      <c r="B4" s="36" t="s">
        <v>48</v>
      </c>
      <c r="C4" s="36" t="s">
        <v>49</v>
      </c>
      <c r="D4" s="37">
        <v>320000</v>
      </c>
      <c r="E4" s="38" t="s">
        <v>31</v>
      </c>
      <c r="F4" s="35" t="s">
        <v>50</v>
      </c>
      <c r="G4" s="38" t="s">
        <v>51</v>
      </c>
      <c r="H4" s="5"/>
      <c r="I4" s="55"/>
      <c r="J4" s="56" t="s">
        <v>22</v>
      </c>
    </row>
    <row r="5" spans="1:10" ht="33" customHeight="1" x14ac:dyDescent="0.25">
      <c r="A5" s="35">
        <v>3</v>
      </c>
      <c r="B5" s="36" t="s">
        <v>52</v>
      </c>
      <c r="C5" s="36" t="s">
        <v>53</v>
      </c>
      <c r="D5" s="37">
        <v>728552.15</v>
      </c>
      <c r="E5" s="38" t="s">
        <v>44</v>
      </c>
      <c r="F5" s="35" t="s">
        <v>45</v>
      </c>
      <c r="G5" s="38" t="s">
        <v>51</v>
      </c>
      <c r="H5" s="5"/>
      <c r="I5" s="55"/>
      <c r="J5" s="56" t="s">
        <v>24</v>
      </c>
    </row>
    <row r="6" spans="1:10" ht="33" customHeight="1" x14ac:dyDescent="0.25">
      <c r="A6" s="35">
        <v>4</v>
      </c>
      <c r="B6" s="47" t="s">
        <v>54</v>
      </c>
      <c r="C6" s="47" t="s">
        <v>55</v>
      </c>
      <c r="D6" s="48"/>
      <c r="E6" s="49"/>
      <c r="F6" s="50"/>
      <c r="G6" s="49"/>
      <c r="H6" s="39"/>
      <c r="I6" s="57"/>
      <c r="J6" s="58"/>
    </row>
    <row r="7" spans="1:10" ht="33" customHeight="1" x14ac:dyDescent="0.25">
      <c r="A7" s="35">
        <v>5</v>
      </c>
      <c r="B7" s="36" t="s">
        <v>56</v>
      </c>
      <c r="C7" s="36" t="s">
        <v>57</v>
      </c>
      <c r="D7" s="37">
        <v>532778.28</v>
      </c>
      <c r="E7" s="38" t="s">
        <v>44</v>
      </c>
      <c r="F7" s="35" t="s">
        <v>45</v>
      </c>
      <c r="G7" s="38" t="s">
        <v>51</v>
      </c>
      <c r="H7" s="5"/>
      <c r="I7" s="55"/>
      <c r="J7" s="56" t="s">
        <v>22</v>
      </c>
    </row>
    <row r="8" spans="1:10" ht="33" customHeight="1" x14ac:dyDescent="0.25">
      <c r="A8" s="81" t="s">
        <v>58</v>
      </c>
      <c r="B8" s="82"/>
      <c r="C8" s="83"/>
      <c r="D8" s="7">
        <f>SUM(D3:D7)</f>
        <v>1747109.39</v>
      </c>
      <c r="E8" s="43"/>
      <c r="F8" s="43"/>
      <c r="G8" s="51"/>
      <c r="H8" s="7">
        <f>SUM(H3:H3)</f>
        <v>0</v>
      </c>
      <c r="I8" s="59"/>
      <c r="J8" s="56"/>
    </row>
    <row r="9" spans="1:10" x14ac:dyDescent="0.25">
      <c r="A9" s="52"/>
      <c r="B9" s="53"/>
      <c r="C9" s="53"/>
      <c r="D9" s="53"/>
      <c r="E9" s="53"/>
      <c r="F9" s="53"/>
      <c r="G9" s="54"/>
      <c r="H9" s="53"/>
      <c r="I9" s="60"/>
      <c r="J9" s="53"/>
    </row>
    <row r="10" spans="1:10" x14ac:dyDescent="0.25">
      <c r="A10" s="52"/>
      <c r="B10" s="53"/>
      <c r="C10" s="53"/>
      <c r="D10" s="53"/>
      <c r="E10" s="53"/>
      <c r="F10" s="53"/>
      <c r="G10" s="54"/>
      <c r="H10" s="53"/>
      <c r="I10" s="60"/>
      <c r="J10" s="53"/>
    </row>
    <row r="11" spans="1:10" x14ac:dyDescent="0.25">
      <c r="A11" s="53"/>
      <c r="B11" s="53"/>
      <c r="C11" s="53"/>
      <c r="D11" s="53"/>
      <c r="E11" s="53"/>
      <c r="F11" s="53"/>
      <c r="G11" s="54"/>
      <c r="H11" s="53"/>
      <c r="I11" s="60"/>
      <c r="J11" s="53"/>
    </row>
    <row r="12" spans="1:10" x14ac:dyDescent="0.25">
      <c r="A12" s="53"/>
      <c r="B12" s="53"/>
      <c r="C12" s="53"/>
      <c r="D12" s="53"/>
      <c r="E12" s="53"/>
      <c r="F12" s="53"/>
      <c r="G12" s="54"/>
      <c r="H12" s="53"/>
      <c r="I12" s="60"/>
      <c r="J12" s="53"/>
    </row>
    <row r="13" spans="1:10" x14ac:dyDescent="0.25">
      <c r="A13" s="53"/>
      <c r="B13" s="53"/>
      <c r="C13" s="53"/>
      <c r="D13" s="53"/>
      <c r="E13" s="53"/>
      <c r="F13" s="53"/>
      <c r="G13" s="54"/>
      <c r="H13" s="53"/>
      <c r="I13" s="60"/>
      <c r="J13" s="53"/>
    </row>
    <row r="14" spans="1:10" x14ac:dyDescent="0.25">
      <c r="A14" s="53"/>
      <c r="B14" s="53"/>
      <c r="C14" s="53"/>
      <c r="D14" s="53"/>
      <c r="E14" s="53"/>
      <c r="F14" s="53"/>
      <c r="G14" s="54"/>
      <c r="H14" s="53"/>
      <c r="I14" s="60"/>
      <c r="J14" s="53"/>
    </row>
    <row r="15" spans="1:10" x14ac:dyDescent="0.25">
      <c r="A15" s="53"/>
      <c r="B15" s="53"/>
      <c r="C15" s="53"/>
      <c r="D15" s="53"/>
      <c r="E15" s="53"/>
      <c r="F15" s="53"/>
      <c r="G15" s="54"/>
      <c r="H15" s="53"/>
      <c r="I15" s="60"/>
      <c r="J15" s="53"/>
    </row>
    <row r="16" spans="1:10" x14ac:dyDescent="0.25">
      <c r="A16" s="53"/>
      <c r="B16" s="53"/>
      <c r="C16" s="53"/>
      <c r="D16" s="53"/>
      <c r="E16" s="53"/>
      <c r="F16" s="53"/>
      <c r="G16" s="54"/>
      <c r="H16" s="53"/>
      <c r="I16" s="60"/>
      <c r="J16" s="53"/>
    </row>
    <row r="17" spans="1:10" x14ac:dyDescent="0.25">
      <c r="A17" s="53"/>
      <c r="B17" s="53"/>
      <c r="C17" s="53"/>
      <c r="D17" s="53"/>
      <c r="E17" s="53"/>
      <c r="F17" s="53"/>
      <c r="G17" s="54"/>
      <c r="H17" s="53"/>
      <c r="I17" s="60"/>
      <c r="J17" s="53"/>
    </row>
    <row r="18" spans="1:10" x14ac:dyDescent="0.25">
      <c r="A18" s="53"/>
      <c r="B18" s="53"/>
      <c r="C18" s="53"/>
      <c r="D18" s="53"/>
      <c r="E18" s="53"/>
      <c r="F18" s="53"/>
      <c r="G18" s="54"/>
      <c r="H18" s="53"/>
      <c r="I18" s="60"/>
      <c r="J18" s="53"/>
    </row>
    <row r="19" spans="1:10" x14ac:dyDescent="0.25">
      <c r="A19" s="53"/>
      <c r="B19" s="53"/>
      <c r="C19" s="53"/>
      <c r="D19" s="53"/>
      <c r="E19" s="53"/>
      <c r="F19" s="53"/>
      <c r="G19" s="54"/>
      <c r="H19" s="53"/>
      <c r="I19" s="60"/>
      <c r="J19" s="53"/>
    </row>
    <row r="20" spans="1:10" x14ac:dyDescent="0.25">
      <c r="A20" s="53"/>
      <c r="B20" s="53"/>
      <c r="C20" s="53"/>
      <c r="D20" s="53"/>
      <c r="E20" s="53"/>
      <c r="F20" s="53"/>
      <c r="G20" s="54"/>
      <c r="H20" s="53"/>
      <c r="I20" s="60"/>
      <c r="J20" s="53"/>
    </row>
    <row r="21" spans="1:10" x14ac:dyDescent="0.25">
      <c r="A21" s="53"/>
      <c r="B21" s="53"/>
      <c r="C21" s="53"/>
      <c r="D21" s="53"/>
      <c r="E21" s="53"/>
      <c r="F21" s="53"/>
      <c r="G21" s="54"/>
      <c r="H21" s="53"/>
      <c r="I21" s="60"/>
      <c r="J21" s="53"/>
    </row>
    <row r="22" spans="1:10" x14ac:dyDescent="0.25">
      <c r="A22" s="53"/>
      <c r="B22" s="53"/>
      <c r="C22" s="53"/>
      <c r="D22" s="53"/>
      <c r="E22" s="53"/>
      <c r="F22" s="53"/>
      <c r="G22" s="54"/>
      <c r="H22" s="53"/>
      <c r="I22" s="60"/>
      <c r="J22" s="53"/>
    </row>
    <row r="23" spans="1:10" x14ac:dyDescent="0.25">
      <c r="A23" s="53"/>
      <c r="B23" s="53"/>
      <c r="C23" s="53"/>
      <c r="D23" s="53"/>
      <c r="E23" s="53"/>
      <c r="F23" s="53"/>
      <c r="G23" s="54"/>
      <c r="H23" s="53"/>
      <c r="I23" s="60"/>
      <c r="J23" s="53"/>
    </row>
    <row r="24" spans="1:10" x14ac:dyDescent="0.25">
      <c r="A24" s="53"/>
      <c r="B24" s="53"/>
      <c r="C24" s="53"/>
      <c r="D24" s="53"/>
      <c r="E24" s="53"/>
      <c r="F24" s="53"/>
      <c r="G24" s="54"/>
      <c r="H24" s="53"/>
      <c r="I24" s="60"/>
      <c r="J24" s="53"/>
    </row>
    <row r="25" spans="1:10" x14ac:dyDescent="0.25">
      <c r="A25" s="53"/>
      <c r="B25" s="53"/>
      <c r="C25" s="53"/>
      <c r="D25" s="53"/>
      <c r="E25" s="53"/>
      <c r="F25" s="53"/>
      <c r="G25" s="54"/>
      <c r="H25" s="53"/>
      <c r="I25" s="60"/>
      <c r="J25" s="53"/>
    </row>
    <row r="26" spans="1:10" x14ac:dyDescent="0.25">
      <c r="A26" s="53"/>
      <c r="B26" s="53"/>
      <c r="C26" s="53"/>
    </row>
  </sheetData>
  <autoFilter ref="A2:J8" xr:uid="{00000000-0009-0000-0000-000001000000}"/>
  <mergeCells count="2">
    <mergeCell ref="A1:J1"/>
    <mergeCell ref="A8:C8"/>
  </mergeCells>
  <phoneticPr fontId="12" type="noConversion"/>
  <pageMargins left="0.3" right="0.28999999999999998" top="0.46" bottom="0.28000000000000003" header="0.31" footer="0.2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A3" sqref="A3:J10"/>
    </sheetView>
  </sheetViews>
  <sheetFormatPr defaultColWidth="9" defaultRowHeight="15" x14ac:dyDescent="0.25"/>
  <cols>
    <col min="1" max="1" width="5.08203125" style="14" customWidth="1"/>
    <col min="2" max="2" width="29.58203125" style="15" customWidth="1"/>
    <col min="3" max="3" width="22.83203125" style="16" customWidth="1"/>
    <col min="4" max="4" width="14.5" style="16" customWidth="1"/>
    <col min="5" max="5" width="9.08203125" style="16" customWidth="1"/>
    <col min="6" max="7" width="9.58203125" style="15" customWidth="1"/>
    <col min="8" max="8" width="14.33203125" style="17" customWidth="1"/>
    <col min="9" max="9" width="9.25" style="17" customWidth="1"/>
    <col min="10" max="10" width="9.33203125" style="18" customWidth="1"/>
    <col min="11" max="11" width="10.33203125" bestFit="1" customWidth="1"/>
  </cols>
  <sheetData>
    <row r="1" spans="1:10" ht="33" customHeight="1" x14ac:dyDescent="0.25">
      <c r="A1" s="84" t="s">
        <v>59</v>
      </c>
      <c r="B1" s="85"/>
      <c r="C1" s="85"/>
      <c r="D1" s="85"/>
      <c r="E1" s="85"/>
      <c r="F1" s="85"/>
      <c r="G1" s="85"/>
      <c r="H1" s="86"/>
      <c r="I1" s="86"/>
      <c r="J1" s="87"/>
    </row>
    <row r="2" spans="1:10" ht="33" customHeight="1" x14ac:dyDescent="0.25">
      <c r="A2" s="35" t="s">
        <v>1</v>
      </c>
      <c r="B2" s="36" t="s">
        <v>37</v>
      </c>
      <c r="C2" s="36" t="s">
        <v>38</v>
      </c>
      <c r="D2" s="37" t="s">
        <v>4</v>
      </c>
      <c r="E2" s="38" t="s">
        <v>60</v>
      </c>
      <c r="F2" s="35" t="s">
        <v>40</v>
      </c>
      <c r="G2" s="38" t="s">
        <v>41</v>
      </c>
      <c r="H2" s="5" t="s">
        <v>5</v>
      </c>
      <c r="I2" s="5" t="s">
        <v>6</v>
      </c>
      <c r="J2" s="5" t="s">
        <v>7</v>
      </c>
    </row>
    <row r="3" spans="1:10" ht="33" customHeight="1" x14ac:dyDescent="0.25">
      <c r="A3" s="35">
        <v>1</v>
      </c>
      <c r="B3" s="39" t="s">
        <v>61</v>
      </c>
      <c r="C3" s="39" t="s">
        <v>62</v>
      </c>
      <c r="D3" s="40">
        <v>1300000</v>
      </c>
      <c r="E3" s="41" t="s">
        <v>63</v>
      </c>
      <c r="F3" s="39" t="s">
        <v>10</v>
      </c>
      <c r="G3" s="41" t="s">
        <v>51</v>
      </c>
      <c r="H3" s="42">
        <v>840000</v>
      </c>
      <c r="I3" s="44">
        <f>H3/D3</f>
        <v>0.64615384615384619</v>
      </c>
      <c r="J3" s="39" t="s">
        <v>22</v>
      </c>
    </row>
    <row r="4" spans="1:10" ht="42" customHeight="1" x14ac:dyDescent="0.25">
      <c r="A4" s="35">
        <v>2</v>
      </c>
      <c r="B4" s="5" t="s">
        <v>64</v>
      </c>
      <c r="C4" s="5" t="s">
        <v>65</v>
      </c>
      <c r="D4" s="21">
        <v>482825</v>
      </c>
      <c r="E4" s="9" t="s">
        <v>31</v>
      </c>
      <c r="F4" s="6" t="s">
        <v>10</v>
      </c>
      <c r="G4" s="9" t="s">
        <v>46</v>
      </c>
      <c r="H4" s="20">
        <v>407801.82</v>
      </c>
      <c r="I4" s="45">
        <f>H4/D4</f>
        <v>0.84461620670015014</v>
      </c>
      <c r="J4" s="6" t="s">
        <v>24</v>
      </c>
    </row>
    <row r="5" spans="1:10" ht="33" customHeight="1" x14ac:dyDescent="0.25">
      <c r="A5" s="35">
        <v>3</v>
      </c>
      <c r="B5" s="39" t="s">
        <v>66</v>
      </c>
      <c r="C5" s="39" t="s">
        <v>67</v>
      </c>
      <c r="D5" s="40">
        <v>1950000</v>
      </c>
      <c r="E5" s="41" t="s">
        <v>24</v>
      </c>
      <c r="F5" s="39" t="s">
        <v>10</v>
      </c>
      <c r="G5" s="41" t="s">
        <v>51</v>
      </c>
      <c r="H5" s="42">
        <v>0</v>
      </c>
      <c r="I5" s="44">
        <v>0</v>
      </c>
      <c r="J5" s="39" t="s">
        <v>24</v>
      </c>
    </row>
    <row r="6" spans="1:10" ht="33" customHeight="1" x14ac:dyDescent="0.25">
      <c r="A6" s="35">
        <v>4</v>
      </c>
      <c r="B6" s="39" t="s">
        <v>68</v>
      </c>
      <c r="C6" s="39" t="s">
        <v>69</v>
      </c>
      <c r="D6" s="40">
        <v>1869000</v>
      </c>
      <c r="E6" s="41" t="s">
        <v>63</v>
      </c>
      <c r="F6" s="39" t="s">
        <v>10</v>
      </c>
      <c r="G6" s="41" t="s">
        <v>51</v>
      </c>
      <c r="H6" s="42">
        <v>180434.8</v>
      </c>
      <c r="I6" s="44">
        <v>0</v>
      </c>
      <c r="J6" s="39" t="s">
        <v>22</v>
      </c>
    </row>
    <row r="7" spans="1:10" ht="33" customHeight="1" x14ac:dyDescent="0.25">
      <c r="A7" s="35">
        <v>5</v>
      </c>
      <c r="B7" s="5" t="s">
        <v>70</v>
      </c>
      <c r="C7" s="5" t="s">
        <v>71</v>
      </c>
      <c r="D7" s="21">
        <v>1290000</v>
      </c>
      <c r="E7" s="9" t="s">
        <v>24</v>
      </c>
      <c r="F7" s="6" t="s">
        <v>10</v>
      </c>
      <c r="G7" s="9" t="s">
        <v>51</v>
      </c>
      <c r="H7" s="20">
        <v>0</v>
      </c>
      <c r="I7" s="45">
        <v>0</v>
      </c>
      <c r="J7" s="6" t="s">
        <v>24</v>
      </c>
    </row>
    <row r="8" spans="1:10" ht="33" customHeight="1" x14ac:dyDescent="0.25">
      <c r="A8" s="35">
        <v>6</v>
      </c>
      <c r="B8" s="5" t="s">
        <v>72</v>
      </c>
      <c r="C8" s="5" t="s">
        <v>73</v>
      </c>
      <c r="D8" s="21">
        <v>1010000</v>
      </c>
      <c r="E8" s="9" t="s">
        <v>31</v>
      </c>
      <c r="F8" s="6" t="s">
        <v>74</v>
      </c>
      <c r="G8" s="9" t="s">
        <v>51</v>
      </c>
      <c r="H8" s="20">
        <v>0</v>
      </c>
      <c r="I8" s="45">
        <v>0</v>
      </c>
      <c r="J8" s="6" t="s">
        <v>22</v>
      </c>
    </row>
    <row r="9" spans="1:10" ht="33" customHeight="1" x14ac:dyDescent="0.25">
      <c r="A9" s="35">
        <v>7</v>
      </c>
      <c r="B9" s="39" t="s">
        <v>75</v>
      </c>
      <c r="C9" s="39" t="s">
        <v>76</v>
      </c>
      <c r="D9" s="40">
        <v>2048000</v>
      </c>
      <c r="E9" s="39" t="s">
        <v>63</v>
      </c>
      <c r="F9" s="39" t="s">
        <v>74</v>
      </c>
      <c r="G9" s="39" t="s">
        <v>51</v>
      </c>
      <c r="H9" s="42">
        <v>0</v>
      </c>
      <c r="I9" s="44">
        <v>0</v>
      </c>
      <c r="J9" s="39" t="s">
        <v>24</v>
      </c>
    </row>
    <row r="10" spans="1:10" ht="33" customHeight="1" x14ac:dyDescent="0.25">
      <c r="A10" s="35">
        <v>8</v>
      </c>
      <c r="B10" s="39" t="s">
        <v>77</v>
      </c>
      <c r="C10" s="39" t="s">
        <v>78</v>
      </c>
      <c r="D10" s="40">
        <v>1467000</v>
      </c>
      <c r="E10" s="41" t="s">
        <v>31</v>
      </c>
      <c r="F10" s="39" t="s">
        <v>10</v>
      </c>
      <c r="G10" s="41" t="s">
        <v>51</v>
      </c>
      <c r="H10" s="42">
        <v>0</v>
      </c>
      <c r="I10" s="44">
        <v>0</v>
      </c>
      <c r="J10" s="39" t="s">
        <v>22</v>
      </c>
    </row>
    <row r="11" spans="1:10" ht="33" customHeight="1" x14ac:dyDescent="0.25">
      <c r="A11" s="35">
        <v>9</v>
      </c>
      <c r="B11" s="5"/>
      <c r="C11" s="5"/>
      <c r="D11" s="21"/>
      <c r="E11" s="9"/>
      <c r="F11" s="6"/>
      <c r="G11" s="9"/>
      <c r="H11" s="20"/>
      <c r="I11" s="45"/>
      <c r="J11" s="6"/>
    </row>
    <row r="12" spans="1:10" ht="33" customHeight="1" x14ac:dyDescent="0.25">
      <c r="A12" s="88" t="s">
        <v>79</v>
      </c>
      <c r="B12" s="89"/>
      <c r="C12" s="90"/>
      <c r="D12" s="21">
        <f>SUM(D3:D10)</f>
        <v>11416825</v>
      </c>
      <c r="E12" s="43"/>
      <c r="F12" s="43"/>
      <c r="G12" s="43"/>
      <c r="H12" s="7">
        <f>SUM(H3:H8)</f>
        <v>1428236.62</v>
      </c>
      <c r="I12" s="7"/>
      <c r="J12" s="5"/>
    </row>
    <row r="19" spans="4:4" x14ac:dyDescent="0.25">
      <c r="D19" s="16">
        <f>125+30+52</f>
        <v>207</v>
      </c>
    </row>
  </sheetData>
  <autoFilter ref="A2:J12" xr:uid="{00000000-0009-0000-0000-000002000000}"/>
  <mergeCells count="2">
    <mergeCell ref="A1:J1"/>
    <mergeCell ref="A12:C12"/>
  </mergeCells>
  <phoneticPr fontId="12" type="noConversion"/>
  <pageMargins left="0.28999999999999998" right="0.26" top="0.3" bottom="0.28999999999999998" header="0.26" footer="0.25"/>
  <pageSetup paperSize="9" orientation="landscape"/>
  <headerFooter alignWithMargins="0"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"/>
  <sheetViews>
    <sheetView workbookViewId="0">
      <pane ySplit="1" topLeftCell="A14" activePane="bottomLeft" state="frozen"/>
      <selection pane="bottomLeft" activeCell="A2" sqref="A2:F10"/>
    </sheetView>
  </sheetViews>
  <sheetFormatPr defaultColWidth="9" defaultRowHeight="15" x14ac:dyDescent="0.25"/>
  <cols>
    <col min="2" max="2" width="17.75" customWidth="1"/>
    <col min="3" max="3" width="16.25" customWidth="1"/>
    <col min="4" max="4" width="15.5" customWidth="1"/>
    <col min="5" max="5" width="15.33203125" customWidth="1"/>
    <col min="12" max="13" width="12.08203125" customWidth="1"/>
    <col min="14" max="14" width="8.25" customWidth="1"/>
    <col min="15" max="15" width="16.08203125" customWidth="1"/>
    <col min="16" max="16" width="10.58203125" customWidth="1"/>
  </cols>
  <sheetData>
    <row r="1" spans="1:17" ht="33" customHeight="1" x14ac:dyDescent="0.25">
      <c r="A1" s="26" t="s">
        <v>1</v>
      </c>
      <c r="B1" s="27" t="s">
        <v>37</v>
      </c>
      <c r="C1" s="27" t="s">
        <v>80</v>
      </c>
      <c r="D1" s="27" t="s">
        <v>38</v>
      </c>
      <c r="E1" s="28" t="s">
        <v>4</v>
      </c>
      <c r="F1" s="11" t="s">
        <v>60</v>
      </c>
      <c r="G1" s="11" t="s">
        <v>41</v>
      </c>
      <c r="H1" s="11" t="s">
        <v>50</v>
      </c>
      <c r="I1" s="11" t="s">
        <v>81</v>
      </c>
      <c r="J1" s="11" t="s">
        <v>74</v>
      </c>
      <c r="K1" s="11" t="s">
        <v>45</v>
      </c>
      <c r="L1" s="11" t="s">
        <v>82</v>
      </c>
      <c r="M1" s="11" t="s">
        <v>83</v>
      </c>
      <c r="N1" s="29" t="s">
        <v>84</v>
      </c>
      <c r="O1" s="29" t="s">
        <v>85</v>
      </c>
      <c r="P1" s="29" t="s">
        <v>86</v>
      </c>
      <c r="Q1" s="29" t="s">
        <v>7</v>
      </c>
    </row>
    <row r="2" spans="1:17" ht="45" x14ac:dyDescent="0.25">
      <c r="A2" s="26">
        <v>1</v>
      </c>
      <c r="B2" s="29" t="s">
        <v>61</v>
      </c>
      <c r="C2" s="29" t="s">
        <v>87</v>
      </c>
      <c r="D2" s="29" t="s">
        <v>62</v>
      </c>
      <c r="E2" s="30">
        <v>1300000</v>
      </c>
      <c r="F2" s="31" t="s">
        <v>63</v>
      </c>
      <c r="G2" s="31" t="s">
        <v>51</v>
      </c>
      <c r="H2" s="32">
        <v>1</v>
      </c>
      <c r="I2" s="32"/>
      <c r="J2" s="32">
        <v>1</v>
      </c>
      <c r="K2" s="32"/>
      <c r="L2" s="29" t="s">
        <v>88</v>
      </c>
      <c r="M2" s="29"/>
      <c r="N2" s="33" t="s">
        <v>89</v>
      </c>
      <c r="O2" s="33" t="s">
        <v>90</v>
      </c>
      <c r="P2" s="29" t="s">
        <v>22</v>
      </c>
      <c r="Q2" s="32"/>
    </row>
    <row r="3" spans="1:17" ht="75" x14ac:dyDescent="0.25">
      <c r="A3" s="26">
        <v>2</v>
      </c>
      <c r="B3" s="29" t="s">
        <v>64</v>
      </c>
      <c r="C3" s="29" t="s">
        <v>91</v>
      </c>
      <c r="D3" s="29" t="s">
        <v>65</v>
      </c>
      <c r="E3" s="30">
        <v>482825</v>
      </c>
      <c r="F3" s="31" t="s">
        <v>31</v>
      </c>
      <c r="G3" s="31" t="s">
        <v>46</v>
      </c>
      <c r="H3" s="32">
        <v>1</v>
      </c>
      <c r="I3" s="32"/>
      <c r="J3" s="32">
        <v>1</v>
      </c>
      <c r="K3" s="32"/>
      <c r="L3" s="29" t="s">
        <v>92</v>
      </c>
      <c r="M3" s="29" t="s">
        <v>93</v>
      </c>
      <c r="N3" s="33" t="s">
        <v>94</v>
      </c>
      <c r="O3" s="33" t="s">
        <v>95</v>
      </c>
      <c r="P3" s="29" t="s">
        <v>24</v>
      </c>
      <c r="Q3" s="32"/>
    </row>
    <row r="4" spans="1:17" ht="45" x14ac:dyDescent="0.25">
      <c r="A4" s="26">
        <v>3</v>
      </c>
      <c r="B4" s="29" t="s">
        <v>66</v>
      </c>
      <c r="C4" s="29" t="s">
        <v>96</v>
      </c>
      <c r="D4" s="29" t="s">
        <v>67</v>
      </c>
      <c r="E4" s="30">
        <v>1950000</v>
      </c>
      <c r="F4" s="31" t="s">
        <v>24</v>
      </c>
      <c r="G4" s="31" t="s">
        <v>51</v>
      </c>
      <c r="H4" s="32">
        <v>1</v>
      </c>
      <c r="I4" s="32"/>
      <c r="J4" s="32">
        <v>1</v>
      </c>
      <c r="K4" s="32"/>
      <c r="L4" s="29" t="s">
        <v>97</v>
      </c>
      <c r="N4" s="33" t="s">
        <v>89</v>
      </c>
      <c r="O4" s="33" t="s">
        <v>98</v>
      </c>
      <c r="P4" s="29" t="s">
        <v>24</v>
      </c>
      <c r="Q4" s="32"/>
    </row>
    <row r="5" spans="1:17" ht="60" x14ac:dyDescent="0.25">
      <c r="A5" s="26">
        <v>4</v>
      </c>
      <c r="B5" s="29" t="s">
        <v>68</v>
      </c>
      <c r="C5" s="29" t="s">
        <v>99</v>
      </c>
      <c r="D5" s="29" t="s">
        <v>69</v>
      </c>
      <c r="E5" s="30">
        <v>1869000</v>
      </c>
      <c r="F5" s="31" t="s">
        <v>63</v>
      </c>
      <c r="G5" s="31" t="s">
        <v>51</v>
      </c>
      <c r="H5" s="32">
        <v>1</v>
      </c>
      <c r="I5" s="32"/>
      <c r="J5" s="32">
        <v>1</v>
      </c>
      <c r="K5" s="32"/>
      <c r="L5" s="29" t="s">
        <v>100</v>
      </c>
      <c r="M5" s="29"/>
      <c r="N5" s="33" t="s">
        <v>89</v>
      </c>
      <c r="O5" s="33" t="s">
        <v>90</v>
      </c>
      <c r="P5" s="29" t="s">
        <v>22</v>
      </c>
      <c r="Q5" s="32"/>
    </row>
    <row r="6" spans="1:17" ht="45" x14ac:dyDescent="0.25">
      <c r="A6" s="26">
        <v>5</v>
      </c>
      <c r="B6" s="29" t="s">
        <v>70</v>
      </c>
      <c r="C6" s="29" t="s">
        <v>101</v>
      </c>
      <c r="D6" s="29" t="s">
        <v>71</v>
      </c>
      <c r="E6" s="30">
        <v>1290000</v>
      </c>
      <c r="F6" s="31" t="s">
        <v>24</v>
      </c>
      <c r="G6" s="31" t="s">
        <v>51</v>
      </c>
      <c r="H6" s="32">
        <v>1</v>
      </c>
      <c r="I6" s="32"/>
      <c r="J6" s="32">
        <v>1</v>
      </c>
      <c r="K6" s="32"/>
      <c r="L6" s="29" t="s">
        <v>102</v>
      </c>
      <c r="M6" s="29" t="s">
        <v>103</v>
      </c>
      <c r="N6" s="33" t="s">
        <v>94</v>
      </c>
      <c r="O6" s="33" t="s">
        <v>104</v>
      </c>
      <c r="P6" s="29" t="s">
        <v>24</v>
      </c>
      <c r="Q6" s="32"/>
    </row>
    <row r="7" spans="1:17" ht="45" x14ac:dyDescent="0.25">
      <c r="A7" s="26">
        <v>6</v>
      </c>
      <c r="B7" s="29" t="s">
        <v>72</v>
      </c>
      <c r="C7" s="29" t="s">
        <v>105</v>
      </c>
      <c r="D7" s="29" t="s">
        <v>73</v>
      </c>
      <c r="E7" s="30">
        <v>1010000</v>
      </c>
      <c r="F7" s="31" t="s">
        <v>31</v>
      </c>
      <c r="G7" s="31" t="s">
        <v>51</v>
      </c>
      <c r="H7" s="32"/>
      <c r="I7" s="32"/>
      <c r="J7" s="32">
        <v>1</v>
      </c>
      <c r="K7" s="32"/>
      <c r="L7" s="29" t="s">
        <v>106</v>
      </c>
      <c r="M7" s="29" t="s">
        <v>107</v>
      </c>
      <c r="N7" s="33" t="s">
        <v>94</v>
      </c>
      <c r="O7" s="33" t="s">
        <v>108</v>
      </c>
      <c r="P7" s="29" t="s">
        <v>22</v>
      </c>
      <c r="Q7" s="32"/>
    </row>
    <row r="8" spans="1:17" ht="60" x14ac:dyDescent="0.25">
      <c r="A8" s="26">
        <v>7</v>
      </c>
      <c r="B8" s="29" t="s">
        <v>75</v>
      </c>
      <c r="C8" s="29" t="s">
        <v>109</v>
      </c>
      <c r="D8" s="29" t="s">
        <v>76</v>
      </c>
      <c r="E8" s="30">
        <v>2048000</v>
      </c>
      <c r="F8" s="29" t="s">
        <v>63</v>
      </c>
      <c r="G8" s="29" t="s">
        <v>51</v>
      </c>
      <c r="H8" s="32"/>
      <c r="I8" s="32"/>
      <c r="J8" s="32">
        <v>1</v>
      </c>
      <c r="K8" s="32"/>
      <c r="L8" s="29" t="s">
        <v>110</v>
      </c>
      <c r="M8" s="29"/>
      <c r="N8" s="33" t="s">
        <v>89</v>
      </c>
      <c r="O8" s="33" t="s">
        <v>111</v>
      </c>
      <c r="P8" s="29" t="s">
        <v>24</v>
      </c>
      <c r="Q8" s="32"/>
    </row>
    <row r="9" spans="1:17" ht="60" x14ac:dyDescent="0.25">
      <c r="A9" s="26">
        <v>8</v>
      </c>
      <c r="B9" s="29" t="s">
        <v>77</v>
      </c>
      <c r="C9" s="29" t="s">
        <v>112</v>
      </c>
      <c r="D9" s="29" t="s">
        <v>78</v>
      </c>
      <c r="E9" s="30">
        <v>1467000</v>
      </c>
      <c r="F9" s="31" t="s">
        <v>31</v>
      </c>
      <c r="G9" s="31" t="s">
        <v>51</v>
      </c>
      <c r="H9" s="32">
        <v>1</v>
      </c>
      <c r="I9" s="32"/>
      <c r="J9" s="32">
        <v>1</v>
      </c>
      <c r="K9" s="32"/>
      <c r="L9" s="29" t="s">
        <v>113</v>
      </c>
      <c r="M9" s="29"/>
      <c r="N9" s="33" t="s">
        <v>89</v>
      </c>
      <c r="O9" s="33" t="s">
        <v>114</v>
      </c>
      <c r="P9" s="29" t="s">
        <v>22</v>
      </c>
      <c r="Q9" s="32"/>
    </row>
    <row r="10" spans="1:17" ht="28" x14ac:dyDescent="0.25">
      <c r="A10" s="26">
        <v>9</v>
      </c>
      <c r="B10" s="27" t="s">
        <v>42</v>
      </c>
      <c r="C10" s="29" t="s">
        <v>115</v>
      </c>
      <c r="D10" s="27" t="s">
        <v>43</v>
      </c>
      <c r="E10" s="28">
        <v>165778.96</v>
      </c>
      <c r="F10" s="11" t="s">
        <v>44</v>
      </c>
      <c r="G10" s="11" t="s">
        <v>46</v>
      </c>
      <c r="H10" s="32"/>
      <c r="I10" s="29" t="s">
        <v>47</v>
      </c>
      <c r="J10" s="34"/>
      <c r="K10" s="32">
        <v>1</v>
      </c>
      <c r="L10" s="29" t="s">
        <v>116</v>
      </c>
      <c r="M10" s="26"/>
      <c r="N10" s="33" t="s">
        <v>89</v>
      </c>
      <c r="O10" s="33" t="s">
        <v>117</v>
      </c>
      <c r="P10" s="29" t="s">
        <v>22</v>
      </c>
      <c r="Q10" s="26"/>
    </row>
    <row r="11" spans="1:17" ht="42" x14ac:dyDescent="0.25">
      <c r="A11" s="26">
        <v>10</v>
      </c>
      <c r="B11" s="27" t="s">
        <v>48</v>
      </c>
      <c r="C11" s="29" t="s">
        <v>105</v>
      </c>
      <c r="D11" s="27" t="s">
        <v>49</v>
      </c>
      <c r="E11" s="28">
        <v>320000</v>
      </c>
      <c r="F11" s="11" t="s">
        <v>31</v>
      </c>
      <c r="G11" s="11" t="s">
        <v>51</v>
      </c>
      <c r="H11" s="32">
        <v>1</v>
      </c>
      <c r="I11" s="29"/>
      <c r="J11" s="34"/>
      <c r="K11" s="32"/>
      <c r="L11" s="29" t="s">
        <v>106</v>
      </c>
      <c r="M11" s="29" t="s">
        <v>107</v>
      </c>
      <c r="N11" s="33" t="s">
        <v>94</v>
      </c>
      <c r="O11" s="33" t="s">
        <v>118</v>
      </c>
      <c r="P11" s="29" t="s">
        <v>22</v>
      </c>
      <c r="Q11" s="26"/>
    </row>
    <row r="12" spans="1:17" ht="42" x14ac:dyDescent="0.25">
      <c r="A12" s="26">
        <v>11</v>
      </c>
      <c r="B12" s="27" t="s">
        <v>52</v>
      </c>
      <c r="C12" s="29" t="s">
        <v>101</v>
      </c>
      <c r="D12" s="27" t="s">
        <v>53</v>
      </c>
      <c r="E12" s="28">
        <v>728552.15</v>
      </c>
      <c r="F12" s="11" t="s">
        <v>44</v>
      </c>
      <c r="G12" s="11" t="s">
        <v>51</v>
      </c>
      <c r="H12" s="32"/>
      <c r="I12" s="29"/>
      <c r="J12" s="34"/>
      <c r="K12" s="32">
        <v>1</v>
      </c>
      <c r="L12" s="29" t="s">
        <v>102</v>
      </c>
      <c r="M12" s="29" t="s">
        <v>103</v>
      </c>
      <c r="N12" s="33" t="s">
        <v>94</v>
      </c>
      <c r="O12" s="33" t="s">
        <v>119</v>
      </c>
      <c r="P12" s="29" t="s">
        <v>24</v>
      </c>
      <c r="Q12" s="26"/>
    </row>
    <row r="13" spans="1:17" ht="56" x14ac:dyDescent="0.25">
      <c r="A13" s="26">
        <v>12</v>
      </c>
      <c r="B13" s="27" t="s">
        <v>54</v>
      </c>
      <c r="C13" s="29" t="s">
        <v>109</v>
      </c>
      <c r="D13" s="32"/>
      <c r="E13" s="28"/>
      <c r="F13" s="11"/>
      <c r="G13" s="11"/>
      <c r="H13" s="32">
        <v>1</v>
      </c>
      <c r="I13" s="29"/>
      <c r="J13" s="34"/>
      <c r="K13" s="32"/>
      <c r="L13" s="29" t="s">
        <v>110</v>
      </c>
      <c r="M13" s="26"/>
      <c r="N13" s="33" t="s">
        <v>55</v>
      </c>
      <c r="O13" s="33" t="s">
        <v>120</v>
      </c>
      <c r="P13" s="29" t="s">
        <v>24</v>
      </c>
      <c r="Q13" s="26"/>
    </row>
    <row r="14" spans="1:17" ht="42" x14ac:dyDescent="0.25">
      <c r="A14" s="26">
        <v>13</v>
      </c>
      <c r="B14" s="27" t="s">
        <v>56</v>
      </c>
      <c r="C14" s="29" t="s">
        <v>105</v>
      </c>
      <c r="D14" s="27" t="s">
        <v>57</v>
      </c>
      <c r="E14" s="28">
        <v>532778.28</v>
      </c>
      <c r="F14" s="11" t="s">
        <v>44</v>
      </c>
      <c r="G14" s="11" t="s">
        <v>51</v>
      </c>
      <c r="H14" s="32"/>
      <c r="I14" s="29"/>
      <c r="J14" s="34"/>
      <c r="K14" s="32">
        <v>1</v>
      </c>
      <c r="L14" s="29" t="s">
        <v>106</v>
      </c>
      <c r="M14" s="29" t="s">
        <v>107</v>
      </c>
      <c r="N14" s="33" t="s">
        <v>94</v>
      </c>
      <c r="O14" s="33" t="s">
        <v>118</v>
      </c>
      <c r="P14" s="29" t="s">
        <v>22</v>
      </c>
      <c r="Q14" s="26"/>
    </row>
    <row r="15" spans="1:17" ht="42" x14ac:dyDescent="0.25">
      <c r="A15" s="26">
        <v>14</v>
      </c>
      <c r="B15" s="27" t="s">
        <v>121</v>
      </c>
      <c r="C15" s="27" t="s">
        <v>122</v>
      </c>
      <c r="D15" s="27" t="s">
        <v>123</v>
      </c>
      <c r="E15" s="28">
        <v>1100000</v>
      </c>
      <c r="F15" s="11" t="s">
        <v>31</v>
      </c>
      <c r="G15" s="11" t="s">
        <v>51</v>
      </c>
      <c r="H15" s="32">
        <v>1</v>
      </c>
      <c r="I15" s="32"/>
      <c r="J15" s="32">
        <v>1</v>
      </c>
      <c r="K15" s="10"/>
      <c r="L15" s="29" t="s">
        <v>124</v>
      </c>
      <c r="M15" s="10"/>
      <c r="N15" s="33" t="s">
        <v>89</v>
      </c>
      <c r="O15" s="33" t="s">
        <v>90</v>
      </c>
      <c r="P15" s="29" t="s">
        <v>22</v>
      </c>
      <c r="Q15" s="10"/>
    </row>
    <row r="16" spans="1:17" ht="45" x14ac:dyDescent="0.25">
      <c r="A16" s="26">
        <v>15</v>
      </c>
      <c r="B16" s="6" t="s">
        <v>125</v>
      </c>
      <c r="C16" s="27" t="s">
        <v>126</v>
      </c>
      <c r="D16" s="6" t="s">
        <v>127</v>
      </c>
      <c r="E16" s="21">
        <v>900000</v>
      </c>
      <c r="F16" s="11" t="s">
        <v>24</v>
      </c>
      <c r="G16" s="11" t="s">
        <v>51</v>
      </c>
      <c r="H16" s="32">
        <v>1</v>
      </c>
      <c r="I16" s="32"/>
      <c r="J16" s="32">
        <v>1</v>
      </c>
      <c r="K16" s="10"/>
      <c r="L16" s="29" t="s">
        <v>128</v>
      </c>
      <c r="M16" s="10"/>
      <c r="N16" s="33" t="s">
        <v>89</v>
      </c>
      <c r="O16" s="33" t="s">
        <v>129</v>
      </c>
      <c r="P16" s="29" t="s">
        <v>22</v>
      </c>
      <c r="Q16" s="10"/>
    </row>
    <row r="17" spans="1:17" ht="45" x14ac:dyDescent="0.25">
      <c r="A17" s="26">
        <v>16</v>
      </c>
      <c r="B17" s="6" t="s">
        <v>130</v>
      </c>
      <c r="C17" s="27" t="s">
        <v>126</v>
      </c>
      <c r="D17" s="6" t="s">
        <v>131</v>
      </c>
      <c r="E17" s="21">
        <v>1300000</v>
      </c>
      <c r="F17" s="11" t="s">
        <v>24</v>
      </c>
      <c r="G17" s="11" t="s">
        <v>51</v>
      </c>
      <c r="H17" s="32">
        <v>1</v>
      </c>
      <c r="I17" s="32"/>
      <c r="J17" s="32">
        <v>1</v>
      </c>
      <c r="K17" s="10"/>
      <c r="L17" s="29" t="s">
        <v>110</v>
      </c>
      <c r="M17" s="10"/>
      <c r="N17" s="33" t="s">
        <v>89</v>
      </c>
      <c r="O17" s="33" t="s">
        <v>129</v>
      </c>
      <c r="P17" s="29" t="s">
        <v>22</v>
      </c>
      <c r="Q17" s="10"/>
    </row>
    <row r="18" spans="1:17" ht="45" x14ac:dyDescent="0.25">
      <c r="A18" s="26">
        <v>17</v>
      </c>
      <c r="B18" s="5" t="s">
        <v>132</v>
      </c>
      <c r="C18" s="27" t="s">
        <v>133</v>
      </c>
      <c r="D18" s="5" t="s">
        <v>134</v>
      </c>
      <c r="E18" s="21">
        <v>885000</v>
      </c>
      <c r="F18" s="11" t="s">
        <v>63</v>
      </c>
      <c r="G18" s="11" t="s">
        <v>51</v>
      </c>
      <c r="H18" s="32">
        <v>1</v>
      </c>
      <c r="I18" s="32"/>
      <c r="J18" s="32">
        <v>1</v>
      </c>
      <c r="K18" s="10"/>
      <c r="L18" s="29" t="s">
        <v>135</v>
      </c>
      <c r="M18" s="10"/>
      <c r="N18" s="33" t="s">
        <v>89</v>
      </c>
      <c r="O18" s="33" t="s">
        <v>104</v>
      </c>
      <c r="P18" s="29" t="s">
        <v>24</v>
      </c>
      <c r="Q18" s="10"/>
    </row>
  </sheetData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M19" sqref="M19"/>
    </sheetView>
  </sheetViews>
  <sheetFormatPr defaultColWidth="9" defaultRowHeight="15" x14ac:dyDescent="0.25"/>
  <cols>
    <col min="1" max="1" width="5.08203125" style="14" customWidth="1"/>
    <col min="2" max="2" width="29.58203125" style="15" customWidth="1"/>
    <col min="3" max="3" width="19.5" style="16" customWidth="1"/>
    <col min="4" max="4" width="15" style="16" customWidth="1"/>
    <col min="5" max="5" width="10.33203125" style="16" customWidth="1"/>
    <col min="6" max="6" width="9.58203125" style="15" customWidth="1"/>
    <col min="7" max="7" width="10.25" style="15" customWidth="1"/>
    <col min="8" max="8" width="15" style="17" customWidth="1"/>
    <col min="9" max="9" width="9.25" style="17" customWidth="1"/>
    <col min="10" max="10" width="9.33203125" style="18" customWidth="1"/>
    <col min="11" max="11" width="10.33203125" bestFit="1" customWidth="1"/>
  </cols>
  <sheetData>
    <row r="1" spans="1:11" ht="33" customHeight="1" x14ac:dyDescent="0.25">
      <c r="A1" s="80" t="s">
        <v>136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33" customHeight="1" x14ac:dyDescent="0.25">
      <c r="A2" s="3" t="s">
        <v>1</v>
      </c>
      <c r="B2" s="3" t="s">
        <v>137</v>
      </c>
      <c r="C2" s="3" t="s">
        <v>38</v>
      </c>
      <c r="D2" s="4" t="s">
        <v>4</v>
      </c>
      <c r="E2" s="3" t="s">
        <v>60</v>
      </c>
      <c r="F2" s="3" t="s">
        <v>40</v>
      </c>
      <c r="G2" s="3" t="s">
        <v>41</v>
      </c>
      <c r="H2" s="19" t="s">
        <v>5</v>
      </c>
      <c r="I2" s="2" t="s">
        <v>6</v>
      </c>
      <c r="J2" s="22" t="s">
        <v>7</v>
      </c>
    </row>
    <row r="3" spans="1:11" ht="51" customHeight="1" x14ac:dyDescent="0.25">
      <c r="A3" s="3">
        <v>1</v>
      </c>
      <c r="B3" s="5" t="s">
        <v>138</v>
      </c>
      <c r="C3" s="5" t="s">
        <v>139</v>
      </c>
      <c r="D3" s="7">
        <v>516600</v>
      </c>
      <c r="E3" s="5" t="s">
        <v>63</v>
      </c>
      <c r="F3" s="8" t="s">
        <v>140</v>
      </c>
      <c r="G3" s="8" t="s">
        <v>51</v>
      </c>
      <c r="H3" s="20">
        <v>0</v>
      </c>
      <c r="I3" s="23">
        <f>H3/D3</f>
        <v>0</v>
      </c>
      <c r="J3" s="22" t="s">
        <v>26</v>
      </c>
    </row>
    <row r="4" spans="1:11" ht="51" customHeight="1" x14ac:dyDescent="0.25">
      <c r="A4" s="3">
        <v>2</v>
      </c>
      <c r="B4" s="5" t="s">
        <v>141</v>
      </c>
      <c r="C4" s="5" t="s">
        <v>142</v>
      </c>
      <c r="D4" s="7">
        <v>44880</v>
      </c>
      <c r="E4" s="5" t="s">
        <v>63</v>
      </c>
      <c r="F4" s="8" t="s">
        <v>143</v>
      </c>
      <c r="G4" s="8" t="s">
        <v>51</v>
      </c>
      <c r="H4" s="20">
        <v>45921.25</v>
      </c>
      <c r="I4" s="23">
        <f>H4/D4</f>
        <v>1.0232007575757576</v>
      </c>
      <c r="J4" s="22" t="s">
        <v>26</v>
      </c>
    </row>
    <row r="5" spans="1:11" ht="51" customHeight="1" x14ac:dyDescent="0.25">
      <c r="A5" s="3">
        <v>3</v>
      </c>
      <c r="B5" s="5" t="s">
        <v>144</v>
      </c>
      <c r="C5" s="5" t="s">
        <v>145</v>
      </c>
      <c r="D5" s="7">
        <v>433614</v>
      </c>
      <c r="E5" s="5" t="s">
        <v>63</v>
      </c>
      <c r="F5" s="8" t="s">
        <v>140</v>
      </c>
      <c r="G5" s="8" t="s">
        <v>51</v>
      </c>
      <c r="H5" s="20">
        <v>0</v>
      </c>
      <c r="I5" s="23">
        <f>H5/D5</f>
        <v>0</v>
      </c>
      <c r="J5" s="22" t="s">
        <v>26</v>
      </c>
    </row>
    <row r="6" spans="1:11" ht="51" customHeight="1" x14ac:dyDescent="0.25">
      <c r="A6" s="3">
        <v>4</v>
      </c>
      <c r="B6" s="5" t="s">
        <v>146</v>
      </c>
      <c r="C6" s="5" t="s">
        <v>147</v>
      </c>
      <c r="D6" s="5">
        <f>580000</f>
        <v>580000</v>
      </c>
      <c r="E6" s="5" t="s">
        <v>31</v>
      </c>
      <c r="F6" s="8" t="s">
        <v>143</v>
      </c>
      <c r="G6" s="8" t="s">
        <v>148</v>
      </c>
      <c r="H6" s="20">
        <v>277874.17</v>
      </c>
      <c r="I6" s="23">
        <f>H6/D6</f>
        <v>0.47909339655172412</v>
      </c>
      <c r="J6" s="22" t="s">
        <v>26</v>
      </c>
    </row>
    <row r="7" spans="1:11" ht="51" customHeight="1" x14ac:dyDescent="0.25">
      <c r="A7" s="3">
        <v>5</v>
      </c>
      <c r="B7" s="6" t="s">
        <v>149</v>
      </c>
      <c r="C7" s="6" t="s">
        <v>150</v>
      </c>
      <c r="D7" s="6">
        <v>174285</v>
      </c>
      <c r="E7" s="5" t="s">
        <v>63</v>
      </c>
      <c r="F7" s="8" t="s">
        <v>143</v>
      </c>
      <c r="G7" s="9" t="s">
        <v>151</v>
      </c>
      <c r="H7" s="20">
        <v>54000</v>
      </c>
      <c r="I7" s="23">
        <f t="shared" ref="I7:I21" si="0">H7/D7</f>
        <v>0.30983733539891556</v>
      </c>
      <c r="J7" s="22" t="s">
        <v>26</v>
      </c>
    </row>
    <row r="8" spans="1:11" ht="51" customHeight="1" x14ac:dyDescent="0.25">
      <c r="A8" s="3">
        <v>6</v>
      </c>
      <c r="B8" s="6" t="s">
        <v>152</v>
      </c>
      <c r="C8" s="6" t="s">
        <v>153</v>
      </c>
      <c r="D8" s="6">
        <v>149400</v>
      </c>
      <c r="E8" s="5" t="s">
        <v>63</v>
      </c>
      <c r="F8" s="9" t="s">
        <v>140</v>
      </c>
      <c r="G8" s="9" t="s">
        <v>154</v>
      </c>
      <c r="H8" s="20">
        <v>0</v>
      </c>
      <c r="I8" s="23">
        <f t="shared" si="0"/>
        <v>0</v>
      </c>
      <c r="J8" s="22" t="s">
        <v>26</v>
      </c>
    </row>
    <row r="9" spans="1:11" ht="51" customHeight="1" x14ac:dyDescent="0.25">
      <c r="A9" s="3">
        <v>7</v>
      </c>
      <c r="B9" s="6" t="s">
        <v>155</v>
      </c>
      <c r="C9" s="6" t="s">
        <v>156</v>
      </c>
      <c r="D9" s="6">
        <v>90000</v>
      </c>
      <c r="E9" s="5" t="s">
        <v>63</v>
      </c>
      <c r="F9" s="9" t="s">
        <v>140</v>
      </c>
      <c r="G9" s="9" t="s">
        <v>154</v>
      </c>
      <c r="H9" s="20">
        <v>0</v>
      </c>
      <c r="I9" s="23">
        <f t="shared" si="0"/>
        <v>0</v>
      </c>
      <c r="J9" s="22" t="s">
        <v>26</v>
      </c>
    </row>
    <row r="10" spans="1:11" ht="51" customHeight="1" x14ac:dyDescent="0.25">
      <c r="A10" s="3">
        <v>8</v>
      </c>
      <c r="B10" s="6" t="s">
        <v>157</v>
      </c>
      <c r="C10" s="6" t="s">
        <v>158</v>
      </c>
      <c r="D10" s="6">
        <v>737610</v>
      </c>
      <c r="E10" s="6" t="s">
        <v>24</v>
      </c>
      <c r="F10" s="9" t="s">
        <v>143</v>
      </c>
      <c r="G10" s="9" t="s">
        <v>159</v>
      </c>
      <c r="H10" s="20">
        <v>200000</v>
      </c>
      <c r="I10" s="23">
        <f t="shared" si="0"/>
        <v>0.2711459985629262</v>
      </c>
      <c r="J10" s="22" t="s">
        <v>26</v>
      </c>
    </row>
    <row r="11" spans="1:11" ht="51" customHeight="1" x14ac:dyDescent="0.25">
      <c r="A11" s="3">
        <v>9</v>
      </c>
      <c r="B11" s="6" t="s">
        <v>160</v>
      </c>
      <c r="C11" s="6" t="s">
        <v>161</v>
      </c>
      <c r="D11" s="6">
        <v>1737907.9</v>
      </c>
      <c r="E11" s="6" t="s">
        <v>63</v>
      </c>
      <c r="F11" s="9" t="s">
        <v>140</v>
      </c>
      <c r="G11" s="9" t="s">
        <v>154</v>
      </c>
      <c r="H11" s="20">
        <v>0</v>
      </c>
      <c r="I11" s="23">
        <f t="shared" si="0"/>
        <v>0</v>
      </c>
      <c r="J11" s="22" t="s">
        <v>26</v>
      </c>
    </row>
    <row r="12" spans="1:11" ht="51" customHeight="1" x14ac:dyDescent="0.25">
      <c r="A12" s="3">
        <v>10</v>
      </c>
      <c r="B12" s="6" t="s">
        <v>162</v>
      </c>
      <c r="C12" s="6" t="s">
        <v>163</v>
      </c>
      <c r="D12" s="6">
        <v>548478</v>
      </c>
      <c r="E12" s="6" t="s">
        <v>63</v>
      </c>
      <c r="F12" s="9" t="s">
        <v>140</v>
      </c>
      <c r="G12" s="9" t="s">
        <v>154</v>
      </c>
      <c r="H12" s="20">
        <v>109695.6</v>
      </c>
      <c r="I12" s="23">
        <f t="shared" si="0"/>
        <v>0.2</v>
      </c>
      <c r="J12" s="22" t="s">
        <v>26</v>
      </c>
    </row>
    <row r="13" spans="1:11" ht="51" customHeight="1" x14ac:dyDescent="0.25">
      <c r="A13" s="3">
        <v>11</v>
      </c>
      <c r="B13" s="6" t="s">
        <v>164</v>
      </c>
      <c r="C13" s="6" t="s">
        <v>165</v>
      </c>
      <c r="D13" s="6">
        <f>63000</f>
        <v>63000</v>
      </c>
      <c r="E13" s="6" t="s">
        <v>63</v>
      </c>
      <c r="F13" s="9" t="s">
        <v>140</v>
      </c>
      <c r="G13" s="9" t="s">
        <v>51</v>
      </c>
      <c r="H13" s="20">
        <v>0</v>
      </c>
      <c r="I13" s="23">
        <f t="shared" si="0"/>
        <v>0</v>
      </c>
      <c r="J13" s="22" t="s">
        <v>26</v>
      </c>
    </row>
    <row r="14" spans="1:11" ht="51" customHeight="1" x14ac:dyDescent="0.25">
      <c r="A14" s="3">
        <v>12</v>
      </c>
      <c r="B14" s="5" t="s">
        <v>166</v>
      </c>
      <c r="C14" s="6" t="s">
        <v>167</v>
      </c>
      <c r="D14" s="6">
        <v>410000</v>
      </c>
      <c r="E14" s="6" t="s">
        <v>63</v>
      </c>
      <c r="F14" s="9" t="s">
        <v>143</v>
      </c>
      <c r="G14" s="8" t="s">
        <v>51</v>
      </c>
      <c r="H14" s="20">
        <v>0</v>
      </c>
      <c r="I14" s="23">
        <f t="shared" si="0"/>
        <v>0</v>
      </c>
      <c r="J14" s="22" t="s">
        <v>26</v>
      </c>
      <c r="K14" s="24"/>
    </row>
    <row r="15" spans="1:11" ht="51" customHeight="1" x14ac:dyDescent="0.25">
      <c r="A15" s="3">
        <v>13</v>
      </c>
      <c r="B15" s="5" t="s">
        <v>168</v>
      </c>
      <c r="C15" s="6" t="s">
        <v>169</v>
      </c>
      <c r="D15" s="6">
        <v>186562.5</v>
      </c>
      <c r="E15" s="6" t="s">
        <v>31</v>
      </c>
      <c r="F15" s="9" t="s">
        <v>143</v>
      </c>
      <c r="G15" s="8" t="s">
        <v>51</v>
      </c>
      <c r="H15" s="20">
        <v>0</v>
      </c>
      <c r="I15" s="23">
        <f t="shared" si="0"/>
        <v>0</v>
      </c>
      <c r="J15" s="22" t="s">
        <v>26</v>
      </c>
      <c r="K15" s="24"/>
    </row>
    <row r="16" spans="1:11" ht="51" customHeight="1" x14ac:dyDescent="0.25">
      <c r="A16" s="3">
        <v>14</v>
      </c>
      <c r="B16" s="5" t="s">
        <v>170</v>
      </c>
      <c r="C16" s="6" t="s">
        <v>171</v>
      </c>
      <c r="D16" s="6">
        <v>78360</v>
      </c>
      <c r="E16" s="6" t="s">
        <v>63</v>
      </c>
      <c r="F16" s="9" t="s">
        <v>140</v>
      </c>
      <c r="G16" s="8" t="s">
        <v>172</v>
      </c>
      <c r="H16" s="20">
        <v>0</v>
      </c>
      <c r="I16" s="23">
        <f t="shared" si="0"/>
        <v>0</v>
      </c>
      <c r="J16" s="22" t="s">
        <v>26</v>
      </c>
    </row>
    <row r="17" spans="1:10" ht="51" customHeight="1" x14ac:dyDescent="0.25">
      <c r="A17" s="3">
        <v>15</v>
      </c>
      <c r="B17" s="5" t="s">
        <v>173</v>
      </c>
      <c r="C17" s="6" t="s">
        <v>174</v>
      </c>
      <c r="D17" s="6">
        <v>222847.2</v>
      </c>
      <c r="E17" s="6" t="s">
        <v>63</v>
      </c>
      <c r="F17" s="9" t="s">
        <v>143</v>
      </c>
      <c r="G17" s="8" t="s">
        <v>172</v>
      </c>
      <c r="H17" s="20">
        <v>0</v>
      </c>
      <c r="I17" s="23">
        <f t="shared" si="0"/>
        <v>0</v>
      </c>
      <c r="J17" s="22" t="s">
        <v>26</v>
      </c>
    </row>
    <row r="18" spans="1:10" ht="51" customHeight="1" x14ac:dyDescent="0.25">
      <c r="A18" s="3">
        <v>16</v>
      </c>
      <c r="B18" s="5" t="s">
        <v>175</v>
      </c>
      <c r="C18" s="6" t="s">
        <v>176</v>
      </c>
      <c r="D18" s="6">
        <v>277670.64</v>
      </c>
      <c r="E18" s="6" t="s">
        <v>63</v>
      </c>
      <c r="F18" s="9" t="s">
        <v>143</v>
      </c>
      <c r="G18" s="8" t="s">
        <v>51</v>
      </c>
      <c r="H18" s="20">
        <v>0</v>
      </c>
      <c r="I18" s="23">
        <f t="shared" si="0"/>
        <v>0</v>
      </c>
      <c r="J18" s="22" t="s">
        <v>26</v>
      </c>
    </row>
    <row r="19" spans="1:10" ht="51" customHeight="1" x14ac:dyDescent="0.25">
      <c r="A19" s="3">
        <v>17</v>
      </c>
      <c r="B19" s="5" t="s">
        <v>177</v>
      </c>
      <c r="C19" s="6" t="s">
        <v>178</v>
      </c>
      <c r="D19" s="6">
        <v>287550</v>
      </c>
      <c r="E19" s="6" t="s">
        <v>63</v>
      </c>
      <c r="F19" s="9" t="s">
        <v>143</v>
      </c>
      <c r="G19" s="8" t="s">
        <v>51</v>
      </c>
      <c r="H19" s="20">
        <v>0</v>
      </c>
      <c r="I19" s="23">
        <f t="shared" si="0"/>
        <v>0</v>
      </c>
      <c r="J19" s="22" t="s">
        <v>26</v>
      </c>
    </row>
    <row r="20" spans="1:10" ht="51" customHeight="1" x14ac:dyDescent="0.25">
      <c r="A20" s="3">
        <v>18</v>
      </c>
      <c r="B20" s="5" t="s">
        <v>179</v>
      </c>
      <c r="C20" s="6" t="s">
        <v>180</v>
      </c>
      <c r="D20" s="6">
        <v>220112.5</v>
      </c>
      <c r="E20" s="6" t="s">
        <v>63</v>
      </c>
      <c r="F20" s="9" t="s">
        <v>143</v>
      </c>
      <c r="G20" s="8" t="s">
        <v>51</v>
      </c>
      <c r="H20" s="20">
        <v>0</v>
      </c>
      <c r="I20" s="23">
        <f t="shared" si="0"/>
        <v>0</v>
      </c>
      <c r="J20" s="22" t="s">
        <v>26</v>
      </c>
    </row>
    <row r="21" spans="1:10" ht="51" customHeight="1" x14ac:dyDescent="0.25">
      <c r="A21" s="3"/>
      <c r="B21" s="5" t="s">
        <v>181</v>
      </c>
      <c r="C21" s="6" t="s">
        <v>180</v>
      </c>
      <c r="D21" s="6">
        <v>406000</v>
      </c>
      <c r="E21" s="6" t="s">
        <v>63</v>
      </c>
      <c r="F21" s="9" t="s">
        <v>143</v>
      </c>
      <c r="G21" s="8" t="s">
        <v>51</v>
      </c>
      <c r="H21" s="20">
        <v>0</v>
      </c>
      <c r="I21" s="23">
        <f t="shared" si="0"/>
        <v>0</v>
      </c>
      <c r="J21" s="22" t="s">
        <v>26</v>
      </c>
    </row>
    <row r="22" spans="1:10" ht="33" customHeight="1" x14ac:dyDescent="0.25">
      <c r="A22" s="3"/>
      <c r="B22" s="5"/>
      <c r="C22" s="6"/>
      <c r="D22" s="6"/>
      <c r="E22" s="6"/>
      <c r="F22" s="9"/>
      <c r="G22" s="9"/>
      <c r="H22" s="20"/>
      <c r="I22" s="22"/>
      <c r="J22" s="22"/>
    </row>
    <row r="23" spans="1:10" ht="33" customHeight="1" x14ac:dyDescent="0.25">
      <c r="A23" s="91" t="s">
        <v>79</v>
      </c>
      <c r="B23" s="92"/>
      <c r="C23" s="93"/>
      <c r="D23" s="5">
        <f>SUM(D3:D22)</f>
        <v>7164877.7400000002</v>
      </c>
      <c r="E23" s="5"/>
      <c r="F23" s="5"/>
      <c r="G23" s="5"/>
      <c r="H23" s="21">
        <f>SUM(H3:H22)</f>
        <v>687491.0199999999</v>
      </c>
      <c r="I23" s="25"/>
      <c r="J23" s="22"/>
    </row>
  </sheetData>
  <autoFilter ref="A2:J21" xr:uid="{00000000-0009-0000-0000-000004000000}"/>
  <mergeCells count="2">
    <mergeCell ref="A1:J1"/>
    <mergeCell ref="A23:C23"/>
  </mergeCells>
  <phoneticPr fontId="12" type="noConversion"/>
  <pageMargins left="0.3" right="0.26" top="0.3" bottom="0.28999999999999998" header="0.26" footer="0.25"/>
  <pageSetup paperSize="9" orientation="landscape" r:id="rId1"/>
  <headerFooter alignWithMargins="0">
    <oddFooter>&amp;C第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8"/>
  <sheetViews>
    <sheetView tabSelected="1" topLeftCell="B1" zoomScaleSheetLayoutView="100" workbookViewId="0">
      <selection activeCell="D11" sqref="D11"/>
    </sheetView>
  </sheetViews>
  <sheetFormatPr defaultColWidth="9" defaultRowHeight="15" x14ac:dyDescent="0.25"/>
  <cols>
    <col min="2" max="2" width="29.5" customWidth="1"/>
    <col min="3" max="3" width="17.5" customWidth="1"/>
    <col min="4" max="4" width="21.5" customWidth="1"/>
    <col min="5" max="5" width="14.83203125" customWidth="1"/>
    <col min="10" max="11" width="9" style="1"/>
    <col min="12" max="12" width="15.25" style="72" customWidth="1"/>
    <col min="13" max="13" width="15.58203125" style="2" customWidth="1"/>
    <col min="14" max="17" width="9" style="2"/>
    <col min="18" max="18" width="9" style="1"/>
  </cols>
  <sheetData>
    <row r="1" spans="1:18" ht="30" x14ac:dyDescent="0.25">
      <c r="A1" s="3" t="s">
        <v>1</v>
      </c>
      <c r="B1" s="2" t="s">
        <v>137</v>
      </c>
      <c r="C1" s="3" t="s">
        <v>182</v>
      </c>
      <c r="D1" s="2" t="s">
        <v>38</v>
      </c>
      <c r="E1" s="4" t="s">
        <v>4</v>
      </c>
      <c r="F1" s="2" t="s">
        <v>60</v>
      </c>
      <c r="G1" s="2" t="s">
        <v>41</v>
      </c>
      <c r="H1" s="11" t="s">
        <v>50</v>
      </c>
      <c r="I1" s="2" t="s">
        <v>81</v>
      </c>
      <c r="J1" s="2" t="s">
        <v>74</v>
      </c>
      <c r="K1" s="2" t="s">
        <v>45</v>
      </c>
      <c r="L1" s="7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7</v>
      </c>
    </row>
    <row r="2" spans="1:18" ht="52" customHeight="1" x14ac:dyDescent="0.25">
      <c r="A2" s="3">
        <v>26</v>
      </c>
      <c r="B2" s="6" t="s">
        <v>181</v>
      </c>
      <c r="C2" s="6" t="s">
        <v>185</v>
      </c>
      <c r="D2" s="6"/>
      <c r="E2" s="6">
        <v>406000</v>
      </c>
      <c r="F2" s="6" t="s">
        <v>63</v>
      </c>
      <c r="G2" s="6" t="s">
        <v>51</v>
      </c>
      <c r="H2" s="10"/>
      <c r="I2" s="13">
        <v>1</v>
      </c>
      <c r="J2" s="12"/>
      <c r="K2" s="12"/>
      <c r="N2" s="2" t="s">
        <v>183</v>
      </c>
      <c r="O2" s="2" t="s">
        <v>184</v>
      </c>
      <c r="P2" s="2" t="s">
        <v>26</v>
      </c>
      <c r="Q2" s="6" t="s">
        <v>143</v>
      </c>
    </row>
    <row r="3" spans="1:18" x14ac:dyDescent="0.25">
      <c r="L3" s="73"/>
      <c r="M3"/>
      <c r="N3"/>
      <c r="O3"/>
      <c r="P3"/>
      <c r="Q3"/>
      <c r="R3"/>
    </row>
    <row r="4" spans="1:18" x14ac:dyDescent="0.25">
      <c r="L4" s="73"/>
      <c r="M4"/>
      <c r="N4"/>
      <c r="O4"/>
      <c r="P4"/>
      <c r="Q4"/>
      <c r="R4"/>
    </row>
    <row r="5" spans="1:18" x14ac:dyDescent="0.25">
      <c r="L5" s="73"/>
      <c r="M5"/>
      <c r="N5"/>
      <c r="O5"/>
      <c r="P5"/>
      <c r="Q5"/>
      <c r="R5"/>
    </row>
    <row r="6" spans="1:18" x14ac:dyDescent="0.25">
      <c r="L6" s="73"/>
      <c r="M6"/>
      <c r="N6"/>
      <c r="O6"/>
      <c r="P6"/>
      <c r="Q6"/>
      <c r="R6"/>
    </row>
    <row r="7" spans="1:18" x14ac:dyDescent="0.25">
      <c r="L7" s="73"/>
      <c r="M7"/>
      <c r="N7"/>
      <c r="O7"/>
      <c r="P7"/>
      <c r="Q7"/>
      <c r="R7"/>
    </row>
    <row r="8" spans="1:18" x14ac:dyDescent="0.25">
      <c r="L8" s="73"/>
      <c r="M8"/>
      <c r="N8"/>
      <c r="O8"/>
      <c r="P8"/>
      <c r="Q8"/>
      <c r="R8"/>
    </row>
    <row r="9" spans="1:18" x14ac:dyDescent="0.25">
      <c r="L9" s="73"/>
      <c r="M9"/>
      <c r="N9"/>
      <c r="O9"/>
      <c r="P9"/>
      <c r="Q9"/>
      <c r="R9"/>
    </row>
    <row r="10" spans="1:18" x14ac:dyDescent="0.25">
      <c r="L10" s="73"/>
      <c r="M10"/>
      <c r="N10"/>
      <c r="O10"/>
      <c r="P10"/>
      <c r="Q10"/>
      <c r="R10"/>
    </row>
    <row r="11" spans="1:18" x14ac:dyDescent="0.25">
      <c r="L11" s="73"/>
      <c r="M11"/>
      <c r="N11"/>
      <c r="O11"/>
      <c r="P11"/>
      <c r="Q11"/>
      <c r="R11"/>
    </row>
    <row r="12" spans="1:18" x14ac:dyDescent="0.25">
      <c r="L12" s="73"/>
      <c r="M12"/>
      <c r="N12"/>
      <c r="O12"/>
      <c r="P12"/>
      <c r="Q12"/>
      <c r="R12"/>
    </row>
    <row r="13" spans="1:18" x14ac:dyDescent="0.25">
      <c r="L13" s="73"/>
      <c r="M13"/>
      <c r="N13"/>
      <c r="O13"/>
      <c r="P13"/>
      <c r="Q13"/>
      <c r="R13"/>
    </row>
    <row r="14" spans="1:18" x14ac:dyDescent="0.25">
      <c r="L14" s="73"/>
      <c r="M14"/>
      <c r="N14"/>
      <c r="O14"/>
      <c r="P14"/>
      <c r="Q14"/>
      <c r="R14"/>
    </row>
    <row r="15" spans="1:18" x14ac:dyDescent="0.25">
      <c r="L15" s="73"/>
      <c r="M15"/>
      <c r="N15"/>
      <c r="O15"/>
      <c r="P15"/>
      <c r="Q15"/>
      <c r="R15"/>
    </row>
    <row r="16" spans="1:18" x14ac:dyDescent="0.25">
      <c r="L16" s="73"/>
      <c r="M16"/>
      <c r="N16"/>
      <c r="O16"/>
      <c r="P16"/>
      <c r="Q16"/>
      <c r="R16"/>
    </row>
    <row r="17" spans="12:18" x14ac:dyDescent="0.25">
      <c r="L17" s="73"/>
      <c r="M17"/>
      <c r="N17"/>
      <c r="O17"/>
      <c r="P17"/>
      <c r="Q17"/>
      <c r="R17"/>
    </row>
    <row r="18" spans="12:18" x14ac:dyDescent="0.25">
      <c r="L18" s="73"/>
      <c r="M18"/>
      <c r="N18"/>
      <c r="O18"/>
      <c r="P18"/>
      <c r="Q18"/>
      <c r="R18"/>
    </row>
    <row r="19" spans="12:18" x14ac:dyDescent="0.25">
      <c r="L19" s="73"/>
      <c r="M19"/>
      <c r="N19"/>
      <c r="O19"/>
      <c r="P19"/>
      <c r="Q19"/>
      <c r="R19"/>
    </row>
    <row r="20" spans="12:18" x14ac:dyDescent="0.25">
      <c r="L20" s="73"/>
      <c r="M20"/>
      <c r="N20"/>
      <c r="O20"/>
      <c r="P20"/>
      <c r="Q20"/>
      <c r="R20"/>
    </row>
    <row r="21" spans="12:18" x14ac:dyDescent="0.25">
      <c r="L21" s="73"/>
      <c r="M21"/>
      <c r="N21"/>
      <c r="O21"/>
      <c r="P21"/>
      <c r="Q21"/>
      <c r="R21"/>
    </row>
    <row r="22" spans="12:18" x14ac:dyDescent="0.25">
      <c r="L22" s="73"/>
      <c r="M22"/>
      <c r="N22"/>
      <c r="O22"/>
      <c r="P22"/>
      <c r="Q22"/>
      <c r="R22"/>
    </row>
    <row r="23" spans="12:18" x14ac:dyDescent="0.25">
      <c r="L23" s="73"/>
      <c r="M23"/>
      <c r="N23"/>
      <c r="O23"/>
      <c r="P23"/>
      <c r="Q23"/>
      <c r="R23"/>
    </row>
    <row r="24" spans="12:18" x14ac:dyDescent="0.25">
      <c r="L24" s="73"/>
      <c r="M24"/>
      <c r="N24"/>
      <c r="O24"/>
      <c r="P24"/>
      <c r="Q24"/>
      <c r="R24"/>
    </row>
    <row r="25" spans="12:18" x14ac:dyDescent="0.25">
      <c r="L25" s="73"/>
      <c r="M25"/>
      <c r="N25"/>
      <c r="O25"/>
      <c r="P25"/>
      <c r="Q25"/>
      <c r="R25"/>
    </row>
    <row r="26" spans="12:18" x14ac:dyDescent="0.25">
      <c r="L26" s="73"/>
      <c r="M26"/>
      <c r="N26"/>
      <c r="O26"/>
      <c r="P26"/>
      <c r="Q26"/>
      <c r="R26"/>
    </row>
    <row r="27" spans="12:18" x14ac:dyDescent="0.25">
      <c r="L27" s="73"/>
      <c r="M27"/>
      <c r="N27"/>
      <c r="O27"/>
      <c r="P27"/>
      <c r="Q27"/>
      <c r="R27"/>
    </row>
    <row r="28" spans="12:18" x14ac:dyDescent="0.25">
      <c r="L28" s="73"/>
      <c r="M28"/>
      <c r="N28"/>
      <c r="O28"/>
      <c r="P28"/>
      <c r="Q28"/>
      <c r="R28"/>
    </row>
    <row r="29" spans="12:18" x14ac:dyDescent="0.25">
      <c r="L29" s="73"/>
      <c r="M29"/>
      <c r="N29"/>
      <c r="O29"/>
      <c r="P29"/>
      <c r="Q29"/>
      <c r="R29"/>
    </row>
    <row r="30" spans="12:18" x14ac:dyDescent="0.25">
      <c r="L30" s="73"/>
      <c r="M30"/>
      <c r="N30"/>
      <c r="O30"/>
      <c r="P30"/>
      <c r="Q30"/>
      <c r="R30"/>
    </row>
    <row r="31" spans="12:18" x14ac:dyDescent="0.25">
      <c r="L31" s="73"/>
      <c r="M31"/>
      <c r="N31"/>
      <c r="O31"/>
      <c r="P31"/>
      <c r="Q31"/>
      <c r="R31"/>
    </row>
    <row r="32" spans="12:18" x14ac:dyDescent="0.25">
      <c r="L32" s="73"/>
      <c r="M32"/>
      <c r="N32"/>
      <c r="O32"/>
      <c r="P32"/>
      <c r="Q32"/>
      <c r="R32"/>
    </row>
    <row r="33" spans="12:18" x14ac:dyDescent="0.25">
      <c r="L33" s="73"/>
      <c r="M33"/>
      <c r="N33"/>
      <c r="O33"/>
      <c r="P33"/>
      <c r="Q33"/>
      <c r="R33"/>
    </row>
    <row r="34" spans="12:18" x14ac:dyDescent="0.25">
      <c r="L34" s="73"/>
      <c r="M34"/>
      <c r="N34"/>
      <c r="O34"/>
      <c r="P34"/>
      <c r="Q34"/>
      <c r="R34"/>
    </row>
    <row r="35" spans="12:18" x14ac:dyDescent="0.25">
      <c r="L35" s="73"/>
      <c r="M35"/>
      <c r="N35"/>
      <c r="O35"/>
      <c r="P35"/>
      <c r="Q35"/>
      <c r="R35"/>
    </row>
    <row r="36" spans="12:18" x14ac:dyDescent="0.25">
      <c r="L36" s="73"/>
      <c r="M36"/>
      <c r="N36"/>
      <c r="O36"/>
      <c r="P36"/>
      <c r="Q36"/>
      <c r="R36"/>
    </row>
    <row r="37" spans="12:18" x14ac:dyDescent="0.25">
      <c r="L37" s="73"/>
      <c r="M37"/>
      <c r="N37"/>
      <c r="O37"/>
      <c r="P37"/>
      <c r="Q37"/>
      <c r="R37"/>
    </row>
    <row r="38" spans="12:18" x14ac:dyDescent="0.25">
      <c r="L38" s="73"/>
      <c r="M38"/>
      <c r="N38"/>
      <c r="O38"/>
      <c r="P38"/>
      <c r="Q38"/>
      <c r="R38"/>
    </row>
    <row r="39" spans="12:18" x14ac:dyDescent="0.25">
      <c r="L39" s="73"/>
      <c r="M39"/>
      <c r="N39"/>
      <c r="O39"/>
      <c r="P39"/>
      <c r="Q39"/>
      <c r="R39"/>
    </row>
    <row r="40" spans="12:18" x14ac:dyDescent="0.25">
      <c r="L40" s="73"/>
      <c r="M40"/>
      <c r="N40"/>
      <c r="O40"/>
      <c r="P40"/>
      <c r="Q40"/>
      <c r="R40"/>
    </row>
    <row r="41" spans="12:18" x14ac:dyDescent="0.25">
      <c r="L41" s="73"/>
      <c r="M41"/>
      <c r="N41"/>
      <c r="O41"/>
      <c r="P41"/>
      <c r="Q41"/>
      <c r="R41"/>
    </row>
    <row r="42" spans="12:18" x14ac:dyDescent="0.25">
      <c r="L42" s="73"/>
      <c r="M42"/>
      <c r="N42"/>
      <c r="O42"/>
      <c r="P42"/>
      <c r="Q42"/>
      <c r="R42"/>
    </row>
    <row r="43" spans="12:18" x14ac:dyDescent="0.25">
      <c r="L43" s="73"/>
      <c r="M43"/>
      <c r="N43"/>
      <c r="O43"/>
      <c r="P43"/>
      <c r="Q43"/>
      <c r="R43"/>
    </row>
    <row r="44" spans="12:18" x14ac:dyDescent="0.25">
      <c r="L44" s="73"/>
      <c r="M44"/>
      <c r="N44"/>
      <c r="O44"/>
      <c r="P44"/>
      <c r="Q44"/>
      <c r="R44"/>
    </row>
    <row r="45" spans="12:18" x14ac:dyDescent="0.25">
      <c r="L45" s="73"/>
      <c r="M45"/>
      <c r="N45"/>
      <c r="O45"/>
      <c r="P45"/>
      <c r="Q45"/>
      <c r="R45"/>
    </row>
    <row r="46" spans="12:18" x14ac:dyDescent="0.25">
      <c r="L46" s="73"/>
      <c r="M46"/>
      <c r="N46"/>
      <c r="O46"/>
      <c r="P46"/>
      <c r="Q46"/>
      <c r="R46"/>
    </row>
    <row r="47" spans="12:18" x14ac:dyDescent="0.25">
      <c r="L47" s="73"/>
      <c r="M47"/>
      <c r="N47"/>
      <c r="O47"/>
      <c r="P47"/>
      <c r="Q47"/>
      <c r="R47"/>
    </row>
    <row r="48" spans="12:18" x14ac:dyDescent="0.25">
      <c r="L48" s="73"/>
      <c r="M48"/>
      <c r="N48"/>
      <c r="O48"/>
      <c r="P48"/>
      <c r="Q48"/>
      <c r="R48"/>
    </row>
    <row r="49" spans="12:18" x14ac:dyDescent="0.25">
      <c r="L49" s="73"/>
      <c r="M49"/>
      <c r="N49"/>
      <c r="O49"/>
      <c r="P49"/>
      <c r="Q49"/>
      <c r="R49"/>
    </row>
    <row r="50" spans="12:18" x14ac:dyDescent="0.25">
      <c r="L50" s="73"/>
      <c r="M50"/>
      <c r="N50"/>
      <c r="O50"/>
      <c r="P50"/>
      <c r="Q50"/>
      <c r="R50"/>
    </row>
    <row r="51" spans="12:18" x14ac:dyDescent="0.25">
      <c r="L51" s="73"/>
      <c r="M51"/>
      <c r="N51"/>
      <c r="O51"/>
      <c r="P51"/>
      <c r="Q51"/>
      <c r="R51"/>
    </row>
    <row r="52" spans="12:18" x14ac:dyDescent="0.25">
      <c r="L52" s="73"/>
      <c r="M52"/>
      <c r="N52"/>
      <c r="O52"/>
      <c r="P52"/>
      <c r="Q52"/>
      <c r="R52"/>
    </row>
    <row r="53" spans="12:18" x14ac:dyDescent="0.25">
      <c r="L53" s="73"/>
      <c r="M53"/>
      <c r="N53"/>
      <c r="O53"/>
      <c r="P53"/>
      <c r="Q53"/>
      <c r="R53"/>
    </row>
    <row r="54" spans="12:18" x14ac:dyDescent="0.25">
      <c r="L54" s="73"/>
      <c r="M54"/>
      <c r="N54"/>
      <c r="O54"/>
      <c r="P54"/>
      <c r="Q54"/>
      <c r="R54"/>
    </row>
    <row r="55" spans="12:18" x14ac:dyDescent="0.25">
      <c r="L55" s="73"/>
      <c r="M55"/>
      <c r="N55"/>
      <c r="O55"/>
      <c r="P55"/>
      <c r="Q55"/>
      <c r="R55"/>
    </row>
    <row r="56" spans="12:18" x14ac:dyDescent="0.25">
      <c r="L56" s="73"/>
      <c r="M56"/>
      <c r="N56"/>
      <c r="O56"/>
      <c r="P56"/>
      <c r="Q56"/>
      <c r="R56"/>
    </row>
    <row r="57" spans="12:18" x14ac:dyDescent="0.25">
      <c r="L57" s="73"/>
      <c r="M57"/>
      <c r="N57"/>
      <c r="O57"/>
      <c r="P57"/>
      <c r="Q57"/>
      <c r="R57"/>
    </row>
    <row r="58" spans="12:18" x14ac:dyDescent="0.25">
      <c r="L58" s="73"/>
      <c r="M58"/>
      <c r="N58"/>
      <c r="O58"/>
      <c r="P58"/>
      <c r="Q58"/>
      <c r="R58"/>
    </row>
    <row r="59" spans="12:18" x14ac:dyDescent="0.25">
      <c r="L59" s="73"/>
      <c r="M59"/>
      <c r="N59"/>
      <c r="O59"/>
      <c r="P59"/>
      <c r="Q59"/>
      <c r="R59"/>
    </row>
    <row r="60" spans="12:18" x14ac:dyDescent="0.25">
      <c r="L60" s="73"/>
      <c r="M60"/>
      <c r="N60"/>
      <c r="O60"/>
      <c r="P60"/>
      <c r="Q60"/>
      <c r="R60"/>
    </row>
    <row r="61" spans="12:18" x14ac:dyDescent="0.25">
      <c r="L61" s="73"/>
      <c r="M61"/>
      <c r="N61"/>
      <c r="O61"/>
      <c r="P61"/>
      <c r="Q61"/>
      <c r="R61"/>
    </row>
    <row r="62" spans="12:18" x14ac:dyDescent="0.25">
      <c r="L62" s="73"/>
      <c r="M62"/>
      <c r="N62"/>
      <c r="O62"/>
      <c r="P62"/>
      <c r="Q62"/>
      <c r="R62"/>
    </row>
    <row r="63" spans="12:18" x14ac:dyDescent="0.25">
      <c r="L63" s="73"/>
      <c r="M63"/>
      <c r="N63"/>
      <c r="O63"/>
      <c r="P63"/>
      <c r="Q63"/>
      <c r="R63"/>
    </row>
    <row r="64" spans="12:18" x14ac:dyDescent="0.25">
      <c r="L64" s="73"/>
      <c r="M64"/>
      <c r="N64"/>
      <c r="O64"/>
      <c r="P64"/>
      <c r="Q64"/>
      <c r="R64"/>
    </row>
    <row r="65" spans="12:18" x14ac:dyDescent="0.25">
      <c r="L65" s="73"/>
      <c r="M65"/>
      <c r="N65"/>
      <c r="O65"/>
      <c r="P65"/>
      <c r="Q65"/>
      <c r="R65"/>
    </row>
    <row r="66" spans="12:18" x14ac:dyDescent="0.25">
      <c r="L66" s="73"/>
      <c r="M66"/>
      <c r="N66"/>
      <c r="O66"/>
      <c r="P66"/>
      <c r="Q66"/>
      <c r="R66"/>
    </row>
    <row r="67" spans="12:18" x14ac:dyDescent="0.25">
      <c r="L67" s="73"/>
      <c r="M67"/>
      <c r="N67"/>
      <c r="O67"/>
      <c r="P67"/>
      <c r="Q67"/>
      <c r="R67"/>
    </row>
    <row r="68" spans="12:18" x14ac:dyDescent="0.25">
      <c r="L68" s="73"/>
      <c r="M68"/>
      <c r="N68"/>
      <c r="O68"/>
      <c r="P68"/>
      <c r="Q68"/>
      <c r="R68"/>
    </row>
    <row r="69" spans="12:18" x14ac:dyDescent="0.25">
      <c r="L69" s="73"/>
      <c r="M69"/>
      <c r="N69"/>
      <c r="O69"/>
      <c r="P69"/>
      <c r="Q69"/>
      <c r="R69"/>
    </row>
    <row r="70" spans="12:18" x14ac:dyDescent="0.25">
      <c r="L70" s="73"/>
      <c r="M70"/>
      <c r="N70"/>
      <c r="O70"/>
      <c r="P70"/>
      <c r="Q70"/>
      <c r="R70"/>
    </row>
    <row r="71" spans="12:18" x14ac:dyDescent="0.25">
      <c r="L71" s="73"/>
      <c r="M71"/>
      <c r="N71"/>
      <c r="O71"/>
      <c r="P71"/>
      <c r="Q71"/>
      <c r="R71"/>
    </row>
    <row r="72" spans="12:18" x14ac:dyDescent="0.25">
      <c r="L72" s="73"/>
      <c r="M72"/>
      <c r="N72"/>
      <c r="O72"/>
      <c r="P72"/>
      <c r="Q72"/>
      <c r="R72"/>
    </row>
    <row r="73" spans="12:18" x14ac:dyDescent="0.25">
      <c r="L73" s="73"/>
      <c r="M73"/>
      <c r="N73"/>
      <c r="O73"/>
      <c r="P73"/>
      <c r="Q73"/>
      <c r="R73"/>
    </row>
    <row r="74" spans="12:18" x14ac:dyDescent="0.25">
      <c r="L74" s="73"/>
      <c r="M74"/>
      <c r="N74"/>
      <c r="O74"/>
      <c r="P74"/>
      <c r="Q74"/>
      <c r="R74"/>
    </row>
    <row r="75" spans="12:18" x14ac:dyDescent="0.25">
      <c r="L75" s="73"/>
      <c r="M75"/>
      <c r="N75"/>
      <c r="O75"/>
      <c r="P75"/>
      <c r="Q75"/>
      <c r="R75"/>
    </row>
    <row r="76" spans="12:18" x14ac:dyDescent="0.25">
      <c r="L76" s="73"/>
      <c r="M76"/>
      <c r="N76"/>
      <c r="O76"/>
      <c r="P76"/>
      <c r="Q76"/>
      <c r="R76"/>
    </row>
    <row r="77" spans="12:18" x14ac:dyDescent="0.25">
      <c r="L77" s="73"/>
      <c r="M77"/>
      <c r="N77"/>
      <c r="O77"/>
      <c r="P77"/>
      <c r="Q77"/>
      <c r="R77"/>
    </row>
    <row r="78" spans="12:18" x14ac:dyDescent="0.25">
      <c r="L78" s="73"/>
      <c r="M78"/>
      <c r="N78"/>
      <c r="O78"/>
      <c r="P78"/>
      <c r="Q78"/>
      <c r="R78"/>
    </row>
    <row r="79" spans="12:18" x14ac:dyDescent="0.25">
      <c r="L79" s="73"/>
      <c r="M79"/>
      <c r="N79"/>
      <c r="O79"/>
      <c r="P79"/>
      <c r="Q79"/>
      <c r="R79"/>
    </row>
    <row r="80" spans="12:18" x14ac:dyDescent="0.25">
      <c r="L80" s="73"/>
      <c r="M80"/>
      <c r="N80"/>
      <c r="O80"/>
      <c r="P80"/>
      <c r="Q80"/>
      <c r="R80"/>
    </row>
    <row r="81" spans="12:18" x14ac:dyDescent="0.25">
      <c r="L81" s="73"/>
      <c r="M81"/>
      <c r="N81"/>
      <c r="O81"/>
      <c r="P81"/>
      <c r="Q81"/>
      <c r="R81"/>
    </row>
    <row r="82" spans="12:18" x14ac:dyDescent="0.25">
      <c r="L82" s="73"/>
      <c r="M82"/>
      <c r="N82"/>
      <c r="O82"/>
      <c r="P82"/>
      <c r="Q82"/>
      <c r="R82"/>
    </row>
    <row r="83" spans="12:18" x14ac:dyDescent="0.25">
      <c r="L83" s="73"/>
      <c r="M83"/>
      <c r="N83"/>
      <c r="O83"/>
      <c r="P83"/>
      <c r="Q83"/>
      <c r="R83"/>
    </row>
    <row r="84" spans="12:18" x14ac:dyDescent="0.25">
      <c r="L84" s="73"/>
      <c r="M84"/>
      <c r="N84"/>
      <c r="O84"/>
      <c r="P84"/>
      <c r="Q84"/>
      <c r="R84"/>
    </row>
    <row r="85" spans="12:18" x14ac:dyDescent="0.25">
      <c r="L85" s="73"/>
      <c r="M85"/>
      <c r="N85"/>
      <c r="O85"/>
      <c r="P85"/>
      <c r="Q85"/>
      <c r="R85"/>
    </row>
    <row r="86" spans="12:18" x14ac:dyDescent="0.25">
      <c r="L86" s="73"/>
      <c r="M86"/>
      <c r="N86"/>
      <c r="O86"/>
      <c r="P86"/>
      <c r="Q86"/>
      <c r="R86"/>
    </row>
    <row r="87" spans="12:18" x14ac:dyDescent="0.25">
      <c r="L87" s="73"/>
      <c r="M87"/>
      <c r="N87"/>
      <c r="O87"/>
      <c r="P87"/>
      <c r="Q87"/>
      <c r="R87"/>
    </row>
    <row r="88" spans="12:18" x14ac:dyDescent="0.25">
      <c r="L88" s="73"/>
      <c r="M88"/>
      <c r="N88"/>
      <c r="O88"/>
      <c r="P88"/>
      <c r="Q88"/>
      <c r="R88"/>
    </row>
    <row r="89" spans="12:18" x14ac:dyDescent="0.25">
      <c r="L89" s="73"/>
      <c r="M89"/>
      <c r="N89"/>
      <c r="O89"/>
      <c r="P89"/>
      <c r="Q89"/>
      <c r="R89"/>
    </row>
    <row r="90" spans="12:18" x14ac:dyDescent="0.25">
      <c r="L90" s="73"/>
      <c r="M90"/>
      <c r="N90"/>
      <c r="O90"/>
      <c r="P90"/>
      <c r="Q90"/>
      <c r="R90"/>
    </row>
    <row r="91" spans="12:18" x14ac:dyDescent="0.25">
      <c r="L91" s="73"/>
      <c r="M91"/>
      <c r="N91"/>
      <c r="O91"/>
      <c r="P91"/>
      <c r="Q91"/>
      <c r="R91"/>
    </row>
    <row r="92" spans="12:18" x14ac:dyDescent="0.25">
      <c r="L92" s="73"/>
      <c r="M92"/>
      <c r="N92"/>
      <c r="O92"/>
      <c r="P92"/>
      <c r="Q92"/>
      <c r="R92"/>
    </row>
    <row r="93" spans="12:18" x14ac:dyDescent="0.25">
      <c r="L93" s="73"/>
      <c r="M93"/>
      <c r="N93"/>
      <c r="O93"/>
      <c r="P93"/>
      <c r="Q93"/>
      <c r="R93"/>
    </row>
    <row r="94" spans="12:18" x14ac:dyDescent="0.25">
      <c r="L94" s="73"/>
      <c r="M94"/>
      <c r="N94"/>
      <c r="O94"/>
      <c r="P94"/>
      <c r="Q94"/>
      <c r="R94"/>
    </row>
    <row r="95" spans="12:18" x14ac:dyDescent="0.25">
      <c r="L95" s="73"/>
      <c r="M95"/>
      <c r="N95"/>
      <c r="O95"/>
      <c r="P95"/>
      <c r="Q95"/>
      <c r="R95"/>
    </row>
    <row r="96" spans="12:18" x14ac:dyDescent="0.25">
      <c r="L96" s="73"/>
      <c r="M96"/>
      <c r="N96"/>
      <c r="O96"/>
      <c r="P96"/>
      <c r="Q96"/>
      <c r="R96"/>
    </row>
    <row r="97" spans="12:18" x14ac:dyDescent="0.25">
      <c r="L97" s="73"/>
      <c r="M97"/>
      <c r="N97"/>
      <c r="O97"/>
      <c r="P97"/>
      <c r="Q97"/>
      <c r="R97"/>
    </row>
    <row r="98" spans="12:18" x14ac:dyDescent="0.25">
      <c r="L98" s="73"/>
      <c r="M98"/>
      <c r="N98"/>
      <c r="O98"/>
      <c r="P98"/>
      <c r="Q98"/>
      <c r="R98"/>
    </row>
    <row r="99" spans="12:18" x14ac:dyDescent="0.25">
      <c r="L99" s="73"/>
      <c r="M99"/>
      <c r="N99"/>
      <c r="O99"/>
      <c r="P99"/>
      <c r="Q99"/>
      <c r="R99"/>
    </row>
    <row r="100" spans="12:18" x14ac:dyDescent="0.25">
      <c r="L100" s="73"/>
      <c r="M100"/>
      <c r="N100"/>
      <c r="O100"/>
      <c r="P100"/>
      <c r="Q100"/>
      <c r="R100"/>
    </row>
    <row r="101" spans="12:18" x14ac:dyDescent="0.25">
      <c r="L101" s="73"/>
      <c r="M101"/>
      <c r="N101"/>
      <c r="O101"/>
      <c r="P101"/>
      <c r="Q101"/>
      <c r="R101"/>
    </row>
    <row r="102" spans="12:18" x14ac:dyDescent="0.25">
      <c r="L102" s="73"/>
      <c r="M102"/>
      <c r="N102"/>
      <c r="O102"/>
      <c r="P102"/>
      <c r="Q102"/>
      <c r="R102"/>
    </row>
    <row r="103" spans="12:18" x14ac:dyDescent="0.25">
      <c r="L103" s="73"/>
      <c r="M103"/>
      <c r="N103"/>
      <c r="O103"/>
      <c r="P103"/>
      <c r="Q103"/>
      <c r="R103"/>
    </row>
    <row r="104" spans="12:18" x14ac:dyDescent="0.25">
      <c r="L104" s="73"/>
      <c r="M104"/>
      <c r="N104"/>
      <c r="O104"/>
      <c r="P104"/>
      <c r="Q104"/>
      <c r="R104"/>
    </row>
    <row r="105" spans="12:18" x14ac:dyDescent="0.25">
      <c r="L105" s="73"/>
      <c r="M105"/>
      <c r="N105"/>
      <c r="O105"/>
      <c r="P105"/>
      <c r="Q105"/>
      <c r="R105"/>
    </row>
    <row r="106" spans="12:18" x14ac:dyDescent="0.25">
      <c r="L106" s="73"/>
      <c r="M106"/>
      <c r="N106"/>
      <c r="O106"/>
      <c r="P106"/>
      <c r="Q106"/>
      <c r="R106"/>
    </row>
    <row r="107" spans="12:18" x14ac:dyDescent="0.25">
      <c r="L107" s="73"/>
      <c r="M107"/>
      <c r="N107"/>
      <c r="O107"/>
      <c r="P107"/>
      <c r="Q107"/>
      <c r="R107"/>
    </row>
    <row r="108" spans="12:18" x14ac:dyDescent="0.25">
      <c r="L108" s="73"/>
      <c r="M108"/>
      <c r="N108"/>
      <c r="O108"/>
      <c r="P108"/>
      <c r="Q108"/>
      <c r="R108"/>
    </row>
    <row r="109" spans="12:18" x14ac:dyDescent="0.25">
      <c r="L109" s="73"/>
      <c r="M109"/>
      <c r="N109"/>
      <c r="O109"/>
      <c r="P109"/>
      <c r="Q109"/>
      <c r="R109"/>
    </row>
    <row r="110" spans="12:18" x14ac:dyDescent="0.25">
      <c r="L110" s="73"/>
      <c r="M110"/>
      <c r="N110"/>
      <c r="O110"/>
      <c r="P110"/>
      <c r="Q110"/>
      <c r="R110"/>
    </row>
    <row r="111" spans="12:18" x14ac:dyDescent="0.25">
      <c r="L111" s="73"/>
      <c r="M111"/>
      <c r="N111"/>
      <c r="O111"/>
      <c r="P111"/>
      <c r="Q111"/>
      <c r="R111"/>
    </row>
    <row r="112" spans="12:18" x14ac:dyDescent="0.25">
      <c r="L112" s="73"/>
      <c r="M112"/>
      <c r="N112"/>
      <c r="O112"/>
      <c r="P112"/>
      <c r="Q112"/>
      <c r="R112"/>
    </row>
    <row r="113" spans="12:18" x14ac:dyDescent="0.25">
      <c r="L113" s="73"/>
      <c r="M113"/>
      <c r="N113"/>
      <c r="O113"/>
      <c r="P113"/>
      <c r="Q113"/>
      <c r="R113"/>
    </row>
    <row r="114" spans="12:18" x14ac:dyDescent="0.25">
      <c r="L114" s="73"/>
      <c r="M114"/>
      <c r="N114"/>
      <c r="O114"/>
      <c r="P114"/>
      <c r="Q114"/>
      <c r="R114"/>
    </row>
    <row r="115" spans="12:18" x14ac:dyDescent="0.25">
      <c r="L115" s="73"/>
      <c r="M115"/>
      <c r="N115"/>
      <c r="O115"/>
      <c r="P115"/>
      <c r="Q115"/>
      <c r="R115"/>
    </row>
    <row r="116" spans="12:18" x14ac:dyDescent="0.25">
      <c r="L116" s="73"/>
      <c r="M116"/>
      <c r="N116"/>
      <c r="O116"/>
      <c r="P116"/>
      <c r="Q116"/>
      <c r="R116"/>
    </row>
    <row r="117" spans="12:18" x14ac:dyDescent="0.25">
      <c r="L117" s="73"/>
      <c r="M117"/>
      <c r="N117"/>
      <c r="O117"/>
      <c r="P117"/>
      <c r="Q117"/>
      <c r="R117"/>
    </row>
    <row r="118" spans="12:18" x14ac:dyDescent="0.25">
      <c r="L118" s="73"/>
      <c r="M118"/>
      <c r="N118"/>
      <c r="O118"/>
      <c r="P118"/>
      <c r="Q118"/>
      <c r="R118"/>
    </row>
    <row r="119" spans="12:18" x14ac:dyDescent="0.25">
      <c r="L119" s="73"/>
      <c r="M119"/>
      <c r="N119"/>
      <c r="O119"/>
      <c r="P119"/>
      <c r="Q119"/>
      <c r="R119"/>
    </row>
    <row r="120" spans="12:18" x14ac:dyDescent="0.25">
      <c r="L120" s="73"/>
      <c r="M120"/>
      <c r="N120"/>
      <c r="O120"/>
      <c r="P120"/>
      <c r="Q120"/>
      <c r="R120"/>
    </row>
    <row r="121" spans="12:18" x14ac:dyDescent="0.25">
      <c r="L121" s="73"/>
      <c r="M121"/>
      <c r="N121"/>
      <c r="O121"/>
      <c r="P121"/>
      <c r="Q121"/>
      <c r="R121"/>
    </row>
    <row r="122" spans="12:18" x14ac:dyDescent="0.25">
      <c r="L122" s="73"/>
      <c r="M122"/>
      <c r="N122"/>
      <c r="O122"/>
      <c r="P122"/>
      <c r="Q122"/>
      <c r="R122"/>
    </row>
    <row r="123" spans="12:18" x14ac:dyDescent="0.25">
      <c r="L123" s="73"/>
      <c r="M123"/>
      <c r="N123"/>
      <c r="O123"/>
      <c r="P123"/>
      <c r="Q123"/>
      <c r="R123"/>
    </row>
    <row r="124" spans="12:18" x14ac:dyDescent="0.25">
      <c r="L124" s="73"/>
      <c r="M124"/>
      <c r="N124"/>
      <c r="O124"/>
      <c r="P124"/>
      <c r="Q124"/>
      <c r="R124"/>
    </row>
    <row r="125" spans="12:18" x14ac:dyDescent="0.25">
      <c r="L125" s="73"/>
      <c r="M125"/>
      <c r="N125"/>
      <c r="O125"/>
      <c r="P125"/>
      <c r="Q125"/>
      <c r="R125"/>
    </row>
    <row r="126" spans="12:18" x14ac:dyDescent="0.25">
      <c r="L126" s="73"/>
      <c r="M126"/>
      <c r="N126"/>
      <c r="O126"/>
      <c r="P126"/>
      <c r="Q126"/>
      <c r="R126"/>
    </row>
    <row r="127" spans="12:18" x14ac:dyDescent="0.25">
      <c r="L127" s="73"/>
      <c r="M127"/>
      <c r="N127"/>
      <c r="O127"/>
      <c r="P127"/>
      <c r="Q127"/>
      <c r="R127"/>
    </row>
    <row r="128" spans="12:18" x14ac:dyDescent="0.25">
      <c r="L128" s="73"/>
      <c r="M128"/>
      <c r="N128"/>
      <c r="O128"/>
      <c r="P128"/>
      <c r="Q128"/>
      <c r="R128"/>
    </row>
    <row r="129" spans="12:18" x14ac:dyDescent="0.25">
      <c r="L129" s="73"/>
      <c r="M129"/>
      <c r="N129"/>
      <c r="O129"/>
      <c r="P129"/>
      <c r="Q129"/>
      <c r="R129"/>
    </row>
    <row r="130" spans="12:18" x14ac:dyDescent="0.25">
      <c r="L130" s="73"/>
      <c r="M130"/>
      <c r="N130"/>
      <c r="O130"/>
      <c r="P130"/>
      <c r="Q130"/>
      <c r="R130"/>
    </row>
    <row r="131" spans="12:18" x14ac:dyDescent="0.25">
      <c r="L131" s="73"/>
      <c r="M131"/>
      <c r="N131"/>
      <c r="O131"/>
      <c r="P131"/>
      <c r="Q131"/>
      <c r="R131"/>
    </row>
    <row r="132" spans="12:18" x14ac:dyDescent="0.25">
      <c r="L132" s="73"/>
      <c r="M132"/>
      <c r="N132"/>
      <c r="O132"/>
      <c r="P132"/>
      <c r="Q132"/>
      <c r="R132"/>
    </row>
    <row r="133" spans="12:18" x14ac:dyDescent="0.25">
      <c r="L133" s="73"/>
      <c r="M133"/>
      <c r="N133"/>
      <c r="O133"/>
      <c r="P133"/>
      <c r="Q133"/>
      <c r="R133"/>
    </row>
    <row r="134" spans="12:18" x14ac:dyDescent="0.25">
      <c r="L134" s="73"/>
      <c r="M134"/>
      <c r="N134"/>
      <c r="O134"/>
      <c r="P134"/>
      <c r="Q134"/>
      <c r="R134"/>
    </row>
    <row r="135" spans="12:18" x14ac:dyDescent="0.25">
      <c r="L135" s="73"/>
      <c r="M135"/>
      <c r="N135"/>
      <c r="O135"/>
      <c r="P135"/>
      <c r="Q135"/>
      <c r="R135"/>
    </row>
    <row r="136" spans="12:18" x14ac:dyDescent="0.25">
      <c r="L136" s="73"/>
      <c r="M136"/>
      <c r="N136"/>
      <c r="O136"/>
      <c r="P136"/>
      <c r="Q136"/>
      <c r="R136"/>
    </row>
    <row r="137" spans="12:18" x14ac:dyDescent="0.25">
      <c r="L137" s="73"/>
      <c r="M137"/>
      <c r="N137"/>
      <c r="O137"/>
      <c r="P137"/>
      <c r="Q137"/>
      <c r="R137"/>
    </row>
    <row r="138" spans="12:18" x14ac:dyDescent="0.25">
      <c r="L138" s="73"/>
      <c r="M138"/>
      <c r="N138"/>
      <c r="O138"/>
      <c r="P138"/>
      <c r="Q138"/>
      <c r="R138"/>
    </row>
    <row r="139" spans="12:18" x14ac:dyDescent="0.25">
      <c r="L139" s="73"/>
      <c r="M139"/>
      <c r="N139"/>
      <c r="O139"/>
      <c r="P139"/>
      <c r="Q139"/>
      <c r="R139"/>
    </row>
    <row r="140" spans="12:18" x14ac:dyDescent="0.25">
      <c r="L140" s="73"/>
      <c r="M140"/>
      <c r="N140"/>
      <c r="O140"/>
      <c r="P140"/>
      <c r="Q140"/>
      <c r="R140"/>
    </row>
    <row r="141" spans="12:18" x14ac:dyDescent="0.25">
      <c r="L141" s="73"/>
      <c r="M141"/>
      <c r="N141"/>
      <c r="O141"/>
      <c r="P141"/>
      <c r="Q141"/>
      <c r="R141"/>
    </row>
    <row r="142" spans="12:18" x14ac:dyDescent="0.25">
      <c r="L142" s="73"/>
      <c r="M142"/>
      <c r="N142"/>
      <c r="O142"/>
      <c r="P142"/>
      <c r="Q142"/>
      <c r="R142"/>
    </row>
    <row r="143" spans="12:18" x14ac:dyDescent="0.25">
      <c r="L143" s="73"/>
      <c r="M143"/>
      <c r="N143"/>
      <c r="O143"/>
      <c r="P143"/>
      <c r="Q143"/>
      <c r="R143"/>
    </row>
    <row r="144" spans="12:18" x14ac:dyDescent="0.25">
      <c r="L144" s="73"/>
      <c r="M144"/>
      <c r="N144"/>
      <c r="O144"/>
      <c r="P144"/>
      <c r="Q144"/>
      <c r="R144"/>
    </row>
    <row r="145" spans="12:18" x14ac:dyDescent="0.25">
      <c r="L145" s="73"/>
      <c r="M145"/>
      <c r="N145"/>
      <c r="O145"/>
      <c r="P145"/>
      <c r="Q145"/>
      <c r="R145"/>
    </row>
    <row r="146" spans="12:18" x14ac:dyDescent="0.25">
      <c r="L146" s="73"/>
      <c r="M146"/>
      <c r="N146"/>
      <c r="O146"/>
      <c r="P146"/>
      <c r="Q146"/>
      <c r="R146"/>
    </row>
    <row r="147" spans="12:18" x14ac:dyDescent="0.25">
      <c r="L147" s="73"/>
      <c r="M147"/>
      <c r="N147"/>
      <c r="O147"/>
      <c r="P147"/>
      <c r="Q147"/>
      <c r="R147"/>
    </row>
    <row r="148" spans="12:18" x14ac:dyDescent="0.25">
      <c r="L148" s="73"/>
      <c r="M148"/>
      <c r="N148"/>
      <c r="O148"/>
      <c r="P148"/>
      <c r="Q148"/>
      <c r="R148"/>
    </row>
    <row r="149" spans="12:18" x14ac:dyDescent="0.25">
      <c r="L149" s="73"/>
      <c r="M149"/>
      <c r="N149"/>
      <c r="O149"/>
      <c r="P149"/>
      <c r="Q149"/>
      <c r="R149"/>
    </row>
    <row r="150" spans="12:18" x14ac:dyDescent="0.25">
      <c r="L150" s="73"/>
      <c r="M150"/>
      <c r="N150"/>
      <c r="O150"/>
      <c r="P150"/>
      <c r="Q150"/>
      <c r="R150"/>
    </row>
    <row r="151" spans="12:18" x14ac:dyDescent="0.25">
      <c r="L151" s="73"/>
      <c r="M151"/>
      <c r="N151"/>
      <c r="O151"/>
      <c r="P151"/>
      <c r="Q151"/>
      <c r="R151"/>
    </row>
    <row r="152" spans="12:18" x14ac:dyDescent="0.25">
      <c r="L152" s="73"/>
      <c r="M152"/>
      <c r="N152"/>
      <c r="O152"/>
      <c r="P152"/>
      <c r="Q152"/>
      <c r="R152"/>
    </row>
    <row r="153" spans="12:18" x14ac:dyDescent="0.25">
      <c r="L153" s="73"/>
      <c r="M153"/>
      <c r="N153"/>
      <c r="O153"/>
      <c r="P153"/>
      <c r="Q153"/>
      <c r="R153"/>
    </row>
    <row r="154" spans="12:18" x14ac:dyDescent="0.25">
      <c r="L154" s="73"/>
      <c r="M154"/>
      <c r="N154"/>
      <c r="O154"/>
      <c r="P154"/>
      <c r="Q154"/>
      <c r="R154"/>
    </row>
    <row r="155" spans="12:18" x14ac:dyDescent="0.25">
      <c r="L155" s="73"/>
      <c r="M155"/>
      <c r="N155"/>
      <c r="O155"/>
      <c r="P155"/>
      <c r="Q155"/>
      <c r="R155"/>
    </row>
    <row r="156" spans="12:18" x14ac:dyDescent="0.25">
      <c r="L156" s="73"/>
      <c r="M156"/>
      <c r="N156"/>
      <c r="O156"/>
      <c r="P156"/>
      <c r="Q156"/>
      <c r="R156"/>
    </row>
    <row r="157" spans="12:18" x14ac:dyDescent="0.25">
      <c r="L157" s="73"/>
      <c r="M157"/>
      <c r="N157"/>
      <c r="O157"/>
      <c r="P157"/>
      <c r="Q157"/>
      <c r="R157"/>
    </row>
    <row r="158" spans="12:18" x14ac:dyDescent="0.25">
      <c r="L158" s="73"/>
      <c r="M158"/>
      <c r="N158"/>
      <c r="O158"/>
      <c r="P158"/>
      <c r="Q158"/>
      <c r="R158"/>
    </row>
  </sheetData>
  <phoneticPr fontId="12" type="noConversion"/>
  <pageMargins left="0.75" right="0.75" top="1" bottom="1" header="0.51" footer="0.5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汇总</vt:lpstr>
      <vt:lpstr>水电、亮化</vt:lpstr>
      <vt:lpstr>园建、水电</vt:lpstr>
      <vt:lpstr>新表</vt:lpstr>
      <vt:lpstr>粤岭绿化</vt:lpstr>
      <vt:lpstr>1</vt:lpstr>
      <vt:lpstr>水电、亮化!Print_Titles</vt:lpstr>
      <vt:lpstr>园建、水电!Print_Titles</vt:lpstr>
      <vt:lpstr>粤岭绿化!Print_Titles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cyx</dc:creator>
  <cp:lastModifiedBy>cyx</cp:lastModifiedBy>
  <cp:lastPrinted>2019-05-09T02:33:09Z</cp:lastPrinted>
  <dcterms:created xsi:type="dcterms:W3CDTF">1996-12-17T01:32:42Z</dcterms:created>
  <dcterms:modified xsi:type="dcterms:W3CDTF">2019-07-11T03:19:28Z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>
    <vt:lpwstr>9</vt:lpwstr>
  </property>
  <property fmtid="{D5CDD505-2E9C-101B-9397-08002B2CF9AE}" pid="4" name="KSOReadingLayout">
    <vt:bool>false</vt:bool>
  </property>
</Properties>
</file>