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bba\Dropbox\Speciale\Emil_Soeren\latexopgave\tabel\"/>
    </mc:Choice>
  </mc:AlternateContent>
  <bookViews>
    <workbookView xWindow="0" yWindow="0" windowWidth="28800" windowHeight="14160" firstSheet="3" activeTab="6"/>
  </bookViews>
  <sheets>
    <sheet name="tab_manuelklasse_seg_miks" sheetId="1" r:id="rId1"/>
    <sheet name="tab_manuelklasse_tid" sheetId="3" r:id="rId2"/>
    <sheet name="Udadgående_mob_Manuelklasse" sheetId="2" r:id="rId3"/>
    <sheet name="uadadgaaende_mob_manuel_disco" sheetId="4" r:id="rId4"/>
    <sheet name="without_mob_manuel_lav_disco" sheetId="5" r:id="rId5"/>
    <sheet name="without_mob_manuel_hoj_disco" sheetId="6" r:id="rId6"/>
    <sheet name="without_mob_manuel_skill" sheetId="7" r:id="rId7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K8" i="7"/>
  <c r="J9" i="7"/>
  <c r="K7" i="7" s="1"/>
  <c r="K3" i="7" l="1"/>
  <c r="K4" i="7"/>
  <c r="K5" i="7"/>
  <c r="K6" i="7"/>
  <c r="L3" i="7"/>
  <c r="E8" i="7"/>
  <c r="E7" i="7"/>
  <c r="E6" i="7"/>
  <c r="E5" i="7"/>
  <c r="E4" i="7"/>
  <c r="E3" i="7"/>
  <c r="D9" i="7"/>
  <c r="L4" i="7" l="1"/>
  <c r="L5" i="7" s="1"/>
  <c r="L6" i="7" s="1"/>
  <c r="L7" i="7" s="1"/>
  <c r="L8" i="7" s="1"/>
  <c r="N20" i="6"/>
  <c r="N19" i="6"/>
  <c r="N15" i="6"/>
  <c r="M14" i="6"/>
  <c r="M15" i="6" s="1"/>
  <c r="N20" i="5"/>
  <c r="M19" i="5"/>
  <c r="M20" i="5" s="1"/>
  <c r="E14" i="4" l="1"/>
  <c r="D14" i="4"/>
  <c r="E8" i="3" l="1"/>
  <c r="D8" i="3"/>
  <c r="C8" i="3"/>
  <c r="B8" i="3"/>
  <c r="F8" i="1"/>
  <c r="G4" i="1" s="1"/>
  <c r="G3" i="1" l="1"/>
  <c r="G7" i="1"/>
  <c r="G6" i="1"/>
  <c r="G5" i="1"/>
  <c r="E3" i="2"/>
  <c r="E4" i="2" s="1"/>
  <c r="E5" i="2" s="1"/>
  <c r="E6" i="2" s="1"/>
  <c r="E7" i="2" s="1"/>
  <c r="E8" i="2" s="1"/>
  <c r="E9" i="2" s="1"/>
  <c r="E10" i="2" s="1"/>
  <c r="D11" i="2"/>
  <c r="D12" i="2" s="1"/>
  <c r="B11" i="2"/>
  <c r="B12" i="2" s="1"/>
  <c r="C11" i="2"/>
  <c r="C12" i="2" s="1"/>
  <c r="C6" i="1"/>
  <c r="C5" i="1"/>
  <c r="C7" i="1"/>
  <c r="C4" i="1"/>
  <c r="C3" i="1"/>
  <c r="E8" i="1"/>
  <c r="E7" i="1"/>
  <c r="E6" i="1"/>
  <c r="E5" i="1"/>
  <c r="E4" i="1"/>
  <c r="E3" i="1"/>
  <c r="D8" i="1"/>
  <c r="B8" i="1"/>
  <c r="G8" i="1" l="1"/>
  <c r="E11" i="2"/>
</calcChain>
</file>

<file path=xl/sharedStrings.xml><?xml version="1.0" encoding="utf-8"?>
<sst xmlns="http://schemas.openxmlformats.org/spreadsheetml/2006/main" count="1587" uniqueCount="382">
  <si>
    <t>I alt</t>
  </si>
  <si>
    <t>Andre klasser</t>
  </si>
  <si>
    <t>Manuelle arbejdere, højt niveau</t>
  </si>
  <si>
    <t>Manuelle arbejdere, lavt niveau</t>
  </si>
  <si>
    <t>Manuelle arbejdere, højt/lavt miks</t>
  </si>
  <si>
    <t>Manuelle arbejdere og andre klasser</t>
  </si>
  <si>
    <t>Andel beskæftigede</t>
  </si>
  <si>
    <t xml:space="preserve"> </t>
  </si>
  <si>
    <t>membership</t>
  </si>
  <si>
    <t>Segment</t>
  </si>
  <si>
    <t>4.7: Vagt- og sikkerhedsarbejde</t>
  </si>
  <si>
    <t>3.8: Restaurationsbranchen</t>
  </si>
  <si>
    <t>3.24: Varetransport</t>
  </si>
  <si>
    <t>4.1: Tekniker og ingeniørarbejde</t>
  </si>
  <si>
    <t>3.30 Vare- og persontransport</t>
  </si>
  <si>
    <t>2.77: Privat børnepasning og rejseleder</t>
  </si>
  <si>
    <t>Andre segmenter</t>
  </si>
  <si>
    <t>2.66: Omsorgs- og plejearbejde</t>
  </si>
  <si>
    <t>without,mob,andel,seg</t>
  </si>
  <si>
    <t>without,mob,seg</t>
  </si>
  <si>
    <t>without,mob,andel,tot,seg</t>
  </si>
  <si>
    <t xml:space="preserve">Udadgående mobilitet, </t>
  </si>
  <si>
    <t>antal skift</t>
  </si>
  <si>
    <t>Kummulativ</t>
  </si>
  <si>
    <t>Andel</t>
  </si>
  <si>
    <t>Andel af total</t>
  </si>
  <si>
    <t>3.34: Service- og kontorarbejde. lavt</t>
  </si>
  <si>
    <t>andel</t>
  </si>
  <si>
    <t>Antal erhvervsgrupper</t>
  </si>
  <si>
    <t>Antal segmenter</t>
  </si>
  <si>
    <t>Kummulativ andel</t>
  </si>
  <si>
    <t>Andel segmenter</t>
  </si>
  <si>
    <t>Andel erhvervsgrupper</t>
  </si>
  <si>
    <t>forskel</t>
  </si>
  <si>
    <t>forskel i andel</t>
  </si>
  <si>
    <t>3.9 : Manuelt arbejde, Lavt: Tekstiler</t>
  </si>
  <si>
    <t>Resten: S:4.4, S:3.15, S:3.25 &amp; S:2.40</t>
  </si>
  <si>
    <t>Beskæftigede 1996</t>
  </si>
  <si>
    <t>Beskæftigede 2009</t>
  </si>
  <si>
    <t>4.8 : Manuelt arbejde, højt: Håndværk</t>
  </si>
  <si>
    <t>5.1 : Manuelt arbejde,lavt: Industriproduktion</t>
  </si>
  <si>
    <t>3.14 : Manuelt arbejde, højt: Elektronik</t>
  </si>
  <si>
    <t>5.2 : Manuelt arbejde, højt: Håndværk I Bygge-anlæg</t>
  </si>
  <si>
    <t>Erhversvgruppe</t>
  </si>
  <si>
    <t>Andel af mobilitet</t>
  </si>
  <si>
    <t>Antal skift</t>
  </si>
  <si>
    <t>5220 Ekspedient-, kasse- og demonstrationsarbejde</t>
  </si>
  <si>
    <t>3.34: Service- og kontorarbejde, lavere</t>
  </si>
  <si>
    <t>9330 Manuelt transport- og lagerarbejde uden anvendelse af maskiner eller koeretoejer</t>
  </si>
  <si>
    <t>3.24: Service- og manuelt:, blandet, lavere:: Varetransport</t>
  </si>
  <si>
    <t>9132 Rengoerings- og koekkenhjaelpsarbejde i oevrigt</t>
  </si>
  <si>
    <t>3.8: Service: restaurationsbranchen, primært lavere</t>
  </si>
  <si>
    <t>110 Militaert arbejde</t>
  </si>
  <si>
    <t>4.7 Blandet, lavere: Vagt og sikkerhedsarbejde</t>
  </si>
  <si>
    <t>5131 Boernepasning i private hjem</t>
  </si>
  <si>
    <t>2.77: Service, lavere: Børnepasning i private hjem og rejseleder</t>
  </si>
  <si>
    <t>8324 Koersel af last- og tankbil m.v.</t>
  </si>
  <si>
    <t>3.30 Transport, blandet: bl.a. bus, taxi</t>
  </si>
  <si>
    <t>5133  Hjemmehjaelp og hjemmepleje</t>
  </si>
  <si>
    <t>2.66 Service, lavere: Omsorgs- og plejearbejde</t>
  </si>
  <si>
    <t>4142 Post- og betjentarbejde</t>
  </si>
  <si>
    <t>4.7: Blandet, lavere: Vagt og sikkerhedsarbejde</t>
  </si>
  <si>
    <t>3415 Opsoegende salgsarbejde, eksklusive detailsalg</t>
  </si>
  <si>
    <t>3.33: Management: Salgsarbejde, blandet</t>
  </si>
  <si>
    <t>4115 Alment kontorarbejde</t>
  </si>
  <si>
    <t>3.35: Management- og kontorarbejde, lavere</t>
  </si>
  <si>
    <t>Resten, &lt; 2 %. antal erhvervsgrupper:</t>
  </si>
  <si>
    <t>disco</t>
  </si>
  <si>
    <t>klasse_oesch16</t>
  </si>
  <si>
    <t>membership_lab</t>
  </si>
  <si>
    <t>without.mob.andel</t>
  </si>
  <si>
    <t>without.mob</t>
  </si>
  <si>
    <t>without.mob.andel.tot</t>
  </si>
  <si>
    <t>15 Servicearbejdere, hoejt niveau</t>
  </si>
  <si>
    <t>3.34</t>
  </si>
  <si>
    <t>16 Servicearbejdere, lavt niveau</t>
  </si>
  <si>
    <t>3.8</t>
  </si>
  <si>
    <t>8 Manuelle arbejdere, lavt niveau</t>
  </si>
  <si>
    <t>3.24</t>
  </si>
  <si>
    <t>7124 Toemrer- og snedkerarbejde</t>
  </si>
  <si>
    <t>7 Manuelle arbejdere, hoejt niveau</t>
  </si>
  <si>
    <t>5.2</t>
  </si>
  <si>
    <t>5.2: Manuelt arbejde, højere: Håndværk I Bygge-anlæg</t>
  </si>
  <si>
    <t>2.77</t>
  </si>
  <si>
    <t>2.66</t>
  </si>
  <si>
    <t>2.66: Service, lavere: Omsorgs- og plejearbejde</t>
  </si>
  <si>
    <t>4.7</t>
  </si>
  <si>
    <t>9312 Jord- og kloakarbejde samt andet anlaegsarbejde</t>
  </si>
  <si>
    <t>11 Clerks, hoejt niveau</t>
  </si>
  <si>
    <t>3.30</t>
  </si>
  <si>
    <t>3.30: Transport, blandet: bl.a. bus, taxi</t>
  </si>
  <si>
    <t>3.35</t>
  </si>
  <si>
    <t>7223 Maskinelt praecisionsarbejde i metal og indstilling af metalforarbejdningsmaskiner</t>
  </si>
  <si>
    <t>4.8</t>
  </si>
  <si>
    <t>4.8: Manuelt arbejde, højere: Håndværk</t>
  </si>
  <si>
    <t>7233 Mekaniker- og montoerarbejde m. andre motorer og mekaniske maskiner</t>
  </si>
  <si>
    <t>5122 Tilberedning af maaltider</t>
  </si>
  <si>
    <t>9313 Medhjaelp ved bygningsarbejde</t>
  </si>
  <si>
    <t>8334 Truckfoerer</t>
  </si>
  <si>
    <t>4131 Registreringsarbejde vedr. lagerfoering af faerdige produkter og produktionsmidler</t>
  </si>
  <si>
    <t>4190 Internt kontorarbejde i oevrigt</t>
  </si>
  <si>
    <t>2330 Undervisning i folkeskoler o.lign.</t>
  </si>
  <si>
    <t>14 Sociokulturelle semiprofessionelle</t>
  </si>
  <si>
    <t>2.61</t>
  </si>
  <si>
    <t>5132 Plejearbejde paa institutioner</t>
  </si>
  <si>
    <t>7137 Elektrikerarbejde</t>
  </si>
  <si>
    <t>3.14</t>
  </si>
  <si>
    <t>3.14: Manuelt arbejde, højere: Elektronik</t>
  </si>
  <si>
    <t>7212 Svejser og svejseassistent</t>
  </si>
  <si>
    <t>7231 Automekaniker- og automontoerarbejde</t>
  </si>
  <si>
    <t>10 Managere, lavt niveau</t>
  </si>
  <si>
    <t>3.33</t>
  </si>
  <si>
    <t>5123 Serveringsarbejde</t>
  </si>
  <si>
    <t>7141 Maler-og tapetsererarbejde, herunder skibsmaler- og skiltemalerarbejde</t>
  </si>
  <si>
    <t>3.15</t>
  </si>
  <si>
    <t>3.15: Manuelt arbejde, højere: Maler og bygningsrengøring</t>
  </si>
  <si>
    <t>3119 Teknikerarbejde i oevrigt inden for fysik, kemi, mekanik m.v.</t>
  </si>
  <si>
    <t>6 Teknikere</t>
  </si>
  <si>
    <t>4.1</t>
  </si>
  <si>
    <t>4.1: Tekniker/ingeniør</t>
  </si>
  <si>
    <t>8322 Koersel af hyre- og varevogn</t>
  </si>
  <si>
    <t>3439 Administrationsarbejde i oevrigt</t>
  </si>
  <si>
    <t>3.21</t>
  </si>
  <si>
    <t>7221 Grovsmedearbejde</t>
  </si>
  <si>
    <t>7222 Vaerktoejsmagerarbejde</t>
  </si>
  <si>
    <t>8323 Koersel af bus</t>
  </si>
  <si>
    <t>7122 Murer- og brolaegningsarbejde</t>
  </si>
  <si>
    <t>9211 Landbrugs- og gartnerimedhjaelperarbejde</t>
  </si>
  <si>
    <t>4.10</t>
  </si>
  <si>
    <t>4.10: Landbrug</t>
  </si>
  <si>
    <t>7136 VVS-arbejde</t>
  </si>
  <si>
    <t>6130 Arbejde m. såvel markafgrøder som husdyr, f.eks. landmand</t>
  </si>
  <si>
    <t>4 Smaa forretningsdrivende u. ansatte</t>
  </si>
  <si>
    <t>7213 Tyndpladearbejde</t>
  </si>
  <si>
    <t>7241 Elektromekaniker- og specialelektrikerarbejde</t>
  </si>
  <si>
    <t>3320 Paedagogisk arbejde m. boern &lt; grundskole</t>
  </si>
  <si>
    <t>3.26</t>
  </si>
  <si>
    <t>7214 Staalkonstruktionsarbejde</t>
  </si>
  <si>
    <t>8253 Betjening af papirbearbejdningsmaskiner</t>
  </si>
  <si>
    <t>4.4</t>
  </si>
  <si>
    <t>4.4: Manuelt arbejde, blandet: Grafisk fremstilling</t>
  </si>
  <si>
    <t>3152 Arbejde vedr. kontrol af miljoe, sikkerhed og kvalitet</t>
  </si>
  <si>
    <t>3.36</t>
  </si>
  <si>
    <t>8212 Betjening af maskiner: mineralindustrien</t>
  </si>
  <si>
    <t>1314 Ledelse af virksomhed: engros- og detailhandel</t>
  </si>
  <si>
    <t>4.9</t>
  </si>
  <si>
    <t>4132 Registreringsarbejde vedr. ordrer, forbrug o.lign. samt kontrol af produktionsprogrammer</t>
  </si>
  <si>
    <t>3330 Omsorgsarbejde m. handicappede mennesker</t>
  </si>
  <si>
    <t>7129 Bygningsarbejde (basis) i oevrigt</t>
  </si>
  <si>
    <t>9151 Budtjeneste o.lign.</t>
  </si>
  <si>
    <t>7139 Bygningsarbejde (finish) i oevrigt</t>
  </si>
  <si>
    <t>5169 Overvaagnings- og redningsarbejde i oevrigt</t>
  </si>
  <si>
    <t>6112 Arbejde vedr. plantevaekst inden for gartneri</t>
  </si>
  <si>
    <t>9110 Salgs- og servicearbejde primaert ved telefon</t>
  </si>
  <si>
    <t>1222 Ledelse af produktionen i haandvaerks- og industrivirksomheder</t>
  </si>
  <si>
    <t>9 Managere, hoejt niveau</t>
  </si>
  <si>
    <t>3211 Teknikerarbejde inden for biologi, medicin m.v.</t>
  </si>
  <si>
    <t>3115 Teknikerarbejde vedr. maskiner og roeranlaeg (skibsvedligeholdelse undtaget)</t>
  </si>
  <si>
    <t>5141 Personpleje</t>
  </si>
  <si>
    <t>3.38</t>
  </si>
  <si>
    <t>3230 Sygeplejearbejde</t>
  </si>
  <si>
    <t>2.56</t>
  </si>
  <si>
    <t>9131 Rengoerings- og koekkenhjaelpsarbejde i private hjem</t>
  </si>
  <si>
    <t>3111 Teknikerarbejde inden for fysik, kemi, astronomi, meteorologi, geologi m.v.</t>
  </si>
  <si>
    <t>7142 Autolaker og automaler</t>
  </si>
  <si>
    <t>7243 Service- og reparationsarbejde vedr. elektronik</t>
  </si>
  <si>
    <t>7242 Montoerarbejde vedr. elektronik</t>
  </si>
  <si>
    <t>4212 Arbejde m. registrering af pengetransaktioner, veksling af valuta m.v.</t>
  </si>
  <si>
    <t>3.7</t>
  </si>
  <si>
    <t>8332 Entreprenoermaskinfoererarbejde</t>
  </si>
  <si>
    <t>3419 Salgs- og finansieringsarbejde i oevrigt</t>
  </si>
  <si>
    <t>5162 Politiarbejde</t>
  </si>
  <si>
    <t>2.24</t>
  </si>
  <si>
    <t>3121 Programmoerarbejde</t>
  </si>
  <si>
    <t>3.39</t>
  </si>
  <si>
    <t>3.39: EDB/IT</t>
  </si>
  <si>
    <t>1239 Ledelse af andre specialomraader i virksomheder m. 10+ ansatte</t>
  </si>
  <si>
    <t>5163 Overvaagningsarbejde i faengsler</t>
  </si>
  <si>
    <t>1.162</t>
  </si>
  <si>
    <t>2359 Andet undervisning – Kursusbestyrer og studievejleder</t>
  </si>
  <si>
    <t>13 Sociokulturelle profesionelle</t>
  </si>
  <si>
    <t>3.18</t>
  </si>
  <si>
    <t>1224 Ledelse af salget i engros- og detailhandelsvirksomheder</t>
  </si>
  <si>
    <t>9152 Vagtarbejde</t>
  </si>
  <si>
    <t>3114 Teknikerarbejde vedr. elektroniske anlaeg m.v.</t>
  </si>
  <si>
    <t>4223 Telefonomstillingsarbejde</t>
  </si>
  <si>
    <t>2320 Undervisning paa gymnasier, erhvervsskoler m.v.</t>
  </si>
  <si>
    <t>3122 Edb-operatoerarbejde samt planlaegning af edb-drift</t>
  </si>
  <si>
    <t>5161 Brandbekaempelse</t>
  </si>
  <si>
    <t>3225 Assistentarbejde vedr. tandpleje</t>
  </si>
  <si>
    <t>2149 Andet arkitekt- og ingenioerarbejde m.v.</t>
  </si>
  <si>
    <t>5 Teknikere (eksperter)</t>
  </si>
  <si>
    <t>7310 Praecisionsarbejde i metal</t>
  </si>
  <si>
    <t>2.79</t>
  </si>
  <si>
    <t>9142 Bil- og vinduespolerarbejde</t>
  </si>
  <si>
    <t>6150 Arbejde inden for fiskeri og jagt</t>
  </si>
  <si>
    <t>4.2</t>
  </si>
  <si>
    <t>4.2: Skibsdrift</t>
  </si>
  <si>
    <t>8251 Betjening af trykkerimaskiner</t>
  </si>
  <si>
    <t>3118Teknisk tegnearbejde</t>
  </si>
  <si>
    <t>3422 Speditionsarbejde</t>
  </si>
  <si>
    <t>4222 Receptionsarbejde</t>
  </si>
  <si>
    <t>9213 Medhjaelp i fiskerierhverv (paa land) samt medhjaelp ved jagt o.lign.</t>
  </si>
  <si>
    <t>7341 Grafisk formfremstilling (pre-press)</t>
  </si>
  <si>
    <t>3226 Arbejde m. fysioterapi, kiropraktik m.v.</t>
  </si>
  <si>
    <t>2.64</t>
  </si>
  <si>
    <t>4133 Registrerings- og kontrolarbejde vedr. transport og transporttilrettelaeggelse</t>
  </si>
  <si>
    <t>7135 Glarmester</t>
  </si>
  <si>
    <t>3433 Revisions- og regnskabsarbejde</t>
  </si>
  <si>
    <t>3.20</t>
  </si>
  <si>
    <t>2411 Revisor og Debitorchef</t>
  </si>
  <si>
    <t>4121 assistentarbejde i forbindelse m. bogfoering, loenadministration og revision</t>
  </si>
  <si>
    <t>1317 Ledelse af virksomhed: forretningsservice</t>
  </si>
  <si>
    <t>3112 Teknikerarbejde vedr. bygninger og anlaeg</t>
  </si>
  <si>
    <t>4113 Edb-indtastningsarbejde</t>
  </si>
  <si>
    <t>12 Clerks, lavt niveau</t>
  </si>
  <si>
    <t>9161 Renovationsarbejde, ekskl. koersel af renovationsvogne</t>
  </si>
  <si>
    <t>1315 Ledelse af virksomhed: hotel- og restaurations</t>
  </si>
  <si>
    <t>3 Smaa forretningsdrivende m. ansatte</t>
  </si>
  <si>
    <t>3471 Arbejde m. dekoration, design, illustration og indretning</t>
  </si>
  <si>
    <t>3.37</t>
  </si>
  <si>
    <t>2139 Andet edb-arbejde paa hoejeste faglige niveau</t>
  </si>
  <si>
    <t>2310 Undervisning paa universiteter og andre hoejere laereanstalter</t>
  </si>
  <si>
    <t>3.4</t>
  </si>
  <si>
    <t>7131 Tagdaekningsarbejde</t>
  </si>
  <si>
    <t>1312 Ledelse af virksomhed: haandvaerks- og industri</t>
  </si>
  <si>
    <t>2419 Specialfunktioner vedr. organisation, herunder ledelsesraadgivning</t>
  </si>
  <si>
    <t>3340 Undervisnings- og omsorgsarbejde i oevrigt</t>
  </si>
  <si>
    <t>7211 Formningsarbejde</t>
  </si>
  <si>
    <t>8252 Betjening af bogbinderimaskiner</t>
  </si>
  <si>
    <t>8311 Lokomotiv- og elektrofoererarbejde</t>
  </si>
  <si>
    <t>2.40</t>
  </si>
  <si>
    <t>2.40: Manuelt arbejde, højere: Togtrafik</t>
  </si>
  <si>
    <t>3416 Indkoebsarbejde i virksomheder og organisationer</t>
  </si>
  <si>
    <t>3113 Teknikerarbejde vedr. elektriske anlaeg m.v.</t>
  </si>
  <si>
    <t>5111 Betjening af passagerer og besaetning, eksklusive ekspedientarbejde</t>
  </si>
  <si>
    <t>3.2</t>
  </si>
  <si>
    <t>6129 Arbejde m. dyr i oevrigt</t>
  </si>
  <si>
    <t>2451Alment journalistisk arbejde og skribentarbejde</t>
  </si>
  <si>
    <t>3431 Administrativt arbejde i sekretariat o.lign.</t>
  </si>
  <si>
    <t>8340 Skibstransportarbejde</t>
  </si>
  <si>
    <t>3475 Sportsudoevelse og traenervirksomhed</t>
  </si>
  <si>
    <t>4122 Beregningsarbejde i forbindelse m. finansielle transaktioner, statistik m.v.</t>
  </si>
  <si>
    <t>4221 Rejsebureauarbejde</t>
  </si>
  <si>
    <t>7143 Arbejde m. bygningsrengoering</t>
  </si>
  <si>
    <t>2142 Ingenioerarbejde vedr. bygninger og anlaeg</t>
  </si>
  <si>
    <t>3131 Arbejde m. lyd, lys og billeder ved fotografering, film- og teaterforestillinger m.v.</t>
  </si>
  <si>
    <t>7224 Polerings- og slibearbejde i metal</t>
  </si>
  <si>
    <t>4211 Kassererarbejde og billetsalg</t>
  </si>
  <si>
    <t>7134 Isolatoer</t>
  </si>
  <si>
    <t>8110 Mine- og mineraludvindingsanlaegsarbejde</t>
  </si>
  <si>
    <t>4141 Registreringsarbejde vedr. samlinger af boeger o.lign.</t>
  </si>
  <si>
    <t>2.58</t>
  </si>
  <si>
    <t>2131 Design, analyse og overordnet planlaegning af edb-systemer</t>
  </si>
  <si>
    <t>3423 Jobformidlingsarbejde</t>
  </si>
  <si>
    <t>5112 Kontrol- og informationsvirksomhed under rejser</t>
  </si>
  <si>
    <t>5113 Turist- og rejselederarbejde</t>
  </si>
  <si>
    <t>5121 Generelt husholdningsarbejde</t>
  </si>
  <si>
    <t>7346 Serigrafisk arbejde</t>
  </si>
  <si>
    <t>2145 Ingenioerarbejde vedr. ikke-elektriske motorer og maskinanlaeg</t>
  </si>
  <si>
    <t>3429 Agentarbejde og forretningsservice i oevrigt</t>
  </si>
  <si>
    <t>7132 Arbejde m. gulvlaegning, vedligeholdelse af gulve o.lign.</t>
  </si>
  <si>
    <t>8312 Arbejde m. styring af togtrafik, rangeringsarbejde samt jernbanebetjentarbejde</t>
  </si>
  <si>
    <t xml:space="preserve">4114 Faktureringssassistent </t>
  </si>
  <si>
    <t>6181 Skovbrugsarbejde</t>
  </si>
  <si>
    <t>2141 Arkitektarbejde og planlaegning af anlaegsarbejder</t>
  </si>
  <si>
    <t>7121 Taekker og tagtaekker</t>
  </si>
  <si>
    <t>7245 Kabelmontoerarbejde</t>
  </si>
  <si>
    <t>2432 Bibliotekar</t>
  </si>
  <si>
    <t>3443 Arbejde vedr. tildeling af offentlige ydelser</t>
  </si>
  <si>
    <t>2144 Ingenioerarbejde vedr. svagstroem</t>
  </si>
  <si>
    <t>3480 Kordegn og missionaer</t>
  </si>
  <si>
    <t>1235 Indkoebs- og forsyningsledelse</t>
  </si>
  <si>
    <t>2429 Juridisk praeget arbejde i oevrigt</t>
  </si>
  <si>
    <t>3224 Optiker og optometrist</t>
  </si>
  <si>
    <t>1.99</t>
  </si>
  <si>
    <t>3228 Assistentarbejde inden for farmaci</t>
  </si>
  <si>
    <t>8333 Kran- og liftfoerer</t>
  </si>
  <si>
    <t>2132 Systemudvikling samt konstruktion/programmering af edb-systemer</t>
  </si>
  <si>
    <t>5181 Servicearbejde for privatpersoner i oevrigt</t>
  </si>
  <si>
    <t>6121 Arbejde m. husdyr undtagen fjerkrae</t>
  </si>
  <si>
    <t>9212 Medhjaelp ved skovbrug</t>
  </si>
  <si>
    <t>2211 Arbejde m. biologi, genetik, zoologi, botanik, oekologi og levnedsmidler</t>
  </si>
  <si>
    <t>3.3</t>
  </si>
  <si>
    <t>2444 Sprogvidenskab</t>
  </si>
  <si>
    <t>3432 Advokatsekretaerarbejde</t>
  </si>
  <si>
    <t>7320 Glas-, keramik- og teglarbejde</t>
  </si>
  <si>
    <t>1.204</t>
  </si>
  <si>
    <t>1.204: 7320 Glas, keramik- og tegl</t>
  </si>
  <si>
    <t>1210 Overordnet og/eller tvaergaaende ledelse i virksomheder m. 10+ ansatte</t>
  </si>
  <si>
    <t>1229 Ledelse af hovedaktiviteten i oevrige virksomheder m. 10+ ansatte</t>
  </si>
  <si>
    <t>3.12</t>
  </si>
  <si>
    <t>1231 Ledelse vedr. administration og finansiering i ikke-finansielle virksomheder</t>
  </si>
  <si>
    <t>2146 Ingenioerarbejde vedr. kemiske processer ved industriel produktion</t>
  </si>
  <si>
    <t>2221 Laege</t>
  </si>
  <si>
    <t>1.45</t>
  </si>
  <si>
    <t>3223 Assistentarbejde og raadgivning vedr. kostforplejning paa hospitaler o.lign.</t>
  </si>
  <si>
    <t>2224 Farmaceutarbejde</t>
  </si>
  <si>
    <t>3133 Betjening af medicinsk udstyr</t>
  </si>
  <si>
    <t>3139 Arbejde m. lyd, lys og billeder i oevrigt</t>
  </si>
  <si>
    <t>3412 Forsikringssalgsarbejde</t>
  </si>
  <si>
    <t>3460 Socialt vejlednings- og omsorgsarbejde</t>
  </si>
  <si>
    <t>9320 Manuelt arbejde inden for fremstillingsvirksomhed</t>
  </si>
  <si>
    <t>5.1</t>
  </si>
  <si>
    <t>5.1: Manuelt arbejde lavere: Industriproduktion</t>
  </si>
  <si>
    <t>9141 Tilsyns-, vicevaert- og pedelarbejde</t>
  </si>
  <si>
    <t>3.25</t>
  </si>
  <si>
    <t xml:space="preserve">3.25: Manuelt arbejde, lavere: Bygningsvedligehold, energi og vandanlægsarbejde </t>
  </si>
  <si>
    <t>9330 Manuelt transport- og lagerarbejde u. Køretøjer/maskiner</t>
  </si>
  <si>
    <t>8211 Betjening af maskiner: metalindustrien</t>
  </si>
  <si>
    <t>8271 Betjening af maskiner: slagte- og fiskeindustrien</t>
  </si>
  <si>
    <t>8284 Monterings- og samlebaandsarbejde: produktion af metal-, gummi- og plastvarer</t>
  </si>
  <si>
    <t>8240 Betjening af maskiner: traeindustrien, eksklusive opstilling</t>
  </si>
  <si>
    <t>8290 Betjening af industrimaskiner i oevrigt</t>
  </si>
  <si>
    <t>8232 Betjening af maskiner: plastindustrien</t>
  </si>
  <si>
    <t>7423 Opstilling og betjening af maskiner inden for traeindustrien</t>
  </si>
  <si>
    <t>8150 Operatoerarbejde og andet (FIX SENERE)</t>
  </si>
  <si>
    <t>8287 Monterings- og samlebaandsarbejde i oevrigt</t>
  </si>
  <si>
    <t>8120 Jern-, metalvaerks- og stoeberianlaegsarbejde</t>
  </si>
  <si>
    <t>8285 Monterings- og samlebaandsarbejde: produktion af traevarer</t>
  </si>
  <si>
    <t>1313 Ledelse af virksomhed: bygge- og anlaeg</t>
  </si>
  <si>
    <t>7422 Boedker- og moebelsnedkerarbejde</t>
  </si>
  <si>
    <t>8283 Montering af elektronisk udstyr</t>
  </si>
  <si>
    <t>8281 Montering af mekaniske maskiner</t>
  </si>
  <si>
    <t>7411 Slagterarbejde og behandling af fisk og skaldyr</t>
  </si>
  <si>
    <t>8272 Betjening af maskiner: produktion af mejeriprodukter</t>
  </si>
  <si>
    <t>8160 Energi- og vandforsyningsanlaegsarbejde</t>
  </si>
  <si>
    <t>1223 Ledelse af produktionen i bygge- og anlaegssektoren</t>
  </si>
  <si>
    <t>8282 Montering af elektrisk udstyr</t>
  </si>
  <si>
    <t>2143 Ingenioerarbejde vedr. staerkstroem</t>
  </si>
  <si>
    <t>3141 Teknisk arbejde om bord paa skibe m. mekaniske, elektriske/elektroniske installationer</t>
  </si>
  <si>
    <t>8278 Betjening af maskiner: produktion af drikkevarer</t>
  </si>
  <si>
    <t>3116 Teknikerarbejde vedr. kemiske processer ved industriel produktion</t>
  </si>
  <si>
    <t>9162 Arbejde m. gadefejning, snerydning o.lign.</t>
  </si>
  <si>
    <t>7412 Bager-, konfekture- og chokoladearbejde</t>
  </si>
  <si>
    <t>8274 Betjening af maskiner: produktion af bage- og sukkervarer</t>
  </si>
  <si>
    <t>8140 Trae- og papirprocesanlaegsarbejde</t>
  </si>
  <si>
    <t>8130 Glas-, keramik- og teglprocesanlaegsarbejde</t>
  </si>
  <si>
    <t>8231 Betjening af maskiner: gummivareindustrien</t>
  </si>
  <si>
    <t>743 Tekstil- og beklaedningsarbejde</t>
  </si>
  <si>
    <t>3.9</t>
  </si>
  <si>
    <t>3.9: Manuelt arbejde, Lavt: Tekstiler</t>
  </si>
  <si>
    <t>9133 Vaskeri- og renseriarbejde</t>
  </si>
  <si>
    <t>1311 Ledelse af virksomhed: landbrug, skovbrug og fiskeri</t>
  </si>
  <si>
    <t>8221 Betjening af maskiner: medicinalvare-, saebe- og kosmetikindustrien</t>
  </si>
  <si>
    <t>8229 Betjening af maskiner: den kemiske industri i oevrigt</t>
  </si>
  <si>
    <t>8223 Betjening af maskiner: galvanisering</t>
  </si>
  <si>
    <t>8275 Betjening af maskiner: produktion af frugt- og groentkonserves</t>
  </si>
  <si>
    <t>1232 Personaleledelse</t>
  </si>
  <si>
    <t>6111 Arbejde m. markafgroeder inden for landbrug</t>
  </si>
  <si>
    <t>3417 Vurderings- og takseringsarbejde</t>
  </si>
  <si>
    <t>1319 Ledelse af oevrige virksomhed m. &lt;10 ansatte</t>
  </si>
  <si>
    <t>8264 Betjening af maskiner til efterbehandling</t>
  </si>
  <si>
    <t>2412 Udvikling og planlaegning af personalespoergsmaal</t>
  </si>
  <si>
    <t>1227 Ledelse af hovedaktiviteten i virksomheder inden for forretningsservice</t>
  </si>
  <si>
    <t>1233 Salgs- og afsaetningsledelse, eksklusive salgsvirksomheder</t>
  </si>
  <si>
    <t>8263 Betjening af symaskiner</t>
  </si>
  <si>
    <t>1140 Overordnet ledelse i interesseorganisationer og humanitaere organisationer</t>
  </si>
  <si>
    <t>7413 Mejerist</t>
  </si>
  <si>
    <t>3449 Andet administrativt arbejde vedr. offentlige ydelser og afgifter</t>
  </si>
  <si>
    <t>3142 Skibsfoererarbejde</t>
  </si>
  <si>
    <t>3212 Teknikerarbejde inden for landbrug og skovbrug</t>
  </si>
  <si>
    <t>1226 Ledelse af hovedaktiviteten i virksomheder inden for transport og kommunikation</t>
  </si>
  <si>
    <t>1237 Forsknings- og udviklingsledelse</t>
  </si>
  <si>
    <t>1316 Ledelse af virksomhed: transport og kommunikation</t>
  </si>
  <si>
    <t>2455 Film- og skuespilarbejde</t>
  </si>
  <si>
    <t>3310 Skoleundervisning af boern &lt; grundskole</t>
  </si>
  <si>
    <t>8261 Betjening af maskiner: garnforberedende arbejde, spinderiarbejde</t>
  </si>
  <si>
    <t>8269 Betjening af andre maskiner  tekstil-, skind- og laedervareindustrien</t>
  </si>
  <si>
    <t>1: Uden udddannelsesfærdigheder</t>
  </si>
  <si>
    <t>2: laveste færdighedsniveau (≃KVU)</t>
  </si>
  <si>
    <t>3: mellemste færdighedsniveau (≃MVU)</t>
  </si>
  <si>
    <t>4: højeste færdighedsniveau (≃LVU)</t>
  </si>
  <si>
    <t>Heterogent færdighedsniveau</t>
  </si>
  <si>
    <t>manuel lav</t>
  </si>
  <si>
    <t>udadgående mobilitet</t>
  </si>
  <si>
    <t>andel udadgående mobilitet</t>
  </si>
  <si>
    <t>kumulativ andel</t>
  </si>
  <si>
    <t>Militæret</t>
  </si>
  <si>
    <t>-</t>
  </si>
  <si>
    <t>manuel høj</t>
  </si>
  <si>
    <t>ISCED færdighedsniveau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</si>
</sst>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34998626667073579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0" fillId="0" borderId="1" xfId="0" applyBorder="1"/>
    <xf numFmtId="0" fontId="0" fillId="0" borderId="2" xfId="0" applyBorder="1"/>
    <xf numFmtId="9" fontId="0" fillId="0" borderId="2" xfId="2" applyFont="1" applyBorder="1"/>
    <xf numFmtId="164" fontId="0" fillId="0" borderId="2" xfId="1" applyNumberFormat="1" applyFont="1" applyBorder="1"/>
    <xf numFmtId="0" fontId="0" fillId="0" borderId="1" xfId="0" applyBorder="1" applyAlignment="1">
      <alignment horizontal="right"/>
    </xf>
    <xf numFmtId="9" fontId="0" fillId="0" borderId="0" xfId="2" applyFont="1" applyAlignment="1">
      <alignment horizontal="right"/>
    </xf>
    <xf numFmtId="164" fontId="0" fillId="0" borderId="0" xfId="1" applyNumberFormat="1" applyFont="1" applyAlignment="1">
      <alignment horizontal="right"/>
    </xf>
    <xf numFmtId="9" fontId="0" fillId="0" borderId="2" xfId="2" applyFont="1" applyBorder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9" fontId="0" fillId="0" borderId="3" xfId="2" applyFont="1" applyBorder="1" applyAlignment="1">
      <alignment horizontal="right"/>
    </xf>
    <xf numFmtId="164" fontId="0" fillId="0" borderId="3" xfId="1" applyNumberFormat="1" applyFont="1" applyBorder="1" applyAlignment="1">
      <alignment horizontal="right"/>
    </xf>
    <xf numFmtId="165" fontId="0" fillId="0" borderId="0" xfId="2" applyNumberFormat="1" applyFont="1"/>
    <xf numFmtId="10" fontId="0" fillId="0" borderId="0" xfId="2" applyNumberFormat="1" applyFont="1"/>
    <xf numFmtId="3" fontId="0" fillId="0" borderId="0" xfId="0" applyNumberFormat="1"/>
    <xf numFmtId="11" fontId="0" fillId="0" borderId="0" xfId="0" applyNumberFormat="1"/>
    <xf numFmtId="166" fontId="0" fillId="0" borderId="0" xfId="2" applyNumberFormat="1" applyFont="1"/>
    <xf numFmtId="165" fontId="0" fillId="0" borderId="0" xfId="0" applyNumberFormat="1"/>
    <xf numFmtId="165" fontId="0" fillId="0" borderId="2" xfId="2" applyNumberFormat="1" applyFont="1" applyBorder="1"/>
    <xf numFmtId="165" fontId="0" fillId="0" borderId="2" xfId="0" applyNumberFormat="1" applyBorder="1"/>
    <xf numFmtId="0" fontId="0" fillId="0" borderId="0" xfId="0" applyAlignment="1">
      <alignment horizontal="center" vertical="center"/>
    </xf>
    <xf numFmtId="164" fontId="0" fillId="0" borderId="0" xfId="1" applyNumberFormat="1" applyFont="1" applyBorder="1"/>
    <xf numFmtId="0" fontId="0" fillId="0" borderId="0" xfId="3" applyFont="1" applyAlignment="1"/>
    <xf numFmtId="165" fontId="3" fillId="0" borderId="0" xfId="2" applyNumberFormat="1" applyFont="1" applyAlignment="1"/>
    <xf numFmtId="0" fontId="0" fillId="0" borderId="2" xfId="3" applyFont="1" applyBorder="1" applyAlignment="1"/>
    <xf numFmtId="0" fontId="4" fillId="0" borderId="0" xfId="0" applyFont="1"/>
    <xf numFmtId="165" fontId="3" fillId="0" borderId="0" xfId="3" applyNumberFormat="1" applyFont="1" applyAlignment="1"/>
    <xf numFmtId="164" fontId="3" fillId="0" borderId="0" xfId="1" applyNumberFormat="1" applyFont="1" applyAlignment="1"/>
    <xf numFmtId="0" fontId="0" fillId="2" borderId="0" xfId="3" applyFont="1" applyFill="1" applyAlignment="1"/>
    <xf numFmtId="165" fontId="0" fillId="2" borderId="0" xfId="3" applyNumberFormat="1" applyFont="1" applyFill="1" applyAlignment="1"/>
    <xf numFmtId="0" fontId="3" fillId="0" borderId="0" xfId="3" applyFont="1" applyAlignment="1"/>
    <xf numFmtId="0" fontId="0" fillId="0" borderId="1" xfId="0" applyFont="1" applyBorder="1"/>
    <xf numFmtId="164" fontId="1" fillId="0" borderId="0" xfId="1" applyNumberFormat="1" applyAlignment="1"/>
    <xf numFmtId="164" fontId="1" fillId="0" borderId="0" xfId="1" applyNumberFormat="1"/>
    <xf numFmtId="0" fontId="0" fillId="0" borderId="2" xfId="0" applyFont="1" applyBorder="1"/>
    <xf numFmtId="164" fontId="1" fillId="0" borderId="2" xfId="1" applyNumberFormat="1" applyBorder="1"/>
    <xf numFmtId="9" fontId="0" fillId="0" borderId="0" xfId="2" applyNumberFormat="1" applyFont="1"/>
    <xf numFmtId="9" fontId="0" fillId="0" borderId="2" xfId="2" applyNumberFormat="1" applyFont="1" applyBorder="1"/>
    <xf numFmtId="0" fontId="0" fillId="0" borderId="2" xfId="0" applyBorder="1" applyAlignment="1">
      <alignment horizontal="center"/>
    </xf>
  </cellXfs>
  <cellStyles count="4">
    <cellStyle name="Comma" xfId="1" builtinId="3"/>
    <cellStyle name="Explanatory Text" xfId="3" builtinId="5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A14" sqref="A14"/>
    </sheetView>
  </sheetViews>
  <sheetFormatPr defaultRowHeight="15" x14ac:dyDescent="0.25"/>
  <sheetData>
    <row r="2" spans="1:7" x14ac:dyDescent="0.25">
      <c r="A2" s="3" t="s">
        <v>7</v>
      </c>
      <c r="B2" s="7" t="s">
        <v>6</v>
      </c>
      <c r="C2" s="7" t="s">
        <v>30</v>
      </c>
      <c r="D2" s="7" t="s">
        <v>29</v>
      </c>
      <c r="E2" s="7" t="s">
        <v>31</v>
      </c>
      <c r="F2" s="7" t="s">
        <v>28</v>
      </c>
      <c r="G2" s="7" t="s">
        <v>32</v>
      </c>
    </row>
    <row r="3" spans="1:7" x14ac:dyDescent="0.25">
      <c r="A3" s="12" t="s">
        <v>2</v>
      </c>
      <c r="B3" s="8">
        <v>0.125714051623074</v>
      </c>
      <c r="C3" s="8">
        <f>B3</f>
        <v>0.125714051623074</v>
      </c>
      <c r="D3" s="9">
        <v>6</v>
      </c>
      <c r="E3" s="8">
        <f>D3/$D$8</f>
        <v>0.1276595744680851</v>
      </c>
      <c r="F3" s="9">
        <v>41</v>
      </c>
      <c r="G3" s="8">
        <f>F3/$F$8</f>
        <v>0.15018315018315018</v>
      </c>
    </row>
    <row r="4" spans="1:7" x14ac:dyDescent="0.25">
      <c r="A4" s="12" t="s">
        <v>3</v>
      </c>
      <c r="B4" s="8">
        <v>7.7537328654619E-2</v>
      </c>
      <c r="C4" s="8">
        <f>C3+B4</f>
        <v>0.20325138027769302</v>
      </c>
      <c r="D4" s="9">
        <v>3</v>
      </c>
      <c r="E4" s="8">
        <f>D4/$D$8</f>
        <v>6.3829787234042548E-2</v>
      </c>
      <c r="F4" s="9">
        <v>39</v>
      </c>
      <c r="G4" s="8">
        <f t="shared" ref="G4:G7" si="0">F4/$F$8</f>
        <v>0.14285714285714285</v>
      </c>
    </row>
    <row r="5" spans="1:7" x14ac:dyDescent="0.25">
      <c r="A5" s="14" t="s">
        <v>4</v>
      </c>
      <c r="B5" s="15">
        <v>5.7311977494920001E-3</v>
      </c>
      <c r="C5" s="15">
        <f>C4+B5</f>
        <v>0.20898257802718501</v>
      </c>
      <c r="D5" s="16">
        <v>1</v>
      </c>
      <c r="E5" s="15">
        <f>D5/$D$8</f>
        <v>2.1276595744680851E-2</v>
      </c>
      <c r="F5" s="16">
        <v>6</v>
      </c>
      <c r="G5" s="15">
        <f t="shared" si="0"/>
        <v>2.197802197802198E-2</v>
      </c>
    </row>
    <row r="6" spans="1:7" x14ac:dyDescent="0.25">
      <c r="A6" s="12" t="s">
        <v>5</v>
      </c>
      <c r="B6" s="8">
        <v>7.5247619869109994E-2</v>
      </c>
      <c r="C6" s="8">
        <f>C5+B6</f>
        <v>0.284230197896295</v>
      </c>
      <c r="D6" s="9">
        <v>5</v>
      </c>
      <c r="E6" s="8">
        <f>D6/$D$8</f>
        <v>0.10638297872340426</v>
      </c>
      <c r="F6" s="9">
        <v>27</v>
      </c>
      <c r="G6" s="8">
        <f t="shared" si="0"/>
        <v>9.8901098901098897E-2</v>
      </c>
    </row>
    <row r="7" spans="1:7" x14ac:dyDescent="0.25">
      <c r="A7" s="12" t="s">
        <v>1</v>
      </c>
      <c r="B7" s="8">
        <v>0.715769802103705</v>
      </c>
      <c r="C7" s="8">
        <f>C6+B7</f>
        <v>1</v>
      </c>
      <c r="D7" s="9">
        <v>32</v>
      </c>
      <c r="E7" s="8">
        <f>D7/$D$8</f>
        <v>0.68085106382978722</v>
      </c>
      <c r="F7" s="9">
        <v>160</v>
      </c>
      <c r="G7" s="8">
        <f t="shared" si="0"/>
        <v>0.58608058608058611</v>
      </c>
    </row>
    <row r="8" spans="1:7" x14ac:dyDescent="0.25">
      <c r="A8" s="13" t="s">
        <v>0</v>
      </c>
      <c r="B8" s="10">
        <f>SUM(B3:B7)</f>
        <v>1</v>
      </c>
      <c r="C8" s="10" t="s">
        <v>7</v>
      </c>
      <c r="D8" s="11">
        <f>SUM(D3:D7)</f>
        <v>47</v>
      </c>
      <c r="E8" s="10">
        <f>SUM(E3:E7)</f>
        <v>1</v>
      </c>
      <c r="F8" s="11">
        <f>SUM(F3:F7)</f>
        <v>273</v>
      </c>
      <c r="G8" s="10">
        <f>SUM(G3:G7)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P21" sqref="P21"/>
    </sheetView>
  </sheetViews>
  <sheetFormatPr defaultRowHeight="15" x14ac:dyDescent="0.25"/>
  <sheetData>
    <row r="1" spans="1:5" x14ac:dyDescent="0.25">
      <c r="A1" s="3" t="s">
        <v>9</v>
      </c>
      <c r="B1" s="3" t="s">
        <v>37</v>
      </c>
      <c r="C1" s="3" t="s">
        <v>38</v>
      </c>
      <c r="D1" s="3" t="s">
        <v>33</v>
      </c>
      <c r="E1" s="3" t="s">
        <v>34</v>
      </c>
    </row>
    <row r="2" spans="1:5" x14ac:dyDescent="0.25">
      <c r="A2" s="27" t="s">
        <v>39</v>
      </c>
      <c r="B2" s="28">
        <v>5.7800000000000004E-2</v>
      </c>
      <c r="C2" s="28">
        <v>3.9599999999999996E-2</v>
      </c>
      <c r="D2" s="28">
        <v>-1.8200000000000001E-2</v>
      </c>
      <c r="E2" s="28">
        <v>-0.315</v>
      </c>
    </row>
    <row r="3" spans="1:5" x14ac:dyDescent="0.25">
      <c r="A3" s="27" t="s">
        <v>40</v>
      </c>
      <c r="B3" s="28">
        <v>6.4000000000000001E-2</v>
      </c>
      <c r="C3" s="28">
        <v>5.2300000000000006E-2</v>
      </c>
      <c r="D3" s="28">
        <v>-1.1699999999999999E-2</v>
      </c>
      <c r="E3" s="28">
        <v>-0.183</v>
      </c>
    </row>
    <row r="4" spans="1:5" x14ac:dyDescent="0.25">
      <c r="A4" s="27" t="s">
        <v>35</v>
      </c>
      <c r="B4" s="28">
        <v>1.0200000000000001E-2</v>
      </c>
      <c r="C4" s="28">
        <v>1.7000000000000001E-3</v>
      </c>
      <c r="D4" s="28">
        <v>-8.5000000000000006E-3</v>
      </c>
      <c r="E4" s="28">
        <v>-0.83400000000000007</v>
      </c>
    </row>
    <row r="5" spans="1:5" x14ac:dyDescent="0.25">
      <c r="A5" s="27" t="s">
        <v>41</v>
      </c>
      <c r="B5" s="28">
        <v>1.9099999999999999E-2</v>
      </c>
      <c r="C5" s="28">
        <v>1.7399999999999999E-2</v>
      </c>
      <c r="D5" s="28">
        <v>-1.7000000000000001E-3</v>
      </c>
      <c r="E5" s="28">
        <v>-8.900000000000001E-2</v>
      </c>
    </row>
    <row r="6" spans="1:5" x14ac:dyDescent="0.25">
      <c r="A6" s="27" t="s">
        <v>36</v>
      </c>
      <c r="B6" s="28">
        <v>2.2799999999999997E-2</v>
      </c>
      <c r="C6" s="28">
        <v>2.2200000000000001E-2</v>
      </c>
      <c r="D6" s="28">
        <v>-7.000000000000001E-4</v>
      </c>
      <c r="E6" s="28">
        <v>-2.6000000000000002E-2</v>
      </c>
    </row>
    <row r="7" spans="1:5" x14ac:dyDescent="0.25">
      <c r="A7" s="27" t="s">
        <v>42</v>
      </c>
      <c r="B7" s="28">
        <v>3.8300000000000001E-2</v>
      </c>
      <c r="C7" s="28">
        <v>4.1200000000000001E-2</v>
      </c>
      <c r="D7" s="28">
        <v>3.0000000000000001E-3</v>
      </c>
      <c r="E7" s="28">
        <v>7.5999999999999998E-2</v>
      </c>
    </row>
    <row r="8" spans="1:5" x14ac:dyDescent="0.25">
      <c r="A8" s="29" t="s">
        <v>0</v>
      </c>
      <c r="B8" s="24">
        <f>SUM(B2:B7)</f>
        <v>0.2122</v>
      </c>
      <c r="C8" s="24">
        <f>SUM(C2:C7)</f>
        <v>0.1744</v>
      </c>
      <c r="D8" s="24">
        <f>SUM(D2:D7)</f>
        <v>-3.78E-2</v>
      </c>
      <c r="E8" s="24">
        <f>(B8/C8)-1</f>
        <v>0.21674311926605494</v>
      </c>
    </row>
    <row r="9" spans="1:5" x14ac:dyDescent="0.25">
      <c r="D9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opLeftCell="A7" workbookViewId="0">
      <selection activeCell="G8" sqref="G8"/>
    </sheetView>
  </sheetViews>
  <sheetFormatPr defaultRowHeight="15" x14ac:dyDescent="0.25"/>
  <cols>
    <col min="1" max="1" width="22.7109375" customWidth="1"/>
    <col min="2" max="2" width="11" customWidth="1"/>
    <col min="4" max="4" width="15.7109375" bestFit="1" customWidth="1"/>
  </cols>
  <sheetData>
    <row r="1" spans="1:5" x14ac:dyDescent="0.25">
      <c r="A1" s="25"/>
      <c r="B1" s="25" t="s">
        <v>21</v>
      </c>
      <c r="C1" s="25"/>
      <c r="D1" s="25" t="s">
        <v>23</v>
      </c>
      <c r="E1" s="25" t="s">
        <v>25</v>
      </c>
    </row>
    <row r="2" spans="1:5" x14ac:dyDescent="0.25">
      <c r="A2" s="25" t="s">
        <v>9</v>
      </c>
      <c r="B2" s="25" t="s">
        <v>22</v>
      </c>
      <c r="C2" s="25" t="s">
        <v>24</v>
      </c>
      <c r="D2" s="25" t="s">
        <v>27</v>
      </c>
      <c r="E2" s="25" t="s">
        <v>22</v>
      </c>
    </row>
    <row r="3" spans="1:5" x14ac:dyDescent="0.25">
      <c r="A3" s="4" t="s">
        <v>26</v>
      </c>
      <c r="B3" s="6">
        <v>10407</v>
      </c>
      <c r="C3" s="5">
        <v>0.131906</v>
      </c>
      <c r="D3" s="23">
        <v>1.1163314561545E-2</v>
      </c>
      <c r="E3" s="24">
        <f>D3</f>
        <v>1.1163314561545E-2</v>
      </c>
    </row>
    <row r="4" spans="1:5" x14ac:dyDescent="0.25">
      <c r="A4" t="s">
        <v>10</v>
      </c>
      <c r="B4" s="26">
        <v>9779</v>
      </c>
      <c r="C4" s="1">
        <v>0.123948</v>
      </c>
      <c r="D4" s="17">
        <v>1.0489675516224E-2</v>
      </c>
      <c r="E4" s="22">
        <f t="shared" ref="E4:E10" si="0">E3+D4</f>
        <v>2.1652990077769E-2</v>
      </c>
    </row>
    <row r="5" spans="1:5" x14ac:dyDescent="0.25">
      <c r="A5" t="s">
        <v>11</v>
      </c>
      <c r="B5" s="26">
        <v>8960</v>
      </c>
      <c r="C5" s="1">
        <v>0.113566</v>
      </c>
      <c r="D5" s="17">
        <v>9.6111558058460007E-3</v>
      </c>
      <c r="E5" s="22">
        <f t="shared" si="0"/>
        <v>3.1264145883615001E-2</v>
      </c>
    </row>
    <row r="6" spans="1:5" x14ac:dyDescent="0.25">
      <c r="A6" t="s">
        <v>12</v>
      </c>
      <c r="B6" s="26">
        <v>8678</v>
      </c>
      <c r="C6" s="1">
        <v>0.10999100000000001</v>
      </c>
      <c r="D6" s="17">
        <v>9.3086618396349997E-3</v>
      </c>
      <c r="E6" s="22">
        <f t="shared" si="0"/>
        <v>4.0572807723250004E-2</v>
      </c>
    </row>
    <row r="7" spans="1:5" x14ac:dyDescent="0.25">
      <c r="A7" t="s">
        <v>13</v>
      </c>
      <c r="B7" s="26">
        <v>6047</v>
      </c>
      <c r="C7" s="1">
        <v>7.6644000000000004E-2</v>
      </c>
      <c r="D7" s="17">
        <v>6.4864574953069996E-3</v>
      </c>
      <c r="E7" s="22">
        <f t="shared" si="0"/>
        <v>4.7059265218557002E-2</v>
      </c>
    </row>
    <row r="8" spans="1:5" x14ac:dyDescent="0.25">
      <c r="A8" t="s">
        <v>14</v>
      </c>
      <c r="B8" s="26">
        <v>5348</v>
      </c>
      <c r="C8" s="1">
        <v>6.7783999999999997E-2</v>
      </c>
      <c r="D8" s="17">
        <v>5.7366586216140002E-3</v>
      </c>
      <c r="E8" s="22">
        <f t="shared" si="0"/>
        <v>5.2795923840171004E-2</v>
      </c>
    </row>
    <row r="9" spans="1:5" x14ac:dyDescent="0.25">
      <c r="A9" t="s">
        <v>15</v>
      </c>
      <c r="B9" s="26">
        <v>4688</v>
      </c>
      <c r="C9" s="1">
        <v>5.9419E-2</v>
      </c>
      <c r="D9" s="17">
        <v>5.0286940198439999E-3</v>
      </c>
      <c r="E9" s="22">
        <f t="shared" si="0"/>
        <v>5.7824617860015005E-2</v>
      </c>
    </row>
    <row r="10" spans="1:5" x14ac:dyDescent="0.25">
      <c r="A10" t="s">
        <v>17</v>
      </c>
      <c r="B10" s="26">
        <v>3863</v>
      </c>
      <c r="C10" s="1">
        <v>4.8961999999999999E-2</v>
      </c>
      <c r="D10" s="17">
        <v>4.143738267632E-3</v>
      </c>
      <c r="E10" s="22">
        <f t="shared" si="0"/>
        <v>6.1968356127647006E-2</v>
      </c>
    </row>
    <row r="11" spans="1:5" x14ac:dyDescent="0.25">
      <c r="A11" t="s">
        <v>16</v>
      </c>
      <c r="B11" s="2">
        <f>SUM(B23:B49)</f>
        <v>21127</v>
      </c>
      <c r="C11" s="1">
        <f>SUM(C23:C49)</f>
        <v>0.26778000000000007</v>
      </c>
      <c r="D11" s="17">
        <f>SUM(D23:D49)</f>
        <v>2.2486457495307002E-2</v>
      </c>
      <c r="E11" s="22">
        <f>E10+D11+0.0005</f>
        <v>8.4954813622954012E-2</v>
      </c>
    </row>
    <row r="12" spans="1:5" x14ac:dyDescent="0.25">
      <c r="A12" s="4" t="s">
        <v>0</v>
      </c>
      <c r="B12" s="6">
        <f>SUM(B3:B11)</f>
        <v>78897</v>
      </c>
      <c r="C12" s="5">
        <f>SUM(C3:C11)</f>
        <v>1</v>
      </c>
      <c r="D12" s="23">
        <f>SUM(D3:D11)+0.0006</f>
        <v>8.5054813622954015E-2</v>
      </c>
      <c r="E12" s="23">
        <v>8.5000000000000006E-2</v>
      </c>
    </row>
    <row r="13" spans="1:5" x14ac:dyDescent="0.25">
      <c r="C13" s="1"/>
      <c r="D13" s="18"/>
    </row>
    <row r="14" spans="1:5" x14ac:dyDescent="0.25">
      <c r="A14" t="s">
        <v>8</v>
      </c>
      <c r="B14" t="s">
        <v>19</v>
      </c>
      <c r="C14" s="1" t="s">
        <v>18</v>
      </c>
      <c r="D14" s="18" t="s">
        <v>20</v>
      </c>
    </row>
    <row r="15" spans="1:5" x14ac:dyDescent="0.25">
      <c r="A15">
        <v>3.34</v>
      </c>
      <c r="B15">
        <v>10407</v>
      </c>
      <c r="C15">
        <v>0.131906</v>
      </c>
      <c r="D15">
        <v>1.1163314561545E-2</v>
      </c>
    </row>
    <row r="16" spans="1:5" x14ac:dyDescent="0.25">
      <c r="A16">
        <v>4.7</v>
      </c>
      <c r="B16">
        <v>9779</v>
      </c>
      <c r="C16">
        <v>0.123948</v>
      </c>
      <c r="D16">
        <v>1.0489675516224E-2</v>
      </c>
    </row>
    <row r="17" spans="1:4" x14ac:dyDescent="0.25">
      <c r="A17">
        <v>3.8</v>
      </c>
      <c r="B17">
        <v>8960</v>
      </c>
      <c r="C17">
        <v>0.113566</v>
      </c>
      <c r="D17">
        <v>9.6111558058460007E-3</v>
      </c>
    </row>
    <row r="18" spans="1:4" x14ac:dyDescent="0.25">
      <c r="A18">
        <v>3.24</v>
      </c>
      <c r="B18">
        <v>8678</v>
      </c>
      <c r="C18">
        <v>0.10999100000000001</v>
      </c>
      <c r="D18">
        <v>9.3086618396349997E-3</v>
      </c>
    </row>
    <row r="19" spans="1:4" x14ac:dyDescent="0.25">
      <c r="A19">
        <v>4.0999999999999996</v>
      </c>
      <c r="B19">
        <v>6047</v>
      </c>
      <c r="C19">
        <v>7.6644000000000004E-2</v>
      </c>
      <c r="D19">
        <v>6.4864574953069996E-3</v>
      </c>
    </row>
    <row r="20" spans="1:4" x14ac:dyDescent="0.25">
      <c r="A20">
        <v>3.3</v>
      </c>
      <c r="B20">
        <v>5348</v>
      </c>
      <c r="C20">
        <v>6.7783999999999997E-2</v>
      </c>
      <c r="D20">
        <v>5.7366586216140002E-3</v>
      </c>
    </row>
    <row r="21" spans="1:4" x14ac:dyDescent="0.25">
      <c r="A21">
        <v>2.77</v>
      </c>
      <c r="B21">
        <v>4688</v>
      </c>
      <c r="C21">
        <v>5.9419E-2</v>
      </c>
      <c r="D21">
        <v>5.0286940198439999E-3</v>
      </c>
    </row>
    <row r="22" spans="1:4" x14ac:dyDescent="0.25">
      <c r="A22">
        <v>2.66</v>
      </c>
      <c r="B22">
        <v>3863</v>
      </c>
      <c r="C22">
        <v>4.8961999999999999E-2</v>
      </c>
      <c r="D22">
        <v>4.143738267632E-3</v>
      </c>
    </row>
    <row r="23" spans="1:4" x14ac:dyDescent="0.25">
      <c r="A23">
        <v>3.33</v>
      </c>
      <c r="B23">
        <v>3069</v>
      </c>
      <c r="C23">
        <v>3.8899000000000003E-2</v>
      </c>
      <c r="D23">
        <v>3.2920353982300002E-3</v>
      </c>
    </row>
    <row r="24" spans="1:4" x14ac:dyDescent="0.25">
      <c r="A24">
        <v>4.0999999999999996</v>
      </c>
      <c r="B24">
        <v>2676</v>
      </c>
      <c r="C24">
        <v>3.3917999999999997E-2</v>
      </c>
      <c r="D24">
        <v>2.8704746580850002E-3</v>
      </c>
    </row>
    <row r="25" spans="1:4" x14ac:dyDescent="0.25">
      <c r="A25">
        <v>4.9000000000000004</v>
      </c>
      <c r="B25">
        <v>2060</v>
      </c>
      <c r="C25">
        <v>2.6109E-2</v>
      </c>
      <c r="D25">
        <v>2.2097076964329998E-3</v>
      </c>
    </row>
    <row r="26" spans="1:4" x14ac:dyDescent="0.25">
      <c r="A26">
        <v>3.35</v>
      </c>
      <c r="B26">
        <v>2014</v>
      </c>
      <c r="C26">
        <v>2.5527000000000001E-2</v>
      </c>
      <c r="D26">
        <v>2.1603647090369998E-3</v>
      </c>
    </row>
    <row r="27" spans="1:4" x14ac:dyDescent="0.25">
      <c r="A27">
        <v>3.39</v>
      </c>
      <c r="B27">
        <v>1943</v>
      </c>
      <c r="C27">
        <v>2.4627E-2</v>
      </c>
      <c r="D27">
        <v>2.0842048806649998E-3</v>
      </c>
    </row>
    <row r="28" spans="1:4" x14ac:dyDescent="0.25">
      <c r="A28">
        <v>3.26</v>
      </c>
      <c r="B28">
        <v>1294</v>
      </c>
      <c r="C28">
        <v>1.6400999999999999E-2</v>
      </c>
      <c r="D28">
        <v>1.3880396889249999E-3</v>
      </c>
    </row>
    <row r="29" spans="1:4" x14ac:dyDescent="0.25">
      <c r="A29">
        <v>3.21</v>
      </c>
      <c r="B29">
        <v>1241</v>
      </c>
      <c r="C29">
        <v>1.5730000000000001E-2</v>
      </c>
      <c r="D29">
        <v>1.331187986055E-3</v>
      </c>
    </row>
    <row r="30" spans="1:4" x14ac:dyDescent="0.25">
      <c r="A30">
        <v>2.61</v>
      </c>
      <c r="B30">
        <v>1082</v>
      </c>
      <c r="C30">
        <v>1.3714E-2</v>
      </c>
      <c r="D30">
        <v>1.160632877447E-3</v>
      </c>
    </row>
    <row r="31" spans="1:4" x14ac:dyDescent="0.25">
      <c r="A31">
        <v>3.36</v>
      </c>
      <c r="B31">
        <v>1009</v>
      </c>
      <c r="C31">
        <v>1.2789999999999999E-2</v>
      </c>
      <c r="D31">
        <v>1.082327701797E-3</v>
      </c>
    </row>
    <row r="32" spans="1:4" x14ac:dyDescent="0.25">
      <c r="A32">
        <v>3.18</v>
      </c>
      <c r="B32">
        <v>876</v>
      </c>
      <c r="C32">
        <v>1.1103E-2</v>
      </c>
      <c r="D32">
        <v>9.3966210780399996E-4</v>
      </c>
    </row>
    <row r="33" spans="1:4" x14ac:dyDescent="0.25">
      <c r="A33">
        <v>3.7</v>
      </c>
      <c r="B33">
        <v>622</v>
      </c>
      <c r="C33">
        <v>7.8820000000000001E-3</v>
      </c>
      <c r="D33">
        <v>6.6720300348600001E-4</v>
      </c>
    </row>
    <row r="34" spans="1:4" x14ac:dyDescent="0.25">
      <c r="A34">
        <v>4.2</v>
      </c>
      <c r="B34">
        <v>469</v>
      </c>
      <c r="C34">
        <v>5.9439999999999996E-3</v>
      </c>
      <c r="D34">
        <v>5.0308393671200005E-4</v>
      </c>
    </row>
    <row r="35" spans="1:4" x14ac:dyDescent="0.25">
      <c r="A35">
        <v>3.37</v>
      </c>
      <c r="B35">
        <v>434</v>
      </c>
      <c r="C35">
        <v>5.5009999999999998E-3</v>
      </c>
      <c r="D35">
        <v>4.6554035934600002E-4</v>
      </c>
    </row>
    <row r="36" spans="1:4" x14ac:dyDescent="0.25">
      <c r="A36">
        <v>2.2400000000000002</v>
      </c>
      <c r="B36">
        <v>324</v>
      </c>
      <c r="C36">
        <v>4.1070000000000004E-3</v>
      </c>
      <c r="D36">
        <v>3.4754625905100001E-4</v>
      </c>
    </row>
    <row r="37" spans="1:4" x14ac:dyDescent="0.25">
      <c r="A37">
        <v>3.4</v>
      </c>
      <c r="B37">
        <v>316</v>
      </c>
      <c r="C37">
        <v>4.006E-3</v>
      </c>
      <c r="D37">
        <v>3.3896486993799998E-4</v>
      </c>
    </row>
    <row r="38" spans="1:4" x14ac:dyDescent="0.25">
      <c r="A38">
        <v>3.38</v>
      </c>
      <c r="B38">
        <v>313</v>
      </c>
      <c r="C38">
        <v>3.967E-3</v>
      </c>
      <c r="D38">
        <v>3.3574684902099998E-4</v>
      </c>
    </row>
    <row r="39" spans="1:4" x14ac:dyDescent="0.25">
      <c r="A39">
        <v>3.2</v>
      </c>
      <c r="B39">
        <v>299</v>
      </c>
      <c r="C39">
        <v>3.79E-3</v>
      </c>
      <c r="D39">
        <v>3.2072941807499998E-4</v>
      </c>
    </row>
    <row r="40" spans="1:4" x14ac:dyDescent="0.25">
      <c r="A40" s="19">
        <v>1162</v>
      </c>
      <c r="B40">
        <v>253</v>
      </c>
      <c r="C40">
        <v>3.2070000000000002E-3</v>
      </c>
      <c r="D40" s="21">
        <v>2.7138643067800002E-4</v>
      </c>
    </row>
    <row r="41" spans="1:4" x14ac:dyDescent="0.25">
      <c r="A41">
        <v>2.79</v>
      </c>
      <c r="B41">
        <v>234</v>
      </c>
      <c r="C41">
        <v>2.9659999999999999E-3</v>
      </c>
      <c r="D41" s="21">
        <v>2.51005631537E-4</v>
      </c>
    </row>
    <row r="42" spans="1:4" x14ac:dyDescent="0.25">
      <c r="A42">
        <v>2.56</v>
      </c>
      <c r="B42">
        <v>173</v>
      </c>
      <c r="C42">
        <v>2.1919999999999999E-3</v>
      </c>
      <c r="D42" s="21">
        <v>1.8557253955499999E-4</v>
      </c>
    </row>
    <row r="43" spans="1:4" x14ac:dyDescent="0.25">
      <c r="A43">
        <v>2.64</v>
      </c>
      <c r="B43">
        <v>136</v>
      </c>
      <c r="C43">
        <v>1.7240000000000001E-3</v>
      </c>
      <c r="D43" s="21">
        <v>1.4588361491000001E-4</v>
      </c>
    </row>
    <row r="44" spans="1:4" x14ac:dyDescent="0.25">
      <c r="A44">
        <v>3.2</v>
      </c>
      <c r="B44">
        <v>126</v>
      </c>
      <c r="C44">
        <v>1.598E-3</v>
      </c>
      <c r="D44" s="21">
        <v>1.3515687852000001E-4</v>
      </c>
    </row>
    <row r="45" spans="1:4" x14ac:dyDescent="0.25">
      <c r="A45">
        <v>3.12</v>
      </c>
      <c r="B45">
        <v>60</v>
      </c>
      <c r="C45">
        <v>7.6000000000000004E-4</v>
      </c>
      <c r="D45" s="20"/>
    </row>
    <row r="46" spans="1:4" x14ac:dyDescent="0.25">
      <c r="A46">
        <v>3.3</v>
      </c>
      <c r="B46">
        <v>51</v>
      </c>
      <c r="C46">
        <v>6.4599999999999998E-4</v>
      </c>
      <c r="D46" s="20"/>
    </row>
    <row r="47" spans="1:4" x14ac:dyDescent="0.25">
      <c r="A47">
        <v>2.58</v>
      </c>
      <c r="B47">
        <v>37</v>
      </c>
      <c r="C47">
        <v>4.6900000000000002E-4</v>
      </c>
      <c r="D47" s="20"/>
    </row>
    <row r="48" spans="1:4" x14ac:dyDescent="0.25">
      <c r="A48">
        <v>1.99</v>
      </c>
      <c r="B48">
        <v>10</v>
      </c>
      <c r="C48">
        <v>1.27E-4</v>
      </c>
      <c r="D48" s="20"/>
    </row>
    <row r="49" spans="1:4" x14ac:dyDescent="0.25">
      <c r="A49">
        <v>1.45</v>
      </c>
      <c r="B49">
        <v>6</v>
      </c>
      <c r="C49" s="20">
        <v>7.6000000000000004E-5</v>
      </c>
      <c r="D49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J4" sqref="J4"/>
    </sheetView>
  </sheetViews>
  <sheetFormatPr defaultRowHeight="15" x14ac:dyDescent="0.25"/>
  <cols>
    <col min="5" max="5" width="10" bestFit="1" customWidth="1"/>
  </cols>
  <sheetData>
    <row r="2" spans="2:5" x14ac:dyDescent="0.25">
      <c r="B2" s="3" t="s">
        <v>43</v>
      </c>
      <c r="C2" s="3" t="s">
        <v>9</v>
      </c>
      <c r="D2" s="3" t="s">
        <v>44</v>
      </c>
      <c r="E2" s="3" t="s">
        <v>45</v>
      </c>
    </row>
    <row r="3" spans="2:5" x14ac:dyDescent="0.25">
      <c r="B3" s="27" t="s">
        <v>46</v>
      </c>
      <c r="C3" s="30" t="s">
        <v>47</v>
      </c>
      <c r="D3" s="31">
        <v>9.6783999999999995E-2</v>
      </c>
      <c r="E3" s="32">
        <v>7636</v>
      </c>
    </row>
    <row r="4" spans="2:5" x14ac:dyDescent="0.25">
      <c r="B4" s="27" t="s">
        <v>48</v>
      </c>
      <c r="C4" s="30" t="s">
        <v>49</v>
      </c>
      <c r="D4" s="31">
        <v>8.7798000000000001E-2</v>
      </c>
      <c r="E4" s="32">
        <v>6927</v>
      </c>
    </row>
    <row r="5" spans="2:5" x14ac:dyDescent="0.25">
      <c r="B5" s="27" t="s">
        <v>50</v>
      </c>
      <c r="C5" s="30" t="s">
        <v>51</v>
      </c>
      <c r="D5" s="31">
        <v>8.3996000000000001E-2</v>
      </c>
      <c r="E5" s="32">
        <v>6627</v>
      </c>
    </row>
    <row r="6" spans="2:5" x14ac:dyDescent="0.25">
      <c r="B6" s="27" t="s">
        <v>52</v>
      </c>
      <c r="C6" s="30" t="s">
        <v>53</v>
      </c>
      <c r="D6" s="31">
        <v>8.2905999999999994E-2</v>
      </c>
      <c r="E6" s="32">
        <v>6541</v>
      </c>
    </row>
    <row r="7" spans="2:5" x14ac:dyDescent="0.25">
      <c r="B7" s="27" t="s">
        <v>54</v>
      </c>
      <c r="C7" s="30" t="s">
        <v>55</v>
      </c>
      <c r="D7" s="31">
        <v>5.9152999999999997E-2</v>
      </c>
      <c r="E7" s="32">
        <v>4667</v>
      </c>
    </row>
    <row r="8" spans="2:5" x14ac:dyDescent="0.25">
      <c r="B8" s="27" t="s">
        <v>56</v>
      </c>
      <c r="C8" s="30" t="s">
        <v>57</v>
      </c>
      <c r="D8" s="31">
        <v>4.0762E-2</v>
      </c>
      <c r="E8" s="32">
        <v>3216</v>
      </c>
    </row>
    <row r="9" spans="2:5" x14ac:dyDescent="0.25">
      <c r="B9" s="27" t="s">
        <v>58</v>
      </c>
      <c r="C9" s="30" t="s">
        <v>59</v>
      </c>
      <c r="D9" s="31">
        <v>3.6199000000000002E-2</v>
      </c>
      <c r="E9" s="32">
        <v>2856</v>
      </c>
    </row>
    <row r="10" spans="2:5" x14ac:dyDescent="0.25">
      <c r="B10" s="27" t="s">
        <v>60</v>
      </c>
      <c r="C10" s="30" t="s">
        <v>61</v>
      </c>
      <c r="D10" s="31">
        <v>2.8582E-2</v>
      </c>
      <c r="E10" s="32">
        <v>2255</v>
      </c>
    </row>
    <row r="11" spans="2:5" x14ac:dyDescent="0.25">
      <c r="B11" s="27" t="s">
        <v>62</v>
      </c>
      <c r="C11" s="27" t="s">
        <v>63</v>
      </c>
      <c r="D11" s="31">
        <v>2.6592000000000001E-2</v>
      </c>
      <c r="E11" s="32">
        <v>2098</v>
      </c>
    </row>
    <row r="12" spans="2:5" x14ac:dyDescent="0.25">
      <c r="B12" s="27" t="s">
        <v>64</v>
      </c>
      <c r="C12" s="30" t="s">
        <v>65</v>
      </c>
      <c r="D12" s="31">
        <v>2.4247000000000001E-2</v>
      </c>
      <c r="E12" s="32">
        <v>1913</v>
      </c>
    </row>
    <row r="13" spans="2:5" x14ac:dyDescent="0.25">
      <c r="B13" t="s">
        <v>66</v>
      </c>
      <c r="C13">
        <v>139</v>
      </c>
      <c r="D13" s="22">
        <v>0.432981</v>
      </c>
      <c r="E13" s="2">
        <v>34161</v>
      </c>
    </row>
    <row r="14" spans="2:5" x14ac:dyDescent="0.25">
      <c r="B14" s="4" t="s">
        <v>0</v>
      </c>
      <c r="C14" s="4">
        <v>149</v>
      </c>
      <c r="D14" s="24">
        <f>SUM(D3:D13)</f>
        <v>1</v>
      </c>
      <c r="E14" s="6">
        <f>SUM(E3:E13)</f>
        <v>78897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workbookViewId="0">
      <selection activeCell="K8" sqref="K8:N20"/>
    </sheetView>
  </sheetViews>
  <sheetFormatPr defaultRowHeight="15" x14ac:dyDescent="0.25"/>
  <cols>
    <col min="5" max="5" width="9.140625" style="22"/>
    <col min="14" max="14" width="11.28515625" customWidth="1"/>
  </cols>
  <sheetData>
    <row r="1" spans="1:22" x14ac:dyDescent="0.25">
      <c r="A1" s="33" t="s">
        <v>67</v>
      </c>
      <c r="B1" s="33" t="s">
        <v>68</v>
      </c>
      <c r="C1" s="33" t="s">
        <v>8</v>
      </c>
      <c r="D1" s="33" t="s">
        <v>69</v>
      </c>
      <c r="E1" s="34" t="s">
        <v>70</v>
      </c>
      <c r="F1" s="33" t="s">
        <v>71</v>
      </c>
      <c r="G1" s="33" t="s">
        <v>72</v>
      </c>
    </row>
    <row r="2" spans="1:22" x14ac:dyDescent="0.25">
      <c r="A2" s="27" t="s">
        <v>46</v>
      </c>
      <c r="B2" s="27" t="s">
        <v>73</v>
      </c>
      <c r="C2" s="27" t="s">
        <v>74</v>
      </c>
      <c r="D2" s="27" t="s">
        <v>47</v>
      </c>
      <c r="E2" s="31">
        <v>8.9354000000000003E-2</v>
      </c>
      <c r="F2" s="35">
        <v>5020</v>
      </c>
      <c r="G2" s="35">
        <v>5.3848216680075101E-3</v>
      </c>
    </row>
    <row r="3" spans="1:22" x14ac:dyDescent="0.25">
      <c r="A3" s="27" t="s">
        <v>50</v>
      </c>
      <c r="B3" s="27" t="s">
        <v>75</v>
      </c>
      <c r="C3" s="27" t="s">
        <v>76</v>
      </c>
      <c r="D3" s="27" t="s">
        <v>51</v>
      </c>
      <c r="E3" s="31">
        <v>8.3533999999999997E-2</v>
      </c>
      <c r="F3" s="35">
        <v>4693</v>
      </c>
      <c r="G3" s="35">
        <v>5.0340573880396904E-3</v>
      </c>
    </row>
    <row r="4" spans="1:22" x14ac:dyDescent="0.25">
      <c r="A4" s="27" t="s">
        <v>48</v>
      </c>
      <c r="B4" s="27" t="s">
        <v>77</v>
      </c>
      <c r="C4" s="27" t="s">
        <v>78</v>
      </c>
      <c r="D4" s="27" t="s">
        <v>49</v>
      </c>
      <c r="E4" s="31">
        <v>7.4367000000000003E-2</v>
      </c>
      <c r="F4" s="35">
        <v>4178</v>
      </c>
      <c r="G4" s="35">
        <v>4.4816304639313503E-3</v>
      </c>
    </row>
    <row r="5" spans="1:22" x14ac:dyDescent="0.25">
      <c r="A5" s="27" t="s">
        <v>79</v>
      </c>
      <c r="B5" s="27" t="s">
        <v>80</v>
      </c>
      <c r="C5" s="27" t="s">
        <v>81</v>
      </c>
      <c r="D5" s="27" t="s">
        <v>82</v>
      </c>
      <c r="E5" s="31">
        <v>5.6585000000000003E-2</v>
      </c>
      <c r="F5" s="35">
        <v>3179</v>
      </c>
      <c r="G5" s="35">
        <v>3.4100294985250699E-3</v>
      </c>
    </row>
    <row r="6" spans="1:22" x14ac:dyDescent="0.25">
      <c r="A6" s="27" t="s">
        <v>54</v>
      </c>
      <c r="B6" s="27" t="s">
        <v>75</v>
      </c>
      <c r="C6" s="27" t="s">
        <v>83</v>
      </c>
      <c r="D6" s="27" t="s">
        <v>55</v>
      </c>
      <c r="E6" s="31">
        <v>5.3399000000000002E-2</v>
      </c>
      <c r="F6" s="35">
        <v>3000</v>
      </c>
      <c r="G6" s="35">
        <v>3.2180209171359599E-3</v>
      </c>
    </row>
    <row r="7" spans="1:22" x14ac:dyDescent="0.25">
      <c r="A7" s="27" t="s">
        <v>58</v>
      </c>
      <c r="B7" s="27" t="s">
        <v>75</v>
      </c>
      <c r="C7" s="27" t="s">
        <v>84</v>
      </c>
      <c r="D7" s="27" t="s">
        <v>85</v>
      </c>
      <c r="E7" s="31">
        <v>4.2896999999999998E-2</v>
      </c>
      <c r="F7" s="35">
        <v>2410</v>
      </c>
      <c r="G7" s="35">
        <v>2.5851434700992198E-3</v>
      </c>
    </row>
    <row r="8" spans="1:22" x14ac:dyDescent="0.25">
      <c r="A8" s="27" t="s">
        <v>52</v>
      </c>
      <c r="C8" s="27" t="s">
        <v>86</v>
      </c>
      <c r="D8" s="27" t="s">
        <v>61</v>
      </c>
      <c r="E8" s="31">
        <v>4.0725999999999998E-2</v>
      </c>
      <c r="F8" s="35">
        <v>2288</v>
      </c>
      <c r="G8" s="35">
        <v>2.4542772861356902E-3</v>
      </c>
      <c r="K8" s="36" t="s">
        <v>43</v>
      </c>
      <c r="L8" s="36" t="s">
        <v>9</v>
      </c>
      <c r="M8" s="36" t="s">
        <v>44</v>
      </c>
      <c r="N8" s="36" t="s">
        <v>45</v>
      </c>
    </row>
    <row r="9" spans="1:22" x14ac:dyDescent="0.25">
      <c r="A9" s="27" t="s">
        <v>87</v>
      </c>
      <c r="B9" s="27" t="s">
        <v>77</v>
      </c>
      <c r="C9" s="27" t="s">
        <v>81</v>
      </c>
      <c r="D9" s="27" t="s">
        <v>82</v>
      </c>
      <c r="E9" s="31">
        <v>3.1789999999999999E-2</v>
      </c>
      <c r="F9" s="35">
        <v>1786</v>
      </c>
      <c r="G9" s="35">
        <v>1.91579511933494E-3</v>
      </c>
      <c r="K9" s="27" t="s">
        <v>46</v>
      </c>
      <c r="L9" s="27" t="s">
        <v>47</v>
      </c>
      <c r="M9" s="31">
        <v>8.9354000000000003E-2</v>
      </c>
      <c r="N9" s="37">
        <v>5020</v>
      </c>
      <c r="P9" s="27" t="s">
        <v>46</v>
      </c>
      <c r="Q9" s="27" t="s">
        <v>73</v>
      </c>
      <c r="R9" s="27" t="s">
        <v>74</v>
      </c>
      <c r="S9" s="27" t="s">
        <v>47</v>
      </c>
      <c r="T9" s="31">
        <v>8.9354000000000003E-2</v>
      </c>
      <c r="U9" s="35">
        <v>5020</v>
      </c>
      <c r="V9" s="35">
        <v>5.3848216680075101E-3</v>
      </c>
    </row>
    <row r="10" spans="1:22" x14ac:dyDescent="0.25">
      <c r="A10" s="27" t="s">
        <v>60</v>
      </c>
      <c r="B10" s="27" t="s">
        <v>88</v>
      </c>
      <c r="C10" s="27" t="s">
        <v>86</v>
      </c>
      <c r="D10" s="27" t="s">
        <v>61</v>
      </c>
      <c r="E10" s="31">
        <v>2.4028999999999998E-2</v>
      </c>
      <c r="F10" s="35">
        <v>1350</v>
      </c>
      <c r="G10" s="35">
        <v>1.4481094127111801E-3</v>
      </c>
      <c r="K10" s="27" t="s">
        <v>50</v>
      </c>
      <c r="L10" s="27" t="s">
        <v>51</v>
      </c>
      <c r="M10" s="31">
        <v>8.3533999999999997E-2</v>
      </c>
      <c r="N10" s="37">
        <v>4693</v>
      </c>
      <c r="P10" s="27" t="s">
        <v>50</v>
      </c>
      <c r="Q10" s="27" t="s">
        <v>75</v>
      </c>
      <c r="R10" s="27" t="s">
        <v>76</v>
      </c>
      <c r="S10" s="27" t="s">
        <v>51</v>
      </c>
      <c r="T10" s="31">
        <v>8.3533999999999997E-2</v>
      </c>
      <c r="U10" s="35">
        <v>4693</v>
      </c>
      <c r="V10" s="35">
        <v>5.0340573880396904E-3</v>
      </c>
    </row>
    <row r="11" spans="1:22" x14ac:dyDescent="0.25">
      <c r="A11" s="27" t="s">
        <v>56</v>
      </c>
      <c r="B11" s="27" t="s">
        <v>80</v>
      </c>
      <c r="C11" s="27" t="s">
        <v>89</v>
      </c>
      <c r="D11" s="27" t="s">
        <v>90</v>
      </c>
      <c r="E11" s="31">
        <v>2.1484E-2</v>
      </c>
      <c r="F11" s="35">
        <v>1207</v>
      </c>
      <c r="G11" s="35">
        <v>1.2947170823276999E-3</v>
      </c>
      <c r="K11" s="27" t="s">
        <v>48</v>
      </c>
      <c r="L11" s="27" t="s">
        <v>49</v>
      </c>
      <c r="M11" s="31">
        <v>7.4367000000000003E-2</v>
      </c>
      <c r="N11" s="37">
        <v>4178</v>
      </c>
      <c r="P11" s="27" t="s">
        <v>48</v>
      </c>
      <c r="Q11" s="27" t="s">
        <v>77</v>
      </c>
      <c r="R11" s="27" t="s">
        <v>78</v>
      </c>
      <c r="S11" s="27" t="s">
        <v>49</v>
      </c>
      <c r="T11" s="31">
        <v>7.4367000000000003E-2</v>
      </c>
      <c r="U11" s="35">
        <v>4178</v>
      </c>
      <c r="V11" s="35">
        <v>4.4816304639313503E-3</v>
      </c>
    </row>
    <row r="12" spans="1:22" x14ac:dyDescent="0.25">
      <c r="A12" s="27" t="s">
        <v>64</v>
      </c>
      <c r="B12" s="27" t="s">
        <v>88</v>
      </c>
      <c r="C12" s="27" t="s">
        <v>91</v>
      </c>
      <c r="D12" s="27" t="s">
        <v>65</v>
      </c>
      <c r="E12" s="31">
        <v>2.1198999999999999E-2</v>
      </c>
      <c r="F12" s="35">
        <v>1191</v>
      </c>
      <c r="G12" s="35">
        <v>1.27755430410298E-3</v>
      </c>
      <c r="K12" s="27" t="s">
        <v>79</v>
      </c>
      <c r="L12" s="27" t="s">
        <v>82</v>
      </c>
      <c r="M12" s="31">
        <v>5.6585000000000003E-2</v>
      </c>
      <c r="N12" s="37">
        <v>3179</v>
      </c>
      <c r="P12" s="27" t="s">
        <v>79</v>
      </c>
      <c r="Q12" s="27" t="s">
        <v>80</v>
      </c>
      <c r="R12" s="27" t="s">
        <v>81</v>
      </c>
      <c r="S12" s="27" t="s">
        <v>82</v>
      </c>
      <c r="T12" s="31">
        <v>5.6585000000000003E-2</v>
      </c>
      <c r="U12" s="35">
        <v>3179</v>
      </c>
      <c r="V12" s="35">
        <v>3.4100294985250699E-3</v>
      </c>
    </row>
    <row r="13" spans="1:22" x14ac:dyDescent="0.25">
      <c r="A13" s="27" t="s">
        <v>92</v>
      </c>
      <c r="B13" s="27" t="s">
        <v>80</v>
      </c>
      <c r="C13" s="27" t="s">
        <v>93</v>
      </c>
      <c r="D13" s="27" t="s">
        <v>94</v>
      </c>
      <c r="E13" s="31">
        <v>2.1075E-2</v>
      </c>
      <c r="F13" s="35">
        <v>1184</v>
      </c>
      <c r="G13" s="35">
        <v>1.27004558862966E-3</v>
      </c>
      <c r="K13" s="27" t="s">
        <v>54</v>
      </c>
      <c r="L13" s="27" t="s">
        <v>55</v>
      </c>
      <c r="M13" s="31">
        <v>5.3399000000000002E-2</v>
      </c>
      <c r="N13" s="37">
        <v>3000</v>
      </c>
      <c r="P13" s="27" t="s">
        <v>54</v>
      </c>
      <c r="Q13" s="27" t="s">
        <v>75</v>
      </c>
      <c r="R13" s="27" t="s">
        <v>83</v>
      </c>
      <c r="S13" s="27" t="s">
        <v>55</v>
      </c>
      <c r="T13" s="31">
        <v>5.3399000000000002E-2</v>
      </c>
      <c r="U13" s="35">
        <v>3000</v>
      </c>
      <c r="V13" s="35">
        <v>3.2180209171359599E-3</v>
      </c>
    </row>
    <row r="14" spans="1:22" x14ac:dyDescent="0.25">
      <c r="A14" s="27" t="s">
        <v>95</v>
      </c>
      <c r="B14" s="27" t="s">
        <v>80</v>
      </c>
      <c r="C14" s="27" t="s">
        <v>93</v>
      </c>
      <c r="D14" s="27" t="s">
        <v>94</v>
      </c>
      <c r="E14" s="31">
        <v>1.9241000000000001E-2</v>
      </c>
      <c r="F14" s="35">
        <v>1081</v>
      </c>
      <c r="G14" s="35">
        <v>1.15956020380799E-3</v>
      </c>
      <c r="K14" s="27" t="s">
        <v>58</v>
      </c>
      <c r="L14" s="27" t="s">
        <v>85</v>
      </c>
      <c r="M14" s="31">
        <v>4.2896999999999998E-2</v>
      </c>
      <c r="N14" s="37">
        <v>2410</v>
      </c>
      <c r="P14" s="27" t="s">
        <v>58</v>
      </c>
      <c r="Q14" s="27" t="s">
        <v>75</v>
      </c>
      <c r="R14" s="27" t="s">
        <v>84</v>
      </c>
      <c r="S14" s="27" t="s">
        <v>85</v>
      </c>
      <c r="T14" s="31">
        <v>4.2896999999999998E-2</v>
      </c>
      <c r="U14" s="35">
        <v>2410</v>
      </c>
      <c r="V14" s="35">
        <v>2.5851434700992198E-3</v>
      </c>
    </row>
    <row r="15" spans="1:22" x14ac:dyDescent="0.25">
      <c r="A15" s="27" t="s">
        <v>96</v>
      </c>
      <c r="B15" s="27" t="s">
        <v>73</v>
      </c>
      <c r="C15" s="27" t="s">
        <v>76</v>
      </c>
      <c r="D15" s="27" t="s">
        <v>51</v>
      </c>
      <c r="E15" s="31">
        <v>1.8227E-2</v>
      </c>
      <c r="F15" s="35">
        <v>1024</v>
      </c>
      <c r="G15" s="35">
        <v>1.09841780638241E-3</v>
      </c>
      <c r="K15" s="27" t="s">
        <v>52</v>
      </c>
      <c r="L15" s="27" t="s">
        <v>61</v>
      </c>
      <c r="M15" s="31">
        <v>4.0725999999999998E-2</v>
      </c>
      <c r="N15" s="37">
        <v>2288</v>
      </c>
      <c r="P15" s="27" t="s">
        <v>52</v>
      </c>
      <c r="R15" s="27" t="s">
        <v>86</v>
      </c>
      <c r="S15" s="27" t="s">
        <v>61</v>
      </c>
      <c r="T15" s="31">
        <v>4.0725999999999998E-2</v>
      </c>
      <c r="U15" s="35">
        <v>2288</v>
      </c>
      <c r="V15" s="35">
        <v>2.4542772861356902E-3</v>
      </c>
    </row>
    <row r="16" spans="1:22" x14ac:dyDescent="0.25">
      <c r="A16" s="27" t="s">
        <v>97</v>
      </c>
      <c r="B16" s="27" t="s">
        <v>77</v>
      </c>
      <c r="C16" s="27" t="s">
        <v>81</v>
      </c>
      <c r="D16" s="27" t="s">
        <v>82</v>
      </c>
      <c r="E16" s="31">
        <v>1.7283E-2</v>
      </c>
      <c r="F16" s="35">
        <v>971</v>
      </c>
      <c r="G16" s="35">
        <v>1.0415661035130101E-3</v>
      </c>
      <c r="K16" s="27" t="s">
        <v>87</v>
      </c>
      <c r="L16" s="27" t="s">
        <v>82</v>
      </c>
      <c r="M16" s="31">
        <v>3.1789999999999999E-2</v>
      </c>
      <c r="N16" s="37">
        <v>1786</v>
      </c>
      <c r="P16" s="27" t="s">
        <v>87</v>
      </c>
      <c r="Q16" s="27" t="s">
        <v>77</v>
      </c>
      <c r="R16" s="27" t="s">
        <v>81</v>
      </c>
      <c r="S16" s="27" t="s">
        <v>82</v>
      </c>
      <c r="T16" s="31">
        <v>3.1789999999999999E-2</v>
      </c>
      <c r="U16" s="35">
        <v>1786</v>
      </c>
      <c r="V16" s="35">
        <v>1.91579511933494E-3</v>
      </c>
    </row>
    <row r="17" spans="1:22" x14ac:dyDescent="0.25">
      <c r="A17" s="27" t="s">
        <v>98</v>
      </c>
      <c r="B17" s="27" t="s">
        <v>80</v>
      </c>
      <c r="C17" s="27" t="s">
        <v>78</v>
      </c>
      <c r="D17" s="27" t="s">
        <v>49</v>
      </c>
      <c r="E17" s="31">
        <v>1.4578000000000001E-2</v>
      </c>
      <c r="F17" s="35">
        <v>819</v>
      </c>
      <c r="G17" s="35">
        <v>8.7851971037811801E-4</v>
      </c>
      <c r="K17" s="27" t="s">
        <v>60</v>
      </c>
      <c r="L17" s="27" t="s">
        <v>61</v>
      </c>
      <c r="M17" s="31">
        <v>2.4028999999999998E-2</v>
      </c>
      <c r="N17" s="37">
        <v>1350</v>
      </c>
      <c r="P17" s="27" t="s">
        <v>60</v>
      </c>
      <c r="Q17" s="27" t="s">
        <v>88</v>
      </c>
      <c r="R17" s="27" t="s">
        <v>86</v>
      </c>
      <c r="S17" s="27" t="s">
        <v>61</v>
      </c>
      <c r="T17" s="31">
        <v>2.4028999999999998E-2</v>
      </c>
      <c r="U17" s="35">
        <v>1350</v>
      </c>
      <c r="V17" s="35">
        <v>1.4481094127111801E-3</v>
      </c>
    </row>
    <row r="18" spans="1:22" x14ac:dyDescent="0.25">
      <c r="A18" s="27" t="s">
        <v>99</v>
      </c>
      <c r="B18" s="27" t="s">
        <v>88</v>
      </c>
      <c r="C18" s="27" t="s">
        <v>74</v>
      </c>
      <c r="D18" s="27" t="s">
        <v>47</v>
      </c>
      <c r="E18" s="31">
        <v>1.3296000000000001E-2</v>
      </c>
      <c r="F18" s="35">
        <v>747</v>
      </c>
      <c r="G18" s="35">
        <v>8.0128720836685396E-4</v>
      </c>
      <c r="K18" s="27" t="s">
        <v>56</v>
      </c>
      <c r="L18" s="27" t="s">
        <v>90</v>
      </c>
      <c r="M18" s="31">
        <v>2.1484E-2</v>
      </c>
      <c r="N18" s="37">
        <v>1207</v>
      </c>
      <c r="P18" s="27" t="s">
        <v>56</v>
      </c>
      <c r="Q18" s="27" t="s">
        <v>80</v>
      </c>
      <c r="R18" s="27" t="s">
        <v>89</v>
      </c>
      <c r="S18" s="27" t="s">
        <v>90</v>
      </c>
      <c r="T18" s="31">
        <v>2.1484E-2</v>
      </c>
      <c r="U18" s="35">
        <v>1207</v>
      </c>
      <c r="V18" s="35">
        <v>1.2947170823276999E-3</v>
      </c>
    </row>
    <row r="19" spans="1:22" x14ac:dyDescent="0.25">
      <c r="A19" s="27" t="s">
        <v>100</v>
      </c>
      <c r="B19" s="27" t="s">
        <v>88</v>
      </c>
      <c r="C19" s="27" t="s">
        <v>74</v>
      </c>
      <c r="D19" s="27" t="s">
        <v>47</v>
      </c>
      <c r="E19" s="31">
        <v>1.2905E-2</v>
      </c>
      <c r="F19" s="35">
        <v>725</v>
      </c>
      <c r="G19" s="35">
        <v>7.7768838830785702E-4</v>
      </c>
      <c r="K19" t="s">
        <v>66</v>
      </c>
      <c r="L19">
        <v>161</v>
      </c>
      <c r="M19" s="22">
        <f>SUM(E12:E171)</f>
        <v>0.48183499999999985</v>
      </c>
      <c r="N19" s="38">
        <v>34161</v>
      </c>
    </row>
    <row r="20" spans="1:22" x14ac:dyDescent="0.25">
      <c r="A20" s="27" t="s">
        <v>101</v>
      </c>
      <c r="B20" s="27" t="s">
        <v>102</v>
      </c>
      <c r="C20" s="27" t="s">
        <v>103</v>
      </c>
      <c r="D20" s="27" t="s">
        <v>103</v>
      </c>
      <c r="E20" s="31">
        <v>1.2619999999999999E-2</v>
      </c>
      <c r="F20" s="35">
        <v>709</v>
      </c>
      <c r="G20" s="35">
        <v>7.6052561008313198E-4</v>
      </c>
      <c r="K20" s="39" t="s">
        <v>0</v>
      </c>
      <c r="L20" s="39">
        <v>171</v>
      </c>
      <c r="M20" s="24">
        <f>SUM(M9:M19)</f>
        <v>0.99999999999999978</v>
      </c>
      <c r="N20" s="40">
        <f>SUM(N9:N19)</f>
        <v>63272</v>
      </c>
    </row>
    <row r="21" spans="1:22" x14ac:dyDescent="0.25">
      <c r="A21" s="27" t="s">
        <v>104</v>
      </c>
      <c r="B21" s="27" t="s">
        <v>73</v>
      </c>
      <c r="C21" s="27" t="s">
        <v>84</v>
      </c>
      <c r="D21" s="27" t="s">
        <v>85</v>
      </c>
      <c r="E21" s="31">
        <v>1.2513E-2</v>
      </c>
      <c r="F21" s="35">
        <v>703</v>
      </c>
      <c r="G21" s="35">
        <v>7.5408956824885996E-4</v>
      </c>
    </row>
    <row r="22" spans="1:22" x14ac:dyDescent="0.25">
      <c r="A22" s="27" t="s">
        <v>105</v>
      </c>
      <c r="B22" s="27" t="s">
        <v>80</v>
      </c>
      <c r="C22" s="27" t="s">
        <v>106</v>
      </c>
      <c r="D22" s="27" t="s">
        <v>107</v>
      </c>
      <c r="E22" s="31">
        <v>1.2442E-2</v>
      </c>
      <c r="F22" s="35">
        <v>699</v>
      </c>
      <c r="G22" s="35">
        <v>7.4979887369267895E-4</v>
      </c>
    </row>
    <row r="23" spans="1:22" x14ac:dyDescent="0.25">
      <c r="A23" s="27" t="s">
        <v>108</v>
      </c>
      <c r="B23" s="27" t="s">
        <v>80</v>
      </c>
      <c r="C23" s="27" t="s">
        <v>93</v>
      </c>
      <c r="D23" s="27" t="s">
        <v>94</v>
      </c>
      <c r="E23" s="31">
        <v>1.2193000000000001E-2</v>
      </c>
      <c r="F23" s="35">
        <v>685</v>
      </c>
      <c r="G23" s="35">
        <v>7.3478144274604501E-4</v>
      </c>
    </row>
    <row r="24" spans="1:22" x14ac:dyDescent="0.25">
      <c r="A24" s="27" t="s">
        <v>109</v>
      </c>
      <c r="B24" s="27" t="s">
        <v>80</v>
      </c>
      <c r="C24" s="27" t="s">
        <v>93</v>
      </c>
      <c r="D24" s="27" t="s">
        <v>94</v>
      </c>
      <c r="E24" s="31">
        <v>1.0732999999999999E-2</v>
      </c>
      <c r="F24" s="35">
        <v>603</v>
      </c>
      <c r="G24" s="35">
        <v>6.4682220434432805E-4</v>
      </c>
    </row>
    <row r="25" spans="1:22" x14ac:dyDescent="0.25">
      <c r="A25" s="27" t="s">
        <v>62</v>
      </c>
      <c r="B25" s="27" t="s">
        <v>110</v>
      </c>
      <c r="C25" s="27" t="s">
        <v>111</v>
      </c>
      <c r="D25" s="27" t="s">
        <v>63</v>
      </c>
      <c r="E25" s="31">
        <v>1.0181000000000001E-2</v>
      </c>
      <c r="F25" s="35">
        <v>572</v>
      </c>
      <c r="G25" s="35">
        <v>6.1356932153392297E-4</v>
      </c>
    </row>
    <row r="26" spans="1:22" x14ac:dyDescent="0.25">
      <c r="A26" s="27" t="s">
        <v>112</v>
      </c>
      <c r="B26" s="27" t="s">
        <v>75</v>
      </c>
      <c r="C26" s="27" t="s">
        <v>76</v>
      </c>
      <c r="D26" s="27" t="s">
        <v>51</v>
      </c>
      <c r="E26" s="31">
        <v>9.8969999999999995E-3</v>
      </c>
      <c r="F26" s="35">
        <v>556</v>
      </c>
      <c r="G26" s="35">
        <v>5.9640654330919804E-4</v>
      </c>
    </row>
    <row r="27" spans="1:22" x14ac:dyDescent="0.25">
      <c r="A27" s="27" t="s">
        <v>113</v>
      </c>
      <c r="B27" s="27" t="s">
        <v>80</v>
      </c>
      <c r="C27" s="27" t="s">
        <v>114</v>
      </c>
      <c r="D27" s="27" t="s">
        <v>115</v>
      </c>
      <c r="E27" s="31">
        <v>7.9209999999999992E-3</v>
      </c>
      <c r="F27" s="35">
        <v>445</v>
      </c>
      <c r="G27" s="35">
        <v>4.7733976937516798E-4</v>
      </c>
    </row>
    <row r="28" spans="1:22" x14ac:dyDescent="0.25">
      <c r="A28" s="27" t="s">
        <v>116</v>
      </c>
      <c r="B28" s="27" t="s">
        <v>117</v>
      </c>
      <c r="C28" s="27" t="s">
        <v>118</v>
      </c>
      <c r="D28" s="27" t="s">
        <v>119</v>
      </c>
      <c r="E28" s="31">
        <v>7.6889999999999997E-3</v>
      </c>
      <c r="F28" s="35">
        <v>432</v>
      </c>
      <c r="G28" s="35">
        <v>4.6339501206757802E-4</v>
      </c>
    </row>
    <row r="29" spans="1:22" x14ac:dyDescent="0.25">
      <c r="A29" s="27" t="s">
        <v>120</v>
      </c>
      <c r="B29" s="27" t="s">
        <v>75</v>
      </c>
      <c r="C29" s="27" t="s">
        <v>89</v>
      </c>
      <c r="D29" s="27" t="s">
        <v>90</v>
      </c>
      <c r="E29" s="31">
        <v>7.6179999999999998E-3</v>
      </c>
      <c r="F29" s="35">
        <v>428</v>
      </c>
      <c r="G29" s="35">
        <v>4.59104317511397E-4</v>
      </c>
    </row>
    <row r="30" spans="1:22" x14ac:dyDescent="0.25">
      <c r="A30" s="27" t="s">
        <v>121</v>
      </c>
      <c r="B30" s="27" t="s">
        <v>110</v>
      </c>
      <c r="C30" s="27" t="s">
        <v>122</v>
      </c>
      <c r="D30" s="27" t="s">
        <v>122</v>
      </c>
      <c r="E30" s="31">
        <v>7.4400000000000004E-3</v>
      </c>
      <c r="F30" s="35">
        <v>418</v>
      </c>
      <c r="G30" s="35">
        <v>4.4837758112094397E-4</v>
      </c>
    </row>
    <row r="31" spans="1:22" x14ac:dyDescent="0.25">
      <c r="A31" s="27" t="s">
        <v>123</v>
      </c>
      <c r="B31" s="27" t="s">
        <v>80</v>
      </c>
      <c r="C31" s="27" t="s">
        <v>93</v>
      </c>
      <c r="D31" s="27" t="s">
        <v>94</v>
      </c>
      <c r="E31" s="31">
        <v>7.4219999999999998E-3</v>
      </c>
      <c r="F31" s="35">
        <v>417</v>
      </c>
      <c r="G31" s="35">
        <v>4.4730490748189902E-4</v>
      </c>
    </row>
    <row r="32" spans="1:22" x14ac:dyDescent="0.25">
      <c r="A32" s="27" t="s">
        <v>124</v>
      </c>
      <c r="B32" s="27" t="s">
        <v>80</v>
      </c>
      <c r="C32" s="27" t="s">
        <v>93</v>
      </c>
      <c r="D32" s="27" t="s">
        <v>94</v>
      </c>
      <c r="E32" s="31">
        <v>7.3509999999999999E-3</v>
      </c>
      <c r="F32" s="35">
        <v>413</v>
      </c>
      <c r="G32" s="35">
        <v>4.4301421292571703E-4</v>
      </c>
    </row>
    <row r="33" spans="1:7" x14ac:dyDescent="0.25">
      <c r="A33" s="27" t="s">
        <v>125</v>
      </c>
      <c r="B33" s="27" t="s">
        <v>73</v>
      </c>
      <c r="C33" s="27" t="s">
        <v>89</v>
      </c>
      <c r="D33" s="27" t="s">
        <v>90</v>
      </c>
      <c r="E33" s="31">
        <v>7.1199999999999996E-3</v>
      </c>
      <c r="F33" s="35">
        <v>400</v>
      </c>
      <c r="G33" s="35">
        <v>4.2906945561812799E-4</v>
      </c>
    </row>
    <row r="34" spans="1:7" x14ac:dyDescent="0.25">
      <c r="A34" s="27" t="s">
        <v>126</v>
      </c>
      <c r="B34" s="27" t="s">
        <v>80</v>
      </c>
      <c r="C34" s="27" t="s">
        <v>81</v>
      </c>
      <c r="D34" s="27" t="s">
        <v>82</v>
      </c>
      <c r="E34" s="31">
        <v>6.6039999999999996E-3</v>
      </c>
      <c r="F34" s="35">
        <v>371</v>
      </c>
      <c r="G34" s="35">
        <v>3.9796192008581402E-4</v>
      </c>
    </row>
    <row r="35" spans="1:7" x14ac:dyDescent="0.25">
      <c r="A35" s="27" t="s">
        <v>127</v>
      </c>
      <c r="B35" s="27" t="s">
        <v>77</v>
      </c>
      <c r="C35" s="27" t="s">
        <v>128</v>
      </c>
      <c r="D35" s="27" t="s">
        <v>129</v>
      </c>
      <c r="E35" s="31">
        <v>6.5319999999999996E-3</v>
      </c>
      <c r="F35" s="35">
        <v>367</v>
      </c>
      <c r="G35" s="35">
        <v>3.9367122552963301E-4</v>
      </c>
    </row>
    <row r="36" spans="1:7" x14ac:dyDescent="0.25">
      <c r="A36" s="27" t="s">
        <v>130</v>
      </c>
      <c r="B36" s="27" t="s">
        <v>80</v>
      </c>
      <c r="C36" s="27" t="s">
        <v>93</v>
      </c>
      <c r="D36" s="27" t="s">
        <v>94</v>
      </c>
      <c r="E36" s="31">
        <v>6.4609999999999997E-3</v>
      </c>
      <c r="F36" s="35">
        <v>363</v>
      </c>
      <c r="G36" s="35">
        <v>3.8938053097345101E-4</v>
      </c>
    </row>
    <row r="37" spans="1:7" x14ac:dyDescent="0.25">
      <c r="A37" s="27" t="s">
        <v>131</v>
      </c>
      <c r="B37" s="27" t="s">
        <v>132</v>
      </c>
      <c r="C37" s="27" t="s">
        <v>128</v>
      </c>
      <c r="D37" s="27" t="s">
        <v>129</v>
      </c>
      <c r="E37" s="31">
        <v>6.3540000000000003E-3</v>
      </c>
      <c r="F37" s="35">
        <v>357</v>
      </c>
      <c r="G37" s="35">
        <v>3.82944489139179E-4</v>
      </c>
    </row>
    <row r="38" spans="1:7" x14ac:dyDescent="0.25">
      <c r="A38" s="27" t="s">
        <v>133</v>
      </c>
      <c r="B38" s="27" t="s">
        <v>80</v>
      </c>
      <c r="C38" s="27" t="s">
        <v>93</v>
      </c>
      <c r="D38" s="27" t="s">
        <v>94</v>
      </c>
      <c r="E38" s="31">
        <v>6.2480000000000001E-3</v>
      </c>
      <c r="F38" s="35">
        <v>351</v>
      </c>
      <c r="G38" s="35">
        <v>3.7650844730490802E-4</v>
      </c>
    </row>
    <row r="39" spans="1:7" x14ac:dyDescent="0.25">
      <c r="A39" s="27" t="s">
        <v>134</v>
      </c>
      <c r="B39" s="27" t="s">
        <v>80</v>
      </c>
      <c r="C39" s="27" t="s">
        <v>106</v>
      </c>
      <c r="D39" s="27" t="s">
        <v>107</v>
      </c>
      <c r="E39" s="31">
        <v>6.1939999999999999E-3</v>
      </c>
      <c r="F39" s="35">
        <v>348</v>
      </c>
      <c r="G39" s="35">
        <v>3.7329042638777098E-4</v>
      </c>
    </row>
    <row r="40" spans="1:7" x14ac:dyDescent="0.25">
      <c r="A40" s="27" t="s">
        <v>135</v>
      </c>
      <c r="B40" s="27" t="s">
        <v>102</v>
      </c>
      <c r="C40" s="27" t="s">
        <v>136</v>
      </c>
      <c r="D40" s="27" t="s">
        <v>136</v>
      </c>
      <c r="E40" s="31">
        <v>6.1409999999999998E-3</v>
      </c>
      <c r="F40" s="35">
        <v>345</v>
      </c>
      <c r="G40" s="35">
        <v>3.7007240547063601E-4</v>
      </c>
    </row>
    <row r="41" spans="1:7" x14ac:dyDescent="0.25">
      <c r="A41" s="27" t="s">
        <v>137</v>
      </c>
      <c r="B41" s="27" t="s">
        <v>80</v>
      </c>
      <c r="C41" s="27" t="s">
        <v>93</v>
      </c>
      <c r="D41" s="27" t="s">
        <v>94</v>
      </c>
      <c r="E41" s="31">
        <v>6.0870000000000004E-3</v>
      </c>
      <c r="F41" s="35">
        <v>342</v>
      </c>
      <c r="G41" s="35">
        <v>3.668543845535E-4</v>
      </c>
    </row>
    <row r="42" spans="1:7" x14ac:dyDescent="0.25">
      <c r="A42" s="27" t="s">
        <v>138</v>
      </c>
      <c r="B42" s="27" t="s">
        <v>77</v>
      </c>
      <c r="C42" s="27" t="s">
        <v>139</v>
      </c>
      <c r="D42" s="27" t="s">
        <v>140</v>
      </c>
      <c r="E42" s="31">
        <v>5.9630000000000004E-3</v>
      </c>
      <c r="F42" s="35">
        <v>335</v>
      </c>
      <c r="G42" s="35">
        <v>3.59345669080182E-4</v>
      </c>
    </row>
    <row r="43" spans="1:7" x14ac:dyDescent="0.25">
      <c r="A43" s="27" t="s">
        <v>141</v>
      </c>
      <c r="B43" s="27" t="s">
        <v>117</v>
      </c>
      <c r="C43" s="27" t="s">
        <v>142</v>
      </c>
      <c r="D43" s="27" t="s">
        <v>142</v>
      </c>
      <c r="E43" s="31">
        <v>5.5710000000000004E-3</v>
      </c>
      <c r="F43" s="35">
        <v>313</v>
      </c>
      <c r="G43" s="35">
        <v>3.35746849021185E-4</v>
      </c>
    </row>
    <row r="44" spans="1:7" x14ac:dyDescent="0.25">
      <c r="A44" s="27" t="s">
        <v>143</v>
      </c>
      <c r="B44" s="27" t="s">
        <v>77</v>
      </c>
      <c r="C44" s="27" t="s">
        <v>81</v>
      </c>
      <c r="D44" s="27" t="s">
        <v>82</v>
      </c>
      <c r="E44" s="31">
        <v>5.4999999999999997E-3</v>
      </c>
      <c r="F44" s="35">
        <v>309</v>
      </c>
      <c r="G44" s="35">
        <v>3.3145615446500399E-4</v>
      </c>
    </row>
    <row r="45" spans="1:7" x14ac:dyDescent="0.25">
      <c r="A45" s="27" t="s">
        <v>144</v>
      </c>
      <c r="B45" s="27" t="s">
        <v>132</v>
      </c>
      <c r="C45" s="27" t="s">
        <v>145</v>
      </c>
      <c r="D45" s="27" t="s">
        <v>145</v>
      </c>
      <c r="E45" s="31">
        <v>5.0730000000000003E-3</v>
      </c>
      <c r="F45" s="35">
        <v>285</v>
      </c>
      <c r="G45" s="35">
        <v>3.0571198712791599E-4</v>
      </c>
    </row>
    <row r="46" spans="1:7" x14ac:dyDescent="0.25">
      <c r="A46" s="27" t="s">
        <v>146</v>
      </c>
      <c r="B46" s="27" t="s">
        <v>88</v>
      </c>
      <c r="C46" s="27" t="s">
        <v>111</v>
      </c>
      <c r="D46" s="27" t="s">
        <v>63</v>
      </c>
      <c r="E46" s="31">
        <v>4.2900000000000004E-3</v>
      </c>
      <c r="F46" s="35">
        <v>241</v>
      </c>
      <c r="G46" s="35">
        <v>2.5851434700992199E-4</v>
      </c>
    </row>
    <row r="47" spans="1:7" x14ac:dyDescent="0.25">
      <c r="A47" s="27" t="s">
        <v>147</v>
      </c>
      <c r="B47" s="27" t="s">
        <v>102</v>
      </c>
      <c r="C47" s="27" t="s">
        <v>136</v>
      </c>
      <c r="D47" s="27" t="s">
        <v>136</v>
      </c>
      <c r="E47" s="31">
        <v>4.2360000000000002E-3</v>
      </c>
      <c r="F47" s="35">
        <v>238</v>
      </c>
      <c r="G47" s="35">
        <v>2.5529632609278598E-4</v>
      </c>
    </row>
    <row r="48" spans="1:7" x14ac:dyDescent="0.25">
      <c r="A48" s="27" t="s">
        <v>148</v>
      </c>
      <c r="B48" s="27" t="s">
        <v>80</v>
      </c>
      <c r="C48" s="27" t="s">
        <v>81</v>
      </c>
      <c r="D48" s="27" t="s">
        <v>82</v>
      </c>
      <c r="E48" s="31">
        <v>3.9519999999999998E-3</v>
      </c>
      <c r="F48" s="35">
        <v>222</v>
      </c>
      <c r="G48" s="35">
        <v>2.38133547868061E-4</v>
      </c>
    </row>
    <row r="49" spans="1:7" x14ac:dyDescent="0.25">
      <c r="A49" s="27" t="s">
        <v>149</v>
      </c>
      <c r="B49" s="27" t="s">
        <v>75</v>
      </c>
      <c r="C49" s="27" t="s">
        <v>78</v>
      </c>
      <c r="D49" s="27" t="s">
        <v>49</v>
      </c>
      <c r="E49" s="31">
        <v>3.934E-3</v>
      </c>
      <c r="F49" s="35">
        <v>221</v>
      </c>
      <c r="G49" s="35">
        <v>2.3706087422901601E-4</v>
      </c>
    </row>
    <row r="50" spans="1:7" x14ac:dyDescent="0.25">
      <c r="A50" s="27" t="s">
        <v>150</v>
      </c>
      <c r="B50" s="27" t="s">
        <v>80</v>
      </c>
      <c r="C50" s="27" t="s">
        <v>93</v>
      </c>
      <c r="D50" s="27" t="s">
        <v>94</v>
      </c>
      <c r="E50" s="31">
        <v>3.6489999999999999E-3</v>
      </c>
      <c r="F50" s="35">
        <v>205</v>
      </c>
      <c r="G50" s="35">
        <v>2.19898096004291E-4</v>
      </c>
    </row>
    <row r="51" spans="1:7" x14ac:dyDescent="0.25">
      <c r="A51" s="27" t="s">
        <v>151</v>
      </c>
      <c r="B51" s="27" t="s">
        <v>75</v>
      </c>
      <c r="C51" s="27" t="s">
        <v>86</v>
      </c>
      <c r="D51" s="27" t="s">
        <v>61</v>
      </c>
      <c r="E51" s="31">
        <v>3.4889999999999999E-3</v>
      </c>
      <c r="F51" s="35">
        <v>196</v>
      </c>
      <c r="G51" s="35">
        <v>2.1024403325288301E-4</v>
      </c>
    </row>
    <row r="52" spans="1:7" x14ac:dyDescent="0.25">
      <c r="A52" s="27" t="s">
        <v>152</v>
      </c>
      <c r="B52" s="27" t="s">
        <v>80</v>
      </c>
      <c r="C52" s="27" t="s">
        <v>128</v>
      </c>
      <c r="D52" s="27" t="s">
        <v>129</v>
      </c>
      <c r="E52" s="31">
        <v>3.4529999999999999E-3</v>
      </c>
      <c r="F52" s="35">
        <v>194</v>
      </c>
      <c r="G52" s="35">
        <v>2.0809868597479201E-4</v>
      </c>
    </row>
    <row r="53" spans="1:7" x14ac:dyDescent="0.25">
      <c r="A53" s="27" t="s">
        <v>153</v>
      </c>
      <c r="B53" s="27" t="s">
        <v>75</v>
      </c>
      <c r="C53" s="27" t="s">
        <v>74</v>
      </c>
      <c r="D53" s="27" t="s">
        <v>47</v>
      </c>
      <c r="E53" s="31">
        <v>3.418E-3</v>
      </c>
      <c r="F53" s="35">
        <v>192</v>
      </c>
      <c r="G53" s="35">
        <v>2.0595333869670199E-4</v>
      </c>
    </row>
    <row r="54" spans="1:7" x14ac:dyDescent="0.25">
      <c r="A54" s="27" t="s">
        <v>154</v>
      </c>
      <c r="B54" s="27" t="s">
        <v>155</v>
      </c>
      <c r="C54" s="27" t="s">
        <v>145</v>
      </c>
      <c r="D54" s="27" t="s">
        <v>145</v>
      </c>
      <c r="E54" s="31">
        <v>3.1150000000000001E-3</v>
      </c>
      <c r="F54" s="35">
        <v>175</v>
      </c>
      <c r="G54" s="35">
        <v>1.8771788683293099E-4</v>
      </c>
    </row>
    <row r="55" spans="1:7" x14ac:dyDescent="0.25">
      <c r="A55" s="27" t="s">
        <v>156</v>
      </c>
      <c r="B55" s="27" t="s">
        <v>117</v>
      </c>
      <c r="C55" s="27" t="s">
        <v>142</v>
      </c>
      <c r="D55" s="27" t="s">
        <v>142</v>
      </c>
      <c r="E55" s="31">
        <v>2.9550000000000002E-3</v>
      </c>
      <c r="F55" s="35">
        <v>166</v>
      </c>
      <c r="G55" s="35">
        <v>1.78063824081523E-4</v>
      </c>
    </row>
    <row r="56" spans="1:7" x14ac:dyDescent="0.25">
      <c r="A56" s="27" t="s">
        <v>157</v>
      </c>
      <c r="B56" s="27" t="s">
        <v>117</v>
      </c>
      <c r="C56" s="27" t="s">
        <v>118</v>
      </c>
      <c r="D56" s="27" t="s">
        <v>119</v>
      </c>
      <c r="E56" s="31">
        <v>2.8300000000000001E-3</v>
      </c>
      <c r="F56" s="35">
        <v>159</v>
      </c>
      <c r="G56" s="35">
        <v>1.70555108608206E-4</v>
      </c>
    </row>
    <row r="57" spans="1:7" x14ac:dyDescent="0.25">
      <c r="A57" s="27" t="s">
        <v>158</v>
      </c>
      <c r="B57" s="27" t="s">
        <v>73</v>
      </c>
      <c r="C57" s="27" t="s">
        <v>159</v>
      </c>
      <c r="D57" s="27" t="s">
        <v>159</v>
      </c>
      <c r="E57" s="31">
        <v>2.7230000000000002E-3</v>
      </c>
      <c r="F57" s="35">
        <v>153</v>
      </c>
      <c r="G57" s="35">
        <v>1.6411906677393399E-4</v>
      </c>
    </row>
    <row r="58" spans="1:7" x14ac:dyDescent="0.25">
      <c r="A58" s="27" t="s">
        <v>160</v>
      </c>
      <c r="B58" s="27" t="s">
        <v>102</v>
      </c>
      <c r="C58" s="27" t="s">
        <v>161</v>
      </c>
      <c r="D58" s="27" t="s">
        <v>161</v>
      </c>
      <c r="E58" s="31">
        <v>2.6700000000000001E-3</v>
      </c>
      <c r="F58" s="35">
        <v>150</v>
      </c>
      <c r="G58" s="35">
        <v>1.6090104585679801E-4</v>
      </c>
    </row>
    <row r="59" spans="1:7" x14ac:dyDescent="0.25">
      <c r="A59" s="27" t="s">
        <v>162</v>
      </c>
      <c r="B59" s="27" t="s">
        <v>75</v>
      </c>
      <c r="C59" s="27" t="s">
        <v>76</v>
      </c>
      <c r="D59" s="27" t="s">
        <v>51</v>
      </c>
      <c r="E59" s="31">
        <v>2.6340000000000001E-3</v>
      </c>
      <c r="F59" s="35">
        <v>148</v>
      </c>
      <c r="G59" s="35">
        <v>1.5875569857870699E-4</v>
      </c>
    </row>
    <row r="60" spans="1:7" x14ac:dyDescent="0.25">
      <c r="A60" s="27" t="s">
        <v>163</v>
      </c>
      <c r="B60" s="27" t="s">
        <v>117</v>
      </c>
      <c r="C60" s="27" t="s">
        <v>142</v>
      </c>
      <c r="D60" s="27" t="s">
        <v>142</v>
      </c>
      <c r="E60" s="31">
        <v>2.5630000000000002E-3</v>
      </c>
      <c r="F60" s="35">
        <v>144</v>
      </c>
      <c r="G60" s="35">
        <v>1.54465004022526E-4</v>
      </c>
    </row>
    <row r="61" spans="1:7" x14ac:dyDescent="0.25">
      <c r="A61" s="27" t="s">
        <v>164</v>
      </c>
      <c r="B61" s="27" t="s">
        <v>80</v>
      </c>
      <c r="C61" s="27" t="s">
        <v>114</v>
      </c>
      <c r="D61" s="27" t="s">
        <v>115</v>
      </c>
      <c r="E61" s="31">
        <v>2.5100000000000001E-3</v>
      </c>
      <c r="F61" s="35">
        <v>141</v>
      </c>
      <c r="G61" s="35">
        <v>1.5124698310538999E-4</v>
      </c>
    </row>
    <row r="62" spans="1:7" x14ac:dyDescent="0.25">
      <c r="A62" s="27" t="s">
        <v>165</v>
      </c>
      <c r="B62" s="27" t="s">
        <v>80</v>
      </c>
      <c r="C62" s="27" t="s">
        <v>106</v>
      </c>
      <c r="D62" s="27" t="s">
        <v>107</v>
      </c>
      <c r="E62" s="31">
        <v>2.4919999999999999E-3</v>
      </c>
      <c r="F62" s="35">
        <v>140</v>
      </c>
      <c r="G62" s="35">
        <v>1.5017430946634501E-4</v>
      </c>
    </row>
    <row r="63" spans="1:7" x14ac:dyDescent="0.25">
      <c r="A63" s="27" t="s">
        <v>166</v>
      </c>
      <c r="B63" s="27" t="s">
        <v>80</v>
      </c>
      <c r="C63" s="27" t="s">
        <v>106</v>
      </c>
      <c r="D63" s="27" t="s">
        <v>107</v>
      </c>
      <c r="E63" s="31">
        <v>2.4740000000000001E-3</v>
      </c>
      <c r="F63" s="35">
        <v>139</v>
      </c>
      <c r="G63" s="35">
        <v>1.491016358273E-4</v>
      </c>
    </row>
    <row r="64" spans="1:7" x14ac:dyDescent="0.25">
      <c r="A64" s="27" t="s">
        <v>167</v>
      </c>
      <c r="B64" s="27" t="s">
        <v>88</v>
      </c>
      <c r="C64" s="27" t="s">
        <v>168</v>
      </c>
      <c r="D64" s="27" t="s">
        <v>168</v>
      </c>
      <c r="E64" s="31">
        <v>2.421E-3</v>
      </c>
      <c r="F64" s="35">
        <v>136</v>
      </c>
      <c r="G64" s="35">
        <v>1.4588361491016399E-4</v>
      </c>
    </row>
    <row r="65" spans="1:7" x14ac:dyDescent="0.25">
      <c r="A65" s="27" t="s">
        <v>169</v>
      </c>
      <c r="B65" s="27" t="s">
        <v>80</v>
      </c>
      <c r="C65" s="27" t="s">
        <v>81</v>
      </c>
      <c r="D65" s="27" t="s">
        <v>82</v>
      </c>
      <c r="E65" s="31">
        <v>2.3500000000000001E-3</v>
      </c>
      <c r="F65" s="35">
        <v>132</v>
      </c>
      <c r="G65" s="35">
        <v>1.41592920353982E-4</v>
      </c>
    </row>
    <row r="66" spans="1:7" x14ac:dyDescent="0.25">
      <c r="A66" s="27" t="s">
        <v>170</v>
      </c>
      <c r="B66" s="27" t="s">
        <v>110</v>
      </c>
      <c r="C66" s="27" t="s">
        <v>168</v>
      </c>
      <c r="D66" s="27" t="s">
        <v>168</v>
      </c>
      <c r="E66" s="31">
        <v>2.3140000000000001E-3</v>
      </c>
      <c r="F66" s="35">
        <v>130</v>
      </c>
      <c r="G66" s="35">
        <v>1.3944757307589201E-4</v>
      </c>
    </row>
    <row r="67" spans="1:7" x14ac:dyDescent="0.25">
      <c r="A67" s="27" t="s">
        <v>171</v>
      </c>
      <c r="B67" s="27" t="s">
        <v>73</v>
      </c>
      <c r="C67" s="27" t="s">
        <v>172</v>
      </c>
      <c r="D67" s="27" t="s">
        <v>172</v>
      </c>
      <c r="E67" s="31">
        <v>2.2070000000000002E-3</v>
      </c>
      <c r="F67" s="35">
        <v>124</v>
      </c>
      <c r="G67" s="35">
        <v>1.3301153124161999E-4</v>
      </c>
    </row>
    <row r="68" spans="1:7" x14ac:dyDescent="0.25">
      <c r="A68" s="27" t="s">
        <v>173</v>
      </c>
      <c r="B68" s="27" t="s">
        <v>117</v>
      </c>
      <c r="C68" s="27" t="s">
        <v>174</v>
      </c>
      <c r="D68" s="27" t="s">
        <v>175</v>
      </c>
      <c r="E68" s="31">
        <v>2.0999999999999999E-3</v>
      </c>
      <c r="F68" s="35">
        <v>118</v>
      </c>
      <c r="G68" s="35">
        <v>1.2657548940734801E-4</v>
      </c>
    </row>
    <row r="69" spans="1:7" x14ac:dyDescent="0.25">
      <c r="A69" s="27" t="s">
        <v>176</v>
      </c>
      <c r="B69" s="27" t="s">
        <v>155</v>
      </c>
      <c r="C69" s="27" t="s">
        <v>145</v>
      </c>
      <c r="D69" s="27" t="s">
        <v>145</v>
      </c>
      <c r="E69" s="31">
        <v>2.065E-3</v>
      </c>
      <c r="F69" s="35">
        <v>116</v>
      </c>
      <c r="G69" s="35">
        <v>1.2443014212925701E-4</v>
      </c>
    </row>
    <row r="70" spans="1:7" x14ac:dyDescent="0.25">
      <c r="A70" s="27" t="s">
        <v>177</v>
      </c>
      <c r="B70" s="27" t="s">
        <v>73</v>
      </c>
      <c r="C70" s="27" t="s">
        <v>178</v>
      </c>
      <c r="D70" s="27" t="s">
        <v>178</v>
      </c>
      <c r="E70" s="31">
        <v>2.0470000000000002E-3</v>
      </c>
      <c r="F70" s="35">
        <v>115</v>
      </c>
      <c r="G70" s="35">
        <v>1.23357468490212E-4</v>
      </c>
    </row>
    <row r="71" spans="1:7" x14ac:dyDescent="0.25">
      <c r="A71" s="27" t="s">
        <v>179</v>
      </c>
      <c r="B71" s="27" t="s">
        <v>180</v>
      </c>
      <c r="C71" s="27" t="s">
        <v>181</v>
      </c>
      <c r="D71" s="27" t="s">
        <v>181</v>
      </c>
      <c r="E71" s="31">
        <v>1.869E-3</v>
      </c>
      <c r="F71" s="35">
        <v>105</v>
      </c>
      <c r="G71" s="35">
        <v>1.12630732099759E-4</v>
      </c>
    </row>
    <row r="72" spans="1:7" x14ac:dyDescent="0.25">
      <c r="A72" s="27" t="s">
        <v>182</v>
      </c>
      <c r="B72" s="27" t="s">
        <v>155</v>
      </c>
      <c r="C72" s="27" t="s">
        <v>145</v>
      </c>
      <c r="D72" s="27" t="s">
        <v>145</v>
      </c>
      <c r="E72" s="31">
        <v>1.7619999999999999E-3</v>
      </c>
      <c r="F72" s="35">
        <v>99</v>
      </c>
      <c r="G72" s="35">
        <v>1.06194690265487E-4</v>
      </c>
    </row>
    <row r="73" spans="1:7" x14ac:dyDescent="0.25">
      <c r="A73" s="27" t="s">
        <v>183</v>
      </c>
      <c r="B73" s="27" t="s">
        <v>75</v>
      </c>
      <c r="C73" s="27" t="s">
        <v>86</v>
      </c>
      <c r="D73" s="27" t="s">
        <v>61</v>
      </c>
      <c r="E73" s="31">
        <v>1.7440000000000001E-3</v>
      </c>
      <c r="F73" s="35">
        <v>98</v>
      </c>
      <c r="G73" s="35">
        <v>1.05122016626441E-4</v>
      </c>
    </row>
    <row r="74" spans="1:7" x14ac:dyDescent="0.25">
      <c r="A74" s="27" t="s">
        <v>184</v>
      </c>
      <c r="B74" s="27" t="s">
        <v>117</v>
      </c>
      <c r="C74" s="27" t="s">
        <v>106</v>
      </c>
      <c r="D74" s="27" t="s">
        <v>107</v>
      </c>
      <c r="E74" s="31">
        <v>1.709E-3</v>
      </c>
      <c r="F74" s="35">
        <v>96</v>
      </c>
      <c r="G74" s="35">
        <v>1.0297666934835099E-4</v>
      </c>
    </row>
    <row r="75" spans="1:7" x14ac:dyDescent="0.25">
      <c r="A75" s="27" t="s">
        <v>185</v>
      </c>
      <c r="B75" s="27" t="s">
        <v>88</v>
      </c>
      <c r="C75" s="27" t="s">
        <v>74</v>
      </c>
      <c r="D75" s="27" t="s">
        <v>47</v>
      </c>
      <c r="E75" s="31">
        <v>1.691E-3</v>
      </c>
      <c r="F75" s="35">
        <v>95</v>
      </c>
      <c r="G75" s="35">
        <v>1.01903995709305E-4</v>
      </c>
    </row>
    <row r="76" spans="1:7" x14ac:dyDescent="0.25">
      <c r="A76" s="27" t="s">
        <v>186</v>
      </c>
      <c r="B76" s="27" t="s">
        <v>180</v>
      </c>
      <c r="C76" s="27" t="s">
        <v>181</v>
      </c>
      <c r="D76" s="27" t="s">
        <v>181</v>
      </c>
      <c r="E76" s="31">
        <v>1.673E-3</v>
      </c>
      <c r="F76" s="35">
        <v>94</v>
      </c>
      <c r="G76" s="35">
        <v>1.0083132207026E-4</v>
      </c>
    </row>
    <row r="77" spans="1:7" x14ac:dyDescent="0.25">
      <c r="A77" s="27" t="s">
        <v>187</v>
      </c>
      <c r="B77" s="27" t="s">
        <v>117</v>
      </c>
      <c r="C77" s="27" t="s">
        <v>174</v>
      </c>
      <c r="D77" s="27" t="s">
        <v>175</v>
      </c>
      <c r="E77" s="31">
        <v>1.673E-3</v>
      </c>
      <c r="F77" s="35">
        <v>94</v>
      </c>
      <c r="G77" s="35">
        <v>1.0083132207026E-4</v>
      </c>
    </row>
    <row r="78" spans="1:7" x14ac:dyDescent="0.25">
      <c r="A78" s="27" t="s">
        <v>188</v>
      </c>
      <c r="B78" s="27" t="s">
        <v>73</v>
      </c>
      <c r="C78" s="27" t="s">
        <v>86</v>
      </c>
      <c r="D78" s="27" t="s">
        <v>61</v>
      </c>
      <c r="E78" s="31">
        <v>1.5659999999999999E-3</v>
      </c>
      <c r="F78" s="35">
        <v>88</v>
      </c>
      <c r="G78" s="35">
        <v>9.4395280235988203E-5</v>
      </c>
    </row>
    <row r="79" spans="1:7" x14ac:dyDescent="0.25">
      <c r="A79" s="27" t="s">
        <v>189</v>
      </c>
      <c r="B79" s="27" t="s">
        <v>73</v>
      </c>
      <c r="C79" s="27" t="s">
        <v>159</v>
      </c>
      <c r="D79" s="27" t="s">
        <v>159</v>
      </c>
      <c r="E79" s="31">
        <v>1.4599999999999999E-3</v>
      </c>
      <c r="F79" s="35">
        <v>82</v>
      </c>
      <c r="G79" s="35">
        <v>8.7959238401716299E-5</v>
      </c>
    </row>
    <row r="80" spans="1:7" x14ac:dyDescent="0.25">
      <c r="A80" s="27" t="s">
        <v>190</v>
      </c>
      <c r="B80" s="27" t="s">
        <v>191</v>
      </c>
      <c r="C80" s="27" t="s">
        <v>118</v>
      </c>
      <c r="D80" s="27" t="s">
        <v>119</v>
      </c>
      <c r="E80" s="31">
        <v>1.4059999999999999E-3</v>
      </c>
      <c r="F80" s="35">
        <v>79</v>
      </c>
      <c r="G80" s="35">
        <v>8.4741217484580306E-5</v>
      </c>
    </row>
    <row r="81" spans="1:7" x14ac:dyDescent="0.25">
      <c r="A81" s="27" t="s">
        <v>192</v>
      </c>
      <c r="B81" s="27" t="s">
        <v>80</v>
      </c>
      <c r="C81" s="27" t="s">
        <v>193</v>
      </c>
      <c r="D81" s="27" t="s">
        <v>193</v>
      </c>
      <c r="E81" s="31">
        <v>1.3879999999999999E-3</v>
      </c>
      <c r="F81" s="35">
        <v>78</v>
      </c>
      <c r="G81" s="35">
        <v>8.3668543845534998E-5</v>
      </c>
    </row>
    <row r="82" spans="1:7" x14ac:dyDescent="0.25">
      <c r="A82" s="27" t="s">
        <v>194</v>
      </c>
      <c r="B82" s="27" t="s">
        <v>75</v>
      </c>
      <c r="C82" s="27" t="s">
        <v>93</v>
      </c>
      <c r="D82" s="27" t="s">
        <v>94</v>
      </c>
      <c r="E82" s="31">
        <v>1.299E-3</v>
      </c>
      <c r="F82" s="35">
        <v>73</v>
      </c>
      <c r="G82" s="35">
        <v>7.8305175650308402E-5</v>
      </c>
    </row>
    <row r="83" spans="1:7" x14ac:dyDescent="0.25">
      <c r="A83" s="27" t="s">
        <v>195</v>
      </c>
      <c r="B83" s="27" t="s">
        <v>80</v>
      </c>
      <c r="C83" s="27" t="s">
        <v>196</v>
      </c>
      <c r="D83" s="27" t="s">
        <v>197</v>
      </c>
      <c r="E83" s="31">
        <v>1.2459999999999999E-3</v>
      </c>
      <c r="F83" s="35">
        <v>70</v>
      </c>
      <c r="G83" s="35">
        <v>7.5087154733172396E-5</v>
      </c>
    </row>
    <row r="84" spans="1:7" x14ac:dyDescent="0.25">
      <c r="A84" s="27" t="s">
        <v>198</v>
      </c>
      <c r="B84" s="27" t="s">
        <v>77</v>
      </c>
      <c r="C84" s="27" t="s">
        <v>139</v>
      </c>
      <c r="D84" s="27" t="s">
        <v>140</v>
      </c>
      <c r="E84" s="31">
        <v>1.2459999999999999E-3</v>
      </c>
      <c r="F84" s="35">
        <v>70</v>
      </c>
      <c r="G84" s="35">
        <v>7.5087154733172396E-5</v>
      </c>
    </row>
    <row r="85" spans="1:7" x14ac:dyDescent="0.25">
      <c r="A85" s="27" t="s">
        <v>199</v>
      </c>
      <c r="B85" s="27" t="s">
        <v>117</v>
      </c>
      <c r="C85" s="27" t="s">
        <v>118</v>
      </c>
      <c r="D85" s="27" t="s">
        <v>119</v>
      </c>
      <c r="E85" s="31">
        <v>1.193E-3</v>
      </c>
      <c r="F85" s="35">
        <v>67</v>
      </c>
      <c r="G85" s="35">
        <v>7.1869133816036498E-5</v>
      </c>
    </row>
    <row r="86" spans="1:7" x14ac:dyDescent="0.25">
      <c r="A86" s="27" t="s">
        <v>200</v>
      </c>
      <c r="B86" s="27" t="s">
        <v>110</v>
      </c>
      <c r="C86" s="27" t="s">
        <v>111</v>
      </c>
      <c r="D86" s="27" t="s">
        <v>63</v>
      </c>
      <c r="E86" s="31">
        <v>1.193E-3</v>
      </c>
      <c r="F86" s="35">
        <v>67</v>
      </c>
      <c r="G86" s="35">
        <v>7.1869133816036498E-5</v>
      </c>
    </row>
    <row r="87" spans="1:7" x14ac:dyDescent="0.25">
      <c r="A87" s="27" t="s">
        <v>201</v>
      </c>
      <c r="B87" s="27" t="s">
        <v>88</v>
      </c>
      <c r="C87" s="27" t="s">
        <v>159</v>
      </c>
      <c r="D87" s="27" t="s">
        <v>159</v>
      </c>
      <c r="E87" s="31">
        <v>1.193E-3</v>
      </c>
      <c r="F87" s="35">
        <v>67</v>
      </c>
      <c r="G87" s="35">
        <v>7.1869133816036498E-5</v>
      </c>
    </row>
    <row r="88" spans="1:7" x14ac:dyDescent="0.25">
      <c r="A88" s="27" t="s">
        <v>202</v>
      </c>
      <c r="B88" s="27" t="s">
        <v>77</v>
      </c>
      <c r="C88" s="27" t="s">
        <v>196</v>
      </c>
      <c r="D88" s="27" t="s">
        <v>197</v>
      </c>
      <c r="E88" s="31">
        <v>1.139E-3</v>
      </c>
      <c r="F88" s="35">
        <v>64</v>
      </c>
      <c r="G88" s="35">
        <v>6.8651112898900505E-5</v>
      </c>
    </row>
    <row r="89" spans="1:7" x14ac:dyDescent="0.25">
      <c r="A89" s="27" t="s">
        <v>203</v>
      </c>
      <c r="B89" s="27" t="s">
        <v>80</v>
      </c>
      <c r="C89" s="27" t="s">
        <v>139</v>
      </c>
      <c r="D89" s="27" t="s">
        <v>140</v>
      </c>
      <c r="E89" s="31">
        <v>1.121E-3</v>
      </c>
      <c r="F89" s="35">
        <v>63</v>
      </c>
      <c r="G89" s="35">
        <v>6.7578439259855197E-5</v>
      </c>
    </row>
    <row r="90" spans="1:7" x14ac:dyDescent="0.25">
      <c r="A90" s="27" t="s">
        <v>204</v>
      </c>
      <c r="B90" s="27" t="s">
        <v>102</v>
      </c>
      <c r="C90" s="27" t="s">
        <v>205</v>
      </c>
      <c r="D90" s="27" t="s">
        <v>205</v>
      </c>
      <c r="E90" s="31">
        <v>1.1039999999999999E-3</v>
      </c>
      <c r="F90" s="35">
        <v>62</v>
      </c>
      <c r="G90" s="35">
        <v>6.6505765620809902E-5</v>
      </c>
    </row>
    <row r="91" spans="1:7" x14ac:dyDescent="0.25">
      <c r="A91" s="27" t="s">
        <v>206</v>
      </c>
      <c r="B91" s="27" t="s">
        <v>88</v>
      </c>
      <c r="C91" s="27" t="s">
        <v>111</v>
      </c>
      <c r="D91" s="27" t="s">
        <v>63</v>
      </c>
      <c r="E91" s="31">
        <v>1.1039999999999999E-3</v>
      </c>
      <c r="F91" s="35">
        <v>62</v>
      </c>
      <c r="G91" s="35">
        <v>6.6505765620809902E-5</v>
      </c>
    </row>
    <row r="92" spans="1:7" x14ac:dyDescent="0.25">
      <c r="A92" s="27" t="s">
        <v>207</v>
      </c>
      <c r="B92" s="27" t="s">
        <v>80</v>
      </c>
      <c r="C92" s="27" t="s">
        <v>81</v>
      </c>
      <c r="D92" s="27" t="s">
        <v>82</v>
      </c>
      <c r="E92" s="31">
        <v>1.1039999999999999E-3</v>
      </c>
      <c r="F92" s="35">
        <v>62</v>
      </c>
      <c r="G92" s="35">
        <v>6.6505765620809902E-5</v>
      </c>
    </row>
    <row r="93" spans="1:7" x14ac:dyDescent="0.25">
      <c r="A93" s="27" t="s">
        <v>208</v>
      </c>
      <c r="B93" s="27" t="s">
        <v>110</v>
      </c>
      <c r="C93" s="27" t="s">
        <v>209</v>
      </c>
      <c r="D93" s="27" t="s">
        <v>209</v>
      </c>
      <c r="E93" s="31">
        <v>1.0679999999999999E-3</v>
      </c>
      <c r="F93" s="35">
        <v>60</v>
      </c>
      <c r="G93" s="35">
        <v>6.4360418342719204E-5</v>
      </c>
    </row>
    <row r="94" spans="1:7" x14ac:dyDescent="0.25">
      <c r="A94" s="27" t="s">
        <v>210</v>
      </c>
      <c r="B94" s="27" t="s">
        <v>155</v>
      </c>
      <c r="C94" s="27" t="s">
        <v>209</v>
      </c>
      <c r="D94" s="27" t="s">
        <v>209</v>
      </c>
      <c r="E94" s="31">
        <v>1.0499999999999999E-3</v>
      </c>
      <c r="F94" s="35">
        <v>59</v>
      </c>
      <c r="G94" s="35">
        <v>6.3287744703673896E-5</v>
      </c>
    </row>
    <row r="95" spans="1:7" x14ac:dyDescent="0.25">
      <c r="A95" s="27" t="s">
        <v>211</v>
      </c>
      <c r="B95" s="27" t="s">
        <v>88</v>
      </c>
      <c r="C95" s="27" t="s">
        <v>209</v>
      </c>
      <c r="D95" s="27" t="s">
        <v>209</v>
      </c>
      <c r="E95" s="31">
        <v>1.0150000000000001E-3</v>
      </c>
      <c r="F95" s="35">
        <v>57</v>
      </c>
      <c r="G95" s="35">
        <v>6.1142397425583306E-5</v>
      </c>
    </row>
    <row r="96" spans="1:7" x14ac:dyDescent="0.25">
      <c r="A96" s="27" t="s">
        <v>212</v>
      </c>
      <c r="B96" s="27" t="s">
        <v>132</v>
      </c>
      <c r="C96" s="27" t="s">
        <v>174</v>
      </c>
      <c r="D96" s="27" t="s">
        <v>175</v>
      </c>
      <c r="E96" s="31">
        <v>9.6100000000000005E-4</v>
      </c>
      <c r="F96" s="35">
        <v>54</v>
      </c>
      <c r="G96" s="35">
        <v>5.79243765084473E-5</v>
      </c>
    </row>
    <row r="97" spans="1:7" x14ac:dyDescent="0.25">
      <c r="A97" s="27" t="s">
        <v>213</v>
      </c>
      <c r="B97" s="27" t="s">
        <v>117</v>
      </c>
      <c r="C97" s="27" t="s">
        <v>118</v>
      </c>
      <c r="D97" s="27" t="s">
        <v>119</v>
      </c>
      <c r="E97" s="31">
        <v>9.6100000000000005E-4</v>
      </c>
      <c r="F97" s="35">
        <v>54</v>
      </c>
      <c r="G97" s="35">
        <v>5.79243765084473E-5</v>
      </c>
    </row>
    <row r="98" spans="1:7" x14ac:dyDescent="0.25">
      <c r="A98" s="27" t="s">
        <v>214</v>
      </c>
      <c r="B98" s="27" t="s">
        <v>215</v>
      </c>
      <c r="C98" s="27" t="s">
        <v>74</v>
      </c>
      <c r="D98" s="27" t="s">
        <v>47</v>
      </c>
      <c r="E98" s="31">
        <v>9.2599999999999996E-4</v>
      </c>
      <c r="F98" s="35">
        <v>52</v>
      </c>
      <c r="G98" s="35">
        <v>5.5779029230356697E-5</v>
      </c>
    </row>
    <row r="99" spans="1:7" x14ac:dyDescent="0.25">
      <c r="A99" s="27" t="s">
        <v>216</v>
      </c>
      <c r="B99" s="27" t="s">
        <v>77</v>
      </c>
      <c r="C99" s="27" t="s">
        <v>89</v>
      </c>
      <c r="D99" s="27" t="s">
        <v>90</v>
      </c>
      <c r="E99" s="31">
        <v>9.2599999999999996E-4</v>
      </c>
      <c r="F99" s="35">
        <v>52</v>
      </c>
      <c r="G99" s="35">
        <v>5.5779029230356697E-5</v>
      </c>
    </row>
    <row r="100" spans="1:7" x14ac:dyDescent="0.25">
      <c r="A100" s="27" t="s">
        <v>217</v>
      </c>
      <c r="B100" s="27" t="s">
        <v>218</v>
      </c>
      <c r="C100" s="27" t="s">
        <v>76</v>
      </c>
      <c r="D100" s="27" t="s">
        <v>51</v>
      </c>
      <c r="E100" s="31">
        <v>8.7200000000000005E-4</v>
      </c>
      <c r="F100" s="35">
        <v>49</v>
      </c>
      <c r="G100" s="35">
        <v>5.2561008313220697E-5</v>
      </c>
    </row>
    <row r="101" spans="1:7" x14ac:dyDescent="0.25">
      <c r="A101" s="27" t="s">
        <v>219</v>
      </c>
      <c r="B101" s="27" t="s">
        <v>102</v>
      </c>
      <c r="C101" s="27" t="s">
        <v>220</v>
      </c>
      <c r="D101" s="27" t="s">
        <v>220</v>
      </c>
      <c r="E101" s="31">
        <v>8.7200000000000005E-4</v>
      </c>
      <c r="F101" s="35">
        <v>49</v>
      </c>
      <c r="G101" s="35">
        <v>5.2561008313220697E-5</v>
      </c>
    </row>
    <row r="102" spans="1:7" x14ac:dyDescent="0.25">
      <c r="A102" s="27" t="s">
        <v>221</v>
      </c>
      <c r="B102" s="27" t="s">
        <v>191</v>
      </c>
      <c r="C102" s="27" t="s">
        <v>174</v>
      </c>
      <c r="D102" s="27" t="s">
        <v>175</v>
      </c>
      <c r="E102" s="31">
        <v>8.5400000000000005E-4</v>
      </c>
      <c r="F102" s="35">
        <v>48</v>
      </c>
      <c r="G102" s="35">
        <v>5.1488334674175403E-5</v>
      </c>
    </row>
    <row r="103" spans="1:7" x14ac:dyDescent="0.25">
      <c r="A103" s="27" t="s">
        <v>222</v>
      </c>
      <c r="B103" s="27" t="s">
        <v>180</v>
      </c>
      <c r="C103" s="27" t="s">
        <v>223</v>
      </c>
      <c r="D103" s="27" t="s">
        <v>223</v>
      </c>
      <c r="E103" s="31">
        <v>8.5400000000000005E-4</v>
      </c>
      <c r="F103" s="35">
        <v>48</v>
      </c>
      <c r="G103" s="35">
        <v>5.1488334674175403E-5</v>
      </c>
    </row>
    <row r="104" spans="1:7" x14ac:dyDescent="0.25">
      <c r="A104" s="27" t="s">
        <v>224</v>
      </c>
      <c r="B104" s="27" t="s">
        <v>80</v>
      </c>
      <c r="C104" s="27" t="s">
        <v>81</v>
      </c>
      <c r="D104" s="27" t="s">
        <v>82</v>
      </c>
      <c r="E104" s="31">
        <v>8.0099999999999995E-4</v>
      </c>
      <c r="F104" s="35">
        <v>45</v>
      </c>
      <c r="G104" s="35">
        <v>4.8270313757039403E-5</v>
      </c>
    </row>
    <row r="105" spans="1:7" x14ac:dyDescent="0.25">
      <c r="A105" s="27" t="s">
        <v>225</v>
      </c>
      <c r="C105" s="27" t="s">
        <v>145</v>
      </c>
      <c r="D105" s="27" t="s">
        <v>145</v>
      </c>
      <c r="E105" s="31">
        <v>7.8299999999999995E-4</v>
      </c>
      <c r="F105" s="35">
        <v>44</v>
      </c>
      <c r="G105" s="35">
        <v>4.7197640117994102E-5</v>
      </c>
    </row>
    <row r="106" spans="1:7" x14ac:dyDescent="0.25">
      <c r="A106" s="27" t="s">
        <v>226</v>
      </c>
      <c r="B106" s="27" t="s">
        <v>155</v>
      </c>
      <c r="C106" s="27" t="s">
        <v>223</v>
      </c>
      <c r="D106" s="27" t="s">
        <v>223</v>
      </c>
      <c r="E106" s="31">
        <v>7.8299999999999995E-4</v>
      </c>
      <c r="F106" s="35">
        <v>44</v>
      </c>
      <c r="G106" s="35">
        <v>4.7197640117994102E-5</v>
      </c>
    </row>
    <row r="107" spans="1:7" x14ac:dyDescent="0.25">
      <c r="A107" s="27" t="s">
        <v>227</v>
      </c>
      <c r="B107" s="27" t="s">
        <v>102</v>
      </c>
      <c r="C107" s="27" t="s">
        <v>136</v>
      </c>
      <c r="D107" s="27" t="s">
        <v>136</v>
      </c>
      <c r="E107" s="31">
        <v>7.8299999999999995E-4</v>
      </c>
      <c r="F107" s="35">
        <v>44</v>
      </c>
      <c r="G107" s="35">
        <v>4.7197640117994102E-5</v>
      </c>
    </row>
    <row r="108" spans="1:7" x14ac:dyDescent="0.25">
      <c r="A108" s="27" t="s">
        <v>228</v>
      </c>
      <c r="B108" s="27" t="s">
        <v>80</v>
      </c>
      <c r="C108" s="27" t="s">
        <v>93</v>
      </c>
      <c r="D108" s="27" t="s">
        <v>94</v>
      </c>
      <c r="E108" s="31">
        <v>7.4799999999999997E-4</v>
      </c>
      <c r="F108" s="35">
        <v>42</v>
      </c>
      <c r="G108" s="35">
        <v>4.5052292839903498E-5</v>
      </c>
    </row>
    <row r="109" spans="1:7" x14ac:dyDescent="0.25">
      <c r="A109" s="27" t="s">
        <v>229</v>
      </c>
      <c r="B109" s="27" t="s">
        <v>77</v>
      </c>
      <c r="C109" s="27" t="s">
        <v>139</v>
      </c>
      <c r="D109" s="27" t="s">
        <v>140</v>
      </c>
      <c r="E109" s="31">
        <v>7.2999999999999996E-4</v>
      </c>
      <c r="F109" s="35">
        <v>41</v>
      </c>
      <c r="G109" s="35">
        <v>4.3979619200858102E-5</v>
      </c>
    </row>
    <row r="110" spans="1:7" x14ac:dyDescent="0.25">
      <c r="A110" s="27" t="s">
        <v>230</v>
      </c>
      <c r="B110" s="27" t="s">
        <v>80</v>
      </c>
      <c r="C110" s="27" t="s">
        <v>231</v>
      </c>
      <c r="D110" s="27" t="s">
        <v>232</v>
      </c>
      <c r="E110" s="31">
        <v>7.1199999999999996E-4</v>
      </c>
      <c r="F110" s="35">
        <v>40</v>
      </c>
      <c r="G110" s="35">
        <v>4.29069455618128E-5</v>
      </c>
    </row>
    <row r="111" spans="1:7" x14ac:dyDescent="0.25">
      <c r="A111" s="27" t="s">
        <v>233</v>
      </c>
      <c r="B111" s="27" t="s">
        <v>110</v>
      </c>
      <c r="C111" s="27" t="s">
        <v>111</v>
      </c>
      <c r="D111" s="27" t="s">
        <v>63</v>
      </c>
      <c r="E111" s="31">
        <v>6.9399999999999996E-4</v>
      </c>
      <c r="F111" s="35">
        <v>39</v>
      </c>
      <c r="G111" s="35">
        <v>4.1834271922767499E-5</v>
      </c>
    </row>
    <row r="112" spans="1:7" x14ac:dyDescent="0.25">
      <c r="A112" s="27" t="s">
        <v>234</v>
      </c>
      <c r="B112" s="27" t="s">
        <v>117</v>
      </c>
      <c r="C112" s="27" t="s">
        <v>118</v>
      </c>
      <c r="D112" s="27" t="s">
        <v>119</v>
      </c>
      <c r="E112" s="31">
        <v>6.5899999999999997E-4</v>
      </c>
      <c r="F112" s="35">
        <v>37</v>
      </c>
      <c r="G112" s="35">
        <v>3.9688924644676801E-5</v>
      </c>
    </row>
    <row r="113" spans="1:7" x14ac:dyDescent="0.25">
      <c r="A113" s="27" t="s">
        <v>235</v>
      </c>
      <c r="B113" s="27" t="s">
        <v>73</v>
      </c>
      <c r="C113" s="27" t="s">
        <v>236</v>
      </c>
      <c r="D113" s="27" t="s">
        <v>236</v>
      </c>
      <c r="E113" s="31">
        <v>6.5899999999999997E-4</v>
      </c>
      <c r="F113" s="35">
        <v>37</v>
      </c>
      <c r="G113" s="35">
        <v>3.9688924644676801E-5</v>
      </c>
    </row>
    <row r="114" spans="1:7" x14ac:dyDescent="0.25">
      <c r="A114" s="27" t="s">
        <v>237</v>
      </c>
      <c r="C114" s="27" t="s">
        <v>128</v>
      </c>
      <c r="D114" s="27" t="s">
        <v>129</v>
      </c>
      <c r="E114" s="31">
        <v>6.2299999999999996E-4</v>
      </c>
      <c r="F114" s="35">
        <v>35</v>
      </c>
      <c r="G114" s="35">
        <v>3.7543577366586198E-5</v>
      </c>
    </row>
    <row r="115" spans="1:7" x14ac:dyDescent="0.25">
      <c r="A115" s="27" t="s">
        <v>238</v>
      </c>
      <c r="B115" s="27" t="s">
        <v>102</v>
      </c>
      <c r="C115" s="27" t="s">
        <v>220</v>
      </c>
      <c r="D115" s="27" t="s">
        <v>220</v>
      </c>
      <c r="E115" s="31">
        <v>6.0499999999999996E-4</v>
      </c>
      <c r="F115" s="35">
        <v>34</v>
      </c>
      <c r="G115" s="35">
        <v>3.6470903727540903E-5</v>
      </c>
    </row>
    <row r="116" spans="1:7" x14ac:dyDescent="0.25">
      <c r="A116" s="27" t="s">
        <v>239</v>
      </c>
      <c r="B116" s="27" t="s">
        <v>110</v>
      </c>
      <c r="C116" s="27" t="s">
        <v>91</v>
      </c>
      <c r="D116" s="27" t="s">
        <v>65</v>
      </c>
      <c r="E116" s="31">
        <v>6.0499999999999996E-4</v>
      </c>
      <c r="F116" s="35">
        <v>34</v>
      </c>
      <c r="G116" s="35">
        <v>3.6470903727540903E-5</v>
      </c>
    </row>
    <row r="117" spans="1:7" x14ac:dyDescent="0.25">
      <c r="A117" s="27" t="s">
        <v>240</v>
      </c>
      <c r="B117" s="27" t="s">
        <v>80</v>
      </c>
      <c r="C117" s="27" t="s">
        <v>196</v>
      </c>
      <c r="D117" s="27" t="s">
        <v>197</v>
      </c>
      <c r="E117" s="31">
        <v>6.0499999999999996E-4</v>
      </c>
      <c r="F117" s="35">
        <v>34</v>
      </c>
      <c r="G117" s="35">
        <v>3.6470903727540903E-5</v>
      </c>
    </row>
    <row r="118" spans="1:7" x14ac:dyDescent="0.25">
      <c r="A118" s="27" t="s">
        <v>241</v>
      </c>
      <c r="B118" s="27" t="s">
        <v>73</v>
      </c>
      <c r="C118" s="27" t="s">
        <v>205</v>
      </c>
      <c r="D118" s="27" t="s">
        <v>205</v>
      </c>
      <c r="E118" s="31">
        <v>5.8699999999999996E-4</v>
      </c>
      <c r="F118" s="35">
        <v>33</v>
      </c>
      <c r="G118" s="35">
        <v>3.5398230088495602E-5</v>
      </c>
    </row>
    <row r="119" spans="1:7" x14ac:dyDescent="0.25">
      <c r="A119" s="27" t="s">
        <v>242</v>
      </c>
      <c r="B119" s="27" t="s">
        <v>88</v>
      </c>
      <c r="C119" s="27" t="s">
        <v>168</v>
      </c>
      <c r="D119" s="27" t="s">
        <v>168</v>
      </c>
      <c r="E119" s="31">
        <v>5.8699999999999996E-4</v>
      </c>
      <c r="F119" s="35">
        <v>33</v>
      </c>
      <c r="G119" s="35">
        <v>3.5398230088495602E-5</v>
      </c>
    </row>
    <row r="120" spans="1:7" x14ac:dyDescent="0.25">
      <c r="A120" s="27" t="s">
        <v>243</v>
      </c>
      <c r="B120" s="27" t="s">
        <v>88</v>
      </c>
      <c r="C120" s="27" t="s">
        <v>236</v>
      </c>
      <c r="D120" s="27" t="s">
        <v>236</v>
      </c>
      <c r="E120" s="31">
        <v>4.9799999999999996E-4</v>
      </c>
      <c r="F120" s="35">
        <v>28</v>
      </c>
      <c r="G120" s="35">
        <v>3.0034861893268999E-5</v>
      </c>
    </row>
    <row r="121" spans="1:7" x14ac:dyDescent="0.25">
      <c r="A121" s="27" t="s">
        <v>244</v>
      </c>
      <c r="B121" s="27" t="s">
        <v>80</v>
      </c>
      <c r="C121" s="27" t="s">
        <v>114</v>
      </c>
      <c r="D121" s="27" t="s">
        <v>115</v>
      </c>
      <c r="E121" s="31">
        <v>4.9799999999999996E-4</v>
      </c>
      <c r="F121" s="35">
        <v>28</v>
      </c>
      <c r="G121" s="35">
        <v>3.0034861893268999E-5</v>
      </c>
    </row>
    <row r="122" spans="1:7" x14ac:dyDescent="0.25">
      <c r="A122" s="27" t="s">
        <v>245</v>
      </c>
      <c r="B122" s="27" t="s">
        <v>191</v>
      </c>
      <c r="C122" s="27" t="s">
        <v>118</v>
      </c>
      <c r="D122" s="27" t="s">
        <v>119</v>
      </c>
      <c r="E122" s="31">
        <v>4.8099999999999998E-4</v>
      </c>
      <c r="F122" s="35">
        <v>27</v>
      </c>
      <c r="G122" s="35">
        <v>2.8962188254223701E-5</v>
      </c>
    </row>
    <row r="123" spans="1:7" x14ac:dyDescent="0.25">
      <c r="A123" s="27" t="s">
        <v>246</v>
      </c>
      <c r="B123" s="27" t="s">
        <v>117</v>
      </c>
      <c r="C123" s="27" t="s">
        <v>220</v>
      </c>
      <c r="D123" s="27" t="s">
        <v>220</v>
      </c>
      <c r="E123" s="31">
        <v>4.6299999999999998E-4</v>
      </c>
      <c r="F123" s="35">
        <v>26</v>
      </c>
      <c r="G123" s="35">
        <v>2.7889514615178301E-5</v>
      </c>
    </row>
    <row r="124" spans="1:7" x14ac:dyDescent="0.25">
      <c r="A124" s="27" t="s">
        <v>247</v>
      </c>
      <c r="B124" s="27" t="s">
        <v>80</v>
      </c>
      <c r="C124" s="27" t="s">
        <v>93</v>
      </c>
      <c r="D124" s="27" t="s">
        <v>94</v>
      </c>
      <c r="E124" s="31">
        <v>4.6299999999999998E-4</v>
      </c>
      <c r="F124" s="35">
        <v>26</v>
      </c>
      <c r="G124" s="35">
        <v>2.7889514615178301E-5</v>
      </c>
    </row>
    <row r="125" spans="1:7" x14ac:dyDescent="0.25">
      <c r="A125" s="27" t="s">
        <v>248</v>
      </c>
      <c r="B125" s="27" t="s">
        <v>215</v>
      </c>
      <c r="C125" s="27" t="s">
        <v>91</v>
      </c>
      <c r="D125" s="27" t="s">
        <v>65</v>
      </c>
      <c r="E125" s="31">
        <v>4.4499999999999997E-4</v>
      </c>
      <c r="F125" s="35">
        <v>25</v>
      </c>
      <c r="G125" s="35">
        <v>2.6816840976132999E-5</v>
      </c>
    </row>
    <row r="126" spans="1:7" x14ac:dyDescent="0.25">
      <c r="A126" s="27" t="s">
        <v>249</v>
      </c>
      <c r="B126" s="27" t="s">
        <v>80</v>
      </c>
      <c r="C126" s="27" t="s">
        <v>81</v>
      </c>
      <c r="D126" s="27" t="s">
        <v>82</v>
      </c>
      <c r="E126" s="31">
        <v>4.4499999999999997E-4</v>
      </c>
      <c r="F126" s="35">
        <v>25</v>
      </c>
      <c r="G126" s="35">
        <v>2.6816840976132999E-5</v>
      </c>
    </row>
    <row r="127" spans="1:7" x14ac:dyDescent="0.25">
      <c r="A127" s="27" t="s">
        <v>250</v>
      </c>
      <c r="B127" s="27" t="s">
        <v>77</v>
      </c>
      <c r="C127" s="27" t="s">
        <v>81</v>
      </c>
      <c r="D127" s="27" t="s">
        <v>82</v>
      </c>
      <c r="E127" s="31">
        <v>4.4499999999999997E-4</v>
      </c>
      <c r="F127" s="35">
        <v>25</v>
      </c>
      <c r="G127" s="35">
        <v>2.6816840976132999E-5</v>
      </c>
    </row>
    <row r="128" spans="1:7" x14ac:dyDescent="0.25">
      <c r="A128" s="27" t="s">
        <v>251</v>
      </c>
      <c r="B128" s="27" t="s">
        <v>88</v>
      </c>
      <c r="C128" s="27" t="s">
        <v>252</v>
      </c>
      <c r="D128" s="27" t="s">
        <v>252</v>
      </c>
      <c r="E128" s="31">
        <v>4.2700000000000002E-4</v>
      </c>
      <c r="F128" s="35">
        <v>24</v>
      </c>
      <c r="G128" s="35">
        <v>2.5744167337087701E-5</v>
      </c>
    </row>
    <row r="129" spans="1:7" x14ac:dyDescent="0.25">
      <c r="A129" s="27" t="s">
        <v>253</v>
      </c>
      <c r="B129" s="27" t="s">
        <v>191</v>
      </c>
      <c r="C129" s="27" t="s">
        <v>174</v>
      </c>
      <c r="D129" s="27" t="s">
        <v>175</v>
      </c>
      <c r="E129" s="31">
        <v>4.0900000000000002E-4</v>
      </c>
      <c r="F129" s="35">
        <v>23</v>
      </c>
      <c r="G129" s="35">
        <v>2.46714936980424E-5</v>
      </c>
    </row>
    <row r="130" spans="1:7" x14ac:dyDescent="0.25">
      <c r="A130" s="27" t="s">
        <v>254</v>
      </c>
      <c r="B130" s="27" t="s">
        <v>110</v>
      </c>
      <c r="C130" s="27" t="s">
        <v>122</v>
      </c>
      <c r="D130" s="27" t="s">
        <v>122</v>
      </c>
      <c r="E130" s="31">
        <v>4.0900000000000002E-4</v>
      </c>
      <c r="F130" s="35">
        <v>23</v>
      </c>
      <c r="G130" s="35">
        <v>2.46714936980424E-5</v>
      </c>
    </row>
    <row r="131" spans="1:7" x14ac:dyDescent="0.25">
      <c r="A131" s="27" t="s">
        <v>255</v>
      </c>
      <c r="B131" s="27" t="s">
        <v>73</v>
      </c>
      <c r="C131" s="27" t="s">
        <v>236</v>
      </c>
      <c r="D131" s="27" t="s">
        <v>236</v>
      </c>
      <c r="E131" s="31">
        <v>4.0900000000000002E-4</v>
      </c>
      <c r="F131" s="35">
        <v>23</v>
      </c>
      <c r="G131" s="35">
        <v>2.46714936980424E-5</v>
      </c>
    </row>
    <row r="132" spans="1:7" x14ac:dyDescent="0.25">
      <c r="A132" s="27" t="s">
        <v>256</v>
      </c>
      <c r="B132" s="27" t="s">
        <v>75</v>
      </c>
      <c r="C132" s="27" t="s">
        <v>83</v>
      </c>
      <c r="D132" s="27" t="s">
        <v>55</v>
      </c>
      <c r="E132" s="31">
        <v>3.7399999999999998E-4</v>
      </c>
      <c r="F132" s="35">
        <v>21</v>
      </c>
      <c r="G132" s="35">
        <v>2.2526146419951698E-5</v>
      </c>
    </row>
    <row r="133" spans="1:7" x14ac:dyDescent="0.25">
      <c r="A133" s="27" t="s">
        <v>257</v>
      </c>
      <c r="B133" s="27" t="s">
        <v>75</v>
      </c>
      <c r="C133" s="27" t="s">
        <v>76</v>
      </c>
      <c r="D133" s="27" t="s">
        <v>51</v>
      </c>
      <c r="E133" s="31">
        <v>3.7399999999999998E-4</v>
      </c>
      <c r="F133" s="35">
        <v>21</v>
      </c>
      <c r="G133" s="35">
        <v>2.2526146419951698E-5</v>
      </c>
    </row>
    <row r="134" spans="1:7" x14ac:dyDescent="0.25">
      <c r="A134" s="27" t="s">
        <v>258</v>
      </c>
      <c r="B134" s="27" t="s">
        <v>80</v>
      </c>
      <c r="C134" s="27" t="s">
        <v>139</v>
      </c>
      <c r="D134" s="27" t="s">
        <v>140</v>
      </c>
      <c r="E134" s="31">
        <v>3.5599999999999998E-4</v>
      </c>
      <c r="F134" s="35">
        <v>20</v>
      </c>
      <c r="G134" s="35">
        <v>2.14534727809064E-5</v>
      </c>
    </row>
    <row r="135" spans="1:7" x14ac:dyDescent="0.25">
      <c r="A135" s="27" t="s">
        <v>259</v>
      </c>
      <c r="B135" s="27" t="s">
        <v>191</v>
      </c>
      <c r="C135" s="27" t="s">
        <v>118</v>
      </c>
      <c r="D135" s="27" t="s">
        <v>119</v>
      </c>
      <c r="E135" s="31">
        <v>3.3799999999999998E-4</v>
      </c>
      <c r="F135" s="35">
        <v>19</v>
      </c>
      <c r="G135" s="35">
        <v>2.0380799141861099E-5</v>
      </c>
    </row>
    <row r="136" spans="1:7" x14ac:dyDescent="0.25">
      <c r="A136" s="27" t="s">
        <v>260</v>
      </c>
      <c r="B136" s="27" t="s">
        <v>110</v>
      </c>
      <c r="C136" s="27" t="s">
        <v>111</v>
      </c>
      <c r="D136" s="27" t="s">
        <v>63</v>
      </c>
      <c r="E136" s="31">
        <v>3.2000000000000003E-4</v>
      </c>
      <c r="F136" s="35">
        <v>18</v>
      </c>
      <c r="G136" s="35">
        <v>1.9308125502815801E-5</v>
      </c>
    </row>
    <row r="137" spans="1:7" x14ac:dyDescent="0.25">
      <c r="A137" s="27" t="s">
        <v>261</v>
      </c>
      <c r="B137" s="27" t="s">
        <v>80</v>
      </c>
      <c r="C137" s="27" t="s">
        <v>81</v>
      </c>
      <c r="D137" s="27" t="s">
        <v>82</v>
      </c>
      <c r="E137" s="31">
        <v>3.0299999999999999E-4</v>
      </c>
      <c r="F137" s="35">
        <v>17</v>
      </c>
      <c r="G137" s="35">
        <v>1.8235451863770401E-5</v>
      </c>
    </row>
    <row r="138" spans="1:7" x14ac:dyDescent="0.25">
      <c r="A138" s="27" t="s">
        <v>262</v>
      </c>
      <c r="B138" s="27" t="s">
        <v>80</v>
      </c>
      <c r="C138" s="27" t="s">
        <v>231</v>
      </c>
      <c r="D138" s="27" t="s">
        <v>232</v>
      </c>
      <c r="E138" s="31">
        <v>3.0299999999999999E-4</v>
      </c>
      <c r="F138" s="35">
        <v>17</v>
      </c>
      <c r="G138" s="35">
        <v>1.8235451863770401E-5</v>
      </c>
    </row>
    <row r="139" spans="1:7" x14ac:dyDescent="0.25">
      <c r="A139" s="27" t="s">
        <v>263</v>
      </c>
      <c r="B139" s="27" t="s">
        <v>88</v>
      </c>
      <c r="C139" s="27" t="s">
        <v>209</v>
      </c>
      <c r="D139" s="27" t="s">
        <v>209</v>
      </c>
      <c r="E139" s="31">
        <v>2.8499999999999999E-4</v>
      </c>
      <c r="F139" s="35">
        <v>16</v>
      </c>
      <c r="G139" s="35">
        <v>1.7162778224725099E-5</v>
      </c>
    </row>
    <row r="140" spans="1:7" x14ac:dyDescent="0.25">
      <c r="A140" s="27" t="s">
        <v>264</v>
      </c>
      <c r="B140" s="27" t="s">
        <v>80</v>
      </c>
      <c r="C140" s="27" t="s">
        <v>128</v>
      </c>
      <c r="D140" s="27" t="s">
        <v>129</v>
      </c>
      <c r="E140" s="31">
        <v>2.8499999999999999E-4</v>
      </c>
      <c r="F140" s="35">
        <v>16</v>
      </c>
      <c r="G140" s="35">
        <v>1.7162778224725099E-5</v>
      </c>
    </row>
    <row r="141" spans="1:7" x14ac:dyDescent="0.25">
      <c r="A141" s="27" t="s">
        <v>265</v>
      </c>
      <c r="B141" s="27" t="s">
        <v>191</v>
      </c>
      <c r="C141" s="27" t="s">
        <v>118</v>
      </c>
      <c r="D141" s="27" t="s">
        <v>119</v>
      </c>
      <c r="E141" s="31">
        <v>2.6699999999999998E-4</v>
      </c>
      <c r="F141" s="35">
        <v>15</v>
      </c>
      <c r="G141" s="35">
        <v>1.6090104585679801E-5</v>
      </c>
    </row>
    <row r="142" spans="1:7" x14ac:dyDescent="0.25">
      <c r="A142" s="27" t="s">
        <v>266</v>
      </c>
      <c r="B142" s="27" t="s">
        <v>80</v>
      </c>
      <c r="C142" s="27" t="s">
        <v>81</v>
      </c>
      <c r="D142" s="27" t="s">
        <v>82</v>
      </c>
      <c r="E142" s="31">
        <v>2.6699999999999998E-4</v>
      </c>
      <c r="F142" s="35">
        <v>15</v>
      </c>
      <c r="G142" s="35">
        <v>1.6090104585679801E-5</v>
      </c>
    </row>
    <row r="143" spans="1:7" x14ac:dyDescent="0.25">
      <c r="A143" s="27" t="s">
        <v>267</v>
      </c>
      <c r="B143" s="27" t="s">
        <v>80</v>
      </c>
      <c r="C143" s="27" t="s">
        <v>106</v>
      </c>
      <c r="D143" s="27" t="s">
        <v>107</v>
      </c>
      <c r="E143" s="31">
        <v>2.6699999999999998E-4</v>
      </c>
      <c r="F143" s="35">
        <v>15</v>
      </c>
      <c r="G143" s="35">
        <v>1.6090104585679801E-5</v>
      </c>
    </row>
    <row r="144" spans="1:7" x14ac:dyDescent="0.25">
      <c r="A144" s="27" t="s">
        <v>268</v>
      </c>
      <c r="B144" s="27" t="s">
        <v>180</v>
      </c>
      <c r="C144" s="27" t="s">
        <v>252</v>
      </c>
      <c r="D144" s="27" t="s">
        <v>252</v>
      </c>
      <c r="E144" s="31">
        <v>2.31E-4</v>
      </c>
      <c r="F144" s="35">
        <v>13</v>
      </c>
      <c r="G144" s="35">
        <v>1.39447573075892E-5</v>
      </c>
    </row>
    <row r="145" spans="1:7" x14ac:dyDescent="0.25">
      <c r="A145" s="27" t="s">
        <v>269</v>
      </c>
      <c r="B145" s="27" t="s">
        <v>110</v>
      </c>
      <c r="C145" s="27" t="s">
        <v>122</v>
      </c>
      <c r="D145" s="27" t="s">
        <v>122</v>
      </c>
      <c r="E145" s="31">
        <v>2.31E-4</v>
      </c>
      <c r="F145" s="35">
        <v>13</v>
      </c>
      <c r="G145" s="35">
        <v>1.39447573075892E-5</v>
      </c>
    </row>
    <row r="146" spans="1:7" x14ac:dyDescent="0.25">
      <c r="A146" s="27" t="s">
        <v>270</v>
      </c>
      <c r="B146" s="27" t="s">
        <v>191</v>
      </c>
      <c r="C146" s="27" t="s">
        <v>118</v>
      </c>
      <c r="D146" s="27" t="s">
        <v>119</v>
      </c>
      <c r="E146" s="31">
        <v>2.14E-4</v>
      </c>
      <c r="F146" s="35">
        <v>12</v>
      </c>
      <c r="G146" s="35">
        <v>1.28720836685438E-5</v>
      </c>
    </row>
    <row r="147" spans="1:7" x14ac:dyDescent="0.25">
      <c r="A147" s="27" t="s">
        <v>271</v>
      </c>
      <c r="B147" s="27" t="s">
        <v>102</v>
      </c>
      <c r="C147" s="27" t="s">
        <v>181</v>
      </c>
      <c r="D147" s="27" t="s">
        <v>181</v>
      </c>
      <c r="E147" s="31">
        <v>2.14E-4</v>
      </c>
      <c r="F147" s="35">
        <v>12</v>
      </c>
      <c r="G147" s="35">
        <v>1.28720836685438E-5</v>
      </c>
    </row>
    <row r="148" spans="1:7" x14ac:dyDescent="0.25">
      <c r="A148" s="27" t="s">
        <v>272</v>
      </c>
      <c r="B148" s="27" t="s">
        <v>155</v>
      </c>
      <c r="C148" s="27" t="s">
        <v>111</v>
      </c>
      <c r="D148" s="27" t="s">
        <v>63</v>
      </c>
      <c r="E148" s="31">
        <v>1.9599999999999999E-4</v>
      </c>
      <c r="F148" s="35">
        <v>11</v>
      </c>
      <c r="G148" s="35">
        <v>1.17994100294985E-5</v>
      </c>
    </row>
    <row r="149" spans="1:7" x14ac:dyDescent="0.25">
      <c r="A149" s="27" t="s">
        <v>273</v>
      </c>
      <c r="B149" s="27" t="s">
        <v>155</v>
      </c>
      <c r="C149" s="27" t="s">
        <v>223</v>
      </c>
      <c r="D149" s="27" t="s">
        <v>223</v>
      </c>
      <c r="E149" s="31">
        <v>1.7799999999999999E-4</v>
      </c>
      <c r="F149" s="35">
        <v>10</v>
      </c>
      <c r="G149" s="35">
        <v>1.07267363904532E-5</v>
      </c>
    </row>
    <row r="150" spans="1:7" x14ac:dyDescent="0.25">
      <c r="A150" s="27" t="s">
        <v>274</v>
      </c>
      <c r="B150" s="27" t="s">
        <v>102</v>
      </c>
      <c r="C150" s="27" t="s">
        <v>275</v>
      </c>
      <c r="D150" s="27" t="s">
        <v>275</v>
      </c>
      <c r="E150" s="31">
        <v>1.7799999999999999E-4</v>
      </c>
      <c r="F150" s="35">
        <v>10</v>
      </c>
      <c r="G150" s="35">
        <v>1.07267363904532E-5</v>
      </c>
    </row>
    <row r="151" spans="1:7" x14ac:dyDescent="0.25">
      <c r="A151" s="27" t="s">
        <v>276</v>
      </c>
      <c r="B151" s="27" t="s">
        <v>73</v>
      </c>
      <c r="C151" s="27" t="s">
        <v>142</v>
      </c>
      <c r="D151" s="27" t="s">
        <v>142</v>
      </c>
      <c r="E151" s="31">
        <v>1.7799999999999999E-4</v>
      </c>
      <c r="F151" s="35">
        <v>10</v>
      </c>
      <c r="G151" s="35">
        <v>1.07267363904532E-5</v>
      </c>
    </row>
    <row r="152" spans="1:7" x14ac:dyDescent="0.25">
      <c r="A152" s="27" t="s">
        <v>277</v>
      </c>
      <c r="B152" s="27" t="s">
        <v>80</v>
      </c>
      <c r="C152" s="27" t="s">
        <v>81</v>
      </c>
      <c r="D152" s="27" t="s">
        <v>82</v>
      </c>
      <c r="E152" s="31">
        <v>1.6000000000000001E-4</v>
      </c>
      <c r="F152" s="35">
        <v>9</v>
      </c>
      <c r="G152" s="35">
        <v>9.6540627514078799E-6</v>
      </c>
    </row>
    <row r="153" spans="1:7" x14ac:dyDescent="0.25">
      <c r="A153" s="27" t="s">
        <v>278</v>
      </c>
      <c r="B153" s="27" t="s">
        <v>191</v>
      </c>
      <c r="C153" s="27" t="s">
        <v>174</v>
      </c>
      <c r="D153" s="27" t="s">
        <v>175</v>
      </c>
      <c r="E153" s="31">
        <v>1.4200000000000001E-4</v>
      </c>
      <c r="F153" s="35">
        <v>8</v>
      </c>
      <c r="G153" s="35">
        <v>8.5813891123625598E-6</v>
      </c>
    </row>
    <row r="154" spans="1:7" x14ac:dyDescent="0.25">
      <c r="A154" s="27" t="s">
        <v>279</v>
      </c>
      <c r="B154" s="27" t="s">
        <v>73</v>
      </c>
      <c r="C154" s="27" t="s">
        <v>78</v>
      </c>
      <c r="D154" s="27" t="s">
        <v>49</v>
      </c>
      <c r="E154" s="31">
        <v>1.4200000000000001E-4</v>
      </c>
      <c r="F154" s="35">
        <v>8</v>
      </c>
      <c r="G154" s="35">
        <v>8.5813891123625598E-6</v>
      </c>
    </row>
    <row r="155" spans="1:7" x14ac:dyDescent="0.25">
      <c r="A155" s="27" t="s">
        <v>280</v>
      </c>
      <c r="B155" s="27" t="s">
        <v>132</v>
      </c>
      <c r="C155" s="27" t="s">
        <v>128</v>
      </c>
      <c r="D155" s="27" t="s">
        <v>129</v>
      </c>
      <c r="E155" s="31">
        <v>1.4200000000000001E-4</v>
      </c>
      <c r="F155" s="35">
        <v>8</v>
      </c>
      <c r="G155" s="35">
        <v>8.5813891123625598E-6</v>
      </c>
    </row>
    <row r="156" spans="1:7" x14ac:dyDescent="0.25">
      <c r="A156" s="27" t="s">
        <v>281</v>
      </c>
      <c r="B156" s="27" t="s">
        <v>77</v>
      </c>
      <c r="C156" s="27" t="s">
        <v>128</v>
      </c>
      <c r="D156" s="27" t="s">
        <v>129</v>
      </c>
      <c r="E156" s="31">
        <v>1.4200000000000001E-4</v>
      </c>
      <c r="F156" s="35">
        <v>8</v>
      </c>
      <c r="G156" s="35">
        <v>8.5813891123625598E-6</v>
      </c>
    </row>
    <row r="157" spans="1:7" x14ac:dyDescent="0.25">
      <c r="A157" s="27" t="s">
        <v>282</v>
      </c>
      <c r="B157" s="27" t="s">
        <v>191</v>
      </c>
      <c r="C157" s="27" t="s">
        <v>283</v>
      </c>
      <c r="D157" s="27" t="s">
        <v>283</v>
      </c>
      <c r="E157" s="31">
        <v>1.25E-4</v>
      </c>
      <c r="F157" s="35">
        <v>7</v>
      </c>
      <c r="G157" s="35">
        <v>7.5087154733172404E-6</v>
      </c>
    </row>
    <row r="158" spans="1:7" x14ac:dyDescent="0.25">
      <c r="A158" s="27" t="s">
        <v>284</v>
      </c>
      <c r="B158" s="27" t="s">
        <v>102</v>
      </c>
      <c r="C158" s="27" t="s">
        <v>181</v>
      </c>
      <c r="D158" s="27" t="s">
        <v>181</v>
      </c>
      <c r="E158" s="31">
        <v>1.25E-4</v>
      </c>
      <c r="F158" s="35">
        <v>7</v>
      </c>
      <c r="G158" s="35">
        <v>7.5087154733172404E-6</v>
      </c>
    </row>
    <row r="159" spans="1:7" x14ac:dyDescent="0.25">
      <c r="A159" s="27" t="s">
        <v>285</v>
      </c>
      <c r="B159" s="27" t="s">
        <v>110</v>
      </c>
      <c r="C159" s="27" t="s">
        <v>91</v>
      </c>
      <c r="D159" s="27" t="s">
        <v>65</v>
      </c>
      <c r="E159" s="31">
        <v>1.25E-4</v>
      </c>
      <c r="F159" s="35">
        <v>7</v>
      </c>
      <c r="G159" s="35">
        <v>7.5087154733172404E-6</v>
      </c>
    </row>
    <row r="160" spans="1:7" x14ac:dyDescent="0.25">
      <c r="A160" s="27" t="s">
        <v>286</v>
      </c>
      <c r="B160" s="27" t="s">
        <v>80</v>
      </c>
      <c r="C160" s="27" t="s">
        <v>287</v>
      </c>
      <c r="D160" s="27" t="s">
        <v>288</v>
      </c>
      <c r="E160" s="31">
        <v>1.25E-4</v>
      </c>
      <c r="F160" s="35">
        <v>7</v>
      </c>
      <c r="G160" s="35">
        <v>7.5087154733172404E-6</v>
      </c>
    </row>
    <row r="161" spans="1:7" x14ac:dyDescent="0.25">
      <c r="A161" s="27" t="s">
        <v>289</v>
      </c>
      <c r="B161" s="27" t="s">
        <v>155</v>
      </c>
      <c r="C161" s="27" t="s">
        <v>145</v>
      </c>
      <c r="D161" s="27" t="s">
        <v>145</v>
      </c>
      <c r="E161" s="31">
        <v>1.07E-4</v>
      </c>
      <c r="F161" s="35">
        <v>6</v>
      </c>
      <c r="G161" s="35">
        <v>6.4360418342719202E-6</v>
      </c>
    </row>
    <row r="162" spans="1:7" x14ac:dyDescent="0.25">
      <c r="A162" s="27" t="s">
        <v>290</v>
      </c>
      <c r="B162" s="27" t="s">
        <v>155</v>
      </c>
      <c r="C162" s="27" t="s">
        <v>291</v>
      </c>
      <c r="D162" s="27" t="s">
        <v>291</v>
      </c>
      <c r="E162" s="31">
        <v>1.07E-4</v>
      </c>
      <c r="F162" s="35">
        <v>6</v>
      </c>
      <c r="G162" s="35">
        <v>6.4360418342719202E-6</v>
      </c>
    </row>
    <row r="163" spans="1:7" x14ac:dyDescent="0.25">
      <c r="A163" s="27" t="s">
        <v>292</v>
      </c>
      <c r="B163" s="27" t="s">
        <v>155</v>
      </c>
      <c r="C163" s="27" t="s">
        <v>209</v>
      </c>
      <c r="D163" s="27" t="s">
        <v>209</v>
      </c>
      <c r="E163" s="31">
        <v>1.07E-4</v>
      </c>
      <c r="F163" s="35">
        <v>6</v>
      </c>
      <c r="G163" s="35">
        <v>6.4360418342719202E-6</v>
      </c>
    </row>
    <row r="164" spans="1:7" x14ac:dyDescent="0.25">
      <c r="A164" s="27" t="s">
        <v>293</v>
      </c>
      <c r="B164" s="27" t="s">
        <v>191</v>
      </c>
      <c r="C164" s="27" t="s">
        <v>283</v>
      </c>
      <c r="D164" s="27" t="s">
        <v>283</v>
      </c>
      <c r="E164" s="31">
        <v>1.07E-4</v>
      </c>
      <c r="F164" s="35">
        <v>6</v>
      </c>
      <c r="G164" s="35">
        <v>6.4360418342719202E-6</v>
      </c>
    </row>
    <row r="165" spans="1:7" x14ac:dyDescent="0.25">
      <c r="A165" s="27" t="s">
        <v>294</v>
      </c>
      <c r="B165" s="27" t="s">
        <v>180</v>
      </c>
      <c r="C165" s="27" t="s">
        <v>295</v>
      </c>
      <c r="D165" s="27" t="s">
        <v>295</v>
      </c>
      <c r="E165" s="31">
        <v>1.07E-4</v>
      </c>
      <c r="F165" s="35">
        <v>6</v>
      </c>
      <c r="G165" s="35">
        <v>6.4360418342719202E-6</v>
      </c>
    </row>
    <row r="166" spans="1:7" x14ac:dyDescent="0.25">
      <c r="A166" s="27" t="s">
        <v>296</v>
      </c>
      <c r="B166" s="27" t="s">
        <v>102</v>
      </c>
      <c r="C166" s="27" t="s">
        <v>76</v>
      </c>
      <c r="D166" s="27" t="s">
        <v>51</v>
      </c>
      <c r="E166" s="31">
        <v>1.07E-4</v>
      </c>
      <c r="F166" s="35">
        <v>6</v>
      </c>
      <c r="G166" s="35">
        <v>6.4360418342719202E-6</v>
      </c>
    </row>
    <row r="167" spans="1:7" x14ac:dyDescent="0.25">
      <c r="A167" s="27" t="s">
        <v>297</v>
      </c>
      <c r="B167" s="27" t="s">
        <v>180</v>
      </c>
      <c r="C167" s="27" t="s">
        <v>283</v>
      </c>
      <c r="D167" s="27" t="s">
        <v>283</v>
      </c>
      <c r="E167" s="31">
        <v>8.8999999999999995E-5</v>
      </c>
      <c r="F167" s="35">
        <v>5</v>
      </c>
      <c r="G167" s="35">
        <v>5.3633681952266001E-6</v>
      </c>
    </row>
    <row r="168" spans="1:7" x14ac:dyDescent="0.25">
      <c r="A168" s="27" t="s">
        <v>298</v>
      </c>
      <c r="B168" s="27" t="s">
        <v>117</v>
      </c>
      <c r="C168" s="27" t="s">
        <v>161</v>
      </c>
      <c r="D168" s="27" t="s">
        <v>161</v>
      </c>
      <c r="E168" s="31">
        <v>8.8999999999999995E-5</v>
      </c>
      <c r="F168" s="35">
        <v>5</v>
      </c>
      <c r="G168" s="35">
        <v>5.3633681952266001E-6</v>
      </c>
    </row>
    <row r="169" spans="1:7" x14ac:dyDescent="0.25">
      <c r="A169" s="27" t="s">
        <v>299</v>
      </c>
      <c r="B169" s="27" t="s">
        <v>117</v>
      </c>
      <c r="C169" s="27" t="s">
        <v>220</v>
      </c>
      <c r="D169" s="27" t="s">
        <v>220</v>
      </c>
      <c r="E169" s="31">
        <v>8.8999999999999995E-5</v>
      </c>
      <c r="F169" s="35">
        <v>5</v>
      </c>
      <c r="G169" s="35">
        <v>5.3633681952266001E-6</v>
      </c>
    </row>
    <row r="170" spans="1:7" x14ac:dyDescent="0.25">
      <c r="A170" s="27" t="s">
        <v>300</v>
      </c>
      <c r="B170" s="27" t="s">
        <v>110</v>
      </c>
      <c r="C170" s="27" t="s">
        <v>168</v>
      </c>
      <c r="D170" s="27" t="s">
        <v>168</v>
      </c>
      <c r="E170" s="31">
        <v>8.8999999999999995E-5</v>
      </c>
      <c r="F170" s="35">
        <v>5</v>
      </c>
      <c r="G170" s="35">
        <v>5.3633681952266001E-6</v>
      </c>
    </row>
    <row r="171" spans="1:7" x14ac:dyDescent="0.25">
      <c r="A171" s="27" t="s">
        <v>301</v>
      </c>
      <c r="B171" s="27" t="s">
        <v>102</v>
      </c>
      <c r="C171" s="27" t="s">
        <v>122</v>
      </c>
      <c r="D171" s="27" t="s">
        <v>122</v>
      </c>
      <c r="E171" s="31">
        <v>8.8999999999999995E-5</v>
      </c>
      <c r="F171" s="35">
        <v>5</v>
      </c>
      <c r="G171" s="35">
        <v>5.3633681952266001E-6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workbookViewId="0">
      <selection activeCell="N21" sqref="N21"/>
    </sheetView>
  </sheetViews>
  <sheetFormatPr defaultRowHeight="15" x14ac:dyDescent="0.25"/>
  <cols>
    <col min="5" max="5" width="9.140625" style="22"/>
    <col min="14" max="14" width="11.140625" customWidth="1"/>
  </cols>
  <sheetData>
    <row r="1" spans="1:22" x14ac:dyDescent="0.25">
      <c r="A1" s="33" t="s">
        <v>67</v>
      </c>
      <c r="B1" s="33" t="s">
        <v>68</v>
      </c>
      <c r="C1" s="33" t="s">
        <v>8</v>
      </c>
      <c r="D1" s="33" t="s">
        <v>69</v>
      </c>
      <c r="E1" s="34" t="s">
        <v>70</v>
      </c>
      <c r="F1" s="33" t="s">
        <v>71</v>
      </c>
      <c r="G1" s="33" t="s">
        <v>72</v>
      </c>
    </row>
    <row r="2" spans="1:22" x14ac:dyDescent="0.25">
      <c r="A2" s="27" t="s">
        <v>52</v>
      </c>
      <c r="C2" s="27" t="s">
        <v>86</v>
      </c>
      <c r="D2" s="27" t="s">
        <v>61</v>
      </c>
      <c r="E2" s="31">
        <v>8.0232999999999999E-2</v>
      </c>
      <c r="F2" s="35">
        <v>4180</v>
      </c>
      <c r="G2" s="35">
        <v>4.4837758112094396E-3</v>
      </c>
    </row>
    <row r="3" spans="1:22" x14ac:dyDescent="0.25">
      <c r="A3" s="27" t="s">
        <v>302</v>
      </c>
      <c r="B3" s="27" t="s">
        <v>77</v>
      </c>
      <c r="C3" s="27" t="s">
        <v>303</v>
      </c>
      <c r="D3" s="27" t="s">
        <v>304</v>
      </c>
      <c r="E3" s="31">
        <v>5.2227999999999997E-2</v>
      </c>
      <c r="F3" s="35">
        <v>2721</v>
      </c>
      <c r="G3" s="35">
        <v>2.9187449718423202E-3</v>
      </c>
      <c r="K3" s="36" t="s">
        <v>43</v>
      </c>
      <c r="L3" s="36" t="s">
        <v>9</v>
      </c>
      <c r="M3" s="36" t="s">
        <v>44</v>
      </c>
      <c r="N3" s="36" t="s">
        <v>45</v>
      </c>
    </row>
    <row r="4" spans="1:22" x14ac:dyDescent="0.25">
      <c r="A4" s="27" t="s">
        <v>48</v>
      </c>
      <c r="B4" s="27" t="s">
        <v>77</v>
      </c>
      <c r="C4" s="27" t="s">
        <v>78</v>
      </c>
      <c r="D4" s="27" t="s">
        <v>49</v>
      </c>
      <c r="E4" s="31">
        <v>4.9618000000000002E-2</v>
      </c>
      <c r="F4" s="35">
        <v>2585</v>
      </c>
      <c r="G4" s="35">
        <v>2.7728613569321498E-3</v>
      </c>
      <c r="K4" s="27" t="s">
        <v>52</v>
      </c>
      <c r="L4" s="27" t="s">
        <v>61</v>
      </c>
      <c r="M4" s="31">
        <v>8.0232999999999999E-2</v>
      </c>
      <c r="N4" s="37">
        <v>4180</v>
      </c>
      <c r="P4" s="27" t="s">
        <v>52</v>
      </c>
      <c r="R4" s="27" t="s">
        <v>86</v>
      </c>
      <c r="S4" s="27" t="s">
        <v>61</v>
      </c>
      <c r="T4" s="31">
        <v>8.0232999999999999E-2</v>
      </c>
      <c r="U4" s="35">
        <v>4180</v>
      </c>
      <c r="V4" s="35">
        <v>4.4837758112094396E-3</v>
      </c>
    </row>
    <row r="5" spans="1:22" x14ac:dyDescent="0.25">
      <c r="A5" s="27" t="s">
        <v>46</v>
      </c>
      <c r="B5" s="27" t="s">
        <v>73</v>
      </c>
      <c r="C5" s="27" t="s">
        <v>74</v>
      </c>
      <c r="D5" s="27" t="s">
        <v>47</v>
      </c>
      <c r="E5" s="31">
        <v>4.7660000000000001E-2</v>
      </c>
      <c r="F5" s="35">
        <v>2483</v>
      </c>
      <c r="G5" s="35">
        <v>2.6634486457495299E-3</v>
      </c>
      <c r="J5">
        <v>1</v>
      </c>
      <c r="K5" s="27" t="s">
        <v>302</v>
      </c>
      <c r="L5" s="27" t="s">
        <v>304</v>
      </c>
      <c r="M5" s="31">
        <v>5.2227999999999997E-2</v>
      </c>
      <c r="N5" s="37">
        <v>2721</v>
      </c>
      <c r="P5" s="27" t="s">
        <v>302</v>
      </c>
      <c r="Q5" s="27" t="s">
        <v>77</v>
      </c>
      <c r="R5" s="27" t="s">
        <v>303</v>
      </c>
      <c r="S5" s="27" t="s">
        <v>304</v>
      </c>
      <c r="T5" s="31">
        <v>5.2227999999999997E-2</v>
      </c>
      <c r="U5" s="35">
        <v>2721</v>
      </c>
      <c r="V5" s="35">
        <v>2.9187449718423202E-3</v>
      </c>
    </row>
    <row r="6" spans="1:22" x14ac:dyDescent="0.25">
      <c r="A6" s="27" t="s">
        <v>305</v>
      </c>
      <c r="B6" s="27" t="s">
        <v>75</v>
      </c>
      <c r="C6" s="27" t="s">
        <v>306</v>
      </c>
      <c r="D6" s="27" t="s">
        <v>307</v>
      </c>
      <c r="E6" s="31">
        <v>3.9789999999999999E-2</v>
      </c>
      <c r="F6" s="35">
        <v>2073</v>
      </c>
      <c r="G6" s="35">
        <v>2.2236524537409502E-3</v>
      </c>
      <c r="J6">
        <v>2</v>
      </c>
      <c r="K6" s="27" t="s">
        <v>308</v>
      </c>
      <c r="L6" s="27" t="s">
        <v>49</v>
      </c>
      <c r="M6" s="31">
        <v>4.9618000000000002E-2</v>
      </c>
      <c r="N6" s="37">
        <v>2585</v>
      </c>
      <c r="P6" s="27" t="s">
        <v>48</v>
      </c>
      <c r="Q6" s="27" t="s">
        <v>77</v>
      </c>
      <c r="R6" s="27" t="s">
        <v>78</v>
      </c>
      <c r="S6" s="27" t="s">
        <v>49</v>
      </c>
      <c r="T6" s="31">
        <v>4.9618000000000002E-2</v>
      </c>
      <c r="U6" s="35">
        <v>2585</v>
      </c>
      <c r="V6" s="35">
        <v>2.7728613569321498E-3</v>
      </c>
    </row>
    <row r="7" spans="1:22" x14ac:dyDescent="0.25">
      <c r="A7" s="27" t="s">
        <v>56</v>
      </c>
      <c r="B7" s="27" t="s">
        <v>80</v>
      </c>
      <c r="C7" s="27" t="s">
        <v>89</v>
      </c>
      <c r="D7" s="27" t="s">
        <v>90</v>
      </c>
      <c r="E7" s="31">
        <v>3.7832999999999999E-2</v>
      </c>
      <c r="F7" s="35">
        <v>1971</v>
      </c>
      <c r="G7" s="35">
        <v>2.1142397425583299E-3</v>
      </c>
      <c r="J7">
        <v>2</v>
      </c>
      <c r="K7" s="27" t="s">
        <v>46</v>
      </c>
      <c r="L7" s="27" t="s">
        <v>47</v>
      </c>
      <c r="M7" s="31">
        <v>4.7660000000000001E-2</v>
      </c>
      <c r="N7" s="37">
        <v>2483</v>
      </c>
      <c r="P7" s="27" t="s">
        <v>46</v>
      </c>
      <c r="Q7" s="27" t="s">
        <v>73</v>
      </c>
      <c r="R7" s="27" t="s">
        <v>74</v>
      </c>
      <c r="S7" s="27" t="s">
        <v>47</v>
      </c>
      <c r="T7" s="31">
        <v>4.7660000000000001E-2</v>
      </c>
      <c r="U7" s="35">
        <v>2483</v>
      </c>
      <c r="V7" s="35">
        <v>2.6634486457495299E-3</v>
      </c>
    </row>
    <row r="8" spans="1:22" x14ac:dyDescent="0.25">
      <c r="A8" s="27" t="s">
        <v>50</v>
      </c>
      <c r="B8" s="27" t="s">
        <v>75</v>
      </c>
      <c r="C8" s="27" t="s">
        <v>76</v>
      </c>
      <c r="D8" s="27" t="s">
        <v>51</v>
      </c>
      <c r="E8" s="31">
        <v>3.4915000000000002E-2</v>
      </c>
      <c r="F8" s="35">
        <v>1819</v>
      </c>
      <c r="G8" s="35">
        <v>1.95119334942344E-3</v>
      </c>
      <c r="J8">
        <v>1</v>
      </c>
      <c r="K8" s="27" t="s">
        <v>305</v>
      </c>
      <c r="L8" s="27" t="s">
        <v>307</v>
      </c>
      <c r="M8" s="31">
        <v>3.9789999999999999E-2</v>
      </c>
      <c r="N8" s="37">
        <v>2073</v>
      </c>
      <c r="P8" s="27" t="s">
        <v>305</v>
      </c>
      <c r="Q8" s="27" t="s">
        <v>75</v>
      </c>
      <c r="R8" s="27" t="s">
        <v>306</v>
      </c>
      <c r="S8" s="27" t="s">
        <v>307</v>
      </c>
      <c r="T8" s="31">
        <v>3.9789999999999999E-2</v>
      </c>
      <c r="U8" s="35">
        <v>2073</v>
      </c>
      <c r="V8" s="35">
        <v>2.2236524537409502E-3</v>
      </c>
    </row>
    <row r="9" spans="1:22" x14ac:dyDescent="0.25">
      <c r="A9" s="27" t="s">
        <v>309</v>
      </c>
      <c r="B9" s="27" t="s">
        <v>77</v>
      </c>
      <c r="C9" s="27" t="s">
        <v>303</v>
      </c>
      <c r="D9" s="27" t="s">
        <v>304</v>
      </c>
      <c r="E9" s="31">
        <v>3.2516000000000003E-2</v>
      </c>
      <c r="F9" s="35">
        <v>1694</v>
      </c>
      <c r="G9" s="35">
        <v>1.81710914454277E-3</v>
      </c>
      <c r="J9">
        <v>2</v>
      </c>
      <c r="K9" s="27" t="s">
        <v>56</v>
      </c>
      <c r="L9" s="27" t="s">
        <v>90</v>
      </c>
      <c r="M9" s="31">
        <v>3.7832999999999999E-2</v>
      </c>
      <c r="N9" s="37">
        <v>1971</v>
      </c>
      <c r="P9" s="27" t="s">
        <v>56</v>
      </c>
      <c r="Q9" s="27" t="s">
        <v>80</v>
      </c>
      <c r="R9" s="27" t="s">
        <v>89</v>
      </c>
      <c r="S9" s="27" t="s">
        <v>90</v>
      </c>
      <c r="T9" s="31">
        <v>3.7832999999999999E-2</v>
      </c>
      <c r="U9" s="35">
        <v>1971</v>
      </c>
      <c r="V9" s="35">
        <v>2.1142397425583299E-3</v>
      </c>
    </row>
    <row r="10" spans="1:22" x14ac:dyDescent="0.25">
      <c r="A10" s="27" t="s">
        <v>54</v>
      </c>
      <c r="B10" s="27" t="s">
        <v>75</v>
      </c>
      <c r="C10" s="27" t="s">
        <v>83</v>
      </c>
      <c r="D10" s="27" t="s">
        <v>55</v>
      </c>
      <c r="E10" s="31">
        <v>2.9752000000000001E-2</v>
      </c>
      <c r="F10" s="35">
        <v>1550</v>
      </c>
      <c r="G10" s="35">
        <v>1.66264414052025E-3</v>
      </c>
      <c r="J10">
        <v>2</v>
      </c>
      <c r="K10" s="27" t="s">
        <v>50</v>
      </c>
      <c r="L10" s="27" t="s">
        <v>51</v>
      </c>
      <c r="M10" s="31">
        <v>3.4915000000000002E-2</v>
      </c>
      <c r="N10" s="37">
        <v>1819</v>
      </c>
      <c r="P10" s="27" t="s">
        <v>50</v>
      </c>
      <c r="Q10" s="27" t="s">
        <v>75</v>
      </c>
      <c r="R10" s="27" t="s">
        <v>76</v>
      </c>
      <c r="S10" s="27" t="s">
        <v>51</v>
      </c>
      <c r="T10" s="31">
        <v>3.4915000000000002E-2</v>
      </c>
      <c r="U10" s="35">
        <v>1819</v>
      </c>
      <c r="V10" s="35">
        <v>1.95119334942344E-3</v>
      </c>
    </row>
    <row r="11" spans="1:22" x14ac:dyDescent="0.25">
      <c r="A11" s="27" t="s">
        <v>62</v>
      </c>
      <c r="B11" s="27" t="s">
        <v>110</v>
      </c>
      <c r="C11" s="27" t="s">
        <v>111</v>
      </c>
      <c r="D11" s="27" t="s">
        <v>63</v>
      </c>
      <c r="E11" s="31">
        <v>2.7621E-2</v>
      </c>
      <c r="F11" s="35">
        <v>1439</v>
      </c>
      <c r="G11" s="35">
        <v>1.5435773665862199E-3</v>
      </c>
      <c r="J11">
        <v>1</v>
      </c>
      <c r="K11" s="27" t="s">
        <v>309</v>
      </c>
      <c r="L11" s="27" t="s">
        <v>304</v>
      </c>
      <c r="M11" s="31">
        <v>3.2516000000000003E-2</v>
      </c>
      <c r="N11" s="37">
        <v>1694</v>
      </c>
      <c r="P11" s="27" t="s">
        <v>309</v>
      </c>
      <c r="Q11" s="27" t="s">
        <v>77</v>
      </c>
      <c r="R11" s="27" t="s">
        <v>303</v>
      </c>
      <c r="S11" s="27" t="s">
        <v>304</v>
      </c>
      <c r="T11" s="31">
        <v>3.2516000000000003E-2</v>
      </c>
      <c r="U11" s="35">
        <v>1694</v>
      </c>
      <c r="V11" s="35">
        <v>1.81710914454277E-3</v>
      </c>
    </row>
    <row r="12" spans="1:22" x14ac:dyDescent="0.25">
      <c r="A12" s="27" t="s">
        <v>310</v>
      </c>
      <c r="B12" s="27" t="s">
        <v>77</v>
      </c>
      <c r="C12" s="27" t="s">
        <v>303</v>
      </c>
      <c r="D12" s="27" t="s">
        <v>304</v>
      </c>
      <c r="E12" s="31">
        <v>2.2803E-2</v>
      </c>
      <c r="F12" s="35">
        <v>1188</v>
      </c>
      <c r="G12" s="35">
        <v>1.2743362831858401E-3</v>
      </c>
      <c r="J12">
        <v>2</v>
      </c>
      <c r="K12" s="27" t="s">
        <v>54</v>
      </c>
      <c r="L12" s="27" t="s">
        <v>55</v>
      </c>
      <c r="M12" s="31">
        <v>2.9752000000000001E-2</v>
      </c>
      <c r="N12" s="37">
        <v>1550</v>
      </c>
      <c r="P12" s="27" t="s">
        <v>54</v>
      </c>
      <c r="Q12" s="27" t="s">
        <v>75</v>
      </c>
      <c r="R12" s="27" t="s">
        <v>83</v>
      </c>
      <c r="S12" s="27" t="s">
        <v>55</v>
      </c>
      <c r="T12" s="31">
        <v>2.9752000000000001E-2</v>
      </c>
      <c r="U12" s="35">
        <v>1550</v>
      </c>
      <c r="V12" s="35">
        <v>1.66264414052025E-3</v>
      </c>
    </row>
    <row r="13" spans="1:22" x14ac:dyDescent="0.25">
      <c r="A13" s="27" t="s">
        <v>116</v>
      </c>
      <c r="B13" s="27" t="s">
        <v>117</v>
      </c>
      <c r="C13" s="27" t="s">
        <v>118</v>
      </c>
      <c r="D13" s="27" t="s">
        <v>119</v>
      </c>
      <c r="E13" s="31">
        <v>1.7985000000000001E-2</v>
      </c>
      <c r="F13" s="35">
        <v>937</v>
      </c>
      <c r="G13" s="35">
        <v>1.00509519978547E-3</v>
      </c>
      <c r="K13" s="27" t="s">
        <v>62</v>
      </c>
      <c r="L13" s="27" t="s">
        <v>63</v>
      </c>
      <c r="M13" s="31">
        <v>2.7621E-2</v>
      </c>
      <c r="N13" s="37">
        <v>1439</v>
      </c>
      <c r="P13" s="27" t="s">
        <v>62</v>
      </c>
      <c r="Q13" s="27" t="s">
        <v>110</v>
      </c>
      <c r="R13" s="27" t="s">
        <v>111</v>
      </c>
      <c r="S13" s="27" t="s">
        <v>63</v>
      </c>
      <c r="T13" s="31">
        <v>2.7621E-2</v>
      </c>
      <c r="U13" s="35">
        <v>1439</v>
      </c>
      <c r="V13" s="35">
        <v>1.5435773665862199E-3</v>
      </c>
    </row>
    <row r="14" spans="1:22" x14ac:dyDescent="0.25">
      <c r="A14" s="27" t="s">
        <v>311</v>
      </c>
      <c r="B14" s="27" t="s">
        <v>77</v>
      </c>
      <c r="C14" s="27" t="s">
        <v>303</v>
      </c>
      <c r="D14" s="27" t="s">
        <v>304</v>
      </c>
      <c r="E14" s="31">
        <v>1.7486000000000002E-2</v>
      </c>
      <c r="F14" s="35">
        <v>911</v>
      </c>
      <c r="G14" s="35">
        <v>9.7720568517028691E-4</v>
      </c>
      <c r="K14" t="s">
        <v>66</v>
      </c>
      <c r="L14">
        <v>158</v>
      </c>
      <c r="M14" s="22">
        <f>SUM(E12:E169)</f>
        <v>0.56783399999999973</v>
      </c>
      <c r="N14" s="38">
        <v>34161</v>
      </c>
    </row>
    <row r="15" spans="1:22" x14ac:dyDescent="0.25">
      <c r="A15" s="27" t="s">
        <v>312</v>
      </c>
      <c r="B15" s="27" t="s">
        <v>77</v>
      </c>
      <c r="C15" s="27" t="s">
        <v>303</v>
      </c>
      <c r="D15" s="27" t="s">
        <v>304</v>
      </c>
      <c r="E15" s="31">
        <v>1.6372999999999999E-2</v>
      </c>
      <c r="F15" s="35">
        <v>853</v>
      </c>
      <c r="G15" s="35">
        <v>9.14990614105658E-4</v>
      </c>
      <c r="K15" s="39" t="s">
        <v>0</v>
      </c>
      <c r="L15" s="39">
        <v>168</v>
      </c>
      <c r="M15" s="24">
        <f>SUM(M4:M14)</f>
        <v>0.99999999999999978</v>
      </c>
      <c r="N15" s="40">
        <f>SUM(N4:N14)</f>
        <v>56676</v>
      </c>
    </row>
    <row r="16" spans="1:22" x14ac:dyDescent="0.25">
      <c r="A16" s="27" t="s">
        <v>313</v>
      </c>
      <c r="B16" s="27" t="s">
        <v>77</v>
      </c>
      <c r="C16" s="27" t="s">
        <v>303</v>
      </c>
      <c r="D16" s="27" t="s">
        <v>304</v>
      </c>
      <c r="E16" s="31">
        <v>1.6161999999999999E-2</v>
      </c>
      <c r="F16" s="35">
        <v>842</v>
      </c>
      <c r="G16" s="35">
        <v>9.0319120407615996E-4</v>
      </c>
    </row>
    <row r="17" spans="1:14" x14ac:dyDescent="0.25">
      <c r="A17" s="27" t="s">
        <v>60</v>
      </c>
      <c r="B17" s="27" t="s">
        <v>88</v>
      </c>
      <c r="C17" s="27" t="s">
        <v>86</v>
      </c>
      <c r="D17" s="27" t="s">
        <v>61</v>
      </c>
      <c r="E17" s="31">
        <v>1.6066E-2</v>
      </c>
      <c r="F17" s="35">
        <v>837</v>
      </c>
      <c r="G17" s="35">
        <v>8.9782783588093296E-4</v>
      </c>
    </row>
    <row r="18" spans="1:14" x14ac:dyDescent="0.25">
      <c r="A18" s="27" t="s">
        <v>234</v>
      </c>
      <c r="B18" s="27" t="s">
        <v>117</v>
      </c>
      <c r="C18" s="27" t="s">
        <v>118</v>
      </c>
      <c r="D18" s="27" t="s">
        <v>119</v>
      </c>
      <c r="E18" s="31">
        <v>1.5951E-2</v>
      </c>
      <c r="F18" s="35">
        <v>831</v>
      </c>
      <c r="G18" s="35">
        <v>8.9139179404666095E-4</v>
      </c>
    </row>
    <row r="19" spans="1:14" x14ac:dyDescent="0.25">
      <c r="A19" s="27" t="s">
        <v>157</v>
      </c>
      <c r="B19" s="27" t="s">
        <v>117</v>
      </c>
      <c r="C19" s="27" t="s">
        <v>118</v>
      </c>
      <c r="D19" s="27" t="s">
        <v>119</v>
      </c>
      <c r="E19" s="31">
        <v>1.3667E-2</v>
      </c>
      <c r="F19" s="35">
        <v>712</v>
      </c>
      <c r="G19" s="35">
        <v>7.6374363100026798E-4</v>
      </c>
      <c r="N19" s="22">
        <f>M11+M8+M5</f>
        <v>0.12453400000000001</v>
      </c>
    </row>
    <row r="20" spans="1:14" x14ac:dyDescent="0.25">
      <c r="A20" s="27" t="s">
        <v>121</v>
      </c>
      <c r="B20" s="27" t="s">
        <v>110</v>
      </c>
      <c r="C20" s="27" t="s">
        <v>122</v>
      </c>
      <c r="D20" s="27" t="s">
        <v>122</v>
      </c>
      <c r="E20" s="31">
        <v>1.3398E-2</v>
      </c>
      <c r="F20" s="35">
        <v>698</v>
      </c>
      <c r="G20" s="35">
        <v>7.4872620005363405E-4</v>
      </c>
      <c r="N20" s="22">
        <f>M12+M10+M7+M6</f>
        <v>0.16194500000000001</v>
      </c>
    </row>
    <row r="21" spans="1:14" x14ac:dyDescent="0.25">
      <c r="A21" s="27" t="s">
        <v>131</v>
      </c>
      <c r="B21" s="27" t="s">
        <v>132</v>
      </c>
      <c r="C21" s="27" t="s">
        <v>128</v>
      </c>
      <c r="D21" s="27" t="s">
        <v>129</v>
      </c>
      <c r="E21" s="31">
        <v>1.3148E-2</v>
      </c>
      <c r="F21" s="35">
        <v>685</v>
      </c>
      <c r="G21" s="35">
        <v>7.3478144274604501E-4</v>
      </c>
    </row>
    <row r="22" spans="1:14" x14ac:dyDescent="0.25">
      <c r="A22" s="27" t="s">
        <v>314</v>
      </c>
      <c r="B22" s="27" t="s">
        <v>77</v>
      </c>
      <c r="C22" s="27" t="s">
        <v>303</v>
      </c>
      <c r="D22" s="27" t="s">
        <v>304</v>
      </c>
      <c r="E22" s="31">
        <v>1.2725999999999999E-2</v>
      </c>
      <c r="F22" s="35">
        <v>663</v>
      </c>
      <c r="G22" s="35">
        <v>7.1118262268704698E-4</v>
      </c>
    </row>
    <row r="23" spans="1:14" x14ac:dyDescent="0.25">
      <c r="A23" s="27" t="s">
        <v>213</v>
      </c>
      <c r="B23" s="27" t="s">
        <v>117</v>
      </c>
      <c r="C23" s="27" t="s">
        <v>118</v>
      </c>
      <c r="D23" s="27" t="s">
        <v>119</v>
      </c>
      <c r="E23" s="31">
        <v>1.2688E-2</v>
      </c>
      <c r="F23" s="35">
        <v>661</v>
      </c>
      <c r="G23" s="35">
        <v>7.0903727540895696E-4</v>
      </c>
    </row>
    <row r="24" spans="1:14" x14ac:dyDescent="0.25">
      <c r="A24" s="27" t="s">
        <v>315</v>
      </c>
      <c r="B24" s="27" t="s">
        <v>80</v>
      </c>
      <c r="C24" s="27" t="s">
        <v>303</v>
      </c>
      <c r="D24" s="27" t="s">
        <v>304</v>
      </c>
      <c r="E24" s="31">
        <v>1.2496E-2</v>
      </c>
      <c r="F24" s="35">
        <v>651</v>
      </c>
      <c r="G24" s="35">
        <v>6.9831053901850404E-4</v>
      </c>
    </row>
    <row r="25" spans="1:14" x14ac:dyDescent="0.25">
      <c r="A25" s="27" t="s">
        <v>64</v>
      </c>
      <c r="B25" s="27" t="s">
        <v>88</v>
      </c>
      <c r="C25" s="27" t="s">
        <v>91</v>
      </c>
      <c r="D25" s="27" t="s">
        <v>65</v>
      </c>
      <c r="E25" s="31">
        <v>1.2168999999999999E-2</v>
      </c>
      <c r="F25" s="35">
        <v>634</v>
      </c>
      <c r="G25" s="35">
        <v>6.8007508715473301E-4</v>
      </c>
    </row>
    <row r="26" spans="1:14" x14ac:dyDescent="0.25">
      <c r="A26" s="27" t="s">
        <v>120</v>
      </c>
      <c r="B26" s="27" t="s">
        <v>75</v>
      </c>
      <c r="C26" s="27" t="s">
        <v>89</v>
      </c>
      <c r="D26" s="27" t="s">
        <v>90</v>
      </c>
      <c r="E26" s="31">
        <v>1.0423E-2</v>
      </c>
      <c r="F26" s="35">
        <v>543</v>
      </c>
      <c r="G26" s="35">
        <v>5.8246178600160901E-4</v>
      </c>
    </row>
    <row r="27" spans="1:14" x14ac:dyDescent="0.25">
      <c r="A27" s="27" t="s">
        <v>316</v>
      </c>
      <c r="B27" s="27" t="s">
        <v>77</v>
      </c>
      <c r="C27" s="27" t="s">
        <v>303</v>
      </c>
      <c r="D27" s="27" t="s">
        <v>304</v>
      </c>
      <c r="E27" s="31">
        <v>9.7699999999999992E-3</v>
      </c>
      <c r="F27" s="35">
        <v>509</v>
      </c>
      <c r="G27" s="35">
        <v>5.4599088227406804E-4</v>
      </c>
    </row>
    <row r="28" spans="1:14" x14ac:dyDescent="0.25">
      <c r="A28" s="27" t="s">
        <v>125</v>
      </c>
      <c r="B28" s="27" t="s">
        <v>73</v>
      </c>
      <c r="C28" s="27" t="s">
        <v>89</v>
      </c>
      <c r="D28" s="27" t="s">
        <v>90</v>
      </c>
      <c r="E28" s="31">
        <v>9.7319999999999993E-3</v>
      </c>
      <c r="F28" s="35">
        <v>507</v>
      </c>
      <c r="G28" s="35">
        <v>5.4384553499597801E-4</v>
      </c>
    </row>
    <row r="29" spans="1:14" x14ac:dyDescent="0.25">
      <c r="A29" s="27" t="s">
        <v>173</v>
      </c>
      <c r="B29" s="27" t="s">
        <v>117</v>
      </c>
      <c r="C29" s="27" t="s">
        <v>174</v>
      </c>
      <c r="D29" s="27" t="s">
        <v>175</v>
      </c>
      <c r="E29" s="31">
        <v>8.9829999999999997E-3</v>
      </c>
      <c r="F29" s="35">
        <v>468</v>
      </c>
      <c r="G29" s="35">
        <v>5.0201126307321004E-4</v>
      </c>
    </row>
    <row r="30" spans="1:14" x14ac:dyDescent="0.25">
      <c r="A30" s="27" t="s">
        <v>186</v>
      </c>
      <c r="B30" s="27" t="s">
        <v>180</v>
      </c>
      <c r="C30" s="27" t="s">
        <v>181</v>
      </c>
      <c r="D30" s="27" t="s">
        <v>181</v>
      </c>
      <c r="E30" s="31">
        <v>8.8870000000000008E-3</v>
      </c>
      <c r="F30" s="35">
        <v>463</v>
      </c>
      <c r="G30" s="35">
        <v>4.9664789487798304E-4</v>
      </c>
    </row>
    <row r="31" spans="1:14" x14ac:dyDescent="0.25">
      <c r="A31" s="27" t="s">
        <v>98</v>
      </c>
      <c r="B31" s="27" t="s">
        <v>80</v>
      </c>
      <c r="C31" s="27" t="s">
        <v>78</v>
      </c>
      <c r="D31" s="27" t="s">
        <v>49</v>
      </c>
      <c r="E31" s="31">
        <v>8.7340000000000004E-3</v>
      </c>
      <c r="F31" s="35">
        <v>455</v>
      </c>
      <c r="G31" s="35">
        <v>4.8806650576562101E-4</v>
      </c>
    </row>
    <row r="32" spans="1:14" x14ac:dyDescent="0.25">
      <c r="A32" s="27" t="s">
        <v>152</v>
      </c>
      <c r="B32" s="27" t="s">
        <v>80</v>
      </c>
      <c r="C32" s="27" t="s">
        <v>128</v>
      </c>
      <c r="D32" s="27" t="s">
        <v>129</v>
      </c>
      <c r="E32" s="31">
        <v>8.0040000000000007E-3</v>
      </c>
      <c r="F32" s="35">
        <v>417</v>
      </c>
      <c r="G32" s="35">
        <v>4.4730490748189902E-4</v>
      </c>
    </row>
    <row r="33" spans="1:7" x14ac:dyDescent="0.25">
      <c r="A33" s="27" t="s">
        <v>58</v>
      </c>
      <c r="B33" s="27" t="s">
        <v>75</v>
      </c>
      <c r="C33" s="27" t="s">
        <v>84</v>
      </c>
      <c r="D33" s="27" t="s">
        <v>85</v>
      </c>
      <c r="E33" s="31">
        <v>7.659E-3</v>
      </c>
      <c r="F33" s="35">
        <v>399</v>
      </c>
      <c r="G33" s="35">
        <v>4.2799678197908298E-4</v>
      </c>
    </row>
    <row r="34" spans="1:7" x14ac:dyDescent="0.25">
      <c r="A34" s="27" t="s">
        <v>127</v>
      </c>
      <c r="B34" s="27" t="s">
        <v>77</v>
      </c>
      <c r="C34" s="27" t="s">
        <v>128</v>
      </c>
      <c r="D34" s="27" t="s">
        <v>129</v>
      </c>
      <c r="E34" s="31">
        <v>7.3899999999999999E-3</v>
      </c>
      <c r="F34" s="35">
        <v>385</v>
      </c>
      <c r="G34" s="35">
        <v>4.1297935103244801E-4</v>
      </c>
    </row>
    <row r="35" spans="1:7" x14ac:dyDescent="0.25">
      <c r="A35" s="27" t="s">
        <v>317</v>
      </c>
      <c r="B35" s="27" t="s">
        <v>77</v>
      </c>
      <c r="C35" s="27" t="s">
        <v>303</v>
      </c>
      <c r="D35" s="27" t="s">
        <v>304</v>
      </c>
      <c r="E35" s="31">
        <v>7.352E-3</v>
      </c>
      <c r="F35" s="35">
        <v>383</v>
      </c>
      <c r="G35" s="35">
        <v>4.1083400375435799E-4</v>
      </c>
    </row>
    <row r="36" spans="1:7" x14ac:dyDescent="0.25">
      <c r="A36" s="27" t="s">
        <v>101</v>
      </c>
      <c r="B36" s="27" t="s">
        <v>102</v>
      </c>
      <c r="C36" s="27" t="s">
        <v>103</v>
      </c>
      <c r="D36" s="27" t="s">
        <v>103</v>
      </c>
      <c r="E36" s="31">
        <v>7.1599999999999997E-3</v>
      </c>
      <c r="F36" s="35">
        <v>373</v>
      </c>
      <c r="G36" s="35">
        <v>4.0010726736390502E-4</v>
      </c>
    </row>
    <row r="37" spans="1:7" x14ac:dyDescent="0.25">
      <c r="A37" s="27" t="s">
        <v>318</v>
      </c>
      <c r="B37" s="27" t="s">
        <v>77</v>
      </c>
      <c r="C37" s="27" t="s">
        <v>303</v>
      </c>
      <c r="D37" s="27" t="s">
        <v>304</v>
      </c>
      <c r="E37" s="31">
        <v>7.1019999999999998E-3</v>
      </c>
      <c r="F37" s="35">
        <v>370</v>
      </c>
      <c r="G37" s="35">
        <v>3.9688924644676901E-4</v>
      </c>
    </row>
    <row r="38" spans="1:7" x14ac:dyDescent="0.25">
      <c r="A38" s="27" t="s">
        <v>221</v>
      </c>
      <c r="B38" s="27" t="s">
        <v>191</v>
      </c>
      <c r="C38" s="27" t="s">
        <v>174</v>
      </c>
      <c r="D38" s="27" t="s">
        <v>175</v>
      </c>
      <c r="E38" s="31">
        <v>7.0439999999999999E-3</v>
      </c>
      <c r="F38" s="35">
        <v>367</v>
      </c>
      <c r="G38" s="35">
        <v>3.9367122552963301E-4</v>
      </c>
    </row>
    <row r="39" spans="1:7" x14ac:dyDescent="0.25">
      <c r="A39" s="27" t="s">
        <v>99</v>
      </c>
      <c r="B39" s="27" t="s">
        <v>88</v>
      </c>
      <c r="C39" s="27" t="s">
        <v>74</v>
      </c>
      <c r="D39" s="27" t="s">
        <v>47</v>
      </c>
      <c r="E39" s="31">
        <v>6.7949999999999998E-3</v>
      </c>
      <c r="F39" s="35">
        <v>354</v>
      </c>
      <c r="G39" s="35">
        <v>3.79726468222043E-4</v>
      </c>
    </row>
    <row r="40" spans="1:7" x14ac:dyDescent="0.25">
      <c r="A40" s="27" t="s">
        <v>176</v>
      </c>
      <c r="B40" s="27" t="s">
        <v>155</v>
      </c>
      <c r="C40" s="27" t="s">
        <v>145</v>
      </c>
      <c r="D40" s="27" t="s">
        <v>145</v>
      </c>
      <c r="E40" s="31">
        <v>6.6610000000000003E-3</v>
      </c>
      <c r="F40" s="35">
        <v>347</v>
      </c>
      <c r="G40" s="35">
        <v>3.7221775274872603E-4</v>
      </c>
    </row>
    <row r="41" spans="1:7" x14ac:dyDescent="0.25">
      <c r="A41" s="27" t="s">
        <v>144</v>
      </c>
      <c r="B41" s="27" t="s">
        <v>132</v>
      </c>
      <c r="C41" s="27" t="s">
        <v>145</v>
      </c>
      <c r="D41" s="27" t="s">
        <v>145</v>
      </c>
      <c r="E41" s="31">
        <v>6.2570000000000004E-3</v>
      </c>
      <c r="F41" s="35">
        <v>326</v>
      </c>
      <c r="G41" s="35">
        <v>3.4969160632877398E-4</v>
      </c>
    </row>
    <row r="42" spans="1:7" x14ac:dyDescent="0.25">
      <c r="A42" s="27" t="s">
        <v>154</v>
      </c>
      <c r="B42" s="27" t="s">
        <v>155</v>
      </c>
      <c r="C42" s="27" t="s">
        <v>145</v>
      </c>
      <c r="D42" s="27" t="s">
        <v>145</v>
      </c>
      <c r="E42" s="31">
        <v>6.0650000000000001E-3</v>
      </c>
      <c r="F42" s="35">
        <v>316</v>
      </c>
      <c r="G42" s="35">
        <v>3.3896486993832101E-4</v>
      </c>
    </row>
    <row r="43" spans="1:7" x14ac:dyDescent="0.25">
      <c r="A43" s="27" t="s">
        <v>319</v>
      </c>
      <c r="B43" s="27" t="s">
        <v>77</v>
      </c>
      <c r="C43" s="27" t="s">
        <v>303</v>
      </c>
      <c r="D43" s="27" t="s">
        <v>304</v>
      </c>
      <c r="E43" s="31">
        <v>5.7580000000000001E-3</v>
      </c>
      <c r="F43" s="35">
        <v>300</v>
      </c>
      <c r="G43" s="35">
        <v>3.2180209171359602E-4</v>
      </c>
    </row>
    <row r="44" spans="1:7" x14ac:dyDescent="0.25">
      <c r="A44" s="27" t="s">
        <v>141</v>
      </c>
      <c r="B44" s="27" t="s">
        <v>117</v>
      </c>
      <c r="C44" s="27" t="s">
        <v>142</v>
      </c>
      <c r="D44" s="27" t="s">
        <v>142</v>
      </c>
      <c r="E44" s="31">
        <v>5.7010000000000003E-3</v>
      </c>
      <c r="F44" s="35">
        <v>297</v>
      </c>
      <c r="G44" s="35">
        <v>3.1858407079646001E-4</v>
      </c>
    </row>
    <row r="45" spans="1:7" x14ac:dyDescent="0.25">
      <c r="A45" s="27" t="s">
        <v>146</v>
      </c>
      <c r="B45" s="27" t="s">
        <v>88</v>
      </c>
      <c r="C45" s="27" t="s">
        <v>111</v>
      </c>
      <c r="D45" s="27" t="s">
        <v>63</v>
      </c>
      <c r="E45" s="31">
        <v>5.6429999999999996E-3</v>
      </c>
      <c r="F45" s="35">
        <v>294</v>
      </c>
      <c r="G45" s="35">
        <v>3.1536604987932401E-4</v>
      </c>
    </row>
    <row r="46" spans="1:7" x14ac:dyDescent="0.25">
      <c r="A46" s="27" t="s">
        <v>190</v>
      </c>
      <c r="B46" s="27" t="s">
        <v>191</v>
      </c>
      <c r="C46" s="27" t="s">
        <v>118</v>
      </c>
      <c r="D46" s="27" t="s">
        <v>119</v>
      </c>
      <c r="E46" s="31">
        <v>5.6239999999999997E-3</v>
      </c>
      <c r="F46" s="35">
        <v>293</v>
      </c>
      <c r="G46" s="35">
        <v>3.14293376240279E-4</v>
      </c>
    </row>
    <row r="47" spans="1:7" x14ac:dyDescent="0.25">
      <c r="A47" s="27" t="s">
        <v>104</v>
      </c>
      <c r="B47" s="27" t="s">
        <v>73</v>
      </c>
      <c r="C47" s="27" t="s">
        <v>84</v>
      </c>
      <c r="D47" s="27" t="s">
        <v>85</v>
      </c>
      <c r="E47" s="31">
        <v>5.6239999999999997E-3</v>
      </c>
      <c r="F47" s="35">
        <v>293</v>
      </c>
      <c r="G47" s="35">
        <v>3.14293376240279E-4</v>
      </c>
    </row>
    <row r="48" spans="1:7" x14ac:dyDescent="0.25">
      <c r="A48" s="27" t="s">
        <v>100</v>
      </c>
      <c r="B48" s="27" t="s">
        <v>88</v>
      </c>
      <c r="C48" s="27" t="s">
        <v>74</v>
      </c>
      <c r="D48" s="27" t="s">
        <v>47</v>
      </c>
      <c r="E48" s="31">
        <v>5.5469999999999998E-3</v>
      </c>
      <c r="F48" s="35">
        <v>289</v>
      </c>
      <c r="G48" s="35">
        <v>3.1000268168409798E-4</v>
      </c>
    </row>
    <row r="49" spans="1:7" x14ac:dyDescent="0.25">
      <c r="A49" s="27" t="s">
        <v>253</v>
      </c>
      <c r="B49" s="27" t="s">
        <v>191</v>
      </c>
      <c r="C49" s="27" t="s">
        <v>174</v>
      </c>
      <c r="D49" s="27" t="s">
        <v>175</v>
      </c>
      <c r="E49" s="31">
        <v>5.3359999999999996E-3</v>
      </c>
      <c r="F49" s="35">
        <v>278</v>
      </c>
      <c r="G49" s="35">
        <v>2.9820327165459902E-4</v>
      </c>
    </row>
    <row r="50" spans="1:7" x14ac:dyDescent="0.25">
      <c r="A50" s="27" t="s">
        <v>151</v>
      </c>
      <c r="B50" s="27" t="s">
        <v>75</v>
      </c>
      <c r="C50" s="27" t="s">
        <v>86</v>
      </c>
      <c r="D50" s="27" t="s">
        <v>61</v>
      </c>
      <c r="E50" s="31">
        <v>5.2209999999999999E-3</v>
      </c>
      <c r="F50" s="35">
        <v>272</v>
      </c>
      <c r="G50" s="35">
        <v>2.9176722982032701E-4</v>
      </c>
    </row>
    <row r="51" spans="1:7" x14ac:dyDescent="0.25">
      <c r="A51" s="27" t="s">
        <v>320</v>
      </c>
      <c r="B51" s="27" t="s">
        <v>218</v>
      </c>
      <c r="C51" s="27" t="s">
        <v>118</v>
      </c>
      <c r="D51" s="27" t="s">
        <v>119</v>
      </c>
      <c r="E51" s="31">
        <v>5.1250000000000002E-3</v>
      </c>
      <c r="F51" s="35">
        <v>267</v>
      </c>
      <c r="G51" s="35">
        <v>2.8640386162510098E-4</v>
      </c>
    </row>
    <row r="52" spans="1:7" x14ac:dyDescent="0.25">
      <c r="A52" s="27" t="s">
        <v>321</v>
      </c>
      <c r="B52" s="27" t="s">
        <v>80</v>
      </c>
      <c r="C52" s="27" t="s">
        <v>303</v>
      </c>
      <c r="D52" s="27" t="s">
        <v>304</v>
      </c>
      <c r="E52" s="31">
        <v>4.9909999999999998E-3</v>
      </c>
      <c r="F52" s="35">
        <v>260</v>
      </c>
      <c r="G52" s="35">
        <v>2.7889514615178298E-4</v>
      </c>
    </row>
    <row r="53" spans="1:7" x14ac:dyDescent="0.25">
      <c r="A53" s="27" t="s">
        <v>322</v>
      </c>
      <c r="B53" s="27" t="s">
        <v>77</v>
      </c>
      <c r="C53" s="27" t="s">
        <v>303</v>
      </c>
      <c r="D53" s="27" t="s">
        <v>304</v>
      </c>
      <c r="E53" s="31">
        <v>4.8560000000000001E-3</v>
      </c>
      <c r="F53" s="35">
        <v>253</v>
      </c>
      <c r="G53" s="35">
        <v>2.7138643067846601E-4</v>
      </c>
    </row>
    <row r="54" spans="1:7" x14ac:dyDescent="0.25">
      <c r="A54" s="27" t="s">
        <v>96</v>
      </c>
      <c r="B54" s="27" t="s">
        <v>73</v>
      </c>
      <c r="C54" s="27" t="s">
        <v>76</v>
      </c>
      <c r="D54" s="27" t="s">
        <v>51</v>
      </c>
      <c r="E54" s="31">
        <v>4.7790000000000003E-3</v>
      </c>
      <c r="F54" s="35">
        <v>249</v>
      </c>
      <c r="G54" s="35">
        <v>2.67095736122285E-4</v>
      </c>
    </row>
    <row r="55" spans="1:7" x14ac:dyDescent="0.25">
      <c r="A55" s="27" t="s">
        <v>135</v>
      </c>
      <c r="B55" s="27" t="s">
        <v>102</v>
      </c>
      <c r="C55" s="27" t="s">
        <v>136</v>
      </c>
      <c r="D55" s="27" t="s">
        <v>136</v>
      </c>
      <c r="E55" s="31">
        <v>4.7600000000000003E-3</v>
      </c>
      <c r="F55" s="35">
        <v>248</v>
      </c>
      <c r="G55" s="35">
        <v>2.6602306248323901E-4</v>
      </c>
    </row>
    <row r="56" spans="1:7" x14ac:dyDescent="0.25">
      <c r="A56" s="27" t="s">
        <v>199</v>
      </c>
      <c r="B56" s="27" t="s">
        <v>117</v>
      </c>
      <c r="C56" s="27" t="s">
        <v>118</v>
      </c>
      <c r="D56" s="27" t="s">
        <v>119</v>
      </c>
      <c r="E56" s="31">
        <v>4.7029999999999997E-3</v>
      </c>
      <c r="F56" s="35">
        <v>245</v>
      </c>
      <c r="G56" s="35">
        <v>2.6280504156610301E-4</v>
      </c>
    </row>
    <row r="57" spans="1:7" x14ac:dyDescent="0.25">
      <c r="A57" s="27" t="s">
        <v>323</v>
      </c>
      <c r="B57" s="27" t="s">
        <v>77</v>
      </c>
      <c r="C57" s="27" t="s">
        <v>303</v>
      </c>
      <c r="D57" s="27" t="s">
        <v>304</v>
      </c>
      <c r="E57" s="31">
        <v>4.4149999999999997E-3</v>
      </c>
      <c r="F57" s="35">
        <v>230</v>
      </c>
      <c r="G57" s="35">
        <v>2.46714936980424E-4</v>
      </c>
    </row>
    <row r="58" spans="1:7" x14ac:dyDescent="0.25">
      <c r="A58" s="27" t="s">
        <v>245</v>
      </c>
      <c r="B58" s="27" t="s">
        <v>191</v>
      </c>
      <c r="C58" s="27" t="s">
        <v>118</v>
      </c>
      <c r="D58" s="27" t="s">
        <v>119</v>
      </c>
      <c r="E58" s="31">
        <v>4.3379999999999998E-3</v>
      </c>
      <c r="F58" s="35">
        <v>226</v>
      </c>
      <c r="G58" s="35">
        <v>2.4242424242424201E-4</v>
      </c>
    </row>
    <row r="59" spans="1:7" x14ac:dyDescent="0.25">
      <c r="A59" s="27" t="s">
        <v>147</v>
      </c>
      <c r="B59" s="27" t="s">
        <v>102</v>
      </c>
      <c r="C59" s="27" t="s">
        <v>136</v>
      </c>
      <c r="D59" s="27" t="s">
        <v>136</v>
      </c>
      <c r="E59" s="31">
        <v>4.3379999999999998E-3</v>
      </c>
      <c r="F59" s="35">
        <v>226</v>
      </c>
      <c r="G59" s="35">
        <v>2.4242424242424201E-4</v>
      </c>
    </row>
    <row r="60" spans="1:7" x14ac:dyDescent="0.25">
      <c r="A60" s="27" t="s">
        <v>270</v>
      </c>
      <c r="B60" s="27" t="s">
        <v>191</v>
      </c>
      <c r="C60" s="27" t="s">
        <v>118</v>
      </c>
      <c r="D60" s="27" t="s">
        <v>119</v>
      </c>
      <c r="E60" s="31">
        <v>4.1079999999999997E-3</v>
      </c>
      <c r="F60" s="35">
        <v>214</v>
      </c>
      <c r="G60" s="35">
        <v>2.2955215875569899E-4</v>
      </c>
    </row>
    <row r="61" spans="1:7" x14ac:dyDescent="0.25">
      <c r="A61" s="27" t="s">
        <v>188</v>
      </c>
      <c r="B61" s="27" t="s">
        <v>73</v>
      </c>
      <c r="C61" s="27" t="s">
        <v>86</v>
      </c>
      <c r="D61" s="27" t="s">
        <v>61</v>
      </c>
      <c r="E61" s="31">
        <v>4.1079999999999997E-3</v>
      </c>
      <c r="F61" s="35">
        <v>214</v>
      </c>
      <c r="G61" s="35">
        <v>2.2955215875569899E-4</v>
      </c>
    </row>
    <row r="62" spans="1:7" x14ac:dyDescent="0.25">
      <c r="A62" s="27" t="s">
        <v>112</v>
      </c>
      <c r="B62" s="27" t="s">
        <v>75</v>
      </c>
      <c r="C62" s="27" t="s">
        <v>76</v>
      </c>
      <c r="D62" s="27" t="s">
        <v>51</v>
      </c>
      <c r="E62" s="31">
        <v>3.9919999999999999E-3</v>
      </c>
      <c r="F62" s="35">
        <v>208</v>
      </c>
      <c r="G62" s="35">
        <v>2.23116116921427E-4</v>
      </c>
    </row>
    <row r="63" spans="1:7" x14ac:dyDescent="0.25">
      <c r="A63" s="27" t="s">
        <v>138</v>
      </c>
      <c r="B63" s="27" t="s">
        <v>77</v>
      </c>
      <c r="C63" s="27" t="s">
        <v>139</v>
      </c>
      <c r="D63" s="27" t="s">
        <v>140</v>
      </c>
      <c r="E63" s="31">
        <v>3.8960000000000002E-3</v>
      </c>
      <c r="F63" s="35">
        <v>203</v>
      </c>
      <c r="G63" s="35">
        <v>2.177527487262E-4</v>
      </c>
    </row>
    <row r="64" spans="1:7" x14ac:dyDescent="0.25">
      <c r="A64" s="27" t="s">
        <v>171</v>
      </c>
      <c r="B64" s="27" t="s">
        <v>73</v>
      </c>
      <c r="C64" s="27" t="s">
        <v>172</v>
      </c>
      <c r="D64" s="27" t="s">
        <v>172</v>
      </c>
      <c r="E64" s="31">
        <v>3.839E-3</v>
      </c>
      <c r="F64" s="35">
        <v>200</v>
      </c>
      <c r="G64" s="35">
        <v>2.14534727809064E-4</v>
      </c>
    </row>
    <row r="65" spans="1:7" x14ac:dyDescent="0.25">
      <c r="A65" s="27" t="s">
        <v>259</v>
      </c>
      <c r="B65" s="27" t="s">
        <v>191</v>
      </c>
      <c r="C65" s="27" t="s">
        <v>118</v>
      </c>
      <c r="D65" s="27" t="s">
        <v>119</v>
      </c>
      <c r="E65" s="31">
        <v>3.6470000000000001E-3</v>
      </c>
      <c r="F65" s="35">
        <v>190</v>
      </c>
      <c r="G65" s="35">
        <v>2.0380799141861099E-4</v>
      </c>
    </row>
    <row r="66" spans="1:7" x14ac:dyDescent="0.25">
      <c r="A66" s="27" t="s">
        <v>324</v>
      </c>
      <c r="B66" s="27" t="s">
        <v>80</v>
      </c>
      <c r="C66" s="27" t="s">
        <v>303</v>
      </c>
      <c r="D66" s="27" t="s">
        <v>304</v>
      </c>
      <c r="E66" s="31">
        <v>3.6280000000000001E-3</v>
      </c>
      <c r="F66" s="35">
        <v>189</v>
      </c>
      <c r="G66" s="35">
        <v>2.0273531777956601E-4</v>
      </c>
    </row>
    <row r="67" spans="1:7" x14ac:dyDescent="0.25">
      <c r="A67" s="27" t="s">
        <v>325</v>
      </c>
      <c r="B67" s="27" t="s">
        <v>77</v>
      </c>
      <c r="C67" s="27" t="s">
        <v>303</v>
      </c>
      <c r="D67" s="27" t="s">
        <v>304</v>
      </c>
      <c r="E67" s="31">
        <v>3.532E-3</v>
      </c>
      <c r="F67" s="35">
        <v>184</v>
      </c>
      <c r="G67" s="35">
        <v>1.9737194958433901E-4</v>
      </c>
    </row>
    <row r="68" spans="1:7" x14ac:dyDescent="0.25">
      <c r="A68" s="27" t="s">
        <v>179</v>
      </c>
      <c r="B68" s="27" t="s">
        <v>180</v>
      </c>
      <c r="C68" s="27" t="s">
        <v>181</v>
      </c>
      <c r="D68" s="27" t="s">
        <v>181</v>
      </c>
      <c r="E68" s="31">
        <v>3.5130000000000001E-3</v>
      </c>
      <c r="F68" s="35">
        <v>183</v>
      </c>
      <c r="G68" s="35">
        <v>1.96299275945294E-4</v>
      </c>
    </row>
    <row r="69" spans="1:7" x14ac:dyDescent="0.25">
      <c r="A69" s="27" t="s">
        <v>149</v>
      </c>
      <c r="B69" s="27" t="s">
        <v>75</v>
      </c>
      <c r="C69" s="27" t="s">
        <v>78</v>
      </c>
      <c r="D69" s="27" t="s">
        <v>49</v>
      </c>
      <c r="E69" s="31">
        <v>3.493E-3</v>
      </c>
      <c r="F69" s="35">
        <v>182</v>
      </c>
      <c r="G69" s="35">
        <v>1.9522660230624801E-4</v>
      </c>
    </row>
    <row r="70" spans="1:7" x14ac:dyDescent="0.25">
      <c r="A70" s="27" t="s">
        <v>326</v>
      </c>
      <c r="B70" s="27" t="s">
        <v>77</v>
      </c>
      <c r="C70" s="27" t="s">
        <v>306</v>
      </c>
      <c r="D70" s="27" t="s">
        <v>307</v>
      </c>
      <c r="E70" s="31">
        <v>3.4550000000000002E-3</v>
      </c>
      <c r="F70" s="35">
        <v>180</v>
      </c>
      <c r="G70" s="35">
        <v>1.9308125502815799E-4</v>
      </c>
    </row>
    <row r="71" spans="1:7" x14ac:dyDescent="0.25">
      <c r="A71" s="27" t="s">
        <v>227</v>
      </c>
      <c r="B71" s="27" t="s">
        <v>102</v>
      </c>
      <c r="C71" s="27" t="s">
        <v>136</v>
      </c>
      <c r="D71" s="27" t="s">
        <v>136</v>
      </c>
      <c r="E71" s="31">
        <v>3.3400000000000001E-3</v>
      </c>
      <c r="F71" s="35">
        <v>174</v>
      </c>
      <c r="G71" s="35">
        <v>1.8664521319388601E-4</v>
      </c>
    </row>
    <row r="72" spans="1:7" x14ac:dyDescent="0.25">
      <c r="A72" s="27" t="s">
        <v>212</v>
      </c>
      <c r="B72" s="27" t="s">
        <v>132</v>
      </c>
      <c r="C72" s="27" t="s">
        <v>174</v>
      </c>
      <c r="D72" s="27" t="s">
        <v>175</v>
      </c>
      <c r="E72" s="31">
        <v>3.2439999999999999E-3</v>
      </c>
      <c r="F72" s="35">
        <v>169</v>
      </c>
      <c r="G72" s="35">
        <v>1.81281844998659E-4</v>
      </c>
    </row>
    <row r="73" spans="1:7" x14ac:dyDescent="0.25">
      <c r="A73" s="27" t="s">
        <v>170</v>
      </c>
      <c r="B73" s="27" t="s">
        <v>110</v>
      </c>
      <c r="C73" s="27" t="s">
        <v>168</v>
      </c>
      <c r="D73" s="27" t="s">
        <v>168</v>
      </c>
      <c r="E73" s="31">
        <v>3.2439999999999999E-3</v>
      </c>
      <c r="F73" s="35">
        <v>169</v>
      </c>
      <c r="G73" s="35">
        <v>1.81281844998659E-4</v>
      </c>
    </row>
    <row r="74" spans="1:7" x14ac:dyDescent="0.25">
      <c r="A74" s="27" t="s">
        <v>327</v>
      </c>
      <c r="B74" s="27" t="s">
        <v>155</v>
      </c>
      <c r="C74" s="27" t="s">
        <v>118</v>
      </c>
      <c r="D74" s="27" t="s">
        <v>119</v>
      </c>
      <c r="E74" s="31">
        <v>3.1289999999999998E-3</v>
      </c>
      <c r="F74" s="35">
        <v>163</v>
      </c>
      <c r="G74" s="35">
        <v>1.7484580316438699E-4</v>
      </c>
    </row>
    <row r="75" spans="1:7" x14ac:dyDescent="0.25">
      <c r="A75" s="27" t="s">
        <v>226</v>
      </c>
      <c r="B75" s="27" t="s">
        <v>155</v>
      </c>
      <c r="C75" s="27" t="s">
        <v>223</v>
      </c>
      <c r="D75" s="27" t="s">
        <v>223</v>
      </c>
      <c r="E75" s="31">
        <v>3.0330000000000001E-3</v>
      </c>
      <c r="F75" s="35">
        <v>158</v>
      </c>
      <c r="G75" s="35">
        <v>1.6948243496916099E-4</v>
      </c>
    </row>
    <row r="76" spans="1:7" x14ac:dyDescent="0.25">
      <c r="A76" s="27" t="s">
        <v>192</v>
      </c>
      <c r="B76" s="27" t="s">
        <v>80</v>
      </c>
      <c r="C76" s="27" t="s">
        <v>193</v>
      </c>
      <c r="D76" s="27" t="s">
        <v>193</v>
      </c>
      <c r="E76" s="31">
        <v>2.9940000000000001E-3</v>
      </c>
      <c r="F76" s="35">
        <v>156</v>
      </c>
      <c r="G76" s="35">
        <v>1.6733708769107E-4</v>
      </c>
    </row>
    <row r="77" spans="1:7" x14ac:dyDescent="0.25">
      <c r="A77" s="27" t="s">
        <v>216</v>
      </c>
      <c r="B77" s="27" t="s">
        <v>77</v>
      </c>
      <c r="C77" s="27" t="s">
        <v>89</v>
      </c>
      <c r="D77" s="27" t="s">
        <v>90</v>
      </c>
      <c r="E77" s="31">
        <v>2.9559999999999999E-3</v>
      </c>
      <c r="F77" s="35">
        <v>154</v>
      </c>
      <c r="G77" s="35">
        <v>1.65191740412979E-4</v>
      </c>
    </row>
    <row r="78" spans="1:7" x14ac:dyDescent="0.25">
      <c r="A78" s="27" t="s">
        <v>328</v>
      </c>
      <c r="B78" s="27" t="s">
        <v>77</v>
      </c>
      <c r="C78" s="27" t="s">
        <v>303</v>
      </c>
      <c r="D78" s="27" t="s">
        <v>304</v>
      </c>
      <c r="E78" s="31">
        <v>2.898E-3</v>
      </c>
      <c r="F78" s="35">
        <v>151</v>
      </c>
      <c r="G78" s="35">
        <v>1.6197371949584299E-4</v>
      </c>
    </row>
    <row r="79" spans="1:7" x14ac:dyDescent="0.25">
      <c r="A79" s="27" t="s">
        <v>153</v>
      </c>
      <c r="B79" s="27" t="s">
        <v>75</v>
      </c>
      <c r="C79" s="27" t="s">
        <v>74</v>
      </c>
      <c r="D79" s="27" t="s">
        <v>47</v>
      </c>
      <c r="E79" s="31">
        <v>2.7260000000000001E-3</v>
      </c>
      <c r="F79" s="35">
        <v>142</v>
      </c>
      <c r="G79" s="35">
        <v>1.52319656744436E-4</v>
      </c>
    </row>
    <row r="80" spans="1:7" x14ac:dyDescent="0.25">
      <c r="A80" s="27" t="s">
        <v>177</v>
      </c>
      <c r="B80" s="27" t="s">
        <v>73</v>
      </c>
      <c r="C80" s="27" t="s">
        <v>178</v>
      </c>
      <c r="D80" s="27" t="s">
        <v>178</v>
      </c>
      <c r="E80" s="31">
        <v>2.6489999999999999E-3</v>
      </c>
      <c r="F80" s="35">
        <v>138</v>
      </c>
      <c r="G80" s="35">
        <v>1.4802896218825401E-4</v>
      </c>
    </row>
    <row r="81" spans="1:7" x14ac:dyDescent="0.25">
      <c r="A81" s="27" t="s">
        <v>225</v>
      </c>
      <c r="C81" s="27" t="s">
        <v>145</v>
      </c>
      <c r="D81" s="27" t="s">
        <v>145</v>
      </c>
      <c r="E81" s="31">
        <v>2.591E-3</v>
      </c>
      <c r="F81" s="35">
        <v>135</v>
      </c>
      <c r="G81" s="35">
        <v>1.4481094127111801E-4</v>
      </c>
    </row>
    <row r="82" spans="1:7" x14ac:dyDescent="0.25">
      <c r="A82" s="27" t="s">
        <v>187</v>
      </c>
      <c r="B82" s="27" t="s">
        <v>117</v>
      </c>
      <c r="C82" s="27" t="s">
        <v>174</v>
      </c>
      <c r="D82" s="27" t="s">
        <v>175</v>
      </c>
      <c r="E82" s="31">
        <v>2.5339999999999998E-3</v>
      </c>
      <c r="F82" s="35">
        <v>132</v>
      </c>
      <c r="G82" s="35">
        <v>1.41592920353982E-4</v>
      </c>
    </row>
    <row r="83" spans="1:7" x14ac:dyDescent="0.25">
      <c r="A83" s="27" t="s">
        <v>329</v>
      </c>
      <c r="B83" s="27" t="s">
        <v>191</v>
      </c>
      <c r="C83" s="27" t="s">
        <v>118</v>
      </c>
      <c r="D83" s="27" t="s">
        <v>119</v>
      </c>
      <c r="E83" s="31">
        <v>2.4759999999999999E-3</v>
      </c>
      <c r="F83" s="35">
        <v>129</v>
      </c>
      <c r="G83" s="35">
        <v>1.3837489943684599E-4</v>
      </c>
    </row>
    <row r="84" spans="1:7" x14ac:dyDescent="0.25">
      <c r="A84" s="27" t="s">
        <v>183</v>
      </c>
      <c r="B84" s="27" t="s">
        <v>75</v>
      </c>
      <c r="C84" s="27" t="s">
        <v>86</v>
      </c>
      <c r="D84" s="27" t="s">
        <v>61</v>
      </c>
      <c r="E84" s="31">
        <v>2.2070000000000002E-3</v>
      </c>
      <c r="F84" s="35">
        <v>115</v>
      </c>
      <c r="G84" s="35">
        <v>1.23357468490212E-4</v>
      </c>
    </row>
    <row r="85" spans="1:7" x14ac:dyDescent="0.25">
      <c r="A85" s="27" t="s">
        <v>289</v>
      </c>
      <c r="B85" s="27" t="s">
        <v>155</v>
      </c>
      <c r="C85" s="27" t="s">
        <v>145</v>
      </c>
      <c r="D85" s="27" t="s">
        <v>145</v>
      </c>
      <c r="E85" s="31">
        <v>2.1879999999999998E-3</v>
      </c>
      <c r="F85" s="35">
        <v>114</v>
      </c>
      <c r="G85" s="35">
        <v>1.2228479485116699E-4</v>
      </c>
    </row>
    <row r="86" spans="1:7" x14ac:dyDescent="0.25">
      <c r="A86" s="27" t="s">
        <v>330</v>
      </c>
      <c r="B86" s="27" t="s">
        <v>117</v>
      </c>
      <c r="C86" s="27" t="s">
        <v>196</v>
      </c>
      <c r="D86" s="27" t="s">
        <v>197</v>
      </c>
      <c r="E86" s="31">
        <v>2.0149999999999999E-3</v>
      </c>
      <c r="F86" s="35">
        <v>105</v>
      </c>
      <c r="G86" s="35">
        <v>1.12630732099759E-4</v>
      </c>
    </row>
    <row r="87" spans="1:7" x14ac:dyDescent="0.25">
      <c r="A87" s="27" t="s">
        <v>331</v>
      </c>
      <c r="B87" s="27" t="s">
        <v>77</v>
      </c>
      <c r="C87" s="27" t="s">
        <v>303</v>
      </c>
      <c r="D87" s="27" t="s">
        <v>304</v>
      </c>
      <c r="E87" s="31">
        <v>1.766E-3</v>
      </c>
      <c r="F87" s="35">
        <v>92</v>
      </c>
      <c r="G87" s="35">
        <v>9.8685974792169504E-5</v>
      </c>
    </row>
    <row r="88" spans="1:7" x14ac:dyDescent="0.25">
      <c r="A88" s="27" t="s">
        <v>332</v>
      </c>
      <c r="B88" s="27" t="s">
        <v>117</v>
      </c>
      <c r="C88" s="27" t="s">
        <v>118</v>
      </c>
      <c r="D88" s="27" t="s">
        <v>119</v>
      </c>
      <c r="E88" s="31">
        <v>1.7080000000000001E-3</v>
      </c>
      <c r="F88" s="35">
        <v>89</v>
      </c>
      <c r="G88" s="35">
        <v>9.5467953875033498E-5</v>
      </c>
    </row>
    <row r="89" spans="1:7" x14ac:dyDescent="0.25">
      <c r="A89" s="27" t="s">
        <v>240</v>
      </c>
      <c r="B89" s="27" t="s">
        <v>80</v>
      </c>
      <c r="C89" s="27" t="s">
        <v>196</v>
      </c>
      <c r="D89" s="27" t="s">
        <v>197</v>
      </c>
      <c r="E89" s="31">
        <v>1.689E-3</v>
      </c>
      <c r="F89" s="35">
        <v>88</v>
      </c>
      <c r="G89" s="35">
        <v>9.4395280235988203E-5</v>
      </c>
    </row>
    <row r="90" spans="1:7" x14ac:dyDescent="0.25">
      <c r="A90" s="27" t="s">
        <v>333</v>
      </c>
      <c r="B90" s="27" t="s">
        <v>77</v>
      </c>
      <c r="C90" s="27" t="s">
        <v>306</v>
      </c>
      <c r="D90" s="27" t="s">
        <v>307</v>
      </c>
      <c r="E90" s="31">
        <v>1.6119999999999999E-3</v>
      </c>
      <c r="F90" s="35">
        <v>84</v>
      </c>
      <c r="G90" s="35">
        <v>9.0104585679806902E-5</v>
      </c>
    </row>
    <row r="91" spans="1:7" x14ac:dyDescent="0.25">
      <c r="A91" s="27" t="s">
        <v>278</v>
      </c>
      <c r="B91" s="27" t="s">
        <v>191</v>
      </c>
      <c r="C91" s="27" t="s">
        <v>174</v>
      </c>
      <c r="D91" s="27" t="s">
        <v>175</v>
      </c>
      <c r="E91" s="31">
        <v>1.593E-3</v>
      </c>
      <c r="F91" s="35">
        <v>83</v>
      </c>
      <c r="G91" s="35">
        <v>8.9031912040761594E-5</v>
      </c>
    </row>
    <row r="92" spans="1:7" x14ac:dyDescent="0.25">
      <c r="A92" s="27" t="s">
        <v>334</v>
      </c>
      <c r="B92" s="27" t="s">
        <v>80</v>
      </c>
      <c r="C92" s="27" t="s">
        <v>303</v>
      </c>
      <c r="D92" s="27" t="s">
        <v>304</v>
      </c>
      <c r="E92" s="31">
        <v>1.593E-3</v>
      </c>
      <c r="F92" s="35">
        <v>83</v>
      </c>
      <c r="G92" s="35">
        <v>8.9031912040761594E-5</v>
      </c>
    </row>
    <row r="93" spans="1:7" x14ac:dyDescent="0.25">
      <c r="A93" s="27" t="s">
        <v>335</v>
      </c>
      <c r="B93" s="27" t="s">
        <v>77</v>
      </c>
      <c r="C93" s="27" t="s">
        <v>303</v>
      </c>
      <c r="D93" s="27" t="s">
        <v>304</v>
      </c>
      <c r="E93" s="31">
        <v>1.593E-3</v>
      </c>
      <c r="F93" s="35">
        <v>83</v>
      </c>
      <c r="G93" s="35">
        <v>8.9031912040761594E-5</v>
      </c>
    </row>
    <row r="94" spans="1:7" x14ac:dyDescent="0.25">
      <c r="A94" s="27" t="s">
        <v>206</v>
      </c>
      <c r="B94" s="27" t="s">
        <v>88</v>
      </c>
      <c r="C94" s="27" t="s">
        <v>111</v>
      </c>
      <c r="D94" s="27" t="s">
        <v>63</v>
      </c>
      <c r="E94" s="31">
        <v>1.4779999999999999E-3</v>
      </c>
      <c r="F94" s="35">
        <v>77</v>
      </c>
      <c r="G94" s="35">
        <v>8.2595870206489703E-5</v>
      </c>
    </row>
    <row r="95" spans="1:7" x14ac:dyDescent="0.25">
      <c r="A95" s="27" t="s">
        <v>264</v>
      </c>
      <c r="B95" s="27" t="s">
        <v>80</v>
      </c>
      <c r="C95" s="27" t="s">
        <v>128</v>
      </c>
      <c r="D95" s="27" t="s">
        <v>129</v>
      </c>
      <c r="E95" s="31">
        <v>1.4779999999999999E-3</v>
      </c>
      <c r="F95" s="35">
        <v>77</v>
      </c>
      <c r="G95" s="35">
        <v>8.2595870206489703E-5</v>
      </c>
    </row>
    <row r="96" spans="1:7" x14ac:dyDescent="0.25">
      <c r="A96" s="27" t="s">
        <v>167</v>
      </c>
      <c r="B96" s="27" t="s">
        <v>88</v>
      </c>
      <c r="C96" s="27" t="s">
        <v>168</v>
      </c>
      <c r="D96" s="27" t="s">
        <v>168</v>
      </c>
      <c r="E96" s="31">
        <v>1.4400000000000001E-3</v>
      </c>
      <c r="F96" s="35">
        <v>75</v>
      </c>
      <c r="G96" s="35">
        <v>8.0450522928399005E-5</v>
      </c>
    </row>
    <row r="97" spans="1:7" x14ac:dyDescent="0.25">
      <c r="A97" s="27" t="s">
        <v>336</v>
      </c>
      <c r="B97" s="27" t="s">
        <v>77</v>
      </c>
      <c r="C97" s="27" t="s">
        <v>303</v>
      </c>
      <c r="D97" s="27" t="s">
        <v>304</v>
      </c>
      <c r="E97" s="31">
        <v>1.2279999999999999E-3</v>
      </c>
      <c r="F97" s="35">
        <v>64</v>
      </c>
      <c r="G97" s="35">
        <v>6.8651112898900505E-5</v>
      </c>
    </row>
    <row r="98" spans="1:7" x14ac:dyDescent="0.25">
      <c r="A98" s="27" t="s">
        <v>163</v>
      </c>
      <c r="B98" s="27" t="s">
        <v>117</v>
      </c>
      <c r="C98" s="27" t="s">
        <v>142</v>
      </c>
      <c r="D98" s="27" t="s">
        <v>142</v>
      </c>
      <c r="E98" s="31">
        <v>1.209E-3</v>
      </c>
      <c r="F98" s="35">
        <v>63</v>
      </c>
      <c r="G98" s="35">
        <v>6.7578439259855197E-5</v>
      </c>
    </row>
    <row r="99" spans="1:7" x14ac:dyDescent="0.25">
      <c r="A99" s="27" t="s">
        <v>185</v>
      </c>
      <c r="B99" s="27" t="s">
        <v>88</v>
      </c>
      <c r="C99" s="27" t="s">
        <v>74</v>
      </c>
      <c r="D99" s="27" t="s">
        <v>47</v>
      </c>
      <c r="E99" s="31">
        <v>1.0369999999999999E-3</v>
      </c>
      <c r="F99" s="35">
        <v>54</v>
      </c>
      <c r="G99" s="35">
        <v>5.79243765084473E-5</v>
      </c>
    </row>
    <row r="100" spans="1:7" x14ac:dyDescent="0.25">
      <c r="A100" s="27" t="s">
        <v>246</v>
      </c>
      <c r="B100" s="27" t="s">
        <v>117</v>
      </c>
      <c r="C100" s="27" t="s">
        <v>220</v>
      </c>
      <c r="D100" s="27" t="s">
        <v>220</v>
      </c>
      <c r="E100" s="31">
        <v>1.0169999999999999E-3</v>
      </c>
      <c r="F100" s="35">
        <v>53</v>
      </c>
      <c r="G100" s="35">
        <v>5.6851702869401998E-5</v>
      </c>
    </row>
    <row r="101" spans="1:7" x14ac:dyDescent="0.25">
      <c r="A101" s="27" t="s">
        <v>337</v>
      </c>
      <c r="B101" s="27" t="s">
        <v>77</v>
      </c>
      <c r="C101" s="27" t="s">
        <v>303</v>
      </c>
      <c r="D101" s="27" t="s">
        <v>304</v>
      </c>
      <c r="E101" s="31">
        <v>9.2100000000000005E-4</v>
      </c>
      <c r="F101" s="35">
        <v>48</v>
      </c>
      <c r="G101" s="35">
        <v>5.1488334674175403E-5</v>
      </c>
    </row>
    <row r="102" spans="1:7" x14ac:dyDescent="0.25">
      <c r="A102" s="27" t="s">
        <v>338</v>
      </c>
      <c r="B102" s="27" t="s">
        <v>77</v>
      </c>
      <c r="C102" s="27" t="s">
        <v>303</v>
      </c>
      <c r="D102" s="27" t="s">
        <v>304</v>
      </c>
      <c r="E102" s="31">
        <v>8.83E-4</v>
      </c>
      <c r="F102" s="35">
        <v>46</v>
      </c>
      <c r="G102" s="35">
        <v>4.9342987396084698E-5</v>
      </c>
    </row>
    <row r="103" spans="1:7" x14ac:dyDescent="0.25">
      <c r="A103" s="27" t="s">
        <v>195</v>
      </c>
      <c r="B103" s="27" t="s">
        <v>80</v>
      </c>
      <c r="C103" s="27" t="s">
        <v>196</v>
      </c>
      <c r="D103" s="27" t="s">
        <v>197</v>
      </c>
      <c r="E103" s="31">
        <v>8.4500000000000005E-4</v>
      </c>
      <c r="F103" s="35">
        <v>44</v>
      </c>
      <c r="G103" s="35">
        <v>4.7197640117994102E-5</v>
      </c>
    </row>
    <row r="104" spans="1:7" x14ac:dyDescent="0.25">
      <c r="A104" s="27" t="s">
        <v>339</v>
      </c>
      <c r="B104" s="27" t="s">
        <v>80</v>
      </c>
      <c r="C104" s="27" t="s">
        <v>340</v>
      </c>
      <c r="D104" s="27" t="s">
        <v>341</v>
      </c>
      <c r="E104" s="31">
        <v>8.0599999999999997E-4</v>
      </c>
      <c r="F104" s="35">
        <v>42</v>
      </c>
      <c r="G104" s="35">
        <v>4.5052292839903498E-5</v>
      </c>
    </row>
    <row r="105" spans="1:7" x14ac:dyDescent="0.25">
      <c r="A105" s="27" t="s">
        <v>233</v>
      </c>
      <c r="B105" s="27" t="s">
        <v>110</v>
      </c>
      <c r="C105" s="27" t="s">
        <v>111</v>
      </c>
      <c r="D105" s="27" t="s">
        <v>63</v>
      </c>
      <c r="E105" s="31">
        <v>7.8700000000000005E-4</v>
      </c>
      <c r="F105" s="35">
        <v>41</v>
      </c>
      <c r="G105" s="35">
        <v>4.3979619200858102E-5</v>
      </c>
    </row>
    <row r="106" spans="1:7" x14ac:dyDescent="0.25">
      <c r="A106" s="27" t="s">
        <v>208</v>
      </c>
      <c r="B106" s="27" t="s">
        <v>110</v>
      </c>
      <c r="C106" s="27" t="s">
        <v>209</v>
      </c>
      <c r="D106" s="27" t="s">
        <v>209</v>
      </c>
      <c r="E106" s="31">
        <v>7.8700000000000005E-4</v>
      </c>
      <c r="F106" s="35">
        <v>41</v>
      </c>
      <c r="G106" s="35">
        <v>4.3979619200858102E-5</v>
      </c>
    </row>
    <row r="107" spans="1:7" x14ac:dyDescent="0.25">
      <c r="A107" s="27" t="s">
        <v>202</v>
      </c>
      <c r="B107" s="27" t="s">
        <v>77</v>
      </c>
      <c r="C107" s="27" t="s">
        <v>196</v>
      </c>
      <c r="D107" s="27" t="s">
        <v>197</v>
      </c>
      <c r="E107" s="31">
        <v>7.8700000000000005E-4</v>
      </c>
      <c r="F107" s="35">
        <v>41</v>
      </c>
      <c r="G107" s="35">
        <v>4.3979619200858102E-5</v>
      </c>
    </row>
    <row r="108" spans="1:7" x14ac:dyDescent="0.25">
      <c r="A108" s="27" t="s">
        <v>265</v>
      </c>
      <c r="B108" s="27" t="s">
        <v>191</v>
      </c>
      <c r="C108" s="27" t="s">
        <v>118</v>
      </c>
      <c r="D108" s="27" t="s">
        <v>119</v>
      </c>
      <c r="E108" s="31">
        <v>7.6800000000000002E-4</v>
      </c>
      <c r="F108" s="35">
        <v>40</v>
      </c>
      <c r="G108" s="35">
        <v>4.29069455618128E-5</v>
      </c>
    </row>
    <row r="109" spans="1:7" x14ac:dyDescent="0.25">
      <c r="A109" s="27" t="s">
        <v>222</v>
      </c>
      <c r="B109" s="27" t="s">
        <v>180</v>
      </c>
      <c r="C109" s="27" t="s">
        <v>223</v>
      </c>
      <c r="D109" s="27" t="s">
        <v>223</v>
      </c>
      <c r="E109" s="31">
        <v>7.4899999999999999E-4</v>
      </c>
      <c r="F109" s="35">
        <v>39</v>
      </c>
      <c r="G109" s="35">
        <v>4.1834271922767499E-5</v>
      </c>
    </row>
    <row r="110" spans="1:7" x14ac:dyDescent="0.25">
      <c r="A110" s="27" t="s">
        <v>279</v>
      </c>
      <c r="B110" s="27" t="s">
        <v>73</v>
      </c>
      <c r="C110" s="27" t="s">
        <v>78</v>
      </c>
      <c r="D110" s="27" t="s">
        <v>49</v>
      </c>
      <c r="E110" s="31">
        <v>7.2900000000000005E-4</v>
      </c>
      <c r="F110" s="35">
        <v>38</v>
      </c>
      <c r="G110" s="35">
        <v>4.0761598283722197E-5</v>
      </c>
    </row>
    <row r="111" spans="1:7" x14ac:dyDescent="0.25">
      <c r="A111" s="27" t="s">
        <v>203</v>
      </c>
      <c r="B111" s="27" t="s">
        <v>80</v>
      </c>
      <c r="C111" s="27" t="s">
        <v>139</v>
      </c>
      <c r="D111" s="27" t="s">
        <v>140</v>
      </c>
      <c r="E111" s="31">
        <v>7.2900000000000005E-4</v>
      </c>
      <c r="F111" s="35">
        <v>38</v>
      </c>
      <c r="G111" s="35">
        <v>4.0761598283722197E-5</v>
      </c>
    </row>
    <row r="112" spans="1:7" x14ac:dyDescent="0.25">
      <c r="A112" s="27" t="s">
        <v>342</v>
      </c>
      <c r="B112" s="27" t="s">
        <v>75</v>
      </c>
      <c r="C112" s="27" t="s">
        <v>303</v>
      </c>
      <c r="D112" s="27" t="s">
        <v>304</v>
      </c>
      <c r="E112" s="31">
        <v>7.1000000000000002E-4</v>
      </c>
      <c r="F112" s="35">
        <v>37</v>
      </c>
      <c r="G112" s="35">
        <v>3.9688924644676801E-5</v>
      </c>
    </row>
    <row r="113" spans="1:7" x14ac:dyDescent="0.25">
      <c r="A113" s="27" t="s">
        <v>217</v>
      </c>
      <c r="B113" s="27" t="s">
        <v>218</v>
      </c>
      <c r="C113" s="27" t="s">
        <v>76</v>
      </c>
      <c r="D113" s="27" t="s">
        <v>51</v>
      </c>
      <c r="E113" s="31">
        <v>6.7199999999999996E-4</v>
      </c>
      <c r="F113" s="35">
        <v>35</v>
      </c>
      <c r="G113" s="35">
        <v>3.7543577366586198E-5</v>
      </c>
    </row>
    <row r="114" spans="1:7" x14ac:dyDescent="0.25">
      <c r="A114" s="27" t="s">
        <v>290</v>
      </c>
      <c r="B114" s="27" t="s">
        <v>155</v>
      </c>
      <c r="C114" s="27" t="s">
        <v>291</v>
      </c>
      <c r="D114" s="27" t="s">
        <v>291</v>
      </c>
      <c r="E114" s="31">
        <v>6.5300000000000004E-4</v>
      </c>
      <c r="F114" s="35">
        <v>34</v>
      </c>
      <c r="G114" s="35">
        <v>3.6470903727540903E-5</v>
      </c>
    </row>
    <row r="115" spans="1:7" x14ac:dyDescent="0.25">
      <c r="A115" s="27" t="s">
        <v>219</v>
      </c>
      <c r="B115" s="27" t="s">
        <v>102</v>
      </c>
      <c r="C115" s="27" t="s">
        <v>220</v>
      </c>
      <c r="D115" s="27" t="s">
        <v>220</v>
      </c>
      <c r="E115" s="31">
        <v>6.5300000000000004E-4</v>
      </c>
      <c r="F115" s="35">
        <v>34</v>
      </c>
      <c r="G115" s="35">
        <v>3.6470903727540903E-5</v>
      </c>
    </row>
    <row r="116" spans="1:7" x14ac:dyDescent="0.25">
      <c r="A116" s="27" t="s">
        <v>343</v>
      </c>
      <c r="C116" s="27" t="s">
        <v>128</v>
      </c>
      <c r="D116" s="27" t="s">
        <v>129</v>
      </c>
      <c r="E116" s="31">
        <v>6.1399999999999996E-4</v>
      </c>
      <c r="F116" s="35">
        <v>32</v>
      </c>
      <c r="G116" s="35">
        <v>3.43255564494503E-5</v>
      </c>
    </row>
    <row r="117" spans="1:7" x14ac:dyDescent="0.25">
      <c r="A117" s="27" t="s">
        <v>344</v>
      </c>
      <c r="B117" s="27" t="s">
        <v>77</v>
      </c>
      <c r="C117" s="27" t="s">
        <v>303</v>
      </c>
      <c r="D117" s="27" t="s">
        <v>304</v>
      </c>
      <c r="E117" s="31">
        <v>6.1399999999999996E-4</v>
      </c>
      <c r="F117" s="35">
        <v>32</v>
      </c>
      <c r="G117" s="35">
        <v>3.43255564494503E-5</v>
      </c>
    </row>
    <row r="118" spans="1:7" x14ac:dyDescent="0.25">
      <c r="A118" s="27" t="s">
        <v>241</v>
      </c>
      <c r="B118" s="27" t="s">
        <v>73</v>
      </c>
      <c r="C118" s="27" t="s">
        <v>205</v>
      </c>
      <c r="D118" s="27" t="s">
        <v>205</v>
      </c>
      <c r="E118" s="31">
        <v>5.9500000000000004E-4</v>
      </c>
      <c r="F118" s="35">
        <v>31</v>
      </c>
      <c r="G118" s="35">
        <v>3.3252882810404897E-5</v>
      </c>
    </row>
    <row r="119" spans="1:7" x14ac:dyDescent="0.25">
      <c r="A119" s="27" t="s">
        <v>237</v>
      </c>
      <c r="C119" s="27" t="s">
        <v>128</v>
      </c>
      <c r="D119" s="27" t="s">
        <v>129</v>
      </c>
      <c r="E119" s="31">
        <v>5.9500000000000004E-4</v>
      </c>
      <c r="F119" s="35">
        <v>31</v>
      </c>
      <c r="G119" s="35">
        <v>3.3252882810404897E-5</v>
      </c>
    </row>
    <row r="120" spans="1:7" x14ac:dyDescent="0.25">
      <c r="A120" s="27" t="s">
        <v>211</v>
      </c>
      <c r="B120" s="27" t="s">
        <v>88</v>
      </c>
      <c r="C120" s="27" t="s">
        <v>209</v>
      </c>
      <c r="D120" s="27" t="s">
        <v>209</v>
      </c>
      <c r="E120" s="31">
        <v>5.7600000000000001E-4</v>
      </c>
      <c r="F120" s="35">
        <v>30</v>
      </c>
      <c r="G120" s="35">
        <v>3.2180209171359602E-5</v>
      </c>
    </row>
    <row r="121" spans="1:7" x14ac:dyDescent="0.25">
      <c r="A121" s="27" t="s">
        <v>260</v>
      </c>
      <c r="B121" s="27" t="s">
        <v>110</v>
      </c>
      <c r="C121" s="27" t="s">
        <v>111</v>
      </c>
      <c r="D121" s="27" t="s">
        <v>63</v>
      </c>
      <c r="E121" s="31">
        <v>5.3700000000000004E-4</v>
      </c>
      <c r="F121" s="35">
        <v>28</v>
      </c>
      <c r="G121" s="35">
        <v>3.0034861893268999E-5</v>
      </c>
    </row>
    <row r="122" spans="1:7" x14ac:dyDescent="0.25">
      <c r="A122" s="27" t="s">
        <v>345</v>
      </c>
      <c r="B122" s="27" t="s">
        <v>77</v>
      </c>
      <c r="C122" s="27" t="s">
        <v>303</v>
      </c>
      <c r="D122" s="27" t="s">
        <v>304</v>
      </c>
      <c r="E122" s="31">
        <v>5.3700000000000004E-4</v>
      </c>
      <c r="F122" s="35">
        <v>28</v>
      </c>
      <c r="G122" s="35">
        <v>3.0034861893268999E-5</v>
      </c>
    </row>
    <row r="123" spans="1:7" x14ac:dyDescent="0.25">
      <c r="A123" s="27" t="s">
        <v>281</v>
      </c>
      <c r="B123" s="27" t="s">
        <v>77</v>
      </c>
      <c r="C123" s="27" t="s">
        <v>128</v>
      </c>
      <c r="D123" s="27" t="s">
        <v>129</v>
      </c>
      <c r="E123" s="31">
        <v>5.1800000000000001E-4</v>
      </c>
      <c r="F123" s="35">
        <v>27</v>
      </c>
      <c r="G123" s="35">
        <v>2.8962188254223701E-5</v>
      </c>
    </row>
    <row r="124" spans="1:7" x14ac:dyDescent="0.25">
      <c r="A124" s="27" t="s">
        <v>239</v>
      </c>
      <c r="B124" s="27" t="s">
        <v>110</v>
      </c>
      <c r="C124" s="27" t="s">
        <v>91</v>
      </c>
      <c r="D124" s="27" t="s">
        <v>65</v>
      </c>
      <c r="E124" s="31">
        <v>4.8000000000000001E-4</v>
      </c>
      <c r="F124" s="35">
        <v>25</v>
      </c>
      <c r="G124" s="35">
        <v>2.6816840976132999E-5</v>
      </c>
    </row>
    <row r="125" spans="1:7" x14ac:dyDescent="0.25">
      <c r="A125" s="27" t="s">
        <v>293</v>
      </c>
      <c r="B125" s="27" t="s">
        <v>191</v>
      </c>
      <c r="C125" s="27" t="s">
        <v>283</v>
      </c>
      <c r="D125" s="27" t="s">
        <v>283</v>
      </c>
      <c r="E125" s="31">
        <v>4.6099999999999998E-4</v>
      </c>
      <c r="F125" s="35">
        <v>24</v>
      </c>
      <c r="G125" s="35">
        <v>2.5744167337087701E-5</v>
      </c>
    </row>
    <row r="126" spans="1:7" x14ac:dyDescent="0.25">
      <c r="A126" s="27" t="s">
        <v>242</v>
      </c>
      <c r="B126" s="27" t="s">
        <v>88</v>
      </c>
      <c r="C126" s="27" t="s">
        <v>168</v>
      </c>
      <c r="D126" s="27" t="s">
        <v>168</v>
      </c>
      <c r="E126" s="31">
        <v>4.6099999999999998E-4</v>
      </c>
      <c r="F126" s="35">
        <v>24</v>
      </c>
      <c r="G126" s="35">
        <v>2.5744167337087701E-5</v>
      </c>
    </row>
    <row r="127" spans="1:7" x14ac:dyDescent="0.25">
      <c r="A127" s="27" t="s">
        <v>346</v>
      </c>
      <c r="B127" s="27" t="s">
        <v>77</v>
      </c>
      <c r="C127" s="27" t="s">
        <v>303</v>
      </c>
      <c r="D127" s="27" t="s">
        <v>304</v>
      </c>
      <c r="E127" s="31">
        <v>4.6099999999999998E-4</v>
      </c>
      <c r="F127" s="35">
        <v>24</v>
      </c>
      <c r="G127" s="35">
        <v>2.5744167337087701E-5</v>
      </c>
    </row>
    <row r="128" spans="1:7" x14ac:dyDescent="0.25">
      <c r="A128" s="27" t="s">
        <v>347</v>
      </c>
      <c r="B128" s="27" t="s">
        <v>77</v>
      </c>
      <c r="C128" s="27" t="s">
        <v>303</v>
      </c>
      <c r="D128" s="27" t="s">
        <v>304</v>
      </c>
      <c r="E128" s="31">
        <v>4.6099999999999998E-4</v>
      </c>
      <c r="F128" s="35">
        <v>24</v>
      </c>
      <c r="G128" s="35">
        <v>2.5744167337087701E-5</v>
      </c>
    </row>
    <row r="129" spans="1:7" x14ac:dyDescent="0.25">
      <c r="A129" s="27" t="s">
        <v>162</v>
      </c>
      <c r="B129" s="27" t="s">
        <v>75</v>
      </c>
      <c r="C129" s="27" t="s">
        <v>76</v>
      </c>
      <c r="D129" s="27" t="s">
        <v>51</v>
      </c>
      <c r="E129" s="31">
        <v>4.6099999999999998E-4</v>
      </c>
      <c r="F129" s="35">
        <v>24</v>
      </c>
      <c r="G129" s="35">
        <v>2.5744167337087701E-5</v>
      </c>
    </row>
    <row r="130" spans="1:7" x14ac:dyDescent="0.25">
      <c r="A130" s="27" t="s">
        <v>182</v>
      </c>
      <c r="B130" s="27" t="s">
        <v>155</v>
      </c>
      <c r="C130" s="27" t="s">
        <v>145</v>
      </c>
      <c r="D130" s="27" t="s">
        <v>145</v>
      </c>
      <c r="E130" s="31">
        <v>4.2200000000000001E-4</v>
      </c>
      <c r="F130" s="35">
        <v>22</v>
      </c>
      <c r="G130" s="35">
        <v>2.3598820058997E-5</v>
      </c>
    </row>
    <row r="131" spans="1:7" x14ac:dyDescent="0.25">
      <c r="A131" s="27" t="s">
        <v>348</v>
      </c>
      <c r="B131" s="27" t="s">
        <v>155</v>
      </c>
      <c r="C131" s="27" t="s">
        <v>122</v>
      </c>
      <c r="D131" s="27" t="s">
        <v>122</v>
      </c>
      <c r="E131" s="31">
        <v>4.2200000000000001E-4</v>
      </c>
      <c r="F131" s="35">
        <v>22</v>
      </c>
      <c r="G131" s="35">
        <v>2.3598820058997E-5</v>
      </c>
    </row>
    <row r="132" spans="1:7" x14ac:dyDescent="0.25">
      <c r="A132" s="27" t="s">
        <v>349</v>
      </c>
      <c r="B132" s="27" t="s">
        <v>132</v>
      </c>
      <c r="C132" s="27" t="s">
        <v>128</v>
      </c>
      <c r="D132" s="27" t="s">
        <v>129</v>
      </c>
      <c r="E132" s="31">
        <v>4.2200000000000001E-4</v>
      </c>
      <c r="F132" s="35">
        <v>22</v>
      </c>
      <c r="G132" s="35">
        <v>2.3598820058997E-5</v>
      </c>
    </row>
    <row r="133" spans="1:7" x14ac:dyDescent="0.25">
      <c r="A133" s="27" t="s">
        <v>350</v>
      </c>
      <c r="B133" s="27" t="s">
        <v>110</v>
      </c>
      <c r="C133" s="27" t="s">
        <v>168</v>
      </c>
      <c r="D133" s="27" t="s">
        <v>168</v>
      </c>
      <c r="E133" s="31">
        <v>4.0299999999999998E-4</v>
      </c>
      <c r="F133" s="35">
        <v>21</v>
      </c>
      <c r="G133" s="35">
        <v>2.2526146419951698E-5</v>
      </c>
    </row>
    <row r="134" spans="1:7" x14ac:dyDescent="0.25">
      <c r="A134" s="27" t="s">
        <v>351</v>
      </c>
      <c r="B134" s="27" t="s">
        <v>110</v>
      </c>
      <c r="C134" s="27" t="s">
        <v>291</v>
      </c>
      <c r="D134" s="27" t="s">
        <v>291</v>
      </c>
      <c r="E134" s="31">
        <v>3.8400000000000001E-4</v>
      </c>
      <c r="F134" s="35">
        <v>20</v>
      </c>
      <c r="G134" s="35">
        <v>2.14534727809064E-5</v>
      </c>
    </row>
    <row r="135" spans="1:7" x14ac:dyDescent="0.25">
      <c r="A135" s="27" t="s">
        <v>352</v>
      </c>
      <c r="B135" s="27" t="s">
        <v>77</v>
      </c>
      <c r="C135" s="27" t="s">
        <v>340</v>
      </c>
      <c r="D135" s="27" t="s">
        <v>341</v>
      </c>
      <c r="E135" s="31">
        <v>3.8400000000000001E-4</v>
      </c>
      <c r="F135" s="35">
        <v>20</v>
      </c>
      <c r="G135" s="35">
        <v>2.14534727809064E-5</v>
      </c>
    </row>
    <row r="136" spans="1:7" x14ac:dyDescent="0.25">
      <c r="A136" s="27" t="s">
        <v>353</v>
      </c>
      <c r="C136" s="27" t="s">
        <v>122</v>
      </c>
      <c r="D136" s="27" t="s">
        <v>122</v>
      </c>
      <c r="E136" s="31">
        <v>3.6499999999999998E-4</v>
      </c>
      <c r="F136" s="35">
        <v>19</v>
      </c>
      <c r="G136" s="35">
        <v>2.0380799141861099E-5</v>
      </c>
    </row>
    <row r="137" spans="1:7" x14ac:dyDescent="0.25">
      <c r="A137" s="27" t="s">
        <v>354</v>
      </c>
      <c r="C137" s="27" t="s">
        <v>174</v>
      </c>
      <c r="D137" s="27" t="s">
        <v>175</v>
      </c>
      <c r="E137" s="31">
        <v>3.2600000000000001E-4</v>
      </c>
      <c r="F137" s="35">
        <v>17</v>
      </c>
      <c r="G137" s="35">
        <v>1.8235451863770401E-5</v>
      </c>
    </row>
    <row r="138" spans="1:7" x14ac:dyDescent="0.25">
      <c r="A138" s="27" t="s">
        <v>238</v>
      </c>
      <c r="B138" s="27" t="s">
        <v>102</v>
      </c>
      <c r="C138" s="27" t="s">
        <v>220</v>
      </c>
      <c r="D138" s="27" t="s">
        <v>220</v>
      </c>
      <c r="E138" s="31">
        <v>3.2600000000000001E-4</v>
      </c>
      <c r="F138" s="35">
        <v>17</v>
      </c>
      <c r="G138" s="35">
        <v>1.8235451863770401E-5</v>
      </c>
    </row>
    <row r="139" spans="1:7" x14ac:dyDescent="0.25">
      <c r="A139" s="27" t="s">
        <v>200</v>
      </c>
      <c r="B139" s="27" t="s">
        <v>110</v>
      </c>
      <c r="C139" s="27" t="s">
        <v>111</v>
      </c>
      <c r="D139" s="27" t="s">
        <v>63</v>
      </c>
      <c r="E139" s="31">
        <v>3.2600000000000001E-4</v>
      </c>
      <c r="F139" s="35">
        <v>17</v>
      </c>
      <c r="G139" s="35">
        <v>1.8235451863770401E-5</v>
      </c>
    </row>
    <row r="140" spans="1:7" x14ac:dyDescent="0.25">
      <c r="A140" s="27" t="s">
        <v>355</v>
      </c>
      <c r="B140" s="27" t="s">
        <v>155</v>
      </c>
      <c r="C140" s="27" t="s">
        <v>111</v>
      </c>
      <c r="D140" s="27" t="s">
        <v>63</v>
      </c>
      <c r="E140" s="31">
        <v>3.0699999999999998E-4</v>
      </c>
      <c r="F140" s="35">
        <v>16</v>
      </c>
      <c r="G140" s="35">
        <v>1.7162778224725099E-5</v>
      </c>
    </row>
    <row r="141" spans="1:7" x14ac:dyDescent="0.25">
      <c r="A141" s="27" t="s">
        <v>156</v>
      </c>
      <c r="B141" s="27" t="s">
        <v>117</v>
      </c>
      <c r="C141" s="27" t="s">
        <v>142</v>
      </c>
      <c r="D141" s="27" t="s">
        <v>142</v>
      </c>
      <c r="E141" s="31">
        <v>3.0699999999999998E-4</v>
      </c>
      <c r="F141" s="35">
        <v>16</v>
      </c>
      <c r="G141" s="35">
        <v>1.7162778224725099E-5</v>
      </c>
    </row>
    <row r="142" spans="1:7" x14ac:dyDescent="0.25">
      <c r="A142" s="27" t="s">
        <v>255</v>
      </c>
      <c r="B142" s="27" t="s">
        <v>73</v>
      </c>
      <c r="C142" s="27" t="s">
        <v>236</v>
      </c>
      <c r="D142" s="27" t="s">
        <v>236</v>
      </c>
      <c r="E142" s="31">
        <v>2.8800000000000001E-4</v>
      </c>
      <c r="F142" s="35">
        <v>15</v>
      </c>
      <c r="G142" s="35">
        <v>1.6090104585679801E-5</v>
      </c>
    </row>
    <row r="143" spans="1:7" x14ac:dyDescent="0.25">
      <c r="A143" s="27" t="s">
        <v>356</v>
      </c>
      <c r="B143" s="27" t="s">
        <v>77</v>
      </c>
      <c r="C143" s="27" t="s">
        <v>340</v>
      </c>
      <c r="D143" s="27" t="s">
        <v>341</v>
      </c>
      <c r="E143" s="31">
        <v>2.8800000000000001E-4</v>
      </c>
      <c r="F143" s="35">
        <v>15</v>
      </c>
      <c r="G143" s="35">
        <v>1.6090104585679801E-5</v>
      </c>
    </row>
    <row r="144" spans="1:7" x14ac:dyDescent="0.25">
      <c r="A144" s="27" t="s">
        <v>357</v>
      </c>
      <c r="B144" s="27" t="s">
        <v>155</v>
      </c>
      <c r="C144" s="27" t="s">
        <v>209</v>
      </c>
      <c r="D144" s="27" t="s">
        <v>209</v>
      </c>
      <c r="E144" s="31">
        <v>2.5000000000000001E-4</v>
      </c>
      <c r="F144" s="35">
        <v>13</v>
      </c>
      <c r="G144" s="35">
        <v>1.39447573075892E-5</v>
      </c>
    </row>
    <row r="145" spans="1:7" x14ac:dyDescent="0.25">
      <c r="A145" s="27" t="s">
        <v>214</v>
      </c>
      <c r="B145" s="27" t="s">
        <v>215</v>
      </c>
      <c r="C145" s="27" t="s">
        <v>74</v>
      </c>
      <c r="D145" s="27" t="s">
        <v>47</v>
      </c>
      <c r="E145" s="31">
        <v>2.5000000000000001E-4</v>
      </c>
      <c r="F145" s="35">
        <v>13</v>
      </c>
      <c r="G145" s="35">
        <v>1.39447573075892E-5</v>
      </c>
    </row>
    <row r="146" spans="1:7" x14ac:dyDescent="0.25">
      <c r="A146" s="27" t="s">
        <v>235</v>
      </c>
      <c r="B146" s="27" t="s">
        <v>73</v>
      </c>
      <c r="C146" s="27" t="s">
        <v>236</v>
      </c>
      <c r="D146" s="27" t="s">
        <v>236</v>
      </c>
      <c r="E146" s="31">
        <v>2.5000000000000001E-4</v>
      </c>
      <c r="F146" s="35">
        <v>13</v>
      </c>
      <c r="G146" s="35">
        <v>1.39447573075892E-5</v>
      </c>
    </row>
    <row r="147" spans="1:7" x14ac:dyDescent="0.25">
      <c r="A147" s="27" t="s">
        <v>358</v>
      </c>
      <c r="B147" s="27" t="s">
        <v>80</v>
      </c>
      <c r="C147" s="27" t="s">
        <v>303</v>
      </c>
      <c r="D147" s="27" t="s">
        <v>304</v>
      </c>
      <c r="E147" s="31">
        <v>2.5000000000000001E-4</v>
      </c>
      <c r="F147" s="35">
        <v>13</v>
      </c>
      <c r="G147" s="35">
        <v>1.39447573075892E-5</v>
      </c>
    </row>
    <row r="148" spans="1:7" x14ac:dyDescent="0.25">
      <c r="A148" s="27" t="s">
        <v>160</v>
      </c>
      <c r="B148" s="27" t="s">
        <v>102</v>
      </c>
      <c r="C148" s="27" t="s">
        <v>161</v>
      </c>
      <c r="D148" s="27" t="s">
        <v>161</v>
      </c>
      <c r="E148" s="31">
        <v>2.3000000000000001E-4</v>
      </c>
      <c r="F148" s="35">
        <v>12</v>
      </c>
      <c r="G148" s="35">
        <v>1.28720836685438E-5</v>
      </c>
    </row>
    <row r="149" spans="1:7" x14ac:dyDescent="0.25">
      <c r="A149" s="27" t="s">
        <v>359</v>
      </c>
      <c r="B149" s="27" t="s">
        <v>110</v>
      </c>
      <c r="C149" s="27" t="s">
        <v>196</v>
      </c>
      <c r="D149" s="27" t="s">
        <v>197</v>
      </c>
      <c r="E149" s="31">
        <v>2.3000000000000001E-4</v>
      </c>
      <c r="F149" s="35">
        <v>12</v>
      </c>
      <c r="G149" s="35">
        <v>1.28720836685438E-5</v>
      </c>
    </row>
    <row r="150" spans="1:7" x14ac:dyDescent="0.25">
      <c r="A150" s="27" t="s">
        <v>210</v>
      </c>
      <c r="B150" s="27" t="s">
        <v>155</v>
      </c>
      <c r="C150" s="27" t="s">
        <v>209</v>
      </c>
      <c r="D150" s="27" t="s">
        <v>209</v>
      </c>
      <c r="E150" s="31">
        <v>2.1100000000000001E-4</v>
      </c>
      <c r="F150" s="35">
        <v>11</v>
      </c>
      <c r="G150" s="35">
        <v>1.17994100294985E-5</v>
      </c>
    </row>
    <row r="151" spans="1:7" x14ac:dyDescent="0.25">
      <c r="A151" s="27" t="s">
        <v>360</v>
      </c>
      <c r="B151" s="27" t="s">
        <v>117</v>
      </c>
      <c r="C151" s="27" t="s">
        <v>196</v>
      </c>
      <c r="D151" s="27" t="s">
        <v>197</v>
      </c>
      <c r="E151" s="31">
        <v>2.1100000000000001E-4</v>
      </c>
      <c r="F151" s="35">
        <v>11</v>
      </c>
      <c r="G151" s="35">
        <v>1.17994100294985E-5</v>
      </c>
    </row>
    <row r="152" spans="1:7" x14ac:dyDescent="0.25">
      <c r="A152" s="27" t="s">
        <v>254</v>
      </c>
      <c r="B152" s="27" t="s">
        <v>110</v>
      </c>
      <c r="C152" s="27" t="s">
        <v>122</v>
      </c>
      <c r="D152" s="27" t="s">
        <v>122</v>
      </c>
      <c r="E152" s="31">
        <v>2.1100000000000001E-4</v>
      </c>
      <c r="F152" s="35">
        <v>11</v>
      </c>
      <c r="G152" s="35">
        <v>1.17994100294985E-5</v>
      </c>
    </row>
    <row r="153" spans="1:7" x14ac:dyDescent="0.25">
      <c r="A153" s="27" t="s">
        <v>158</v>
      </c>
      <c r="B153" s="27" t="s">
        <v>73</v>
      </c>
      <c r="C153" s="27" t="s">
        <v>159</v>
      </c>
      <c r="D153" s="27" t="s">
        <v>159</v>
      </c>
      <c r="E153" s="31">
        <v>2.1100000000000001E-4</v>
      </c>
      <c r="F153" s="35">
        <v>11</v>
      </c>
      <c r="G153" s="35">
        <v>1.17994100294985E-5</v>
      </c>
    </row>
    <row r="154" spans="1:7" x14ac:dyDescent="0.25">
      <c r="A154" s="27" t="s">
        <v>229</v>
      </c>
      <c r="B154" s="27" t="s">
        <v>77</v>
      </c>
      <c r="C154" s="27" t="s">
        <v>139</v>
      </c>
      <c r="D154" s="27" t="s">
        <v>140</v>
      </c>
      <c r="E154" s="31">
        <v>2.1100000000000001E-4</v>
      </c>
      <c r="F154" s="35">
        <v>11</v>
      </c>
      <c r="G154" s="35">
        <v>1.17994100294985E-5</v>
      </c>
    </row>
    <row r="155" spans="1:7" x14ac:dyDescent="0.25">
      <c r="A155" s="27" t="s">
        <v>204</v>
      </c>
      <c r="B155" s="27" t="s">
        <v>102</v>
      </c>
      <c r="C155" s="27" t="s">
        <v>205</v>
      </c>
      <c r="D155" s="27" t="s">
        <v>205</v>
      </c>
      <c r="E155" s="31">
        <v>1.92E-4</v>
      </c>
      <c r="F155" s="35">
        <v>10</v>
      </c>
      <c r="G155" s="35">
        <v>1.07267363904532E-5</v>
      </c>
    </row>
    <row r="156" spans="1:7" x14ac:dyDescent="0.25">
      <c r="A156" s="27" t="s">
        <v>361</v>
      </c>
      <c r="B156" s="27" t="s">
        <v>117</v>
      </c>
      <c r="C156" s="27" t="s">
        <v>283</v>
      </c>
      <c r="D156" s="27" t="s">
        <v>283</v>
      </c>
      <c r="E156" s="31">
        <v>1.73E-4</v>
      </c>
      <c r="F156" s="35">
        <v>9</v>
      </c>
      <c r="G156" s="35">
        <v>9.6540627514078799E-6</v>
      </c>
    </row>
    <row r="157" spans="1:7" x14ac:dyDescent="0.25">
      <c r="A157" s="27" t="s">
        <v>280</v>
      </c>
      <c r="B157" s="27" t="s">
        <v>132</v>
      </c>
      <c r="C157" s="27" t="s">
        <v>128</v>
      </c>
      <c r="D157" s="27" t="s">
        <v>129</v>
      </c>
      <c r="E157" s="31">
        <v>1.54E-4</v>
      </c>
      <c r="F157" s="35">
        <v>8</v>
      </c>
      <c r="G157" s="35">
        <v>8.5813891123625598E-6</v>
      </c>
    </row>
    <row r="158" spans="1:7" x14ac:dyDescent="0.25">
      <c r="A158" s="27" t="s">
        <v>292</v>
      </c>
      <c r="B158" s="27" t="s">
        <v>155</v>
      </c>
      <c r="C158" s="27" t="s">
        <v>209</v>
      </c>
      <c r="D158" s="27" t="s">
        <v>209</v>
      </c>
      <c r="E158" s="31">
        <v>1.15E-4</v>
      </c>
      <c r="F158" s="35">
        <v>6</v>
      </c>
      <c r="G158" s="35">
        <v>6.4360418342719202E-6</v>
      </c>
    </row>
    <row r="159" spans="1:7" x14ac:dyDescent="0.25">
      <c r="A159" s="27" t="s">
        <v>298</v>
      </c>
      <c r="B159" s="27" t="s">
        <v>117</v>
      </c>
      <c r="C159" s="27" t="s">
        <v>161</v>
      </c>
      <c r="D159" s="27" t="s">
        <v>161</v>
      </c>
      <c r="E159" s="31">
        <v>1.15E-4</v>
      </c>
      <c r="F159" s="35">
        <v>6</v>
      </c>
      <c r="G159" s="35">
        <v>6.4360418342719202E-6</v>
      </c>
    </row>
    <row r="160" spans="1:7" x14ac:dyDescent="0.25">
      <c r="A160" s="27" t="s">
        <v>258</v>
      </c>
      <c r="B160" s="27" t="s">
        <v>80</v>
      </c>
      <c r="C160" s="27" t="s">
        <v>139</v>
      </c>
      <c r="D160" s="27" t="s">
        <v>140</v>
      </c>
      <c r="E160" s="31">
        <v>1.15E-4</v>
      </c>
      <c r="F160" s="35">
        <v>6</v>
      </c>
      <c r="G160" s="35">
        <v>6.4360418342719202E-6</v>
      </c>
    </row>
    <row r="161" spans="1:7" x14ac:dyDescent="0.25">
      <c r="A161" s="27" t="s">
        <v>362</v>
      </c>
      <c r="B161" s="27" t="s">
        <v>155</v>
      </c>
      <c r="C161" s="27" t="s">
        <v>89</v>
      </c>
      <c r="D161" s="27" t="s">
        <v>90</v>
      </c>
      <c r="E161" s="31">
        <v>9.6000000000000002E-5</v>
      </c>
      <c r="F161" s="35">
        <v>5</v>
      </c>
      <c r="G161" s="35">
        <v>5.3633681952266001E-6</v>
      </c>
    </row>
    <row r="162" spans="1:7" x14ac:dyDescent="0.25">
      <c r="A162" s="27" t="s">
        <v>363</v>
      </c>
      <c r="B162" s="27" t="s">
        <v>155</v>
      </c>
      <c r="C162" s="27" t="s">
        <v>145</v>
      </c>
      <c r="D162" s="27" t="s">
        <v>145</v>
      </c>
      <c r="E162" s="31">
        <v>9.6000000000000002E-5</v>
      </c>
      <c r="F162" s="35">
        <v>5</v>
      </c>
      <c r="G162" s="35">
        <v>5.3633681952266001E-6</v>
      </c>
    </row>
    <row r="163" spans="1:7" x14ac:dyDescent="0.25">
      <c r="A163" s="27" t="s">
        <v>364</v>
      </c>
      <c r="B163" s="27" t="s">
        <v>218</v>
      </c>
      <c r="C163" s="27" t="s">
        <v>89</v>
      </c>
      <c r="D163" s="27" t="s">
        <v>90</v>
      </c>
      <c r="E163" s="31">
        <v>9.6000000000000002E-5</v>
      </c>
      <c r="F163" s="35">
        <v>5</v>
      </c>
      <c r="G163" s="35">
        <v>5.3633681952266001E-6</v>
      </c>
    </row>
    <row r="164" spans="1:7" x14ac:dyDescent="0.25">
      <c r="A164" s="27" t="s">
        <v>365</v>
      </c>
      <c r="B164" s="27" t="s">
        <v>102</v>
      </c>
      <c r="C164" s="27" t="s">
        <v>220</v>
      </c>
      <c r="D164" s="27" t="s">
        <v>220</v>
      </c>
      <c r="E164" s="31">
        <v>9.6000000000000002E-5</v>
      </c>
      <c r="F164" s="35">
        <v>5</v>
      </c>
      <c r="G164" s="35">
        <v>5.3633681952266001E-6</v>
      </c>
    </row>
    <row r="165" spans="1:7" x14ac:dyDescent="0.25">
      <c r="A165" s="27" t="s">
        <v>299</v>
      </c>
      <c r="B165" s="27" t="s">
        <v>117</v>
      </c>
      <c r="C165" s="27" t="s">
        <v>220</v>
      </c>
      <c r="D165" s="27" t="s">
        <v>220</v>
      </c>
      <c r="E165" s="31">
        <v>9.6000000000000002E-5</v>
      </c>
      <c r="F165" s="35">
        <v>5</v>
      </c>
      <c r="G165" s="35">
        <v>5.3633681952266001E-6</v>
      </c>
    </row>
    <row r="166" spans="1:7" x14ac:dyDescent="0.25">
      <c r="A166" s="27" t="s">
        <v>366</v>
      </c>
      <c r="B166" s="27" t="s">
        <v>102</v>
      </c>
      <c r="C166" s="27" t="s">
        <v>136</v>
      </c>
      <c r="D166" s="27" t="s">
        <v>136</v>
      </c>
      <c r="E166" s="31">
        <v>9.6000000000000002E-5</v>
      </c>
      <c r="F166" s="35">
        <v>5</v>
      </c>
      <c r="G166" s="35">
        <v>5.3633681952266001E-6</v>
      </c>
    </row>
    <row r="167" spans="1:7" x14ac:dyDescent="0.25">
      <c r="A167" s="27" t="s">
        <v>243</v>
      </c>
      <c r="B167" s="27" t="s">
        <v>88</v>
      </c>
      <c r="C167" s="27" t="s">
        <v>236</v>
      </c>
      <c r="D167" s="27" t="s">
        <v>236</v>
      </c>
      <c r="E167" s="31">
        <v>9.6000000000000002E-5</v>
      </c>
      <c r="F167" s="35">
        <v>5</v>
      </c>
      <c r="G167" s="35">
        <v>5.3633681952266001E-6</v>
      </c>
    </row>
    <row r="168" spans="1:7" x14ac:dyDescent="0.25">
      <c r="A168" s="27" t="s">
        <v>367</v>
      </c>
      <c r="B168" s="27" t="s">
        <v>77</v>
      </c>
      <c r="C168" s="27" t="s">
        <v>303</v>
      </c>
      <c r="D168" s="27" t="s">
        <v>304</v>
      </c>
      <c r="E168" s="31">
        <v>9.6000000000000002E-5</v>
      </c>
      <c r="F168" s="35">
        <v>5</v>
      </c>
      <c r="G168" s="35">
        <v>5.3633681952266001E-6</v>
      </c>
    </row>
    <row r="169" spans="1:7" x14ac:dyDescent="0.25">
      <c r="A169" s="27" t="s">
        <v>368</v>
      </c>
      <c r="B169" s="27" t="s">
        <v>77</v>
      </c>
      <c r="C169" s="27" t="s">
        <v>340</v>
      </c>
      <c r="D169" s="27" t="s">
        <v>341</v>
      </c>
      <c r="E169" s="31">
        <v>9.6000000000000002E-5</v>
      </c>
      <c r="F169" s="35">
        <v>5</v>
      </c>
      <c r="G169" s="35">
        <v>5.3633681952266001E-6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9"/>
  <sheetViews>
    <sheetView tabSelected="1" workbookViewId="0">
      <selection activeCell="F8" sqref="F8"/>
    </sheetView>
  </sheetViews>
  <sheetFormatPr defaultRowHeight="15" x14ac:dyDescent="0.25"/>
  <cols>
    <col min="11" max="11" width="9.5703125" bestFit="1" customWidth="1"/>
  </cols>
  <sheetData>
    <row r="1" spans="3:12" x14ac:dyDescent="0.25">
      <c r="D1" t="s">
        <v>374</v>
      </c>
      <c r="J1" t="s">
        <v>380</v>
      </c>
    </row>
    <row r="2" spans="3:12" x14ac:dyDescent="0.25">
      <c r="C2" s="3" t="s">
        <v>381</v>
      </c>
      <c r="D2" s="3" t="s">
        <v>375</v>
      </c>
      <c r="E2" s="3" t="s">
        <v>376</v>
      </c>
      <c r="F2" s="3" t="s">
        <v>377</v>
      </c>
      <c r="I2" s="3" t="s">
        <v>381</v>
      </c>
      <c r="J2" s="3" t="s">
        <v>375</v>
      </c>
      <c r="K2" s="3" t="s">
        <v>376</v>
      </c>
      <c r="L2" s="3" t="s">
        <v>377</v>
      </c>
    </row>
    <row r="3" spans="3:12" x14ac:dyDescent="0.25">
      <c r="C3" t="s">
        <v>369</v>
      </c>
      <c r="D3">
        <v>12851</v>
      </c>
      <c r="E3" s="41">
        <f t="shared" ref="E3:E8" si="0">D3/$D$9</f>
        <v>0.22874281340666774</v>
      </c>
      <c r="F3" s="41">
        <f>E3</f>
        <v>0.22874281340666774</v>
      </c>
      <c r="I3" t="s">
        <v>369</v>
      </c>
      <c r="J3">
        <v>10366</v>
      </c>
      <c r="K3" s="41">
        <f>J3/$J$9</f>
        <v>0.19938449701865743</v>
      </c>
      <c r="L3" s="41">
        <f>K3</f>
        <v>0.19938449701865743</v>
      </c>
    </row>
    <row r="4" spans="3:12" x14ac:dyDescent="0.25">
      <c r="C4" t="s">
        <v>370</v>
      </c>
      <c r="D4">
        <v>34665</v>
      </c>
      <c r="E4" s="41">
        <f t="shared" si="0"/>
        <v>0.61702354888663424</v>
      </c>
      <c r="F4" s="41">
        <f>F3+E4</f>
        <v>0.84576636229330204</v>
      </c>
      <c r="I4" t="s">
        <v>370</v>
      </c>
      <c r="J4">
        <v>24419</v>
      </c>
      <c r="K4" s="41">
        <f>J4/$J$9</f>
        <v>0.46968647816887865</v>
      </c>
      <c r="L4" s="41">
        <f>L3+K4</f>
        <v>0.66907097518753611</v>
      </c>
    </row>
    <row r="5" spans="3:12" x14ac:dyDescent="0.25">
      <c r="C5" t="s">
        <v>371</v>
      </c>
      <c r="D5">
        <v>4148</v>
      </c>
      <c r="E5" s="41">
        <f t="shared" si="0"/>
        <v>7.38327904451683E-2</v>
      </c>
      <c r="F5" s="41">
        <f>F4+E5</f>
        <v>0.91959915273847037</v>
      </c>
      <c r="I5" t="s">
        <v>371</v>
      </c>
      <c r="J5">
        <v>7867</v>
      </c>
      <c r="K5" s="41">
        <f>J5/$J$9</f>
        <v>0.15131756106943642</v>
      </c>
      <c r="L5" s="41">
        <f>L4+K5</f>
        <v>0.8203885362569725</v>
      </c>
    </row>
    <row r="6" spans="3:12" x14ac:dyDescent="0.25">
      <c r="C6" t="s">
        <v>372</v>
      </c>
      <c r="D6">
        <v>1378</v>
      </c>
      <c r="E6" s="41">
        <f t="shared" si="0"/>
        <v>2.4527865292536623E-2</v>
      </c>
      <c r="F6" s="41">
        <f>F5+E6</f>
        <v>0.94412701803100696</v>
      </c>
      <c r="I6" t="s">
        <v>372</v>
      </c>
      <c r="J6">
        <v>3094</v>
      </c>
      <c r="K6" s="41">
        <f>J6/$J$9</f>
        <v>5.9511444508559337E-2</v>
      </c>
      <c r="L6" s="41">
        <f>L5+K6</f>
        <v>0.87989998076553189</v>
      </c>
    </row>
    <row r="7" spans="3:12" x14ac:dyDescent="0.25">
      <c r="C7" t="s">
        <v>373</v>
      </c>
      <c r="D7">
        <v>851</v>
      </c>
      <c r="E7" s="41">
        <f t="shared" si="0"/>
        <v>1.5147469785158683E-2</v>
      </c>
      <c r="F7" s="41">
        <f>F6+E7</f>
        <v>0.95927448781616564</v>
      </c>
      <c r="I7" t="s">
        <v>373</v>
      </c>
      <c r="J7">
        <v>2064</v>
      </c>
      <c r="K7" s="41">
        <f>J7/$J$9</f>
        <v>3.96999422965955E-2</v>
      </c>
      <c r="L7" s="41">
        <f>L6+K7</f>
        <v>0.91959992306212734</v>
      </c>
    </row>
    <row r="8" spans="3:12" x14ac:dyDescent="0.25">
      <c r="C8" t="s">
        <v>378</v>
      </c>
      <c r="D8">
        <v>2288</v>
      </c>
      <c r="E8" s="41">
        <f t="shared" si="0"/>
        <v>4.0725512183834391E-2</v>
      </c>
      <c r="F8" s="41">
        <f>F7+E8</f>
        <v>1</v>
      </c>
      <c r="I8" t="s">
        <v>378</v>
      </c>
      <c r="J8">
        <v>4180</v>
      </c>
      <c r="K8" s="41">
        <f>J8/$J$9</f>
        <v>8.0400076937872669E-2</v>
      </c>
      <c r="L8" s="41">
        <f>L7+K8</f>
        <v>1</v>
      </c>
    </row>
    <row r="9" spans="3:12" x14ac:dyDescent="0.25">
      <c r="C9" s="4" t="s">
        <v>0</v>
      </c>
      <c r="D9" s="4">
        <f>SUM(D3:D8)</f>
        <v>56181</v>
      </c>
      <c r="E9" s="42">
        <v>1</v>
      </c>
      <c r="F9" s="43" t="s">
        <v>379</v>
      </c>
      <c r="I9" s="4" t="s">
        <v>0</v>
      </c>
      <c r="J9" s="4">
        <f>SUM(J3:J8)</f>
        <v>51990</v>
      </c>
      <c r="K9" s="42">
        <v>1</v>
      </c>
      <c r="L9" s="43" t="s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tab_manuelklasse_seg_miks</vt:lpstr>
      <vt:lpstr>tab_manuelklasse_tid</vt:lpstr>
      <vt:lpstr>Udadgående_mob_Manuelklasse</vt:lpstr>
      <vt:lpstr>uadadgaaende_mob_manuel_disco</vt:lpstr>
      <vt:lpstr>without_mob_manuel_lav_disco</vt:lpstr>
      <vt:lpstr>without_mob_manuel_hoj_disco</vt:lpstr>
      <vt:lpstr>without_mob_manuel_skill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bubba</dc:creator>
  <cp:lastModifiedBy>bubba</cp:lastModifiedBy>
  <dcterms:created xsi:type="dcterms:W3CDTF">2017-02-22T16:02:28Z</dcterms:created>
  <dcterms:modified xsi:type="dcterms:W3CDTF">2017-03-10T22:29:34Z</dcterms:modified>
</cp:coreProperties>
</file>